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48" yWindow="8496" windowWidth="23256" windowHeight="6660"/>
  </bookViews>
  <sheets>
    <sheet name="Krycí list" sheetId="1" r:id="rId1"/>
    <sheet name="Rekapitulace" sheetId="2" r:id="rId2"/>
    <sheet name="Položkový rozpočet" sheetId="5" r:id="rId3"/>
  </sheets>
  <definedNames>
    <definedName name="_xlnm.Print_Titles" localSheetId="2">'Položkový rozpočet'!$1:$6</definedName>
    <definedName name="_xlnm.Print_Area" localSheetId="2">'Položkový rozpočet'!$A$1:$I$270</definedName>
    <definedName name="_xlnm.Print_Area" localSheetId="1">Rekapitulace!$A$1:$J$34</definedName>
  </definedNames>
  <calcPr calcId="125725"/>
</workbook>
</file>

<file path=xl/calcChain.xml><?xml version="1.0" encoding="utf-8"?>
<calcChain xmlns="http://schemas.openxmlformats.org/spreadsheetml/2006/main">
  <c r="I209" i="5"/>
  <c r="G209"/>
  <c r="I142"/>
  <c r="G142"/>
  <c r="I211"/>
  <c r="G211"/>
  <c r="I184"/>
  <c r="G184"/>
  <c r="I144"/>
  <c r="G144"/>
  <c r="A17" i="2" l="1"/>
  <c r="A16"/>
  <c r="A15"/>
  <c r="A14"/>
  <c r="A13"/>
  <c r="G115" i="5"/>
  <c r="I263" l="1"/>
  <c r="G263"/>
  <c r="I262"/>
  <c r="G262"/>
  <c r="I264"/>
  <c r="G264"/>
  <c r="I259"/>
  <c r="G259"/>
  <c r="I258" l="1"/>
  <c r="G258"/>
  <c r="I257"/>
  <c r="G257"/>
  <c r="I256"/>
  <c r="G256"/>
  <c r="G268" l="1"/>
  <c r="G17" i="2" s="1"/>
  <c r="I268" i="5"/>
  <c r="I17" i="2" s="1"/>
  <c r="G267" i="5"/>
  <c r="I267"/>
  <c r="I250"/>
  <c r="G250"/>
  <c r="I249"/>
  <c r="G249"/>
  <c r="G244"/>
  <c r="I243"/>
  <c r="G243"/>
  <c r="I242"/>
  <c r="G242"/>
  <c r="I241"/>
  <c r="G241"/>
  <c r="I237"/>
  <c r="G237"/>
  <c r="I234"/>
  <c r="G234"/>
  <c r="G240"/>
  <c r="I240"/>
  <c r="I233"/>
  <c r="G233"/>
  <c r="I231"/>
  <c r="G231"/>
  <c r="I230"/>
  <c r="G230"/>
  <c r="I228"/>
  <c r="G228"/>
  <c r="I244" l="1"/>
  <c r="G248" l="1"/>
  <c r="G251" s="1"/>
  <c r="G16" i="2" s="1"/>
  <c r="I248" i="5"/>
  <c r="I251" s="1"/>
  <c r="I16" i="2" s="1"/>
  <c r="I222" i="5"/>
  <c r="G222"/>
  <c r="I221"/>
  <c r="G221"/>
  <c r="I216"/>
  <c r="G216"/>
  <c r="I214"/>
  <c r="G214"/>
  <c r="I213"/>
  <c r="G213"/>
  <c r="I212"/>
  <c r="G212"/>
  <c r="I210"/>
  <c r="G210"/>
  <c r="I208"/>
  <c r="I203"/>
  <c r="G203"/>
  <c r="I149"/>
  <c r="G149"/>
  <c r="I156"/>
  <c r="G156"/>
  <c r="I159"/>
  <c r="G159"/>
  <c r="I158"/>
  <c r="G158"/>
  <c r="I157"/>
  <c r="G157"/>
  <c r="I151"/>
  <c r="G151"/>
  <c r="G148"/>
  <c r="I147"/>
  <c r="G147"/>
  <c r="I146"/>
  <c r="G146"/>
  <c r="I145"/>
  <c r="G145"/>
  <c r="I143"/>
  <c r="G143"/>
  <c r="I141"/>
  <c r="I136"/>
  <c r="G136"/>
  <c r="I196"/>
  <c r="G196"/>
  <c r="G223" l="1"/>
  <c r="I223"/>
  <c r="G160"/>
  <c r="G13" i="2" s="1"/>
  <c r="I148" i="5"/>
  <c r="I15" i="2" l="1"/>
  <c r="G15"/>
  <c r="I182" i="5"/>
  <c r="G183"/>
  <c r="I197"/>
  <c r="I195"/>
  <c r="G195"/>
  <c r="I187"/>
  <c r="G187"/>
  <c r="I186"/>
  <c r="G186"/>
  <c r="I185"/>
  <c r="G185"/>
  <c r="I183"/>
  <c r="I165"/>
  <c r="G165"/>
  <c r="G189"/>
  <c r="I189"/>
  <c r="G194"/>
  <c r="I194"/>
  <c r="I198" l="1"/>
  <c r="I14" i="2" s="1"/>
  <c r="G198" i="5"/>
  <c r="G14" i="2" s="1"/>
  <c r="I160" i="5"/>
  <c r="I13" i="2" s="1"/>
  <c r="I74" i="5" l="1"/>
  <c r="G74"/>
  <c r="I48"/>
  <c r="G48"/>
  <c r="I23"/>
  <c r="G23"/>
  <c r="I33" i="2" l="1"/>
  <c r="A10"/>
  <c r="I81" i="5"/>
  <c r="G81"/>
  <c r="I76"/>
  <c r="G76"/>
  <c r="I73"/>
  <c r="G73"/>
  <c r="I72"/>
  <c r="G72"/>
  <c r="I66"/>
  <c r="G66"/>
  <c r="I63"/>
  <c r="G63"/>
  <c r="G111"/>
  <c r="G87"/>
  <c r="I122"/>
  <c r="G122"/>
  <c r="I121"/>
  <c r="G121"/>
  <c r="I97"/>
  <c r="G97"/>
  <c r="I96"/>
  <c r="G96"/>
  <c r="I47"/>
  <c r="G47"/>
  <c r="I46"/>
  <c r="G46"/>
  <c r="A12" i="2"/>
  <c r="A11"/>
  <c r="A9"/>
  <c r="I111" i="5"/>
  <c r="I115"/>
  <c r="G123"/>
  <c r="I123"/>
  <c r="G125"/>
  <c r="I125"/>
  <c r="G130"/>
  <c r="I130"/>
  <c r="I87"/>
  <c r="G90"/>
  <c r="I90"/>
  <c r="G98"/>
  <c r="I98"/>
  <c r="G100"/>
  <c r="I100"/>
  <c r="G105"/>
  <c r="I105"/>
  <c r="I57"/>
  <c r="G57"/>
  <c r="I52"/>
  <c r="G52"/>
  <c r="I51"/>
  <c r="G51"/>
  <c r="I49"/>
  <c r="G49"/>
  <c r="I82" l="1"/>
  <c r="I10" i="2" s="1"/>
  <c r="G82" i="5"/>
  <c r="G10" i="2" s="1"/>
  <c r="G106" i="5"/>
  <c r="G11" i="2" s="1"/>
  <c r="I106" i="5"/>
  <c r="I11" i="2" s="1"/>
  <c r="G131" i="5"/>
  <c r="G12" i="2" s="1"/>
  <c r="I131" i="5"/>
  <c r="I12" i="2" s="1"/>
  <c r="I26" i="5" l="1"/>
  <c r="G26"/>
  <c r="I25"/>
  <c r="G25"/>
  <c r="I22" l="1"/>
  <c r="G22"/>
  <c r="I40"/>
  <c r="G40"/>
  <c r="I37"/>
  <c r="G37"/>
  <c r="I58" l="1"/>
  <c r="I9" i="2" s="1"/>
  <c r="G58" i="5"/>
  <c r="G9" i="2" s="1"/>
  <c r="I21" i="5"/>
  <c r="G21"/>
  <c r="I31" l="1"/>
  <c r="G31"/>
  <c r="I20"/>
  <c r="G20"/>
  <c r="I19"/>
  <c r="G19"/>
  <c r="I13"/>
  <c r="G13"/>
  <c r="G10"/>
  <c r="G32" s="1"/>
  <c r="I10"/>
  <c r="I32" l="1"/>
  <c r="B3" i="2"/>
  <c r="E26" i="1" l="1"/>
  <c r="E5"/>
  <c r="B4" i="2"/>
  <c r="F3"/>
  <c r="A8"/>
  <c r="I8" l="1"/>
  <c r="I20" s="1"/>
  <c r="G8"/>
  <c r="G20" s="1"/>
  <c r="P5" i="1" l="1"/>
  <c r="J44" l="1"/>
  <c r="R35" l="1"/>
  <c r="J35"/>
  <c r="E35"/>
  <c r="E7" l="1"/>
  <c r="E41" l="1"/>
  <c r="E40" l="1"/>
  <c r="R38" s="1"/>
  <c r="R44" s="1"/>
  <c r="E44" l="1"/>
  <c r="R47" s="1"/>
  <c r="O49" s="1"/>
  <c r="R49" s="1"/>
  <c r="R50" s="1"/>
</calcChain>
</file>

<file path=xl/sharedStrings.xml><?xml version="1.0" encoding="utf-8"?>
<sst xmlns="http://schemas.openxmlformats.org/spreadsheetml/2006/main" count="635" uniqueCount="388">
  <si>
    <t>Název stavby</t>
  </si>
  <si>
    <t>JKSO</t>
  </si>
  <si>
    <t>Kód stavby</t>
  </si>
  <si>
    <t>Název objektu</t>
  </si>
  <si>
    <t>EČO</t>
  </si>
  <si>
    <t>Kód objektu</t>
  </si>
  <si>
    <t>1</t>
  </si>
  <si>
    <t>Název části</t>
  </si>
  <si>
    <t xml:space="preserve"> 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</si>
  <si>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</si>
  <si>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</si>
  <si>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</si>
  <si>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</si>
  <si>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</si>
  <si>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</si>
  <si>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</si>
  <si>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</si>
  <si>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</si>
  <si>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</si>
  <si>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</si>
  <si>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</si>
  <si>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</si>
  <si>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</si>
  <si>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</si>
  <si>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</si>
  <si>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</si>
  <si>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</si>
  <si>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</si>
  <si>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</si>
  <si>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</si>
  <si>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</si>
  <si>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</si>
  <si>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</si>
  <si>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</si>
  <si>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</si>
  <si>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</si>
  <si>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</si>
  <si>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</si>
  <si>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</si>
  <si>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</si>
  <si>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</si>
  <si>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PSV</t>
  </si>
  <si>
    <t>Kulturní památka</t>
  </si>
  <si>
    <t>"M"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</si>
  <si>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</si>
  <si>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</si>
  <si>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</si>
  <si>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</si>
  <si>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</si>
  <si>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</si>
  <si>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</si>
  <si>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</si>
  <si>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</si>
  <si>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</si>
  <si>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</si>
  <si>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</si>
  <si>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</si>
  <si>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</si>
  <si>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</si>
  <si>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</si>
  <si>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</si>
  <si>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</si>
  <si>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</si>
  <si>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</si>
  <si>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Část:</t>
  </si>
  <si>
    <t>Objednatel:</t>
  </si>
  <si>
    <t>Zhotovitel:</t>
  </si>
  <si>
    <t>Datum:</t>
  </si>
  <si>
    <t>Kód položky</t>
  </si>
  <si>
    <t>Popis</t>
  </si>
  <si>
    <t>MJ</t>
  </si>
  <si>
    <t>Počet</t>
  </si>
  <si>
    <t>Dodávka jednotky</t>
  </si>
  <si>
    <t>Dodávka celkem</t>
  </si>
  <si>
    <t>Montáž jednotky</t>
  </si>
  <si>
    <t>Montáž celkem</t>
  </si>
  <si>
    <t>Pozice</t>
  </si>
  <si>
    <t>ks</t>
  </si>
  <si>
    <t>REKAPITULACE</t>
  </si>
  <si>
    <t>Název zařízení</t>
  </si>
  <si>
    <t>Mezisoučet všech zařízení</t>
  </si>
  <si>
    <t>Roman Michoněk</t>
  </si>
  <si>
    <r>
      <t>m</t>
    </r>
    <r>
      <rPr>
        <vertAlign val="superscript"/>
        <sz val="8"/>
        <color indexed="8"/>
        <rFont val="Times New Roman"/>
        <family val="1"/>
        <charset val="238"/>
      </rPr>
      <t>2</t>
    </r>
  </si>
  <si>
    <t>bm</t>
  </si>
  <si>
    <t>Poznámka:</t>
  </si>
  <si>
    <t xml:space="preserve"> - nastavení teploty přiváděného vzduchu</t>
  </si>
  <si>
    <t xml:space="preserve"> - zámek klávesnice</t>
  </si>
  <si>
    <t xml:space="preserve"> - denní a noční režim</t>
  </si>
  <si>
    <t xml:space="preserve"> - kalendář, čas/den/datum</t>
  </si>
  <si>
    <t>Cenová soustava vlastní.</t>
  </si>
  <si>
    <t xml:space="preserve">součástí jednotky jsou i filtry M5, hluk v nízkých/vysokých otáčkách Lp=30/35dB(A) v 1m od jednotky </t>
  </si>
  <si>
    <t>Nedílnou součástí tohoto rozpočtu jsou výkresy a technická zpráva VZT.</t>
  </si>
  <si>
    <t>POLOŽKOVÝ ROZPOČET</t>
  </si>
  <si>
    <t>Pomocný materiál a práce</t>
  </si>
  <si>
    <t>P.1</t>
  </si>
  <si>
    <t>P.2</t>
  </si>
  <si>
    <t>P.3</t>
  </si>
  <si>
    <t>P.4</t>
  </si>
  <si>
    <t>Zhotovení provozního řádu VZT zařízení</t>
  </si>
  <si>
    <t>P.5</t>
  </si>
  <si>
    <t>Dílenská dokumentace - příprava do výroby (opozicování potrubí VZT, dořešení detailů apod.)</t>
  </si>
  <si>
    <t>P.6</t>
  </si>
  <si>
    <t>Dokumentace skutečného provedení stavby vč. vypracování dokladové části VZT</t>
  </si>
  <si>
    <t>P.7</t>
  </si>
  <si>
    <t>P.8</t>
  </si>
  <si>
    <t>Mezisoučet pomocného materiálu a prací</t>
  </si>
  <si>
    <t>Měření hluku vč. protokolu o měření (počítáno s osmi měřícími místy)</t>
  </si>
  <si>
    <t>VRN</t>
  </si>
  <si>
    <t>Nástěnný regulátor vč. připojovacího kabelu délky 9m, sloužící k ovládání jednotky s následujícími nastaveními:</t>
  </si>
  <si>
    <t>Kruhové vzduchotechnické potrubí ze spirálově vinutých trub a tvarových kusů opatřených dvoubřitým těsněním z gumy,</t>
  </si>
  <si>
    <t>Doprava, svislá přeprava, lešení, plošina</t>
  </si>
  <si>
    <r>
      <t>Senzor CO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s dispejem vč. komunikační kabeláže a zasekání kabelu do stěny se zapravením po montáži kabelu</t>
    </r>
  </si>
  <si>
    <t>vč. zasekání kabelu do stěny se zapravením po montáži kabelu</t>
  </si>
  <si>
    <t>IR čidlo vč. komunikační kabeláže a zasekání kabelu do stěny se zapravením po montáži kabelu</t>
  </si>
  <si>
    <t xml:space="preserve"> - ø250mm, 30% tvarovek </t>
  </si>
  <si>
    <t>R240001001</t>
  </si>
  <si>
    <t>R240001002</t>
  </si>
  <si>
    <t>R240001003</t>
  </si>
  <si>
    <t>R240001004</t>
  </si>
  <si>
    <t>R240001005</t>
  </si>
  <si>
    <t>R240001006</t>
  </si>
  <si>
    <t>R240001007</t>
  </si>
  <si>
    <t>D.1.4.2 - Vzduchotechnika</t>
  </si>
  <si>
    <t>Kompaktní rekuperační jednotka - nástěnná, V=425m3/h, Pi=830W/1,5A/230V vč. el. ohřevu 650W</t>
  </si>
  <si>
    <t xml:space="preserve"> - účinnost rekuperace tepla 86,8% (suchá účinnost dle ČSN EN 308) při množství vzduchu 425m3/h</t>
  </si>
  <si>
    <t>Výfuková hlavice ø250mm</t>
  </si>
  <si>
    <t>Nasavací střešní hlkavice ø250mm</t>
  </si>
  <si>
    <t>Tepelná izolace tl. 60mm s pozink. oplechováním (rozvod ve venkovním prostředí)</t>
  </si>
  <si>
    <t>které se zasouvá do sebe, třída těsnosti D, provedení pozink.</t>
  </si>
  <si>
    <t>bal</t>
  </si>
  <si>
    <t xml:space="preserve"> - dodáváno v balení: role o rozměru šířky 1,5m x délka 12m</t>
  </si>
  <si>
    <t>R240001008</t>
  </si>
  <si>
    <t>Tepelná samolepící izolace ze syntetického kaučuku tl. 15mm s hliníkovou fólií</t>
  </si>
  <si>
    <t>R240001009</t>
  </si>
  <si>
    <t>A.1</t>
  </si>
  <si>
    <t>A.1.a</t>
  </si>
  <si>
    <t>A.1b</t>
  </si>
  <si>
    <t>A.1c</t>
  </si>
  <si>
    <t>A.2</t>
  </si>
  <si>
    <t>A.3</t>
  </si>
  <si>
    <t>B.1</t>
  </si>
  <si>
    <t>B.1.a</t>
  </si>
  <si>
    <t>Mezisoučet zařízení č.A</t>
  </si>
  <si>
    <t>B.1b</t>
  </si>
  <si>
    <t>B.1c</t>
  </si>
  <si>
    <t>B.2</t>
  </si>
  <si>
    <t>R240002001</t>
  </si>
  <si>
    <t>R240002002</t>
  </si>
  <si>
    <t>R240002003</t>
  </si>
  <si>
    <t>R240002004</t>
  </si>
  <si>
    <t>R240002005</t>
  </si>
  <si>
    <t>B.3</t>
  </si>
  <si>
    <t>R240002006</t>
  </si>
  <si>
    <t>R240002007</t>
  </si>
  <si>
    <t xml:space="preserve"> - izolace sacího a výfukového potrubí vedeného v interiéru</t>
  </si>
  <si>
    <t>R240002008</t>
  </si>
  <si>
    <t>Mezisoučet zařízení č.B</t>
  </si>
  <si>
    <t>R240003001</t>
  </si>
  <si>
    <t>R240003002</t>
  </si>
  <si>
    <t>R240003003</t>
  </si>
  <si>
    <t>R240003004</t>
  </si>
  <si>
    <t>R240003005</t>
  </si>
  <si>
    <t>R240003006</t>
  </si>
  <si>
    <t>R240003007</t>
  </si>
  <si>
    <t>Protidešťová žaluzie 300x300mm, připojení kruhové ø250mm</t>
  </si>
  <si>
    <t>R240002009</t>
  </si>
  <si>
    <t>D.1</t>
  </si>
  <si>
    <t>D.1.a</t>
  </si>
  <si>
    <t>D.1b</t>
  </si>
  <si>
    <t>D.1c</t>
  </si>
  <si>
    <t>D.2</t>
  </si>
  <si>
    <t>Mezisoučet zařízení č.D</t>
  </si>
  <si>
    <t>Zařízení č.A - Větrání společenské a denní místnosti</t>
  </si>
  <si>
    <t>Zařízení č.B - Větrání denní místnosti</t>
  </si>
  <si>
    <t>Zařízení č.D - Větrání denní místnosti</t>
  </si>
  <si>
    <t>Zařízení č.E - Větrání společných obytných pokojů</t>
  </si>
  <si>
    <t>E.1</t>
  </si>
  <si>
    <t>E.1.a</t>
  </si>
  <si>
    <t>E.1b</t>
  </si>
  <si>
    <t>E.1c</t>
  </si>
  <si>
    <t>E.2</t>
  </si>
  <si>
    <t>R240004001</t>
  </si>
  <si>
    <t>R240004002</t>
  </si>
  <si>
    <t>R240004003</t>
  </si>
  <si>
    <t>R240004004</t>
  </si>
  <si>
    <t>R240004005</t>
  </si>
  <si>
    <t>R240004006</t>
  </si>
  <si>
    <t>R240004007</t>
  </si>
  <si>
    <t>Mezisoučet zařízení č.E</t>
  </si>
  <si>
    <t>Kompaktní rekuperační jednotka - nástěnná, V=200-250m3/h, Pi=542W/1,2A/230V vč. el. ohřevu 400W</t>
  </si>
  <si>
    <t xml:space="preserve"> - účinnost rekuperace tepla 84,2% (suchá účinnost dle ČSN EN 308) při množství vzduchu 200m3/h</t>
  </si>
  <si>
    <t xml:space="preserve"> - účinnost rekuperace tepla 80,6% (suchá účinnost dle ČSN EN 308) při množství vzduchu 250m3/h</t>
  </si>
  <si>
    <t>Kombinovaná protidešťová žaluzie s připojením ø160mm</t>
  </si>
  <si>
    <t>Srdce v domě, p.o., Klentnice 81, 692 01 Mikulov</t>
  </si>
  <si>
    <t>Snížení energetické náročnosti hlavní budovy p.o.</t>
  </si>
  <si>
    <t xml:space="preserve"> - ø160mm, 30% tvarovek </t>
  </si>
  <si>
    <t>Zařízení č.C - Větrání denní místnosti</t>
  </si>
  <si>
    <t>C.1</t>
  </si>
  <si>
    <t>C.1.a</t>
  </si>
  <si>
    <t>Kompaktní rekuperační jednotka - nástěnná, V=250m3/h, Pi=542W/1,2A/230V vč. el. ohřevu 400W</t>
  </si>
  <si>
    <t>C.1b</t>
  </si>
  <si>
    <t>C.1c</t>
  </si>
  <si>
    <t>C.2</t>
  </si>
  <si>
    <t>Mezisoučet zařízení č.C</t>
  </si>
  <si>
    <t>R240005001</t>
  </si>
  <si>
    <t>R240005002</t>
  </si>
  <si>
    <t>R240005003</t>
  </si>
  <si>
    <t>R240005004</t>
  </si>
  <si>
    <t>R240005005</t>
  </si>
  <si>
    <t>R240005006</t>
  </si>
  <si>
    <t>R240005007</t>
  </si>
  <si>
    <t xml:space="preserve"> 08/2024</t>
  </si>
  <si>
    <t>Šikmý výfukový kus ø250mm se sítem</t>
  </si>
  <si>
    <t>A.4</t>
  </si>
  <si>
    <t>R240001010</t>
  </si>
  <si>
    <t>Protidešťová žaluzie 250x250mm, připojení kruhové ø200mm</t>
  </si>
  <si>
    <t>Zařízení č.K.1 - Větrání koupelny A 108</t>
  </si>
  <si>
    <t>K.1.1</t>
  </si>
  <si>
    <t>Mezisoučet zařízení č.K.1</t>
  </si>
  <si>
    <t>R240006001</t>
  </si>
  <si>
    <t>R240006002</t>
  </si>
  <si>
    <t>Zařízení č.K.2 - Větrání koupelny A 109</t>
  </si>
  <si>
    <t>K.2.1</t>
  </si>
  <si>
    <t>R240007001</t>
  </si>
  <si>
    <t>R240007002</t>
  </si>
  <si>
    <t>Mezisoučet zařízení č.K.2</t>
  </si>
  <si>
    <t>Větrací jednotka s deskový rekuperátorem, nástěnné provedení s hrdly směrem nahoru ve složení:</t>
  </si>
  <si>
    <t>Přívodní část:</t>
  </si>
  <si>
    <t>Odvodní část:</t>
  </si>
  <si>
    <t>Součástí větrací jednotky je zabudovaný řídící systém vč. externího dotykového ovladače s propojovacím kabelem.</t>
  </si>
  <si>
    <t>Navržená jednotka splňuje Nařízení komise (EU) č. 1253/2014 (požadavky na EKODESIGN větracích jednotek - ErP 2018).</t>
  </si>
  <si>
    <t xml:space="preserve"> - koncový díl pro připojení potrubí ø160mm</t>
  </si>
  <si>
    <t xml:space="preserve"> - filtr vzduchu (ePM1 60%)</t>
  </si>
  <si>
    <t xml:space="preserve"> - filtr vzduchu (ePM10 50%)</t>
  </si>
  <si>
    <t xml:space="preserve"> - ventilátor s EC motorem (plynulá regulace výkonu) V=300m3/h, Pext=150Pa, Pi=67W/230V v pracovním bodě</t>
  </si>
  <si>
    <t xml:space="preserve"> - ventilátor s EC motorem (plynulá regulace výkonu) V=300m3/h, Pext=150Pa, Pi=58W/230V v pracovním bodě</t>
  </si>
  <si>
    <t xml:space="preserve"> - deskový protiproudý rekuperátor s obtokem (teplotní účinnost suchá 85% dle EN 13141-7)</t>
  </si>
  <si>
    <t>(počítáno při rekuperaci s parametry odvodního vzduchu z vnitřního prostoru ti=22°C, vlhkost 65%)</t>
  </si>
  <si>
    <t xml:space="preserve"> - zabudovaný el. ohřívač Qtop=1,67kW/230V (dohřev vzduchu na teplotu Tp=24°C)</t>
  </si>
  <si>
    <t xml:space="preserve"> - deskový rekuperátor viz. přívodní část</t>
  </si>
  <si>
    <t>K.2.2</t>
  </si>
  <si>
    <t>K.2.3</t>
  </si>
  <si>
    <t>R240007003</t>
  </si>
  <si>
    <t>Přívodní vyústka 225x75mm s regulací (75m3/h)</t>
  </si>
  <si>
    <t>K.2.4</t>
  </si>
  <si>
    <t>R240007004</t>
  </si>
  <si>
    <t>Odvodní vyústka 425x75mm s regulací (150m3/h)</t>
  </si>
  <si>
    <t>K.2.5</t>
  </si>
  <si>
    <t>R240007005</t>
  </si>
  <si>
    <t xml:space="preserve"> - ø125mm, 30% tvarovek </t>
  </si>
  <si>
    <t>Odvodní vyústka 225x75mm s regulací (50m3/h)</t>
  </si>
  <si>
    <t>R240007006</t>
  </si>
  <si>
    <t>R240007007</t>
  </si>
  <si>
    <t>R240007008</t>
  </si>
  <si>
    <t>Demontáž stávajícího vzduchotechnikcého systému a jeho odvoz s likvidací (potrubní ventilátor a potrubí vč. vyústek)</t>
  </si>
  <si>
    <t>Zprovoznění jednotky servisním technikem výrobce vč. dopravy</t>
  </si>
  <si>
    <t>K.2.1a</t>
  </si>
  <si>
    <t>R240007009</t>
  </si>
  <si>
    <t>Ohebná izolovaná hadice ø160mm, tl. izolace 25mm, balení po 10m</t>
  </si>
  <si>
    <t>R240007010</t>
  </si>
  <si>
    <t>R240007011</t>
  </si>
  <si>
    <t>Kompaktní podstropní větrací jednotka s protiproudým deskovým rekuperátorem s by-passem, provedení LEVÉ</t>
  </si>
  <si>
    <t>(před objednáním ověřit stranové provedení), třída filtrace na přívodu F7 a odvodu G4, účinnost rekuperace 80%</t>
  </si>
  <si>
    <t>V=440m3/h, Pext=200Pa, Pi=2,3kW/16A/230V, zabudovaný el. ohřívač Qtop=2kW</t>
  </si>
  <si>
    <t>Součástí dodávky jednotky je zabudovaný řídící systém a nástěnný ovladač vč. všech potřebných čidel a prokabelování.</t>
  </si>
  <si>
    <t>K.1.1a</t>
  </si>
  <si>
    <t>R240006003</t>
  </si>
  <si>
    <t>K.1.2</t>
  </si>
  <si>
    <t>Tlumič hluku kruhový ø200mm, délka 0,9m</t>
  </si>
  <si>
    <t>K.1.3</t>
  </si>
  <si>
    <t>R240006004</t>
  </si>
  <si>
    <t>K.1.4</t>
  </si>
  <si>
    <t>R240006005</t>
  </si>
  <si>
    <t>Přívodní vyústka 425x75mm s regulací (120-100m3/h)</t>
  </si>
  <si>
    <t>K.1.5</t>
  </si>
  <si>
    <t>R240006006</t>
  </si>
  <si>
    <t>Odvodní talířový ventil ø160mm vč. montážní zdeře</t>
  </si>
  <si>
    <t>K.1.6</t>
  </si>
  <si>
    <t>R240006007</t>
  </si>
  <si>
    <t>Ohebná izolovaná hadice ø200mm, tl. izolace 25mm, balení po 10m</t>
  </si>
  <si>
    <t xml:space="preserve"> - ø200mm, 30% tvarovek </t>
  </si>
  <si>
    <t>R240006008</t>
  </si>
  <si>
    <t>R240006009</t>
  </si>
  <si>
    <t>R240006010</t>
  </si>
  <si>
    <t>R240006011</t>
  </si>
  <si>
    <t>R240006012</t>
  </si>
  <si>
    <r>
      <t>Dveřní mřížka 500x130mm, odstín přírodní elox (dvě mřížky na jedny dveře)</t>
    </r>
    <r>
      <rPr>
        <sz val="8"/>
        <color rgb="FF800080"/>
        <rFont val="Arial"/>
        <family val="2"/>
        <charset val="238"/>
      </rPr>
      <t xml:space="preserve"> </t>
    </r>
  </si>
  <si>
    <t>K.1.7</t>
  </si>
  <si>
    <t>R240006013</t>
  </si>
  <si>
    <t>Zařízení č.K.3 - Větrání koupelen v objektu C</t>
  </si>
  <si>
    <t>Mezisoučet zařízení č.K.3</t>
  </si>
  <si>
    <t>K.3.1</t>
  </si>
  <si>
    <t>R240008001</t>
  </si>
  <si>
    <t>V=450m3/h, Pext=200Pa, Pi=2,3kW/16A/230V, zabudovaný el. ohřívač Qtop=2kW</t>
  </si>
  <si>
    <t>R240008002</t>
  </si>
  <si>
    <t>K.3.1a</t>
  </si>
  <si>
    <t>R240008003</t>
  </si>
  <si>
    <t>R240008004</t>
  </si>
  <si>
    <t>R240008005</t>
  </si>
  <si>
    <t>R240008006</t>
  </si>
  <si>
    <t>R240008007</t>
  </si>
  <si>
    <t>R240008008</t>
  </si>
  <si>
    <t>K.3.2</t>
  </si>
  <si>
    <t>K.3.3</t>
  </si>
  <si>
    <t>K.3.4</t>
  </si>
  <si>
    <t>Přívodní vyústka 400x100mm s regulací (150m3/h)</t>
  </si>
  <si>
    <t>Odvodní vyústka 400x100mm s regulací (150m3/h)</t>
  </si>
  <si>
    <t>K.3.5</t>
  </si>
  <si>
    <t>Zařízení č.V - Větrání sociálního zázemí objektu C</t>
  </si>
  <si>
    <t>R240008009</t>
  </si>
  <si>
    <t>V.1</t>
  </si>
  <si>
    <t>Spojovací manžeta ø160mm</t>
  </si>
  <si>
    <t>Ultra tichý potrubní ventilátor ø160mm, V=200m3/h, Pext=170Pa, Pi=53W/0,21A/230V</t>
  </si>
  <si>
    <t>tříotáčkové provedení ventilátoru se zabudovaným časovým doběhem</t>
  </si>
  <si>
    <t>V.2</t>
  </si>
  <si>
    <t>V.1a</t>
  </si>
  <si>
    <t>Přetlaková žaluzie plastová ø160mm, barevný odstín RAL 7035</t>
  </si>
  <si>
    <t>Ultra tichý potrubní ventilátor ø125mm, V=120m3/h, Pext=90Pa, Pi=26W/0,11A/230V</t>
  </si>
  <si>
    <t>se zabudovaným časovým doběhem</t>
  </si>
  <si>
    <t>V.3</t>
  </si>
  <si>
    <t>V.2a</t>
  </si>
  <si>
    <t>tříotáčkové provedení ventilátoru, hluk Lpa=42/32/31dBA v 1,5m od ventilátoru</t>
  </si>
  <si>
    <t>dvouotáčkové provedení ventilátoru, hluk Lpa=46/34dBA v 1,5m od ventilátoru</t>
  </si>
  <si>
    <t xml:space="preserve"> - ventilátor má v sobě zabudovaný časový doběh a zpětnou klapku </t>
  </si>
  <si>
    <t>V.4</t>
  </si>
  <si>
    <t>Malý radiální ventilátor připojení ø100mm, V=80m3/h, Pext=90Pa, Pi=29W/230V</t>
  </si>
  <si>
    <t>Malý radiální ventilátor připojení ø100mm, V=150m3/h, Pext=65Pa, Pi=48W/230V</t>
  </si>
  <si>
    <t>V.5</t>
  </si>
  <si>
    <t>R240010007</t>
  </si>
  <si>
    <t>Přetlaková žaluzie plastová ø125mm, barevný odstín bílý</t>
  </si>
  <si>
    <t>V.6</t>
  </si>
  <si>
    <t>R240010008</t>
  </si>
  <si>
    <t>V.7</t>
  </si>
  <si>
    <t>Přetlaková žaluzie plastová ø100mm, barevný odstín bílý</t>
  </si>
  <si>
    <t>V.8</t>
  </si>
  <si>
    <t>V.9</t>
  </si>
  <si>
    <t>Odvodní talířový ventil ø125mm vč. montážní zdeře</t>
  </si>
  <si>
    <t xml:space="preserve"> - ø100mm, 30% tvarovek </t>
  </si>
  <si>
    <t>Mezisoučet zařízení č.V</t>
  </si>
  <si>
    <t>Zařízení č.W - Větrání místnosti FVE</t>
  </si>
  <si>
    <t>W.1</t>
  </si>
  <si>
    <t>R240009001</t>
  </si>
  <si>
    <t>R240009002</t>
  </si>
  <si>
    <t>R240009003</t>
  </si>
  <si>
    <t>R240009004</t>
  </si>
  <si>
    <t>R240009005</t>
  </si>
  <si>
    <t>R240009006</t>
  </si>
  <si>
    <t>R240009007</t>
  </si>
  <si>
    <t>R240009008</t>
  </si>
  <si>
    <t>R240009009</t>
  </si>
  <si>
    <t>R240009010</t>
  </si>
  <si>
    <t>R240009011</t>
  </si>
  <si>
    <t>R240009012</t>
  </si>
  <si>
    <t>R240009013</t>
  </si>
  <si>
    <t>R240009014</t>
  </si>
  <si>
    <t>W.2</t>
  </si>
  <si>
    <t>W.1a</t>
  </si>
  <si>
    <t>Zpětná klapka ø200mm</t>
  </si>
  <si>
    <t>Střešní plastový ventiátor ø200mm, V=500m3/h, Pext=160Pa, Pi=101W/0,49A/230V, tříotáčkové provedení</t>
  </si>
  <si>
    <t>W.3</t>
  </si>
  <si>
    <t>Požární větrací mřížka 300x300mm s pružinovým servopohonem 230V AC s termoelektrickou pojistkou 72°C</t>
  </si>
  <si>
    <t>a koncovými mikrospínači</t>
  </si>
  <si>
    <t>R240010001</t>
  </si>
  <si>
    <t>R240010002</t>
  </si>
  <si>
    <t>R240010003</t>
  </si>
  <si>
    <t>R240010004</t>
  </si>
  <si>
    <t xml:space="preserve">Čtyřhranné VZT potrubí pozink. sk. I., tř. těsnosti I. - 40% tvarovek </t>
  </si>
  <si>
    <t>Tepelně-požární izolace s požární odolností min. EI30DP1 - potrubí vedené v půdním prostoru</t>
  </si>
  <si>
    <t>R240010005</t>
  </si>
  <si>
    <t>R240010006</t>
  </si>
  <si>
    <t>Odvodní přepouštěcí mřížka 325x225mm, vvč. Upínácího rámu, provedení hliník</t>
  </si>
  <si>
    <t>Montážní, závěsný, spojovací a těsnící materiál (cca 35kg)</t>
  </si>
  <si>
    <t>Zprovoznění 8ks větracích jednotek společeských míst., nastavení režimu větrání, zaškolení obsluhy</t>
  </si>
  <si>
    <t>Technická a koordinační činnost na stavbě (cca 35hod)</t>
  </si>
  <si>
    <t>Zpětná klapka těsná s magnetem ø200mm</t>
  </si>
  <si>
    <t>K.1.2a</t>
  </si>
  <si>
    <t>R240006014</t>
  </si>
  <si>
    <t>Zpětná klapka těsná s magnetem ø160mm</t>
  </si>
  <si>
    <t>K.2.2a</t>
  </si>
  <si>
    <t>R240007012</t>
  </si>
  <si>
    <t>K.3.2a</t>
  </si>
  <si>
    <t>R240008010</t>
  </si>
  <si>
    <t>K.1.1b</t>
  </si>
  <si>
    <t>R240006015</t>
  </si>
  <si>
    <t>Nástěnné čidlo vlhkosti 250 V AC, 5 A, vč. prokabelování s větrací jednotkou</t>
  </si>
  <si>
    <t>R240008011</t>
  </si>
  <si>
    <t>K.3.1b</t>
  </si>
  <si>
    <t>D.1.4.2.c-01 KRYCÍ LIST VÝKAZU MATERIÁLU / SLEPÉHO ROZPOČTU</t>
  </si>
</sst>
</file>

<file path=xl/styles.xml><?xml version="1.0" encoding="utf-8"?>
<styleSheet xmlns="http://schemas.openxmlformats.org/spreadsheetml/2006/main">
  <numFmts count="4">
    <numFmt numFmtId="164" formatCode="####;\-####"/>
    <numFmt numFmtId="165" formatCode="#,##0;\-#,##0"/>
    <numFmt numFmtId="166" formatCode="#,##0.00;\-#,##0.00"/>
    <numFmt numFmtId="167" formatCode="#,##0.00\ &quot;Kč&quot;"/>
  </numFmts>
  <fonts count="44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8"/>
      <name val="Arial CE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color rgb="FF800080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9"/>
      <name val="Arial CE"/>
      <charset val="238"/>
    </font>
    <font>
      <vertAlign val="superscript"/>
      <sz val="8"/>
      <color indexed="8"/>
      <name val="Times New Roman"/>
      <family val="1"/>
      <charset val="238"/>
    </font>
    <font>
      <b/>
      <sz val="12"/>
      <name val="Arial CE"/>
      <charset val="110"/>
    </font>
    <font>
      <sz val="8"/>
      <color theme="1"/>
      <name val="Arial"/>
      <family val="2"/>
      <charset val="238"/>
    </font>
    <font>
      <sz val="8"/>
      <name val="Arial CE"/>
      <family val="2"/>
      <charset val="238"/>
    </font>
    <font>
      <vertAlign val="subscript"/>
      <sz val="8"/>
      <name val="Arial"/>
      <family val="2"/>
      <charset val="238"/>
    </font>
    <font>
      <b/>
      <sz val="15"/>
      <color indexed="10"/>
      <name val="Arial CE"/>
      <charset val="110"/>
    </font>
    <font>
      <u/>
      <sz val="8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8" tint="0.39994506668294322"/>
        <bgColor indexed="64"/>
      </patternFill>
    </fill>
    <fill>
      <patternFill patternType="solid">
        <fgColor rgb="FF8CC8DC"/>
        <bgColor indexed="64"/>
      </patternFill>
    </fill>
  </fills>
  <borders count="8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0" borderId="0" applyAlignment="0">
      <alignment vertical="top" wrapText="1"/>
      <protection locked="0"/>
    </xf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1" applyNumberFormat="0" applyFill="0" applyAlignment="0" applyProtection="0"/>
    <xf numFmtId="0" fontId="17" fillId="3" borderId="0" applyNumberFormat="0" applyBorder="0" applyAlignment="0" applyProtection="0"/>
    <xf numFmtId="0" fontId="18" fillId="16" borderId="2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17" borderId="0" applyNumberFormat="0" applyBorder="0" applyAlignment="0" applyProtection="0"/>
    <xf numFmtId="0" fontId="1" fillId="18" borderId="6" applyNumberFormat="0" applyFont="0" applyAlignment="0" applyProtection="0"/>
    <xf numFmtId="0" fontId="24" fillId="0" borderId="7" applyNumberFormat="0" applyFill="0" applyAlignment="0" applyProtection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7" borderId="8" applyNumberFormat="0" applyAlignment="0" applyProtection="0"/>
    <xf numFmtId="0" fontId="28" fillId="19" borderId="8" applyNumberFormat="0" applyAlignment="0" applyProtection="0"/>
    <xf numFmtId="0" fontId="29" fillId="19" borderId="9" applyNumberFormat="0" applyAlignment="0" applyProtection="0"/>
    <xf numFmtId="0" fontId="30" fillId="0" borderId="0" applyNumberFormat="0" applyFill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23" borderId="0" applyNumberFormat="0" applyBorder="0" applyAlignment="0" applyProtection="0"/>
    <xf numFmtId="0" fontId="14" fillId="0" borderId="0"/>
    <xf numFmtId="0" fontId="40" fillId="0" borderId="77">
      <alignment horizontal="center" vertical="center" wrapText="1"/>
    </xf>
  </cellStyleXfs>
  <cellXfs count="205">
    <xf numFmtId="0" fontId="0" fillId="0" borderId="0" xfId="0"/>
    <xf numFmtId="0" fontId="1" fillId="0" borderId="10" xfId="1" applyFont="1" applyBorder="1" applyAlignment="1" applyProtection="1">
      <alignment horizontal="left"/>
    </xf>
    <xf numFmtId="0" fontId="1" fillId="0" borderId="11" xfId="1" applyFont="1" applyBorder="1" applyAlignment="1" applyProtection="1">
      <alignment horizontal="left"/>
    </xf>
    <xf numFmtId="0" fontId="1" fillId="0" borderId="12" xfId="1" applyFont="1" applyBorder="1" applyAlignment="1" applyProtection="1">
      <alignment horizontal="left"/>
    </xf>
    <xf numFmtId="0" fontId="1" fillId="0" borderId="15" xfId="1" applyFont="1" applyBorder="1" applyAlignment="1" applyProtection="1">
      <alignment horizontal="left"/>
    </xf>
    <xf numFmtId="0" fontId="1" fillId="0" borderId="16" xfId="1" applyFont="1" applyBorder="1" applyAlignment="1" applyProtection="1">
      <alignment horizontal="left"/>
    </xf>
    <xf numFmtId="0" fontId="1" fillId="0" borderId="17" xfId="1" applyFont="1" applyBorder="1" applyAlignment="1" applyProtection="1">
      <alignment horizontal="left"/>
    </xf>
    <xf numFmtId="0" fontId="2" fillId="0" borderId="10" xfId="1" applyFont="1" applyBorder="1" applyAlignment="1" applyProtection="1">
      <alignment horizontal="left" vertical="center"/>
    </xf>
    <xf numFmtId="0" fontId="2" fillId="0" borderId="11" xfId="1" applyFont="1" applyBorder="1" applyAlignment="1" applyProtection="1">
      <alignment horizontal="left" vertical="center"/>
    </xf>
    <xf numFmtId="0" fontId="2" fillId="0" borderId="12" xfId="1" applyFont="1" applyBorder="1" applyAlignment="1" applyProtection="1">
      <alignment horizontal="left" vertical="center"/>
    </xf>
    <xf numFmtId="0" fontId="2" fillId="0" borderId="13" xfId="1" applyFont="1" applyBorder="1" applyAlignment="1" applyProtection="1">
      <alignment horizontal="left" vertical="center"/>
    </xf>
    <xf numFmtId="0" fontId="2" fillId="0" borderId="0" xfId="1" applyFont="1" applyAlignment="1" applyProtection="1">
      <alignment horizontal="left" vertical="center"/>
    </xf>
    <xf numFmtId="0" fontId="3" fillId="0" borderId="18" xfId="1" applyFont="1" applyBorder="1" applyAlignment="1" applyProtection="1">
      <alignment horizontal="left" vertical="center"/>
    </xf>
    <xf numFmtId="0" fontId="2" fillId="0" borderId="19" xfId="1" applyFont="1" applyBorder="1" applyAlignment="1" applyProtection="1">
      <alignment horizontal="left" vertical="center"/>
    </xf>
    <xf numFmtId="0" fontId="2" fillId="0" borderId="20" xfId="1" applyFont="1" applyBorder="1" applyAlignment="1" applyProtection="1">
      <alignment horizontal="left" vertical="center"/>
    </xf>
    <xf numFmtId="0" fontId="2" fillId="0" borderId="14" xfId="1" applyFont="1" applyBorder="1" applyAlignment="1" applyProtection="1">
      <alignment horizontal="left" vertical="center"/>
    </xf>
    <xf numFmtId="0" fontId="3" fillId="0" borderId="21" xfId="1" applyFont="1" applyBorder="1" applyAlignment="1" applyProtection="1">
      <alignment horizontal="left" vertical="center"/>
    </xf>
    <xf numFmtId="0" fontId="2" fillId="0" borderId="22" xfId="1" applyFont="1" applyBorder="1" applyAlignment="1" applyProtection="1">
      <alignment horizontal="left" vertical="center"/>
    </xf>
    <xf numFmtId="164" fontId="3" fillId="0" borderId="21" xfId="1" applyNumberFormat="1" applyFont="1" applyBorder="1" applyAlignment="1" applyProtection="1">
      <alignment horizontal="right" vertical="center"/>
    </xf>
    <xf numFmtId="164" fontId="3" fillId="0" borderId="0" xfId="1" applyNumberFormat="1" applyFont="1" applyAlignment="1" applyProtection="1">
      <alignment horizontal="right" vertical="center"/>
    </xf>
    <xf numFmtId="0" fontId="3" fillId="0" borderId="23" xfId="1" applyFont="1" applyBorder="1" applyAlignment="1" applyProtection="1">
      <alignment horizontal="left" vertical="top"/>
    </xf>
    <xf numFmtId="0" fontId="2" fillId="0" borderId="24" xfId="1" applyFont="1" applyBorder="1" applyAlignment="1" applyProtection="1">
      <alignment horizontal="left" vertical="center"/>
    </xf>
    <xf numFmtId="0" fontId="2" fillId="0" borderId="25" xfId="1" applyFont="1" applyBorder="1" applyAlignment="1" applyProtection="1">
      <alignment horizontal="left" vertical="center"/>
    </xf>
    <xf numFmtId="0" fontId="3" fillId="0" borderId="23" xfId="1" applyFont="1" applyBorder="1" applyAlignment="1" applyProtection="1">
      <alignment horizontal="left" vertical="center"/>
    </xf>
    <xf numFmtId="164" fontId="3" fillId="0" borderId="24" xfId="1" applyNumberFormat="1" applyFont="1" applyBorder="1" applyAlignment="1" applyProtection="1">
      <alignment horizontal="right" vertical="center"/>
    </xf>
    <xf numFmtId="0" fontId="3" fillId="0" borderId="0" xfId="1" applyFont="1" applyAlignment="1" applyProtection="1">
      <alignment horizontal="left" vertical="top"/>
    </xf>
    <xf numFmtId="0" fontId="3" fillId="0" borderId="26" xfId="1" applyFont="1" applyBorder="1" applyAlignment="1" applyProtection="1">
      <alignment horizontal="left" vertical="center"/>
    </xf>
    <xf numFmtId="0" fontId="3" fillId="0" borderId="27" xfId="1" applyFont="1" applyBorder="1" applyAlignment="1" applyProtection="1">
      <alignment horizontal="left" vertical="center"/>
    </xf>
    <xf numFmtId="164" fontId="3" fillId="0" borderId="28" xfId="1" applyNumberFormat="1" applyFont="1" applyBorder="1" applyAlignment="1" applyProtection="1">
      <alignment horizontal="right" vertical="center"/>
    </xf>
    <xf numFmtId="0" fontId="2" fillId="0" borderId="29" xfId="1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/>
    </xf>
    <xf numFmtId="0" fontId="4" fillId="0" borderId="0" xfId="1" applyFont="1" applyAlignment="1" applyProtection="1">
      <alignment horizontal="left" vertical="center"/>
    </xf>
    <xf numFmtId="0" fontId="2" fillId="0" borderId="28" xfId="1" applyFont="1" applyBorder="1" applyAlignment="1" applyProtection="1">
      <alignment horizontal="left" vertical="center"/>
    </xf>
    <xf numFmtId="164" fontId="3" fillId="0" borderId="29" xfId="1" applyNumberFormat="1" applyFont="1" applyBorder="1" applyAlignment="1" applyProtection="1">
      <alignment horizontal="right" vertical="center"/>
    </xf>
    <xf numFmtId="49" fontId="3" fillId="0" borderId="26" xfId="1" applyNumberFormat="1" applyFont="1" applyBorder="1" applyAlignment="1" applyProtection="1">
      <alignment horizontal="left" vertical="center"/>
    </xf>
    <xf numFmtId="0" fontId="5" fillId="0" borderId="0" xfId="1" applyFont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 vertical="center"/>
    </xf>
    <xf numFmtId="0" fontId="2" fillId="0" borderId="16" xfId="1" applyFont="1" applyBorder="1" applyAlignment="1" applyProtection="1">
      <alignment horizontal="left" vertical="center"/>
    </xf>
    <xf numFmtId="0" fontId="2" fillId="0" borderId="17" xfId="1" applyFont="1" applyBorder="1" applyAlignment="1" applyProtection="1">
      <alignment horizontal="left" vertical="center"/>
    </xf>
    <xf numFmtId="0" fontId="2" fillId="0" borderId="30" xfId="1" applyFont="1" applyBorder="1" applyAlignment="1" applyProtection="1">
      <alignment horizontal="left" vertical="center"/>
    </xf>
    <xf numFmtId="0" fontId="2" fillId="0" borderId="31" xfId="1" applyFont="1" applyBorder="1" applyAlignment="1" applyProtection="1">
      <alignment horizontal="left" vertical="center"/>
    </xf>
    <xf numFmtId="0" fontId="6" fillId="0" borderId="31" xfId="1" applyFont="1" applyBorder="1" applyAlignment="1" applyProtection="1">
      <alignment horizontal="left" vertical="center"/>
    </xf>
    <xf numFmtId="0" fontId="2" fillId="0" borderId="32" xfId="1" applyFont="1" applyBorder="1" applyAlignment="1" applyProtection="1">
      <alignment horizontal="left" vertical="center"/>
    </xf>
    <xf numFmtId="0" fontId="2" fillId="0" borderId="33" xfId="1" applyFont="1" applyBorder="1" applyAlignment="1" applyProtection="1">
      <alignment horizontal="left" vertical="center"/>
    </xf>
    <xf numFmtId="0" fontId="2" fillId="0" borderId="34" xfId="1" applyFont="1" applyBorder="1" applyAlignment="1" applyProtection="1">
      <alignment horizontal="left" vertical="center"/>
    </xf>
    <xf numFmtId="0" fontId="2" fillId="0" borderId="35" xfId="1" applyFont="1" applyBorder="1" applyAlignment="1" applyProtection="1">
      <alignment horizontal="left" vertical="center"/>
    </xf>
    <xf numFmtId="0" fontId="2" fillId="0" borderId="36" xfId="1" applyFont="1" applyBorder="1" applyAlignment="1" applyProtection="1">
      <alignment horizontal="left" vertical="center"/>
    </xf>
    <xf numFmtId="0" fontId="2" fillId="0" borderId="37" xfId="1" applyFont="1" applyBorder="1" applyAlignment="1" applyProtection="1">
      <alignment horizontal="left" vertical="center"/>
    </xf>
    <xf numFmtId="165" fontId="1" fillId="0" borderId="38" xfId="1" applyNumberFormat="1" applyFont="1" applyBorder="1" applyAlignment="1" applyProtection="1">
      <alignment horizontal="right" vertical="center"/>
    </xf>
    <xf numFmtId="165" fontId="1" fillId="0" borderId="39" xfId="1" applyNumberFormat="1" applyFont="1" applyBorder="1" applyAlignment="1" applyProtection="1">
      <alignment horizontal="right" vertical="center"/>
    </xf>
    <xf numFmtId="165" fontId="7" fillId="0" borderId="40" xfId="1" applyNumberFormat="1" applyFont="1" applyBorder="1" applyAlignment="1" applyProtection="1">
      <alignment horizontal="right" vertical="center"/>
    </xf>
    <xf numFmtId="166" fontId="7" fillId="0" borderId="41" xfId="1" applyNumberFormat="1" applyFont="1" applyBorder="1" applyAlignment="1" applyProtection="1">
      <alignment horizontal="right" vertical="center"/>
    </xf>
    <xf numFmtId="165" fontId="1" fillId="0" borderId="40" xfId="1" applyNumberFormat="1" applyFont="1" applyBorder="1" applyAlignment="1" applyProtection="1">
      <alignment horizontal="right" vertical="center"/>
    </xf>
    <xf numFmtId="165" fontId="1" fillId="0" borderId="41" xfId="1" applyNumberFormat="1" applyFont="1" applyBorder="1" applyAlignment="1" applyProtection="1">
      <alignment horizontal="right" vertical="center"/>
    </xf>
    <xf numFmtId="165" fontId="7" fillId="0" borderId="39" xfId="1" applyNumberFormat="1" applyFont="1" applyBorder="1" applyAlignment="1" applyProtection="1">
      <alignment horizontal="right" vertical="center"/>
    </xf>
    <xf numFmtId="166" fontId="7" fillId="0" borderId="39" xfId="1" applyNumberFormat="1" applyFont="1" applyBorder="1" applyAlignment="1" applyProtection="1">
      <alignment horizontal="right" vertical="center"/>
    </xf>
    <xf numFmtId="165" fontId="1" fillId="0" borderId="42" xfId="1" applyNumberFormat="1" applyFont="1" applyBorder="1" applyAlignment="1" applyProtection="1">
      <alignment horizontal="right" vertical="center"/>
    </xf>
    <xf numFmtId="0" fontId="6" fillId="0" borderId="31" xfId="1" applyFont="1" applyBorder="1" applyAlignment="1" applyProtection="1">
      <alignment horizontal="left" vertical="center" wrapText="1"/>
    </xf>
    <xf numFmtId="0" fontId="8" fillId="0" borderId="33" xfId="1" applyFont="1" applyBorder="1" applyAlignment="1" applyProtection="1">
      <alignment horizontal="left" vertical="center"/>
    </xf>
    <xf numFmtId="0" fontId="8" fillId="0" borderId="35" xfId="1" applyFont="1" applyBorder="1" applyAlignment="1" applyProtection="1">
      <alignment horizontal="left" vertical="center"/>
    </xf>
    <xf numFmtId="0" fontId="6" fillId="0" borderId="36" xfId="1" applyFont="1" applyBorder="1" applyAlignment="1" applyProtection="1">
      <alignment horizontal="left" vertical="center"/>
    </xf>
    <xf numFmtId="0" fontId="6" fillId="0" borderId="34" xfId="1" applyFont="1" applyBorder="1" applyAlignment="1" applyProtection="1">
      <alignment horizontal="left" vertical="center"/>
    </xf>
    <xf numFmtId="0" fontId="6" fillId="0" borderId="37" xfId="1" applyFont="1" applyBorder="1" applyAlignment="1" applyProtection="1">
      <alignment horizontal="left" vertical="center"/>
    </xf>
    <xf numFmtId="0" fontId="6" fillId="0" borderId="35" xfId="1" applyFont="1" applyBorder="1" applyAlignment="1" applyProtection="1">
      <alignment horizontal="left" vertical="center"/>
    </xf>
    <xf numFmtId="164" fontId="2" fillId="0" borderId="43" xfId="1" applyNumberFormat="1" applyFont="1" applyBorder="1" applyAlignment="1" applyProtection="1">
      <alignment horizontal="center" vertical="center"/>
    </xf>
    <xf numFmtId="0" fontId="9" fillId="0" borderId="18" xfId="1" applyFont="1" applyBorder="1" applyAlignment="1" applyProtection="1">
      <alignment horizontal="left" vertical="center"/>
    </xf>
    <xf numFmtId="0" fontId="2" fillId="0" borderId="26" xfId="1" applyFont="1" applyBorder="1" applyAlignment="1" applyProtection="1">
      <alignment horizontal="left" vertical="center"/>
    </xf>
    <xf numFmtId="166" fontId="7" fillId="0" borderId="27" xfId="1" applyNumberFormat="1" applyFont="1" applyBorder="1" applyAlignment="1" applyProtection="1">
      <alignment horizontal="right" vertical="center"/>
    </xf>
    <xf numFmtId="0" fontId="2" fillId="0" borderId="44" xfId="1" applyFont="1" applyBorder="1" applyAlignment="1" applyProtection="1">
      <alignment horizontal="left" vertical="center"/>
    </xf>
    <xf numFmtId="0" fontId="2" fillId="0" borderId="27" xfId="1" applyFont="1" applyBorder="1" applyAlignment="1" applyProtection="1">
      <alignment horizontal="left" vertical="center"/>
    </xf>
    <xf numFmtId="166" fontId="1" fillId="0" borderId="27" xfId="1" applyNumberFormat="1" applyFont="1" applyBorder="1" applyAlignment="1" applyProtection="1">
      <alignment horizontal="right" vertical="center"/>
    </xf>
    <xf numFmtId="165" fontId="1" fillId="0" borderId="28" xfId="1" applyNumberFormat="1" applyFont="1" applyBorder="1" applyAlignment="1" applyProtection="1">
      <alignment horizontal="right" vertical="center"/>
    </xf>
    <xf numFmtId="0" fontId="10" fillId="0" borderId="28" xfId="1" applyFont="1" applyBorder="1" applyAlignment="1" applyProtection="1">
      <alignment horizontal="right" vertical="center"/>
    </xf>
    <xf numFmtId="0" fontId="10" fillId="0" borderId="29" xfId="1" applyFont="1" applyBorder="1" applyAlignment="1" applyProtection="1">
      <alignment horizontal="left" vertical="center"/>
    </xf>
    <xf numFmtId="0" fontId="2" fillId="0" borderId="23" xfId="1" applyFont="1" applyBorder="1" applyAlignment="1" applyProtection="1">
      <alignment horizontal="left" vertical="center"/>
    </xf>
    <xf numFmtId="164" fontId="2" fillId="0" borderId="45" xfId="1" applyNumberFormat="1" applyFont="1" applyBorder="1" applyAlignment="1" applyProtection="1">
      <alignment horizontal="center" vertical="center"/>
    </xf>
    <xf numFmtId="165" fontId="1" fillId="0" borderId="27" xfId="1" applyNumberFormat="1" applyFont="1" applyBorder="1" applyAlignment="1" applyProtection="1">
      <alignment horizontal="right" vertical="center"/>
    </xf>
    <xf numFmtId="0" fontId="9" fillId="0" borderId="27" xfId="1" applyFont="1" applyBorder="1" applyAlignment="1" applyProtection="1">
      <alignment horizontal="left" vertical="center"/>
    </xf>
    <xf numFmtId="166" fontId="7" fillId="0" borderId="30" xfId="1" applyNumberFormat="1" applyFont="1" applyBorder="1" applyAlignment="1" applyProtection="1">
      <alignment horizontal="right" vertical="center"/>
    </xf>
    <xf numFmtId="166" fontId="1" fillId="0" borderId="30" xfId="1" applyNumberFormat="1" applyFont="1" applyBorder="1" applyAlignment="1" applyProtection="1">
      <alignment horizontal="right" vertical="center"/>
    </xf>
    <xf numFmtId="165" fontId="1" fillId="0" borderId="32" xfId="1" applyNumberFormat="1" applyFont="1" applyBorder="1" applyAlignment="1" applyProtection="1">
      <alignment horizontal="right" vertical="center"/>
    </xf>
    <xf numFmtId="0" fontId="2" fillId="0" borderId="46" xfId="1" applyFont="1" applyBorder="1" applyAlignment="1" applyProtection="1">
      <alignment horizontal="left" vertical="center"/>
    </xf>
    <xf numFmtId="164" fontId="2" fillId="0" borderId="47" xfId="1" applyNumberFormat="1" applyFont="1" applyBorder="1" applyAlignment="1" applyProtection="1">
      <alignment horizontal="center" vertical="center"/>
    </xf>
    <xf numFmtId="0" fontId="2" fillId="0" borderId="41" xfId="1" applyFont="1" applyBorder="1" applyAlignment="1" applyProtection="1">
      <alignment horizontal="left" vertical="center"/>
    </xf>
    <xf numFmtId="0" fontId="2" fillId="0" borderId="39" xfId="1" applyFont="1" applyBorder="1" applyAlignment="1" applyProtection="1">
      <alignment horizontal="left" vertical="center"/>
    </xf>
    <xf numFmtId="0" fontId="2" fillId="0" borderId="40" xfId="1" applyFont="1" applyBorder="1" applyAlignment="1" applyProtection="1">
      <alignment horizontal="left" vertical="center"/>
    </xf>
    <xf numFmtId="166" fontId="7" fillId="0" borderId="48" xfId="1" applyNumberFormat="1" applyFont="1" applyBorder="1" applyAlignment="1" applyProtection="1">
      <alignment horizontal="right" vertical="center"/>
    </xf>
    <xf numFmtId="166" fontId="7" fillId="0" borderId="31" xfId="1" applyNumberFormat="1" applyFont="1" applyBorder="1" applyAlignment="1" applyProtection="1">
      <alignment horizontal="right" vertical="center"/>
    </xf>
    <xf numFmtId="165" fontId="11" fillId="0" borderId="16" xfId="1" applyNumberFormat="1" applyFont="1" applyBorder="1" applyAlignment="1" applyProtection="1">
      <alignment horizontal="right" vertical="center"/>
    </xf>
    <xf numFmtId="0" fontId="6" fillId="0" borderId="10" xfId="1" applyFont="1" applyBorder="1" applyAlignment="1" applyProtection="1">
      <alignment horizontal="left" vertical="top"/>
    </xf>
    <xf numFmtId="0" fontId="2" fillId="0" borderId="49" xfId="1" applyFont="1" applyBorder="1" applyAlignment="1" applyProtection="1">
      <alignment horizontal="left" vertical="center"/>
    </xf>
    <xf numFmtId="0" fontId="2" fillId="0" borderId="50" xfId="1" applyFont="1" applyBorder="1" applyAlignment="1" applyProtection="1">
      <alignment horizontal="left" vertical="center"/>
    </xf>
    <xf numFmtId="0" fontId="2" fillId="0" borderId="21" xfId="1" applyFont="1" applyBorder="1" applyAlignment="1" applyProtection="1">
      <alignment horizontal="left" vertical="center"/>
    </xf>
    <xf numFmtId="0" fontId="2" fillId="0" borderId="51" xfId="1" applyFont="1" applyBorder="1" applyAlignment="1" applyProtection="1">
      <alignment horizontal="left"/>
    </xf>
    <xf numFmtId="0" fontId="2" fillId="0" borderId="23" xfId="1" applyFont="1" applyBorder="1" applyAlignment="1" applyProtection="1">
      <alignment horizontal="left"/>
    </xf>
    <xf numFmtId="165" fontId="3" fillId="0" borderId="23" xfId="1" applyNumberFormat="1" applyFont="1" applyBorder="1" applyAlignment="1" applyProtection="1">
      <alignment horizontal="right" vertical="center"/>
    </xf>
    <xf numFmtId="166" fontId="3" fillId="0" borderId="27" xfId="1" applyNumberFormat="1" applyFont="1" applyBorder="1" applyAlignment="1" applyProtection="1">
      <alignment horizontal="right" vertical="center"/>
    </xf>
    <xf numFmtId="166" fontId="7" fillId="0" borderId="23" xfId="1" applyNumberFormat="1" applyFont="1" applyBorder="1" applyAlignment="1" applyProtection="1">
      <alignment horizontal="right" vertical="center"/>
    </xf>
    <xf numFmtId="0" fontId="2" fillId="0" borderId="52" xfId="1" applyFont="1" applyBorder="1" applyAlignment="1" applyProtection="1">
      <alignment horizontal="left" vertical="center"/>
    </xf>
    <xf numFmtId="0" fontId="6" fillId="0" borderId="53" xfId="1" applyFont="1" applyBorder="1" applyAlignment="1" applyProtection="1">
      <alignment horizontal="left" vertical="top"/>
    </xf>
    <xf numFmtId="0" fontId="2" fillId="0" borderId="18" xfId="1" applyFont="1" applyBorder="1" applyAlignment="1" applyProtection="1">
      <alignment horizontal="left" vertical="center"/>
    </xf>
    <xf numFmtId="165" fontId="3" fillId="0" borderId="27" xfId="1" applyNumberFormat="1" applyFont="1" applyBorder="1" applyAlignment="1" applyProtection="1">
      <alignment horizontal="right" vertical="center"/>
    </xf>
    <xf numFmtId="0" fontId="6" fillId="0" borderId="41" xfId="1" applyFont="1" applyBorder="1" applyAlignment="1" applyProtection="1">
      <alignment horizontal="left" vertical="center"/>
    </xf>
    <xf numFmtId="0" fontId="2" fillId="0" borderId="54" xfId="1" applyFont="1" applyBorder="1" applyAlignment="1" applyProtection="1">
      <alignment horizontal="left" vertical="center"/>
    </xf>
    <xf numFmtId="166" fontId="12" fillId="0" borderId="55" xfId="1" applyNumberFormat="1" applyFont="1" applyBorder="1" applyAlignment="1" applyProtection="1">
      <alignment horizontal="right" vertical="center"/>
    </xf>
    <xf numFmtId="0" fontId="2" fillId="0" borderId="56" xfId="1" applyFont="1" applyBorder="1" applyAlignment="1" applyProtection="1">
      <alignment horizontal="left" vertical="center"/>
    </xf>
    <xf numFmtId="0" fontId="1" fillId="0" borderId="34" xfId="1" applyFont="1" applyBorder="1" applyAlignment="1" applyProtection="1">
      <alignment horizontal="left" vertical="center"/>
    </xf>
    <xf numFmtId="0" fontId="2" fillId="0" borderId="15" xfId="1" applyFont="1" applyBorder="1" applyAlignment="1" applyProtection="1">
      <alignment horizontal="left"/>
    </xf>
    <xf numFmtId="0" fontId="2" fillId="0" borderId="57" xfId="1" applyFont="1" applyBorder="1" applyAlignment="1" applyProtection="1">
      <alignment horizontal="left" vertical="center"/>
    </xf>
    <xf numFmtId="0" fontId="2" fillId="0" borderId="48" xfId="1" applyFont="1" applyBorder="1" applyAlignment="1" applyProtection="1">
      <alignment horizontal="left"/>
    </xf>
    <xf numFmtId="0" fontId="2" fillId="0" borderId="42" xfId="1" applyFont="1" applyBorder="1" applyAlignment="1" applyProtection="1">
      <alignment horizontal="left" vertical="center"/>
    </xf>
    <xf numFmtId="0" fontId="0" fillId="0" borderId="0" xfId="0" applyAlignment="1"/>
    <xf numFmtId="166" fontId="2" fillId="0" borderId="0" xfId="1" applyNumberFormat="1" applyFont="1" applyAlignment="1" applyProtection="1">
      <alignment horizontal="right"/>
    </xf>
    <xf numFmtId="1" fontId="2" fillId="0" borderId="0" xfId="1" applyNumberFormat="1" applyFont="1" applyAlignment="1" applyProtection="1">
      <alignment horizontal="center"/>
    </xf>
    <xf numFmtId="0" fontId="2" fillId="0" borderId="0" xfId="1" applyFont="1" applyAlignment="1" applyProtection="1">
      <alignment horizontal="left"/>
    </xf>
    <xf numFmtId="0" fontId="0" fillId="0" borderId="0" xfId="0" applyFill="1"/>
    <xf numFmtId="0" fontId="3" fillId="0" borderId="0" xfId="1" applyFont="1" applyFill="1" applyBorder="1" applyAlignment="1" applyProtection="1">
      <alignment horizontal="center" vertical="center" wrapText="1"/>
    </xf>
    <xf numFmtId="0" fontId="32" fillId="0" borderId="0" xfId="1" applyFont="1" applyAlignment="1" applyProtection="1">
      <alignment horizontal="center"/>
    </xf>
    <xf numFmtId="0" fontId="3" fillId="0" borderId="58" xfId="1" applyFont="1" applyFill="1" applyBorder="1" applyAlignment="1" applyProtection="1">
      <alignment horizontal="center" vertical="center" wrapText="1"/>
    </xf>
    <xf numFmtId="0" fontId="3" fillId="0" borderId="59" xfId="1" applyFont="1" applyFill="1" applyBorder="1" applyAlignment="1" applyProtection="1">
      <alignment horizontal="center" vertical="center" wrapText="1"/>
    </xf>
    <xf numFmtId="0" fontId="3" fillId="0" borderId="60" xfId="1" applyFont="1" applyFill="1" applyBorder="1" applyAlignment="1" applyProtection="1">
      <alignment horizontal="center" vertical="center" wrapText="1"/>
    </xf>
    <xf numFmtId="0" fontId="3" fillId="0" borderId="61" xfId="1" applyFont="1" applyFill="1" applyBorder="1" applyAlignment="1" applyProtection="1">
      <alignment horizontal="center" vertical="center" wrapText="1"/>
    </xf>
    <xf numFmtId="0" fontId="31" fillId="0" borderId="62" xfId="1" applyFont="1" applyFill="1" applyBorder="1" applyAlignment="1" applyProtection="1">
      <alignment horizontal="left"/>
    </xf>
    <xf numFmtId="0" fontId="3" fillId="0" borderId="63" xfId="1" applyFont="1" applyFill="1" applyBorder="1" applyAlignment="1" applyProtection="1">
      <alignment horizontal="center" vertical="center" wrapText="1"/>
    </xf>
    <xf numFmtId="0" fontId="3" fillId="0" borderId="64" xfId="1" applyFont="1" applyFill="1" applyBorder="1" applyAlignment="1" applyProtection="1">
      <alignment horizontal="center" vertical="center" wrapText="1"/>
    </xf>
    <xf numFmtId="0" fontId="3" fillId="0" borderId="65" xfId="1" applyFont="1" applyFill="1" applyBorder="1" applyAlignment="1" applyProtection="1">
      <alignment horizontal="center" vertical="center" wrapText="1"/>
    </xf>
    <xf numFmtId="166" fontId="34" fillId="0" borderId="0" xfId="1" applyNumberFormat="1" applyFont="1" applyAlignment="1" applyProtection="1">
      <alignment horizontal="right"/>
    </xf>
    <xf numFmtId="0" fontId="3" fillId="0" borderId="0" xfId="1" applyFont="1" applyFill="1" applyAlignment="1" applyProtection="1">
      <alignment horizontal="left"/>
    </xf>
    <xf numFmtId="0" fontId="13" fillId="0" borderId="0" xfId="1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horizontal="left" vertical="center"/>
    </xf>
    <xf numFmtId="0" fontId="31" fillId="0" borderId="0" xfId="1" applyFont="1" applyFill="1" applyAlignment="1" applyProtection="1">
      <alignment horizontal="left" vertical="center"/>
    </xf>
    <xf numFmtId="14" fontId="3" fillId="0" borderId="0" xfId="1" applyNumberFormat="1" applyFont="1" applyFill="1" applyAlignment="1" applyProtection="1">
      <alignment horizontal="left" vertical="center"/>
    </xf>
    <xf numFmtId="0" fontId="35" fillId="0" borderId="0" xfId="1" applyFont="1" applyFill="1" applyAlignment="1" applyProtection="1">
      <alignment horizontal="center"/>
    </xf>
    <xf numFmtId="0" fontId="3" fillId="24" borderId="74" xfId="1" applyFont="1" applyFill="1" applyBorder="1" applyAlignment="1" applyProtection="1">
      <alignment horizontal="center" vertical="center" wrapText="1"/>
    </xf>
    <xf numFmtId="0" fontId="3" fillId="24" borderId="75" xfId="1" applyFont="1" applyFill="1" applyBorder="1" applyAlignment="1" applyProtection="1">
      <alignment horizontal="center" vertical="center" wrapText="1"/>
    </xf>
    <xf numFmtId="0" fontId="3" fillId="24" borderId="76" xfId="1" applyFont="1" applyFill="1" applyBorder="1" applyAlignment="1" applyProtection="1">
      <alignment horizontal="center" vertical="center" wrapText="1"/>
    </xf>
    <xf numFmtId="166" fontId="2" fillId="0" borderId="0" xfId="1" applyNumberFormat="1" applyFont="1" applyFill="1" applyAlignment="1" applyProtection="1">
      <alignment horizontal="right"/>
    </xf>
    <xf numFmtId="167" fontId="0" fillId="0" borderId="0" xfId="0" applyNumberFormat="1"/>
    <xf numFmtId="0" fontId="9" fillId="0" borderId="0" xfId="1" applyFont="1" applyAlignment="1" applyProtection="1">
      <alignment horizontal="right"/>
    </xf>
    <xf numFmtId="0" fontId="2" fillId="0" borderId="0" xfId="1" applyFont="1" applyAlignment="1" applyProtection="1">
      <alignment horizontal="center"/>
    </xf>
    <xf numFmtId="4" fontId="0" fillId="0" borderId="0" xfId="0" applyNumberFormat="1" applyAlignment="1"/>
    <xf numFmtId="0" fontId="2" fillId="0" borderId="0" xfId="1" applyFont="1" applyFill="1" applyAlignment="1" applyProtection="1">
      <alignment horizontal="left"/>
    </xf>
    <xf numFmtId="0" fontId="39" fillId="0" borderId="0" xfId="0" applyFont="1" applyAlignment="1"/>
    <xf numFmtId="0" fontId="39" fillId="0" borderId="0" xfId="0" applyFont="1" applyFill="1"/>
    <xf numFmtId="0" fontId="39" fillId="0" borderId="0" xfId="0" applyFont="1"/>
    <xf numFmtId="16" fontId="2" fillId="0" borderId="58" xfId="1" applyNumberFormat="1" applyFont="1" applyBorder="1" applyAlignment="1" applyProtection="1">
      <alignment horizontal="left"/>
    </xf>
    <xf numFmtId="0" fontId="2" fillId="0" borderId="58" xfId="1" applyFont="1" applyBorder="1" applyAlignment="1" applyProtection="1">
      <alignment horizontal="left"/>
    </xf>
    <xf numFmtId="1" fontId="2" fillId="0" borderId="58" xfId="1" applyNumberFormat="1" applyFont="1" applyBorder="1" applyAlignment="1" applyProtection="1">
      <alignment horizontal="center"/>
    </xf>
    <xf numFmtId="166" fontId="2" fillId="0" borderId="58" xfId="1" applyNumberFormat="1" applyFont="1" applyBorder="1" applyAlignment="1" applyProtection="1">
      <alignment horizontal="right"/>
    </xf>
    <xf numFmtId="0" fontId="33" fillId="0" borderId="0" xfId="1" applyFont="1" applyFill="1" applyAlignment="1" applyProtection="1">
      <alignment horizontal="left"/>
    </xf>
    <xf numFmtId="1" fontId="2" fillId="0" borderId="0" xfId="1" applyNumberFormat="1" applyFont="1" applyFill="1" applyAlignment="1" applyProtection="1">
      <alignment horizontal="center"/>
    </xf>
    <xf numFmtId="0" fontId="2" fillId="0" borderId="0" xfId="1" applyFont="1" applyFill="1" applyAlignment="1" applyProtection="1">
      <alignment horizontal="left" vertical="center"/>
    </xf>
    <xf numFmtId="0" fontId="3" fillId="0" borderId="18" xfId="1" applyFont="1" applyBorder="1" applyAlignment="1" applyProtection="1">
      <alignment horizontal="left" vertical="center"/>
    </xf>
    <xf numFmtId="0" fontId="3" fillId="0" borderId="68" xfId="1" applyFont="1" applyFill="1" applyBorder="1" applyAlignment="1" applyProtection="1">
      <alignment horizontal="left"/>
    </xf>
    <xf numFmtId="0" fontId="3" fillId="0" borderId="67" xfId="1" applyFont="1" applyFill="1" applyBorder="1" applyAlignment="1" applyProtection="1">
      <alignment horizontal="left"/>
    </xf>
    <xf numFmtId="0" fontId="36" fillId="0" borderId="60" xfId="1" applyFont="1" applyFill="1" applyBorder="1" applyAlignment="1" applyProtection="1">
      <alignment horizontal="left"/>
    </xf>
    <xf numFmtId="0" fontId="36" fillId="0" borderId="60" xfId="1" applyFont="1" applyFill="1" applyBorder="1" applyAlignment="1" applyProtection="1">
      <alignment horizontal="center"/>
    </xf>
    <xf numFmtId="0" fontId="0" fillId="0" borderId="0" xfId="0" applyFill="1" applyBorder="1"/>
    <xf numFmtId="0" fontId="3" fillId="0" borderId="78" xfId="1" applyFont="1" applyFill="1" applyBorder="1" applyAlignment="1" applyProtection="1">
      <alignment horizontal="left"/>
    </xf>
    <xf numFmtId="1" fontId="0" fillId="0" borderId="0" xfId="0" applyNumberFormat="1"/>
    <xf numFmtId="0" fontId="3" fillId="0" borderId="79" xfId="1" applyFont="1" applyFill="1" applyBorder="1" applyAlignment="1" applyProtection="1">
      <alignment horizontal="left"/>
    </xf>
    <xf numFmtId="0" fontId="3" fillId="0" borderId="80" xfId="1" applyFont="1" applyFill="1" applyBorder="1" applyAlignment="1" applyProtection="1">
      <alignment horizontal="left"/>
    </xf>
    <xf numFmtId="0" fontId="3" fillId="0" borderId="81" xfId="1" applyFont="1" applyFill="1" applyBorder="1" applyAlignment="1" applyProtection="1">
      <alignment horizontal="left"/>
    </xf>
    <xf numFmtId="0" fontId="3" fillId="0" borderId="82" xfId="1" applyFont="1" applyFill="1" applyBorder="1" applyAlignment="1" applyProtection="1">
      <alignment horizontal="left"/>
    </xf>
    <xf numFmtId="0" fontId="2" fillId="0" borderId="58" xfId="1" applyFont="1" applyBorder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0" fontId="2" fillId="0" borderId="0" xfId="1" applyFont="1" applyFill="1" applyAlignment="1" applyProtection="1">
      <alignment horizontal="center"/>
    </xf>
    <xf numFmtId="0" fontId="0" fillId="0" borderId="0" xfId="0" applyFill="1" applyAlignment="1"/>
    <xf numFmtId="0" fontId="2" fillId="0" borderId="0" xfId="1" applyFont="1" applyFill="1" applyAlignment="1" applyProtection="1">
      <alignment horizontal="center" vertical="center"/>
    </xf>
    <xf numFmtId="2" fontId="0" fillId="0" borderId="0" xfId="0" applyNumberFormat="1"/>
    <xf numFmtId="0" fontId="39" fillId="0" borderId="0" xfId="0" applyFont="1" applyFill="1" applyAlignment="1"/>
    <xf numFmtId="0" fontId="43" fillId="0" borderId="0" xfId="1" applyFont="1" applyFill="1" applyAlignment="1" applyProtection="1">
      <alignment horizontal="left"/>
    </xf>
    <xf numFmtId="0" fontId="9" fillId="0" borderId="0" xfId="1" applyFont="1" applyFill="1" applyAlignment="1" applyProtection="1">
      <alignment horizontal="left"/>
    </xf>
    <xf numFmtId="0" fontId="2" fillId="0" borderId="0" xfId="1" applyFont="1" applyFill="1" applyAlignment="1" applyProtection="1">
      <alignment horizontal="left" wrapText="1"/>
    </xf>
    <xf numFmtId="0" fontId="3" fillId="0" borderId="18" xfId="1" applyFont="1" applyBorder="1" applyAlignment="1" applyProtection="1">
      <alignment horizontal="left" vertical="center"/>
    </xf>
    <xf numFmtId="0" fontId="0" fillId="0" borderId="19" xfId="0" applyBorder="1" applyAlignment="1">
      <alignment vertical="center"/>
    </xf>
    <xf numFmtId="0" fontId="42" fillId="0" borderId="13" xfId="1" applyFont="1" applyBorder="1" applyAlignment="1" applyProtection="1">
      <alignment horizontal="center"/>
    </xf>
    <xf numFmtId="0" fontId="42" fillId="0" borderId="0" xfId="1" applyFont="1" applyAlignment="1" applyProtection="1">
      <alignment horizontal="center"/>
    </xf>
    <xf numFmtId="0" fontId="42" fillId="0" borderId="14" xfId="1" applyFont="1" applyBorder="1" applyAlignment="1" applyProtection="1">
      <alignment horizontal="center"/>
    </xf>
    <xf numFmtId="0" fontId="3" fillId="0" borderId="67" xfId="1" applyFont="1" applyFill="1" applyBorder="1" applyAlignment="1" applyProtection="1">
      <alignment horizontal="left"/>
    </xf>
    <xf numFmtId="167" fontId="3" fillId="0" borderId="67" xfId="1" applyNumberFormat="1" applyFont="1" applyFill="1" applyBorder="1" applyAlignment="1" applyProtection="1">
      <alignment horizontal="right"/>
    </xf>
    <xf numFmtId="0" fontId="3" fillId="0" borderId="84" xfId="1" applyFont="1" applyFill="1" applyBorder="1" applyAlignment="1" applyProtection="1">
      <alignment horizontal="left"/>
    </xf>
    <xf numFmtId="0" fontId="3" fillId="0" borderId="85" xfId="1" applyFont="1" applyFill="1" applyBorder="1" applyAlignment="1" applyProtection="1">
      <alignment horizontal="left"/>
    </xf>
    <xf numFmtId="167" fontId="3" fillId="0" borderId="68" xfId="1" applyNumberFormat="1" applyFont="1" applyFill="1" applyBorder="1" applyAlignment="1" applyProtection="1">
      <alignment horizontal="right"/>
    </xf>
    <xf numFmtId="0" fontId="36" fillId="0" borderId="71" xfId="1" applyFont="1" applyFill="1" applyBorder="1" applyAlignment="1" applyProtection="1">
      <alignment horizontal="right"/>
    </xf>
    <xf numFmtId="0" fontId="36" fillId="0" borderId="72" xfId="1" applyFont="1" applyFill="1" applyBorder="1" applyAlignment="1" applyProtection="1">
      <alignment horizontal="right"/>
    </xf>
    <xf numFmtId="0" fontId="36" fillId="0" borderId="73" xfId="1" applyFont="1" applyFill="1" applyBorder="1" applyAlignment="1" applyProtection="1">
      <alignment horizontal="right"/>
    </xf>
    <xf numFmtId="167" fontId="36" fillId="0" borderId="71" xfId="1" applyNumberFormat="1" applyFont="1" applyFill="1" applyBorder="1" applyAlignment="1" applyProtection="1">
      <alignment horizontal="right"/>
    </xf>
    <xf numFmtId="0" fontId="3" fillId="0" borderId="79" xfId="1" applyFont="1" applyFill="1" applyBorder="1" applyAlignment="1" applyProtection="1">
      <alignment horizontal="left"/>
    </xf>
    <xf numFmtId="0" fontId="3" fillId="0" borderId="80" xfId="1" applyFont="1" applyFill="1" applyBorder="1" applyAlignment="1" applyProtection="1">
      <alignment horizontal="left"/>
    </xf>
    <xf numFmtId="0" fontId="3" fillId="0" borderId="83" xfId="1" applyFont="1" applyFill="1" applyBorder="1" applyAlignment="1" applyProtection="1">
      <alignment horizontal="left"/>
    </xf>
    <xf numFmtId="0" fontId="3" fillId="0" borderId="59" xfId="1" applyFont="1" applyFill="1" applyBorder="1" applyAlignment="1" applyProtection="1">
      <alignment horizontal="left"/>
    </xf>
    <xf numFmtId="0" fontId="3" fillId="0" borderId="60" xfId="1" applyFont="1" applyFill="1" applyBorder="1" applyAlignment="1" applyProtection="1">
      <alignment horizontal="left"/>
    </xf>
    <xf numFmtId="0" fontId="3" fillId="0" borderId="61" xfId="1" applyFont="1" applyFill="1" applyBorder="1" applyAlignment="1" applyProtection="1">
      <alignment horizontal="left"/>
    </xf>
    <xf numFmtId="167" fontId="3" fillId="0" borderId="69" xfId="1" applyNumberFormat="1" applyFont="1" applyFill="1" applyBorder="1" applyAlignment="1" applyProtection="1">
      <alignment horizontal="right" vertical="center"/>
    </xf>
    <xf numFmtId="167" fontId="3" fillId="0" borderId="70" xfId="1" applyNumberFormat="1" applyFont="1" applyFill="1" applyBorder="1" applyAlignment="1" applyProtection="1">
      <alignment horizontal="right" vertical="center"/>
    </xf>
    <xf numFmtId="0" fontId="36" fillId="25" borderId="71" xfId="1" applyFont="1" applyFill="1" applyBorder="1" applyAlignment="1" applyProtection="1">
      <alignment horizontal="left"/>
    </xf>
    <xf numFmtId="0" fontId="36" fillId="25" borderId="72" xfId="1" applyFont="1" applyFill="1" applyBorder="1" applyAlignment="1" applyProtection="1">
      <alignment horizontal="left"/>
    </xf>
    <xf numFmtId="0" fontId="36" fillId="25" borderId="73" xfId="1" applyFont="1" applyFill="1" applyBorder="1" applyAlignment="1" applyProtection="1">
      <alignment horizontal="left"/>
    </xf>
    <xf numFmtId="0" fontId="36" fillId="25" borderId="66" xfId="1" applyFont="1" applyFill="1" applyBorder="1" applyAlignment="1" applyProtection="1">
      <alignment horizontal="center"/>
    </xf>
    <xf numFmtId="0" fontId="3" fillId="0" borderId="68" xfId="1" applyFont="1" applyFill="1" applyBorder="1" applyAlignment="1" applyProtection="1">
      <alignment horizontal="left"/>
    </xf>
    <xf numFmtId="0" fontId="35" fillId="0" borderId="0" xfId="1" applyFont="1" applyFill="1" applyAlignment="1" applyProtection="1">
      <alignment horizontal="center"/>
    </xf>
    <xf numFmtId="0" fontId="36" fillId="24" borderId="66" xfId="1" applyFont="1" applyFill="1" applyBorder="1" applyAlignment="1" applyProtection="1">
      <alignment horizontal="center"/>
    </xf>
    <xf numFmtId="0" fontId="36" fillId="24" borderId="66" xfId="1" applyFont="1" applyFill="1" applyBorder="1" applyAlignment="1" applyProtection="1">
      <alignment horizontal="left"/>
    </xf>
    <xf numFmtId="0" fontId="38" fillId="0" borderId="0" xfId="1" applyFont="1" applyFill="1" applyAlignment="1" applyProtection="1">
      <alignment horizontal="center"/>
    </xf>
  </cellXfs>
  <cellStyles count="45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Excel Built-in Normal" xfId="43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1"/>
    <cellStyle name="Podhlavička" xfId="44"/>
    <cellStyle name="Poznámka 2" xfId="29"/>
    <cellStyle name="Propojená buňka 2" xfId="30"/>
    <cellStyle name="Správně 2" xfId="31"/>
    <cellStyle name="Text upozornění 2" xfId="32"/>
    <cellStyle name="Vstup 2" xfId="33"/>
    <cellStyle name="Výpočet 2" xfId="34"/>
    <cellStyle name="Výstup 2" xfId="35"/>
    <cellStyle name="Vysvětlující text 2" xfId="36"/>
    <cellStyle name="Zvýraznění 1 2" xfId="37"/>
    <cellStyle name="Zvýraznění 2 2" xfId="38"/>
    <cellStyle name="Zvýraznění 3 2" xfId="39"/>
    <cellStyle name="Zvýraznění 4 2" xfId="40"/>
    <cellStyle name="Zvýraznění 5 2" xfId="41"/>
    <cellStyle name="Zvýraznění 6 2" xfId="42"/>
  </cellStyles>
  <dxfs count="0"/>
  <tableStyles count="0" defaultTableStyle="TableStyleMedium2" defaultPivotStyle="PivotStyleLight16"/>
  <colors>
    <mruColors>
      <color rgb="FF800080"/>
      <color rgb="FF8CC8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8"/>
  <sheetViews>
    <sheetView tabSelected="1" workbookViewId="0">
      <selection activeCell="T25" sqref="T25"/>
    </sheetView>
  </sheetViews>
  <sheetFormatPr defaultRowHeight="14.4"/>
  <cols>
    <col min="1" max="1" width="2.44140625" customWidth="1"/>
    <col min="2" max="2" width="1.88671875" customWidth="1"/>
    <col min="3" max="3" width="2.6640625" customWidth="1"/>
    <col min="4" max="4" width="6.88671875" customWidth="1"/>
    <col min="5" max="5" width="13.5546875" customWidth="1"/>
    <col min="6" max="6" width="0.5546875" customWidth="1"/>
    <col min="7" max="7" width="2.5546875" customWidth="1"/>
    <col min="8" max="8" width="2.6640625" customWidth="1"/>
    <col min="9" max="9" width="9.6640625" customWidth="1"/>
    <col min="10" max="10" width="13.5546875" customWidth="1"/>
    <col min="11" max="11" width="0.6640625" customWidth="1"/>
    <col min="12" max="12" width="2.44140625" customWidth="1"/>
    <col min="13" max="13" width="2.88671875" customWidth="1"/>
    <col min="14" max="14" width="2" customWidth="1"/>
    <col min="15" max="15" width="12.6640625" customWidth="1"/>
    <col min="16" max="16" width="2.88671875" customWidth="1"/>
    <col min="17" max="17" width="2" customWidth="1"/>
    <col min="18" max="18" width="13.5546875" customWidth="1"/>
    <col min="19" max="19" width="0.5546875" customWidth="1"/>
  </cols>
  <sheetData>
    <row r="1" spans="1:19" ht="12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>
      <c r="A2" s="176" t="s">
        <v>387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8"/>
    </row>
    <row r="3" spans="1:19" ht="12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/>
    </row>
    <row r="4" spans="1:19" ht="8.25" customHeight="1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9"/>
    </row>
    <row r="5" spans="1:19">
      <c r="A5" s="10"/>
      <c r="B5" s="11" t="s">
        <v>0</v>
      </c>
      <c r="C5" s="11"/>
      <c r="D5" s="11"/>
      <c r="E5" s="152" t="str">
        <f>'Položkový rozpočet'!B2</f>
        <v>Snížení energetické náročnosti hlavní budovy p.o.</v>
      </c>
      <c r="F5" s="13"/>
      <c r="G5" s="13"/>
      <c r="H5" s="13"/>
      <c r="I5" s="13"/>
      <c r="J5" s="14"/>
      <c r="K5" s="11"/>
      <c r="L5" s="11"/>
      <c r="M5" s="11"/>
      <c r="N5" s="11"/>
      <c r="O5" s="11" t="s">
        <v>1</v>
      </c>
      <c r="P5" s="174">
        <f>Rekapitulace!B5</f>
        <v>0</v>
      </c>
      <c r="Q5" s="175"/>
      <c r="R5" s="14"/>
      <c r="S5" s="15"/>
    </row>
    <row r="6" spans="1:19">
      <c r="A6" s="10"/>
      <c r="B6" s="11" t="s">
        <v>2</v>
      </c>
      <c r="C6" s="11"/>
      <c r="D6" s="11"/>
      <c r="E6" s="16"/>
      <c r="F6" s="11"/>
      <c r="G6" s="11"/>
      <c r="H6" s="11"/>
      <c r="I6" s="11"/>
      <c r="J6" s="17"/>
      <c r="K6" s="11"/>
      <c r="L6" s="11"/>
      <c r="M6" s="11"/>
      <c r="N6" s="11"/>
      <c r="O6" s="11"/>
      <c r="P6" s="18"/>
      <c r="Q6" s="19"/>
      <c r="R6" s="17"/>
      <c r="S6" s="15"/>
    </row>
    <row r="7" spans="1:19">
      <c r="A7" s="10"/>
      <c r="B7" s="11" t="s">
        <v>3</v>
      </c>
      <c r="C7" s="11"/>
      <c r="D7" s="11"/>
      <c r="E7" s="16" t="str">
        <f>Rekapitulace!B4</f>
        <v>D.1.4.2 - Vzduchotechnika</v>
      </c>
      <c r="F7" s="11"/>
      <c r="G7" s="11"/>
      <c r="H7" s="11"/>
      <c r="I7" s="11"/>
      <c r="J7" s="17"/>
      <c r="K7" s="11"/>
      <c r="L7" s="11"/>
      <c r="M7" s="11"/>
      <c r="N7" s="11"/>
      <c r="O7" s="11" t="s">
        <v>4</v>
      </c>
      <c r="P7" s="16"/>
      <c r="Q7" s="19"/>
      <c r="R7" s="17"/>
      <c r="S7" s="15"/>
    </row>
    <row r="8" spans="1:19" hidden="1">
      <c r="A8" s="10"/>
      <c r="B8" s="11" t="s">
        <v>5</v>
      </c>
      <c r="C8" s="11"/>
      <c r="D8" s="11"/>
      <c r="E8" s="16" t="s">
        <v>6</v>
      </c>
      <c r="F8" s="11"/>
      <c r="G8" s="11"/>
      <c r="H8" s="11"/>
      <c r="I8" s="11"/>
      <c r="J8" s="17"/>
      <c r="K8" s="11"/>
      <c r="L8" s="11"/>
      <c r="M8" s="11"/>
      <c r="N8" s="11"/>
      <c r="O8" s="11"/>
      <c r="P8" s="18"/>
      <c r="Q8" s="19"/>
      <c r="R8" s="17"/>
      <c r="S8" s="15"/>
    </row>
    <row r="9" spans="1:19">
      <c r="A9" s="10"/>
      <c r="B9" s="11" t="s">
        <v>7</v>
      </c>
      <c r="C9" s="11"/>
      <c r="D9" s="11"/>
      <c r="E9" s="20"/>
      <c r="F9" s="21"/>
      <c r="G9" s="21"/>
      <c r="H9" s="21"/>
      <c r="I9" s="21"/>
      <c r="J9" s="22"/>
      <c r="K9" s="11"/>
      <c r="L9" s="11"/>
      <c r="M9" s="11"/>
      <c r="N9" s="11"/>
      <c r="O9" s="11" t="s">
        <v>9</v>
      </c>
      <c r="P9" s="23"/>
      <c r="Q9" s="24"/>
      <c r="R9" s="22"/>
      <c r="S9" s="15"/>
    </row>
    <row r="10" spans="1:19" hidden="1">
      <c r="A10" s="10"/>
      <c r="B10" s="11" t="s">
        <v>10</v>
      </c>
      <c r="C10" s="11"/>
      <c r="D10" s="11"/>
      <c r="E10" s="25" t="s">
        <v>8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9"/>
      <c r="Q10" s="19"/>
      <c r="R10" s="11"/>
      <c r="S10" s="15"/>
    </row>
    <row r="11" spans="1:19" hidden="1">
      <c r="A11" s="10"/>
      <c r="B11" s="11" t="s">
        <v>11</v>
      </c>
      <c r="C11" s="11"/>
      <c r="D11" s="11"/>
      <c r="E11" s="25" t="s">
        <v>8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9"/>
      <c r="Q11" s="19"/>
      <c r="R11" s="11"/>
      <c r="S11" s="15"/>
    </row>
    <row r="12" spans="1:19" hidden="1">
      <c r="A12" s="10"/>
      <c r="B12" s="11" t="s">
        <v>12</v>
      </c>
      <c r="C12" s="11"/>
      <c r="D12" s="11"/>
      <c r="E12" s="25" t="s">
        <v>8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9"/>
      <c r="Q12" s="19"/>
      <c r="R12" s="11"/>
      <c r="S12" s="15"/>
    </row>
    <row r="13" spans="1:19" hidden="1">
      <c r="A13" s="10"/>
      <c r="B13" s="11"/>
      <c r="C13" s="11"/>
      <c r="D13" s="11"/>
      <c r="E13" s="25" t="s">
        <v>8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9"/>
      <c r="Q13" s="19"/>
      <c r="R13" s="11"/>
      <c r="S13" s="15"/>
    </row>
    <row r="14" spans="1:19" hidden="1">
      <c r="A14" s="10"/>
      <c r="B14" s="11"/>
      <c r="C14" s="11"/>
      <c r="D14" s="11"/>
      <c r="E14" s="25" t="s">
        <v>8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9"/>
      <c r="Q14" s="19"/>
      <c r="R14" s="11"/>
      <c r="S14" s="15"/>
    </row>
    <row r="15" spans="1:19" hidden="1">
      <c r="A15" s="10"/>
      <c r="B15" s="11"/>
      <c r="C15" s="11"/>
      <c r="D15" s="11"/>
      <c r="E15" s="25" t="s">
        <v>8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9"/>
      <c r="Q15" s="19"/>
      <c r="R15" s="11"/>
      <c r="S15" s="15"/>
    </row>
    <row r="16" spans="1:19" hidden="1">
      <c r="A16" s="10"/>
      <c r="B16" s="11"/>
      <c r="C16" s="11"/>
      <c r="D16" s="11"/>
      <c r="E16" s="25" t="s">
        <v>8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9"/>
      <c r="Q16" s="19"/>
      <c r="R16" s="11"/>
      <c r="S16" s="15"/>
    </row>
    <row r="17" spans="1:19" hidden="1">
      <c r="A17" s="10"/>
      <c r="B17" s="11"/>
      <c r="C17" s="11"/>
      <c r="D17" s="11"/>
      <c r="E17" s="25" t="s">
        <v>8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9"/>
      <c r="Q17" s="19"/>
      <c r="R17" s="11"/>
      <c r="S17" s="15"/>
    </row>
    <row r="18" spans="1:19" hidden="1">
      <c r="A18" s="10"/>
      <c r="B18" s="11"/>
      <c r="C18" s="11"/>
      <c r="D18" s="11"/>
      <c r="E18" s="25" t="s">
        <v>8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9"/>
      <c r="Q18" s="19"/>
      <c r="R18" s="11"/>
      <c r="S18" s="15"/>
    </row>
    <row r="19" spans="1:19" hidden="1">
      <c r="A19" s="10"/>
      <c r="B19" s="11"/>
      <c r="C19" s="11"/>
      <c r="D19" s="11"/>
      <c r="E19" s="25" t="s">
        <v>8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9"/>
      <c r="Q19" s="19"/>
      <c r="R19" s="11"/>
      <c r="S19" s="15"/>
    </row>
    <row r="20" spans="1:19" hidden="1">
      <c r="A20" s="10"/>
      <c r="B20" s="11"/>
      <c r="C20" s="11"/>
      <c r="D20" s="11"/>
      <c r="E20" s="25" t="s">
        <v>8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9"/>
      <c r="Q20" s="19"/>
      <c r="R20" s="11"/>
      <c r="S20" s="15"/>
    </row>
    <row r="21" spans="1:19" hidden="1">
      <c r="A21" s="10"/>
      <c r="B21" s="11"/>
      <c r="C21" s="11"/>
      <c r="D21" s="11"/>
      <c r="E21" s="25" t="s">
        <v>8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9"/>
      <c r="Q21" s="19"/>
      <c r="R21" s="11"/>
      <c r="S21" s="15"/>
    </row>
    <row r="22" spans="1:19" hidden="1">
      <c r="A22" s="10"/>
      <c r="B22" s="11"/>
      <c r="C22" s="11"/>
      <c r="D22" s="11"/>
      <c r="E22" s="25" t="s">
        <v>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9"/>
      <c r="Q22" s="19"/>
      <c r="R22" s="11"/>
      <c r="S22" s="15"/>
    </row>
    <row r="23" spans="1:19" hidden="1">
      <c r="A23" s="10"/>
      <c r="B23" s="11"/>
      <c r="C23" s="11"/>
      <c r="D23" s="11"/>
      <c r="E23" s="25" t="s">
        <v>8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9"/>
      <c r="Q23" s="19"/>
      <c r="R23" s="11"/>
      <c r="S23" s="15"/>
    </row>
    <row r="24" spans="1:19" hidden="1">
      <c r="A24" s="10"/>
      <c r="B24" s="11"/>
      <c r="C24" s="11"/>
      <c r="D24" s="11"/>
      <c r="E24" s="25" t="s">
        <v>8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9"/>
      <c r="Q24" s="19"/>
      <c r="R24" s="11"/>
      <c r="S24" s="15"/>
    </row>
    <row r="25" spans="1:19" ht="17.25" customHeight="1">
      <c r="A25" s="10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 t="s">
        <v>13</v>
      </c>
      <c r="P25" s="11" t="s">
        <v>14</v>
      </c>
      <c r="Q25" s="11"/>
      <c r="R25" s="11"/>
      <c r="S25" s="15"/>
    </row>
    <row r="26" spans="1:19" ht="17.25" customHeight="1">
      <c r="A26" s="10"/>
      <c r="B26" s="11" t="s">
        <v>15</v>
      </c>
      <c r="C26" s="11"/>
      <c r="D26" s="11"/>
      <c r="E26" s="12" t="str">
        <f>'Položkový rozpočet'!F2</f>
        <v>Srdce v domě, p.o., Klentnice 81, 692 01 Mikulov</v>
      </c>
      <c r="F26" s="13"/>
      <c r="G26" s="13"/>
      <c r="H26" s="13"/>
      <c r="I26" s="13"/>
      <c r="J26" s="14"/>
      <c r="K26" s="11"/>
      <c r="L26" s="11"/>
      <c r="M26" s="11"/>
      <c r="N26" s="11"/>
      <c r="O26" s="26"/>
      <c r="P26" s="27"/>
      <c r="Q26" s="28"/>
      <c r="R26" s="29"/>
      <c r="S26" s="15"/>
    </row>
    <row r="27" spans="1:19" ht="17.25" customHeight="1">
      <c r="A27" s="10"/>
      <c r="B27" s="11" t="s">
        <v>16</v>
      </c>
      <c r="C27" s="11"/>
      <c r="D27" s="11"/>
      <c r="E27" s="16" t="s">
        <v>81</v>
      </c>
      <c r="F27" s="11"/>
      <c r="G27" s="11"/>
      <c r="H27" s="11"/>
      <c r="I27" s="11"/>
      <c r="J27" s="17"/>
      <c r="K27" s="11"/>
      <c r="L27" s="11"/>
      <c r="M27" s="11"/>
      <c r="N27" s="11"/>
      <c r="O27" s="26"/>
      <c r="P27" s="27"/>
      <c r="Q27" s="28"/>
      <c r="R27" s="29"/>
      <c r="S27" s="15"/>
    </row>
    <row r="28" spans="1:19" ht="17.25" customHeight="1">
      <c r="A28" s="10"/>
      <c r="B28" s="11" t="s">
        <v>17</v>
      </c>
      <c r="C28" s="11"/>
      <c r="D28" s="11"/>
      <c r="E28" s="16"/>
      <c r="F28" s="11"/>
      <c r="G28" s="11"/>
      <c r="H28" s="11"/>
      <c r="I28" s="11"/>
      <c r="J28" s="17"/>
      <c r="K28" s="11"/>
      <c r="L28" s="11"/>
      <c r="M28" s="11"/>
      <c r="N28" s="11"/>
      <c r="O28" s="26"/>
      <c r="P28" s="27"/>
      <c r="Q28" s="28"/>
      <c r="R28" s="29"/>
      <c r="S28" s="15"/>
    </row>
    <row r="29" spans="1:19" ht="17.25" customHeight="1">
      <c r="A29" s="10"/>
      <c r="B29" s="11"/>
      <c r="C29" s="11"/>
      <c r="D29" s="11"/>
      <c r="E29" s="23"/>
      <c r="F29" s="21"/>
      <c r="G29" s="21"/>
      <c r="H29" s="21"/>
      <c r="I29" s="21"/>
      <c r="J29" s="22"/>
      <c r="K29" s="11"/>
      <c r="L29" s="11"/>
      <c r="M29" s="11"/>
      <c r="N29" s="11"/>
      <c r="O29" s="19"/>
      <c r="P29" s="19"/>
      <c r="Q29" s="19"/>
      <c r="R29" s="11"/>
      <c r="S29" s="15"/>
    </row>
    <row r="30" spans="1:19" ht="17.25" customHeight="1">
      <c r="A30" s="10"/>
      <c r="B30" s="11"/>
      <c r="C30" s="11"/>
      <c r="D30" s="11"/>
      <c r="E30" s="30" t="s">
        <v>18</v>
      </c>
      <c r="F30" s="11"/>
      <c r="G30" s="11" t="s">
        <v>19</v>
      </c>
      <c r="H30" s="11"/>
      <c r="I30" s="11"/>
      <c r="J30" s="11"/>
      <c r="K30" s="11"/>
      <c r="L30" s="11"/>
      <c r="M30" s="11"/>
      <c r="N30" s="11"/>
      <c r="O30" s="30" t="s">
        <v>20</v>
      </c>
      <c r="P30" s="19"/>
      <c r="Q30" s="19"/>
      <c r="R30" s="31"/>
      <c r="S30" s="15"/>
    </row>
    <row r="31" spans="1:19" ht="17.25" customHeight="1">
      <c r="A31" s="10"/>
      <c r="B31" s="11"/>
      <c r="C31" s="11"/>
      <c r="D31" s="11"/>
      <c r="E31" s="26"/>
      <c r="F31" s="11"/>
      <c r="G31" s="27"/>
      <c r="H31" s="32"/>
      <c r="I31" s="33"/>
      <c r="J31" s="11"/>
      <c r="K31" s="11"/>
      <c r="L31" s="11"/>
      <c r="M31" s="11"/>
      <c r="N31" s="11"/>
      <c r="O31" s="34" t="s">
        <v>211</v>
      </c>
      <c r="P31" s="19"/>
      <c r="Q31" s="19"/>
      <c r="R31" s="35"/>
      <c r="S31" s="15"/>
    </row>
    <row r="32" spans="1:19" ht="8.25" customHeight="1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8"/>
    </row>
    <row r="33" spans="1:19" ht="20.25" customHeight="1">
      <c r="A33" s="39"/>
      <c r="B33" s="40"/>
      <c r="C33" s="40"/>
      <c r="D33" s="40"/>
      <c r="E33" s="41" t="s">
        <v>21</v>
      </c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2"/>
    </row>
    <row r="34" spans="1:19" ht="20.25" customHeight="1">
      <c r="A34" s="43" t="s">
        <v>22</v>
      </c>
      <c r="B34" s="44"/>
      <c r="C34" s="44"/>
      <c r="D34" s="45"/>
      <c r="E34" s="46" t="s">
        <v>23</v>
      </c>
      <c r="F34" s="45"/>
      <c r="G34" s="46" t="s">
        <v>24</v>
      </c>
      <c r="H34" s="44"/>
      <c r="I34" s="45"/>
      <c r="J34" s="46" t="s">
        <v>25</v>
      </c>
      <c r="K34" s="44"/>
      <c r="L34" s="46" t="s">
        <v>26</v>
      </c>
      <c r="M34" s="44"/>
      <c r="N34" s="44"/>
      <c r="O34" s="45"/>
      <c r="P34" s="46" t="s">
        <v>27</v>
      </c>
      <c r="Q34" s="44"/>
      <c r="R34" s="44"/>
      <c r="S34" s="47"/>
    </row>
    <row r="35" spans="1:19" ht="20.25" customHeight="1">
      <c r="A35" s="48"/>
      <c r="B35" s="49"/>
      <c r="C35" s="49"/>
      <c r="D35" s="50">
        <v>0</v>
      </c>
      <c r="E35" s="51">
        <f>IF(D35=0,0,R47/D35)</f>
        <v>0</v>
      </c>
      <c r="F35" s="52"/>
      <c r="G35" s="53"/>
      <c r="H35" s="49"/>
      <c r="I35" s="50">
        <v>0</v>
      </c>
      <c r="J35" s="51">
        <f>IF(I35=0,0,R47/I35)</f>
        <v>0</v>
      </c>
      <c r="K35" s="54"/>
      <c r="L35" s="53"/>
      <c r="M35" s="49"/>
      <c r="N35" s="49"/>
      <c r="O35" s="50">
        <v>0</v>
      </c>
      <c r="P35" s="53"/>
      <c r="Q35" s="49"/>
      <c r="R35" s="55">
        <f>IF(O35=0,0,R47/O35)</f>
        <v>0</v>
      </c>
      <c r="S35" s="56"/>
    </row>
    <row r="36" spans="1:19" ht="20.25" customHeight="1">
      <c r="A36" s="39"/>
      <c r="B36" s="40"/>
      <c r="C36" s="40"/>
      <c r="D36" s="40"/>
      <c r="E36" s="41" t="s">
        <v>28</v>
      </c>
      <c r="F36" s="40"/>
      <c r="G36" s="40"/>
      <c r="H36" s="40"/>
      <c r="I36" s="40"/>
      <c r="J36" s="57" t="s">
        <v>29</v>
      </c>
      <c r="K36" s="40"/>
      <c r="L36" s="40"/>
      <c r="M36" s="40"/>
      <c r="N36" s="40"/>
      <c r="O36" s="40"/>
      <c r="P36" s="40"/>
      <c r="Q36" s="40"/>
      <c r="R36" s="40"/>
      <c r="S36" s="42"/>
    </row>
    <row r="37" spans="1:19" ht="20.25" customHeight="1">
      <c r="A37" s="58" t="s">
        <v>30</v>
      </c>
      <c r="B37" s="59"/>
      <c r="C37" s="60" t="s">
        <v>31</v>
      </c>
      <c r="D37" s="61"/>
      <c r="E37" s="61"/>
      <c r="F37" s="62"/>
      <c r="G37" s="58" t="s">
        <v>32</v>
      </c>
      <c r="H37" s="63"/>
      <c r="I37" s="60" t="s">
        <v>33</v>
      </c>
      <c r="J37" s="61"/>
      <c r="K37" s="61"/>
      <c r="L37" s="58" t="s">
        <v>34</v>
      </c>
      <c r="M37" s="63"/>
      <c r="N37" s="60" t="s">
        <v>35</v>
      </c>
      <c r="O37" s="61"/>
      <c r="P37" s="61"/>
      <c r="Q37" s="61"/>
      <c r="R37" s="61"/>
      <c r="S37" s="62"/>
    </row>
    <row r="38" spans="1:19" ht="20.25" customHeight="1">
      <c r="A38" s="64">
        <v>1</v>
      </c>
      <c r="B38" s="65" t="s">
        <v>36</v>
      </c>
      <c r="C38" s="14"/>
      <c r="D38" s="66" t="s">
        <v>37</v>
      </c>
      <c r="E38" s="67">
        <v>0</v>
      </c>
      <c r="F38" s="68"/>
      <c r="G38" s="64">
        <v>8</v>
      </c>
      <c r="H38" s="69" t="s">
        <v>38</v>
      </c>
      <c r="I38" s="29"/>
      <c r="J38" s="70">
        <v>0</v>
      </c>
      <c r="K38" s="71"/>
      <c r="L38" s="64">
        <v>13</v>
      </c>
      <c r="M38" s="27" t="s">
        <v>107</v>
      </c>
      <c r="N38" s="32"/>
      <c r="O38" s="32"/>
      <c r="P38" s="72"/>
      <c r="Q38" s="73"/>
      <c r="R38" s="67">
        <f>E40*0.02</f>
        <v>0</v>
      </c>
      <c r="S38" s="68"/>
    </row>
    <row r="39" spans="1:19" ht="20.25" customHeight="1">
      <c r="A39" s="64">
        <v>2</v>
      </c>
      <c r="B39" s="74"/>
      <c r="C39" s="22"/>
      <c r="D39" s="66" t="s">
        <v>39</v>
      </c>
      <c r="E39" s="67">
        <v>0</v>
      </c>
      <c r="F39" s="68"/>
      <c r="G39" s="64">
        <v>9</v>
      </c>
      <c r="H39" s="11" t="s">
        <v>40</v>
      </c>
      <c r="I39" s="66"/>
      <c r="J39" s="70">
        <v>0</v>
      </c>
      <c r="K39" s="71"/>
      <c r="L39" s="64">
        <v>14</v>
      </c>
      <c r="M39" s="27"/>
      <c r="N39" s="32"/>
      <c r="O39" s="32"/>
      <c r="P39" s="72"/>
      <c r="Q39" s="73"/>
      <c r="R39" s="67"/>
      <c r="S39" s="68"/>
    </row>
    <row r="40" spans="1:19" ht="20.25" customHeight="1">
      <c r="A40" s="64">
        <v>3</v>
      </c>
      <c r="B40" s="65" t="s">
        <v>41</v>
      </c>
      <c r="C40" s="14"/>
      <c r="D40" s="66" t="s">
        <v>37</v>
      </c>
      <c r="E40" s="67">
        <f>Rekapitulace!G20</f>
        <v>0</v>
      </c>
      <c r="F40" s="68"/>
      <c r="G40" s="64">
        <v>10</v>
      </c>
      <c r="H40" s="69" t="s">
        <v>42</v>
      </c>
      <c r="I40" s="29"/>
      <c r="J40" s="70">
        <v>0</v>
      </c>
      <c r="K40" s="71"/>
      <c r="L40" s="64">
        <v>15</v>
      </c>
      <c r="M40" s="27"/>
      <c r="N40" s="32"/>
      <c r="O40" s="32"/>
      <c r="P40" s="72"/>
      <c r="Q40" s="73"/>
      <c r="R40" s="67"/>
      <c r="S40" s="68"/>
    </row>
    <row r="41" spans="1:19" ht="20.25" customHeight="1">
      <c r="A41" s="64">
        <v>4</v>
      </c>
      <c r="B41" s="74"/>
      <c r="C41" s="22"/>
      <c r="D41" s="66" t="s">
        <v>39</v>
      </c>
      <c r="E41" s="67">
        <f>Rekapitulace!I20</f>
        <v>0</v>
      </c>
      <c r="F41" s="68"/>
      <c r="G41" s="64">
        <v>11</v>
      </c>
      <c r="H41" s="69"/>
      <c r="I41" s="29"/>
      <c r="J41" s="70">
        <v>0</v>
      </c>
      <c r="K41" s="71"/>
      <c r="L41" s="64">
        <v>16</v>
      </c>
      <c r="M41" s="27"/>
      <c r="N41" s="32"/>
      <c r="O41" s="32"/>
      <c r="P41" s="72"/>
      <c r="Q41" s="73"/>
      <c r="R41" s="67"/>
      <c r="S41" s="68"/>
    </row>
    <row r="42" spans="1:19" ht="20.25" customHeight="1">
      <c r="A42" s="64">
        <v>5</v>
      </c>
      <c r="B42" s="65" t="s">
        <v>43</v>
      </c>
      <c r="C42" s="14"/>
      <c r="D42" s="66" t="s">
        <v>37</v>
      </c>
      <c r="E42" s="67">
        <v>0</v>
      </c>
      <c r="F42" s="68"/>
      <c r="G42" s="75"/>
      <c r="H42" s="32"/>
      <c r="I42" s="29"/>
      <c r="J42" s="76"/>
      <c r="K42" s="71"/>
      <c r="L42" s="64">
        <v>17</v>
      </c>
      <c r="M42" s="27"/>
      <c r="N42" s="32"/>
      <c r="O42" s="32"/>
      <c r="P42" s="72"/>
      <c r="Q42" s="73"/>
      <c r="R42" s="67"/>
      <c r="S42" s="68"/>
    </row>
    <row r="43" spans="1:19" ht="20.25" customHeight="1">
      <c r="A43" s="64">
        <v>6</v>
      </c>
      <c r="B43" s="74"/>
      <c r="C43" s="22"/>
      <c r="D43" s="66" t="s">
        <v>39</v>
      </c>
      <c r="E43" s="67">
        <v>0</v>
      </c>
      <c r="F43" s="68"/>
      <c r="G43" s="75"/>
      <c r="H43" s="32"/>
      <c r="I43" s="29"/>
      <c r="J43" s="76"/>
      <c r="K43" s="71"/>
      <c r="L43" s="64">
        <v>18</v>
      </c>
      <c r="M43" s="69"/>
      <c r="N43" s="32"/>
      <c r="O43" s="32"/>
      <c r="P43" s="32"/>
      <c r="Q43" s="29"/>
      <c r="R43" s="67"/>
      <c r="S43" s="68"/>
    </row>
    <row r="44" spans="1:19" ht="20.25" customHeight="1">
      <c r="A44" s="64">
        <v>7</v>
      </c>
      <c r="B44" s="77" t="s">
        <v>44</v>
      </c>
      <c r="C44" s="32"/>
      <c r="D44" s="29"/>
      <c r="E44" s="78">
        <f>SUM(E38:E43)</f>
        <v>0</v>
      </c>
      <c r="F44" s="42"/>
      <c r="G44" s="64">
        <v>12</v>
      </c>
      <c r="H44" s="77" t="s">
        <v>45</v>
      </c>
      <c r="I44" s="29"/>
      <c r="J44" s="79">
        <f>SUM(J38:J43)</f>
        <v>0</v>
      </c>
      <c r="K44" s="80"/>
      <c r="L44" s="64">
        <v>19</v>
      </c>
      <c r="M44" s="65" t="s">
        <v>46</v>
      </c>
      <c r="N44" s="13"/>
      <c r="O44" s="13"/>
      <c r="P44" s="13"/>
      <c r="Q44" s="81"/>
      <c r="R44" s="78">
        <f>SUM(R38:R43)</f>
        <v>0</v>
      </c>
      <c r="S44" s="42"/>
    </row>
    <row r="45" spans="1:19" ht="20.25" customHeight="1">
      <c r="A45" s="82">
        <v>20</v>
      </c>
      <c r="B45" s="83" t="s">
        <v>47</v>
      </c>
      <c r="C45" s="84"/>
      <c r="D45" s="85"/>
      <c r="E45" s="86">
        <v>0</v>
      </c>
      <c r="F45" s="38"/>
      <c r="G45" s="82">
        <v>21</v>
      </c>
      <c r="H45" s="83" t="s">
        <v>48</v>
      </c>
      <c r="I45" s="85"/>
      <c r="J45" s="87">
        <v>0</v>
      </c>
      <c r="K45" s="88">
        <v>20</v>
      </c>
      <c r="L45" s="82">
        <v>22</v>
      </c>
      <c r="M45" s="83" t="s">
        <v>49</v>
      </c>
      <c r="N45" s="84"/>
      <c r="O45" s="84"/>
      <c r="P45" s="84"/>
      <c r="Q45" s="85"/>
      <c r="R45" s="86">
        <v>0</v>
      </c>
      <c r="S45" s="38"/>
    </row>
    <row r="46" spans="1:19" ht="20.25" customHeight="1">
      <c r="A46" s="89" t="s">
        <v>16</v>
      </c>
      <c r="B46" s="8"/>
      <c r="C46" s="8"/>
      <c r="D46" s="8"/>
      <c r="E46" s="8"/>
      <c r="F46" s="90"/>
      <c r="G46" s="91"/>
      <c r="H46" s="8"/>
      <c r="I46" s="8"/>
      <c r="J46" s="8"/>
      <c r="K46" s="8"/>
      <c r="L46" s="58" t="s">
        <v>50</v>
      </c>
      <c r="M46" s="45"/>
      <c r="N46" s="60" t="s">
        <v>51</v>
      </c>
      <c r="O46" s="44"/>
      <c r="P46" s="44"/>
      <c r="Q46" s="44"/>
      <c r="R46" s="44"/>
      <c r="S46" s="47"/>
    </row>
    <row r="47" spans="1:19" ht="20.25" customHeight="1">
      <c r="A47" s="10"/>
      <c r="B47" s="11"/>
      <c r="C47" s="11"/>
      <c r="D47" s="11"/>
      <c r="E47" s="11"/>
      <c r="F47" s="17"/>
      <c r="G47" s="92"/>
      <c r="H47" s="11"/>
      <c r="I47" s="11"/>
      <c r="J47" s="11"/>
      <c r="K47" s="11"/>
      <c r="L47" s="64">
        <v>23</v>
      </c>
      <c r="M47" s="69" t="s">
        <v>52</v>
      </c>
      <c r="N47" s="32"/>
      <c r="O47" s="32"/>
      <c r="P47" s="32"/>
      <c r="Q47" s="68"/>
      <c r="R47" s="78">
        <f>E44+J44+R44+E45+J45+R45</f>
        <v>0</v>
      </c>
      <c r="S47" s="42"/>
    </row>
    <row r="48" spans="1:19" ht="20.25" customHeight="1">
      <c r="A48" s="93" t="s">
        <v>53</v>
      </c>
      <c r="B48" s="21"/>
      <c r="C48" s="21"/>
      <c r="D48" s="21"/>
      <c r="E48" s="21"/>
      <c r="F48" s="22"/>
      <c r="G48" s="94" t="s">
        <v>54</v>
      </c>
      <c r="H48" s="21"/>
      <c r="I48" s="21"/>
      <c r="J48" s="21"/>
      <c r="K48" s="21"/>
      <c r="L48" s="64">
        <v>24</v>
      </c>
      <c r="M48" s="95">
        <v>15</v>
      </c>
      <c r="N48" s="22" t="s">
        <v>55</v>
      </c>
      <c r="O48" s="96">
        <v>0</v>
      </c>
      <c r="P48" s="32" t="s">
        <v>56</v>
      </c>
      <c r="Q48" s="29"/>
      <c r="R48" s="97">
        <v>0</v>
      </c>
      <c r="S48" s="98"/>
    </row>
    <row r="49" spans="1:19" ht="20.25" customHeight="1" thickBot="1">
      <c r="A49" s="99" t="s">
        <v>15</v>
      </c>
      <c r="B49" s="13"/>
      <c r="C49" s="13"/>
      <c r="D49" s="13"/>
      <c r="E49" s="13"/>
      <c r="F49" s="14"/>
      <c r="G49" s="100"/>
      <c r="H49" s="13"/>
      <c r="I49" s="13"/>
      <c r="J49" s="13"/>
      <c r="K49" s="13"/>
      <c r="L49" s="64">
        <v>25</v>
      </c>
      <c r="M49" s="101">
        <v>12</v>
      </c>
      <c r="N49" s="29" t="s">
        <v>55</v>
      </c>
      <c r="O49" s="96">
        <f>R47</f>
        <v>0</v>
      </c>
      <c r="P49" s="32" t="s">
        <v>56</v>
      </c>
      <c r="Q49" s="29"/>
      <c r="R49" s="67">
        <f>ROUNDUP(O49*M49/100,1)</f>
        <v>0</v>
      </c>
      <c r="S49" s="68"/>
    </row>
    <row r="50" spans="1:19" ht="20.25" customHeight="1" thickBot="1">
      <c r="A50" s="10"/>
      <c r="B50" s="11"/>
      <c r="C50" s="11"/>
      <c r="D50" s="11"/>
      <c r="E50" s="11"/>
      <c r="F50" s="17"/>
      <c r="G50" s="92"/>
      <c r="H50" s="11"/>
      <c r="I50" s="11"/>
      <c r="J50" s="11"/>
      <c r="K50" s="11"/>
      <c r="L50" s="82">
        <v>26</v>
      </c>
      <c r="M50" s="102" t="s">
        <v>57</v>
      </c>
      <c r="N50" s="84"/>
      <c r="O50" s="84"/>
      <c r="P50" s="84"/>
      <c r="Q50" s="103"/>
      <c r="R50" s="104">
        <f>O49+R49</f>
        <v>0</v>
      </c>
      <c r="S50" s="105"/>
    </row>
    <row r="51" spans="1:19" ht="20.25" customHeight="1">
      <c r="A51" s="93" t="s">
        <v>53</v>
      </c>
      <c r="B51" s="21"/>
      <c r="C51" s="21"/>
      <c r="D51" s="21"/>
      <c r="E51" s="21"/>
      <c r="F51" s="22"/>
      <c r="G51" s="94" t="s">
        <v>54</v>
      </c>
      <c r="H51" s="21"/>
      <c r="I51" s="21"/>
      <c r="J51" s="21"/>
      <c r="K51" s="21"/>
      <c r="L51" s="58" t="s">
        <v>58</v>
      </c>
      <c r="M51" s="45"/>
      <c r="N51" s="60" t="s">
        <v>59</v>
      </c>
      <c r="O51" s="44"/>
      <c r="P51" s="44"/>
      <c r="Q51" s="44"/>
      <c r="R51" s="106"/>
      <c r="S51" s="47"/>
    </row>
    <row r="52" spans="1:19" ht="20.25" customHeight="1">
      <c r="A52" s="99" t="s">
        <v>17</v>
      </c>
      <c r="B52" s="13"/>
      <c r="C52" s="13"/>
      <c r="D52" s="13"/>
      <c r="E52" s="13"/>
      <c r="F52" s="14"/>
      <c r="G52" s="100"/>
      <c r="H52" s="13"/>
      <c r="I52" s="13"/>
      <c r="J52" s="13"/>
      <c r="K52" s="13"/>
      <c r="L52" s="64">
        <v>27</v>
      </c>
      <c r="M52" s="69" t="s">
        <v>60</v>
      </c>
      <c r="N52" s="32"/>
      <c r="O52" s="32"/>
      <c r="P52" s="32"/>
      <c r="Q52" s="29"/>
      <c r="R52" s="67">
        <v>0</v>
      </c>
      <c r="S52" s="68"/>
    </row>
    <row r="53" spans="1:19" ht="20.25" customHeight="1">
      <c r="A53" s="10"/>
      <c r="B53" s="11"/>
      <c r="C53" s="11"/>
      <c r="D53" s="11"/>
      <c r="E53" s="11"/>
      <c r="F53" s="17"/>
      <c r="G53" s="92"/>
      <c r="H53" s="11"/>
      <c r="I53" s="11"/>
      <c r="J53" s="11"/>
      <c r="K53" s="11"/>
      <c r="L53" s="64">
        <v>28</v>
      </c>
      <c r="M53" s="69" t="s">
        <v>61</v>
      </c>
      <c r="N53" s="32"/>
      <c r="O53" s="32"/>
      <c r="P53" s="32"/>
      <c r="Q53" s="29"/>
      <c r="R53" s="67">
        <v>0</v>
      </c>
      <c r="S53" s="68"/>
    </row>
    <row r="54" spans="1:19" ht="20.25" customHeight="1">
      <c r="A54" s="107" t="s">
        <v>53</v>
      </c>
      <c r="B54" s="37"/>
      <c r="C54" s="37"/>
      <c r="D54" s="37"/>
      <c r="E54" s="37"/>
      <c r="F54" s="108"/>
      <c r="G54" s="109" t="s">
        <v>54</v>
      </c>
      <c r="H54" s="37"/>
      <c r="I54" s="37"/>
      <c r="J54" s="37"/>
      <c r="K54" s="37"/>
      <c r="L54" s="82">
        <v>29</v>
      </c>
      <c r="M54" s="83" t="s">
        <v>62</v>
      </c>
      <c r="N54" s="84"/>
      <c r="O54" s="84"/>
      <c r="P54" s="84"/>
      <c r="Q54" s="85"/>
      <c r="R54" s="51">
        <v>0</v>
      </c>
      <c r="S54" s="110"/>
    </row>
    <row r="55" spans="1:19" ht="9.75" customHeight="1"/>
    <row r="56" spans="1:19">
      <c r="A56" s="11" t="s">
        <v>84</v>
      </c>
    </row>
    <row r="57" spans="1:19">
      <c r="A57" s="11" t="s">
        <v>91</v>
      </c>
    </row>
    <row r="58" spans="1:19">
      <c r="A58" s="11" t="s">
        <v>89</v>
      </c>
    </row>
  </sheetData>
  <mergeCells count="2">
    <mergeCell ref="P5:Q5"/>
    <mergeCell ref="A2:S2"/>
  </mergeCells>
  <pageMargins left="0.31496062992125984" right="0.31496062992125984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4"/>
  <sheetViews>
    <sheetView workbookViewId="0">
      <selection activeCell="K22" sqref="K22"/>
    </sheetView>
  </sheetViews>
  <sheetFormatPr defaultRowHeight="14.4"/>
  <cols>
    <col min="1" max="1" width="6.44140625" customWidth="1"/>
    <col min="4" max="4" width="12.33203125" customWidth="1"/>
    <col min="14" max="14" width="14" bestFit="1" customWidth="1"/>
    <col min="15" max="15" width="12.109375" customWidth="1"/>
  </cols>
  <sheetData>
    <row r="1" spans="1:10" ht="17.399999999999999">
      <c r="A1" s="201" t="s">
        <v>78</v>
      </c>
      <c r="B1" s="201"/>
      <c r="C1" s="201"/>
      <c r="D1" s="201"/>
      <c r="E1" s="201"/>
      <c r="F1" s="201"/>
      <c r="G1" s="201"/>
      <c r="H1" s="201"/>
      <c r="I1" s="201"/>
    </row>
    <row r="2" spans="1:10" ht="9.9" customHeight="1">
      <c r="A2" s="132"/>
      <c r="B2" s="132"/>
      <c r="C2" s="132"/>
      <c r="D2" s="132"/>
      <c r="E2" s="132"/>
      <c r="F2" s="132"/>
      <c r="G2" s="132"/>
      <c r="H2" s="132"/>
      <c r="I2" s="132"/>
    </row>
    <row r="3" spans="1:10">
      <c r="A3" s="128" t="s">
        <v>63</v>
      </c>
      <c r="B3" s="129" t="str">
        <f>'Položkový rozpočet'!B2</f>
        <v>Snížení energetické náročnosti hlavní budovy p.o.</v>
      </c>
      <c r="C3" s="129"/>
      <c r="D3" s="130"/>
      <c r="E3" s="130" t="s">
        <v>65</v>
      </c>
      <c r="F3" s="129" t="str">
        <f>'Položkový rozpočet'!F2</f>
        <v>Srdce v domě, p.o., Klentnice 81, 692 01 Mikulov</v>
      </c>
      <c r="G3" s="129"/>
      <c r="H3" s="129"/>
      <c r="I3" s="129"/>
    </row>
    <row r="4" spans="1:10">
      <c r="A4" s="128" t="s">
        <v>64</v>
      </c>
      <c r="B4" s="129" t="str">
        <f>'Položkový rozpočet'!B3</f>
        <v>D.1.4.2 - Vzduchotechnika</v>
      </c>
      <c r="C4" s="129"/>
      <c r="D4" s="130"/>
      <c r="E4" s="130" t="s">
        <v>66</v>
      </c>
      <c r="F4" s="129"/>
      <c r="G4" s="129"/>
      <c r="H4" s="129"/>
      <c r="I4" s="129"/>
    </row>
    <row r="5" spans="1:10">
      <c r="A5" s="129"/>
      <c r="B5" s="129"/>
      <c r="C5" s="129"/>
      <c r="D5" s="130"/>
      <c r="E5" s="130" t="s">
        <v>67</v>
      </c>
      <c r="F5" s="131" t="s">
        <v>211</v>
      </c>
      <c r="G5" s="129"/>
      <c r="H5" s="129"/>
      <c r="I5" s="129"/>
    </row>
    <row r="6" spans="1:10" ht="9.9" customHeight="1">
      <c r="A6" s="129"/>
      <c r="B6" s="129"/>
      <c r="C6" s="129"/>
      <c r="D6" s="129"/>
      <c r="E6" s="129"/>
      <c r="F6" s="129"/>
      <c r="G6" s="129"/>
      <c r="H6" s="129"/>
      <c r="I6" s="129"/>
    </row>
    <row r="7" spans="1:10">
      <c r="A7" s="203" t="s">
        <v>79</v>
      </c>
      <c r="B7" s="203"/>
      <c r="C7" s="203"/>
      <c r="D7" s="203"/>
      <c r="E7" s="203"/>
      <c r="F7" s="203"/>
      <c r="G7" s="202" t="s">
        <v>73</v>
      </c>
      <c r="H7" s="202"/>
      <c r="I7" s="202" t="s">
        <v>75</v>
      </c>
      <c r="J7" s="202"/>
    </row>
    <row r="8" spans="1:10">
      <c r="A8" s="179" t="str">
        <f>'Položkový rozpočet'!A8</f>
        <v>Zařízení č.A - Větrání společenské a denní místnosti</v>
      </c>
      <c r="B8" s="179"/>
      <c r="C8" s="179"/>
      <c r="D8" s="179"/>
      <c r="E8" s="179"/>
      <c r="F8" s="179"/>
      <c r="G8" s="180">
        <f>'Položkový rozpočet'!G32</f>
        <v>0</v>
      </c>
      <c r="H8" s="180"/>
      <c r="I8" s="180">
        <f>'Položkový rozpočet'!I32</f>
        <v>0</v>
      </c>
      <c r="J8" s="180"/>
    </row>
    <row r="9" spans="1:10">
      <c r="A9" s="179" t="str">
        <f>'Položkový rozpočet'!A35</f>
        <v>Zařízení č.B - Větrání denní místnosti</v>
      </c>
      <c r="B9" s="179"/>
      <c r="C9" s="179"/>
      <c r="D9" s="179"/>
      <c r="E9" s="179"/>
      <c r="F9" s="179"/>
      <c r="G9" s="180">
        <f>'Položkový rozpočet'!G58</f>
        <v>0</v>
      </c>
      <c r="H9" s="180"/>
      <c r="I9" s="180">
        <f>'Položkový rozpočet'!I58</f>
        <v>0</v>
      </c>
      <c r="J9" s="180"/>
    </row>
    <row r="10" spans="1:10">
      <c r="A10" s="179" t="str">
        <f>'Položkový rozpočet'!A61</f>
        <v>Zařízení č.C - Větrání denní místnosti</v>
      </c>
      <c r="B10" s="179"/>
      <c r="C10" s="179"/>
      <c r="D10" s="179"/>
      <c r="E10" s="179"/>
      <c r="F10" s="179"/>
      <c r="G10" s="180">
        <f>'Položkový rozpočet'!G82</f>
        <v>0</v>
      </c>
      <c r="H10" s="180"/>
      <c r="I10" s="180">
        <f>'Položkový rozpočet'!I82</f>
        <v>0</v>
      </c>
      <c r="J10" s="180"/>
    </row>
    <row r="11" spans="1:10">
      <c r="A11" s="179" t="str">
        <f>'Položkový rozpočet'!A85</f>
        <v>Zařízení č.D - Větrání denní místnosti</v>
      </c>
      <c r="B11" s="179"/>
      <c r="C11" s="179"/>
      <c r="D11" s="179"/>
      <c r="E11" s="179"/>
      <c r="F11" s="179"/>
      <c r="G11" s="180">
        <f>'Položkový rozpočet'!G106</f>
        <v>0</v>
      </c>
      <c r="H11" s="180"/>
      <c r="I11" s="180">
        <f>'Položkový rozpočet'!I106</f>
        <v>0</v>
      </c>
      <c r="J11" s="180"/>
    </row>
    <row r="12" spans="1:10">
      <c r="A12" s="179" t="str">
        <f>'Položkový rozpočet'!A109</f>
        <v>Zařízení č.E - Větrání společných obytných pokojů</v>
      </c>
      <c r="B12" s="179"/>
      <c r="C12" s="179"/>
      <c r="D12" s="179"/>
      <c r="E12" s="179"/>
      <c r="F12" s="179"/>
      <c r="G12" s="180">
        <f>'Položkový rozpočet'!G131</f>
        <v>0</v>
      </c>
      <c r="H12" s="180"/>
      <c r="I12" s="180">
        <f>'Položkový rozpočet'!I131</f>
        <v>0</v>
      </c>
      <c r="J12" s="180"/>
    </row>
    <row r="13" spans="1:10">
      <c r="A13" s="179" t="str">
        <f>'Položkový rozpočet'!A134</f>
        <v>Zařízení č.K.1 - Větrání koupelny A 108</v>
      </c>
      <c r="B13" s="179"/>
      <c r="C13" s="179"/>
      <c r="D13" s="179"/>
      <c r="E13" s="179"/>
      <c r="F13" s="179"/>
      <c r="G13" s="180">
        <f>'Položkový rozpočet'!G160</f>
        <v>0</v>
      </c>
      <c r="H13" s="180"/>
      <c r="I13" s="180">
        <f>'Položkový rozpočet'!I160</f>
        <v>0</v>
      </c>
      <c r="J13" s="180"/>
    </row>
    <row r="14" spans="1:10">
      <c r="A14" s="179" t="str">
        <f>'Položkový rozpočet'!A163</f>
        <v>Zařízení č.K.2 - Větrání koupelny A 109</v>
      </c>
      <c r="B14" s="179"/>
      <c r="C14" s="179"/>
      <c r="D14" s="179"/>
      <c r="E14" s="179"/>
      <c r="F14" s="179"/>
      <c r="G14" s="180">
        <f>'Položkový rozpočet'!G198</f>
        <v>0</v>
      </c>
      <c r="H14" s="180"/>
      <c r="I14" s="180">
        <f>'Položkový rozpočet'!I198</f>
        <v>0</v>
      </c>
      <c r="J14" s="180"/>
    </row>
    <row r="15" spans="1:10">
      <c r="A15" s="179" t="str">
        <f>'Položkový rozpočet'!A201</f>
        <v>Zařízení č.K.3 - Větrání koupelen v objektu C</v>
      </c>
      <c r="B15" s="179"/>
      <c r="C15" s="179"/>
      <c r="D15" s="179"/>
      <c r="E15" s="179"/>
      <c r="F15" s="179"/>
      <c r="G15" s="180">
        <f>'Položkový rozpočet'!I223</f>
        <v>0</v>
      </c>
      <c r="H15" s="180"/>
      <c r="I15" s="180">
        <f>'Položkový rozpočet'!I223</f>
        <v>0</v>
      </c>
      <c r="J15" s="180"/>
    </row>
    <row r="16" spans="1:10">
      <c r="A16" s="179" t="str">
        <f>'Položkový rozpočet'!A226</f>
        <v>Zařízení č.V - Větrání sociálního zázemí objektu C</v>
      </c>
      <c r="B16" s="179"/>
      <c r="C16" s="179"/>
      <c r="D16" s="179"/>
      <c r="E16" s="179"/>
      <c r="F16" s="179"/>
      <c r="G16" s="180">
        <f>'Položkový rozpočet'!G251</f>
        <v>0</v>
      </c>
      <c r="H16" s="180"/>
      <c r="I16" s="180">
        <f>'Položkový rozpočet'!I251</f>
        <v>0</v>
      </c>
      <c r="J16" s="180"/>
    </row>
    <row r="17" spans="1:15">
      <c r="A17" s="179" t="str">
        <f>'Položkový rozpočet'!A254</f>
        <v>Zařízení č.W - Větrání místnosti FVE</v>
      </c>
      <c r="B17" s="179"/>
      <c r="C17" s="179"/>
      <c r="D17" s="179"/>
      <c r="E17" s="179"/>
      <c r="F17" s="179"/>
      <c r="G17" s="180">
        <f>'Položkový rozpočet'!G268</f>
        <v>0</v>
      </c>
      <c r="H17" s="180"/>
      <c r="I17" s="180">
        <f>'Položkový rozpočet'!I268</f>
        <v>0</v>
      </c>
      <c r="J17" s="180"/>
    </row>
    <row r="18" spans="1:15">
      <c r="A18" s="200"/>
      <c r="B18" s="200"/>
      <c r="C18" s="200"/>
      <c r="D18" s="200"/>
      <c r="E18" s="200"/>
      <c r="F18" s="200"/>
      <c r="G18" s="183"/>
      <c r="H18" s="183"/>
      <c r="I18" s="183"/>
      <c r="J18" s="183"/>
    </row>
    <row r="19" spans="1:15" ht="9.9" customHeight="1"/>
    <row r="20" spans="1:15">
      <c r="A20" s="184" t="s">
        <v>80</v>
      </c>
      <c r="B20" s="185"/>
      <c r="C20" s="185"/>
      <c r="D20" s="185"/>
      <c r="E20" s="185"/>
      <c r="F20" s="186"/>
      <c r="G20" s="187">
        <f>SUM(G8:H18)</f>
        <v>0</v>
      </c>
      <c r="H20" s="186"/>
      <c r="I20" s="187">
        <f>SUM(I8:J18)</f>
        <v>0</v>
      </c>
      <c r="J20" s="186"/>
    </row>
    <row r="21" spans="1:15" ht="9.9" customHeight="1"/>
    <row r="22" spans="1:15">
      <c r="A22" s="196" t="s">
        <v>93</v>
      </c>
      <c r="B22" s="197"/>
      <c r="C22" s="197"/>
      <c r="D22" s="197"/>
      <c r="E22" s="197"/>
      <c r="F22" s="197"/>
      <c r="G22" s="197"/>
      <c r="H22" s="198"/>
      <c r="I22" s="199" t="s">
        <v>73</v>
      </c>
      <c r="J22" s="199"/>
    </row>
    <row r="23" spans="1:15" s="157" customFormat="1" ht="9.9" customHeight="1">
      <c r="A23" s="155"/>
      <c r="B23" s="155"/>
      <c r="C23" s="155"/>
      <c r="D23" s="155"/>
      <c r="E23" s="155"/>
      <c r="F23" s="155"/>
      <c r="G23" s="156"/>
      <c r="H23" s="156"/>
      <c r="I23" s="156"/>
      <c r="J23" s="156"/>
    </row>
    <row r="24" spans="1:15">
      <c r="A24" s="158" t="s">
        <v>94</v>
      </c>
      <c r="B24" s="191" t="s">
        <v>371</v>
      </c>
      <c r="C24" s="192"/>
      <c r="D24" s="192"/>
      <c r="E24" s="192"/>
      <c r="F24" s="192"/>
      <c r="G24" s="192"/>
      <c r="H24" s="193"/>
      <c r="I24" s="194">
        <v>0</v>
      </c>
      <c r="J24" s="195"/>
    </row>
    <row r="25" spans="1:15">
      <c r="A25" s="154" t="s">
        <v>95</v>
      </c>
      <c r="B25" s="188" t="s">
        <v>110</v>
      </c>
      <c r="C25" s="188"/>
      <c r="D25" s="188"/>
      <c r="E25" s="188"/>
      <c r="F25" s="188"/>
      <c r="G25" s="188"/>
      <c r="H25" s="189"/>
      <c r="I25" s="180">
        <v>0</v>
      </c>
      <c r="J25" s="180"/>
      <c r="N25" s="137"/>
    </row>
    <row r="26" spans="1:15">
      <c r="A26" s="154" t="s">
        <v>96</v>
      </c>
      <c r="B26" s="188" t="s">
        <v>372</v>
      </c>
      <c r="C26" s="188"/>
      <c r="D26" s="188"/>
      <c r="E26" s="188"/>
      <c r="F26" s="188"/>
      <c r="G26" s="188"/>
      <c r="H26" s="189"/>
      <c r="I26" s="180">
        <v>0</v>
      </c>
      <c r="J26" s="180"/>
      <c r="L26" s="159"/>
    </row>
    <row r="27" spans="1:15">
      <c r="A27" s="154" t="s">
        <v>97</v>
      </c>
      <c r="B27" s="188" t="s">
        <v>98</v>
      </c>
      <c r="C27" s="188"/>
      <c r="D27" s="188"/>
      <c r="E27" s="188"/>
      <c r="F27" s="188"/>
      <c r="G27" s="188"/>
      <c r="H27" s="189"/>
      <c r="I27" s="180">
        <v>0</v>
      </c>
      <c r="J27" s="180"/>
      <c r="L27" s="159"/>
    </row>
    <row r="28" spans="1:15">
      <c r="A28" s="154" t="s">
        <v>99</v>
      </c>
      <c r="B28" s="160" t="s">
        <v>100</v>
      </c>
      <c r="C28" s="160"/>
      <c r="D28" s="160"/>
      <c r="E28" s="160"/>
      <c r="F28" s="160"/>
      <c r="G28" s="160"/>
      <c r="H28" s="161"/>
      <c r="I28" s="180">
        <v>0</v>
      </c>
      <c r="J28" s="180"/>
    </row>
    <row r="29" spans="1:15">
      <c r="A29" s="154" t="s">
        <v>101</v>
      </c>
      <c r="B29" s="160" t="s">
        <v>102</v>
      </c>
      <c r="C29" s="162"/>
      <c r="D29" s="162"/>
      <c r="E29" s="162"/>
      <c r="F29" s="162"/>
      <c r="G29" s="162"/>
      <c r="H29" s="163"/>
      <c r="I29" s="180">
        <v>0</v>
      </c>
      <c r="J29" s="180"/>
      <c r="N29" s="137"/>
      <c r="O29" s="137"/>
    </row>
    <row r="30" spans="1:15">
      <c r="A30" s="154" t="s">
        <v>103</v>
      </c>
      <c r="B30" s="190" t="s">
        <v>106</v>
      </c>
      <c r="C30" s="188"/>
      <c r="D30" s="188"/>
      <c r="E30" s="188"/>
      <c r="F30" s="188"/>
      <c r="G30" s="188"/>
      <c r="H30" s="189"/>
      <c r="I30" s="180">
        <v>0</v>
      </c>
      <c r="J30" s="180"/>
      <c r="N30" s="137"/>
    </row>
    <row r="31" spans="1:15">
      <c r="A31" s="153" t="s">
        <v>104</v>
      </c>
      <c r="B31" s="181" t="s">
        <v>373</v>
      </c>
      <c r="C31" s="181"/>
      <c r="D31" s="181"/>
      <c r="E31" s="181"/>
      <c r="F31" s="181"/>
      <c r="G31" s="181"/>
      <c r="H31" s="182"/>
      <c r="I31" s="183">
        <v>0</v>
      </c>
      <c r="J31" s="183"/>
      <c r="L31" s="169"/>
      <c r="N31" s="137"/>
    </row>
    <row r="32" spans="1:15" ht="9.9" customHeight="1"/>
    <row r="33" spans="1:10">
      <c r="A33" s="184" t="s">
        <v>105</v>
      </c>
      <c r="B33" s="185"/>
      <c r="C33" s="185"/>
      <c r="D33" s="185"/>
      <c r="E33" s="185"/>
      <c r="F33" s="185"/>
      <c r="G33" s="185"/>
      <c r="H33" s="186"/>
      <c r="I33" s="187">
        <f>SUM(I24:J31)</f>
        <v>0</v>
      </c>
      <c r="J33" s="186"/>
    </row>
    <row r="34" spans="1:10" ht="9.9" customHeight="1"/>
  </sheetData>
  <mergeCells count="58">
    <mergeCell ref="A17:F17"/>
    <mergeCell ref="G17:H17"/>
    <mergeCell ref="I17:J17"/>
    <mergeCell ref="A15:F15"/>
    <mergeCell ref="G15:H15"/>
    <mergeCell ref="I15:J15"/>
    <mergeCell ref="A16:F16"/>
    <mergeCell ref="G16:H16"/>
    <mergeCell ref="I16:J16"/>
    <mergeCell ref="A13:F13"/>
    <mergeCell ref="G13:H13"/>
    <mergeCell ref="I13:J13"/>
    <mergeCell ref="A14:F14"/>
    <mergeCell ref="G14:H14"/>
    <mergeCell ref="I14:J14"/>
    <mergeCell ref="A1:I1"/>
    <mergeCell ref="G7:H7"/>
    <mergeCell ref="I7:J7"/>
    <mergeCell ref="A7:F7"/>
    <mergeCell ref="A8:F8"/>
    <mergeCell ref="G8:H8"/>
    <mergeCell ref="I8:J8"/>
    <mergeCell ref="A22:H22"/>
    <mergeCell ref="I22:J22"/>
    <mergeCell ref="A18:F18"/>
    <mergeCell ref="G18:H18"/>
    <mergeCell ref="I18:J18"/>
    <mergeCell ref="A20:F20"/>
    <mergeCell ref="G20:H20"/>
    <mergeCell ref="I20:J20"/>
    <mergeCell ref="B24:H24"/>
    <mergeCell ref="I24:J24"/>
    <mergeCell ref="B25:H25"/>
    <mergeCell ref="I25:J25"/>
    <mergeCell ref="B26:H26"/>
    <mergeCell ref="I26:J26"/>
    <mergeCell ref="B31:H31"/>
    <mergeCell ref="I31:J31"/>
    <mergeCell ref="A33:H33"/>
    <mergeCell ref="I33:J33"/>
    <mergeCell ref="B27:H27"/>
    <mergeCell ref="I27:J27"/>
    <mergeCell ref="I28:J28"/>
    <mergeCell ref="I29:J29"/>
    <mergeCell ref="B30:H30"/>
    <mergeCell ref="I30:J30"/>
    <mergeCell ref="A12:F12"/>
    <mergeCell ref="G12:H12"/>
    <mergeCell ref="I12:J12"/>
    <mergeCell ref="A9:F9"/>
    <mergeCell ref="G9:H9"/>
    <mergeCell ref="I9:J9"/>
    <mergeCell ref="A11:F11"/>
    <mergeCell ref="G11:H11"/>
    <mergeCell ref="I11:J11"/>
    <mergeCell ref="A10:F10"/>
    <mergeCell ref="G10:H10"/>
    <mergeCell ref="I10:J10"/>
  </mergeCells>
  <printOptions horizontalCentered="1"/>
  <pageMargins left="0.51181102362204722" right="0.51181102362204722" top="0.19685039370078741" bottom="0.19685039370078741" header="0.11811023622047245" footer="0.1181102362204724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70"/>
  <sheetViews>
    <sheetView zoomScale="120" zoomScaleNormal="120" workbookViewId="0">
      <selection activeCell="G272" sqref="G272"/>
    </sheetView>
  </sheetViews>
  <sheetFormatPr defaultRowHeight="14.4"/>
  <cols>
    <col min="1" max="1" width="5.88671875" customWidth="1"/>
    <col min="2" max="2" width="9.21875" customWidth="1"/>
    <col min="3" max="3" width="76" customWidth="1"/>
    <col min="4" max="4" width="3.44140625" customWidth="1"/>
    <col min="5" max="5" width="4.88671875" customWidth="1"/>
    <col min="6" max="6" width="10.5546875" customWidth="1"/>
    <col min="7" max="7" width="10.6640625" customWidth="1"/>
    <col min="8" max="8" width="10" customWidth="1"/>
    <col min="9" max="9" width="10.33203125" customWidth="1"/>
    <col min="10" max="10" width="3.6640625" customWidth="1"/>
    <col min="11" max="11" width="9.109375" style="144"/>
    <col min="12" max="12" width="10" bestFit="1" customWidth="1"/>
  </cols>
  <sheetData>
    <row r="1" spans="1:12" ht="15.6">
      <c r="A1" s="204" t="s">
        <v>92</v>
      </c>
      <c r="B1" s="204"/>
      <c r="C1" s="204"/>
      <c r="D1" s="204"/>
      <c r="E1" s="204"/>
      <c r="F1" s="204"/>
      <c r="G1" s="204"/>
      <c r="H1" s="204"/>
      <c r="I1" s="204"/>
    </row>
    <row r="2" spans="1:12">
      <c r="A2" s="128" t="s">
        <v>63</v>
      </c>
      <c r="B2" s="129" t="s">
        <v>194</v>
      </c>
      <c r="C2" s="129"/>
      <c r="D2" s="130" t="s">
        <v>65</v>
      </c>
      <c r="E2" s="129"/>
      <c r="F2" s="129" t="s">
        <v>193</v>
      </c>
      <c r="G2" s="129"/>
      <c r="H2" s="129"/>
      <c r="I2" s="129"/>
    </row>
    <row r="3" spans="1:12">
      <c r="A3" s="128" t="s">
        <v>64</v>
      </c>
      <c r="B3" s="129" t="s">
        <v>122</v>
      </c>
      <c r="C3" s="129"/>
      <c r="D3" s="130" t="s">
        <v>66</v>
      </c>
      <c r="E3" s="129"/>
      <c r="F3" s="129"/>
      <c r="G3" s="129"/>
      <c r="H3" s="129"/>
      <c r="I3" s="129"/>
    </row>
    <row r="4" spans="1:12" ht="8.1" customHeight="1">
      <c r="A4" s="127"/>
      <c r="B4" s="127"/>
      <c r="C4" s="127"/>
      <c r="D4" s="127"/>
      <c r="E4" s="127"/>
      <c r="F4" s="127"/>
      <c r="G4" s="127"/>
      <c r="H4" s="127"/>
      <c r="I4" s="127"/>
    </row>
    <row r="5" spans="1:12" ht="20.399999999999999">
      <c r="A5" s="133" t="s">
        <v>76</v>
      </c>
      <c r="B5" s="134" t="s">
        <v>68</v>
      </c>
      <c r="C5" s="134" t="s">
        <v>69</v>
      </c>
      <c r="D5" s="134" t="s">
        <v>70</v>
      </c>
      <c r="E5" s="134" t="s">
        <v>71</v>
      </c>
      <c r="F5" s="134" t="s">
        <v>72</v>
      </c>
      <c r="G5" s="134" t="s">
        <v>73</v>
      </c>
      <c r="H5" s="134" t="s">
        <v>74</v>
      </c>
      <c r="I5" s="135" t="s">
        <v>75</v>
      </c>
    </row>
    <row r="6" spans="1:12" s="115" customFormat="1" ht="3.75" customHeight="1">
      <c r="A6" s="118"/>
      <c r="B6" s="118"/>
      <c r="C6" s="118"/>
      <c r="D6" s="118"/>
      <c r="E6" s="118"/>
      <c r="F6" s="118"/>
      <c r="G6" s="118"/>
      <c r="H6" s="118"/>
      <c r="I6" s="118"/>
      <c r="K6" s="143"/>
    </row>
    <row r="7" spans="1:12" s="115" customFormat="1" ht="5.0999999999999996" customHeight="1">
      <c r="A7" s="119"/>
      <c r="B7" s="120"/>
      <c r="C7" s="120"/>
      <c r="D7" s="120"/>
      <c r="E7" s="120"/>
      <c r="F7" s="120"/>
      <c r="G7" s="120"/>
      <c r="H7" s="120"/>
      <c r="I7" s="121"/>
      <c r="K7" s="143"/>
    </row>
    <row r="8" spans="1:12" s="115" customFormat="1" ht="14.1" customHeight="1">
      <c r="A8" s="122" t="s">
        <v>172</v>
      </c>
      <c r="B8" s="116"/>
      <c r="C8" s="116"/>
      <c r="D8" s="116"/>
      <c r="E8" s="116"/>
      <c r="F8" s="116"/>
      <c r="G8" s="116"/>
      <c r="H8" s="116"/>
      <c r="I8" s="123"/>
      <c r="K8" s="143"/>
    </row>
    <row r="9" spans="1:12" s="115" customFormat="1" ht="5.0999999999999996" customHeight="1">
      <c r="A9" s="124"/>
      <c r="B9" s="118"/>
      <c r="C9" s="118"/>
      <c r="D9" s="118"/>
      <c r="E9" s="118"/>
      <c r="F9" s="118"/>
      <c r="G9" s="118"/>
      <c r="H9" s="118"/>
      <c r="I9" s="125"/>
      <c r="K9" s="143"/>
    </row>
    <row r="10" spans="1:12" s="111" customFormat="1" ht="14.1" customHeight="1">
      <c r="A10" s="165" t="s">
        <v>134</v>
      </c>
      <c r="B10" s="114" t="s">
        <v>115</v>
      </c>
      <c r="C10" s="114" t="s">
        <v>123</v>
      </c>
      <c r="D10" s="139" t="s">
        <v>77</v>
      </c>
      <c r="E10" s="113">
        <v>2</v>
      </c>
      <c r="F10" s="112">
        <v>0</v>
      </c>
      <c r="G10" s="112">
        <f t="shared" ref="G10" si="0">E10*F10</f>
        <v>0</v>
      </c>
      <c r="H10" s="112">
        <v>0</v>
      </c>
      <c r="I10" s="112">
        <f t="shared" ref="I10" si="1">E10*H10</f>
        <v>0</v>
      </c>
      <c r="K10" s="142"/>
      <c r="L10" s="167"/>
    </row>
    <row r="11" spans="1:12" s="111" customFormat="1" ht="14.1" customHeight="1">
      <c r="A11" s="165"/>
      <c r="B11" s="114"/>
      <c r="C11" s="114" t="s">
        <v>90</v>
      </c>
      <c r="D11" s="139"/>
      <c r="E11" s="113"/>
      <c r="F11" s="112"/>
      <c r="G11" s="112"/>
      <c r="H11" s="112"/>
      <c r="I11" s="112"/>
      <c r="K11" s="142"/>
      <c r="L11" s="167"/>
    </row>
    <row r="12" spans="1:12" s="111" customFormat="1" ht="14.1" customHeight="1">
      <c r="A12" s="165"/>
      <c r="B12" s="114"/>
      <c r="C12" s="114" t="s">
        <v>124</v>
      </c>
      <c r="D12" s="166"/>
      <c r="E12" s="150"/>
      <c r="F12" s="136"/>
      <c r="G12" s="112"/>
      <c r="H12" s="136"/>
      <c r="I12" s="112"/>
      <c r="K12" s="142"/>
      <c r="L12" s="167"/>
    </row>
    <row r="13" spans="1:12" s="111" customFormat="1" ht="14.1" customHeight="1">
      <c r="A13" s="165" t="s">
        <v>135</v>
      </c>
      <c r="B13" s="114" t="s">
        <v>116</v>
      </c>
      <c r="C13" s="114" t="s">
        <v>108</v>
      </c>
      <c r="D13" s="139" t="s">
        <v>77</v>
      </c>
      <c r="E13" s="113">
        <v>2</v>
      </c>
      <c r="F13" s="112">
        <v>0</v>
      </c>
      <c r="G13" s="112">
        <f t="shared" ref="G13" si="2">E13*F13</f>
        <v>0</v>
      </c>
      <c r="H13" s="112">
        <v>0</v>
      </c>
      <c r="I13" s="112">
        <f t="shared" ref="I13" si="3">E13*H13</f>
        <v>0</v>
      </c>
      <c r="K13" s="142"/>
      <c r="L13" s="140"/>
    </row>
    <row r="14" spans="1:12" s="111" customFormat="1" ht="14.1" customHeight="1">
      <c r="A14" s="165"/>
      <c r="B14" s="114"/>
      <c r="C14" s="114" t="s">
        <v>85</v>
      </c>
      <c r="D14" s="139"/>
      <c r="E14" s="113"/>
      <c r="F14" s="112"/>
      <c r="G14" s="112"/>
      <c r="H14" s="112"/>
      <c r="I14" s="112"/>
      <c r="K14" s="142"/>
      <c r="L14" s="140"/>
    </row>
    <row r="15" spans="1:12" s="111" customFormat="1" ht="14.1" customHeight="1">
      <c r="A15" s="165"/>
      <c r="B15" s="114"/>
      <c r="C15" s="114" t="s">
        <v>86</v>
      </c>
      <c r="D15" s="139"/>
      <c r="E15" s="113"/>
      <c r="F15" s="112"/>
      <c r="G15" s="112"/>
      <c r="H15" s="112"/>
      <c r="I15" s="112"/>
      <c r="K15" s="142"/>
      <c r="L15" s="140"/>
    </row>
    <row r="16" spans="1:12" s="111" customFormat="1" ht="14.1" customHeight="1">
      <c r="A16" s="165"/>
      <c r="B16" s="114"/>
      <c r="C16" s="114" t="s">
        <v>87</v>
      </c>
      <c r="D16" s="139"/>
      <c r="E16" s="113"/>
      <c r="F16" s="112"/>
      <c r="G16" s="112"/>
      <c r="H16" s="112"/>
      <c r="I16" s="112"/>
      <c r="K16" s="142"/>
      <c r="L16" s="140"/>
    </row>
    <row r="17" spans="1:12" s="111" customFormat="1" ht="14.1" customHeight="1">
      <c r="A17" s="165"/>
      <c r="B17" s="114"/>
      <c r="C17" s="114" t="s">
        <v>88</v>
      </c>
      <c r="D17" s="139"/>
      <c r="E17" s="113"/>
      <c r="F17" s="112"/>
      <c r="G17" s="112"/>
      <c r="H17" s="112"/>
      <c r="I17" s="112"/>
      <c r="K17" s="142"/>
      <c r="L17" s="140"/>
    </row>
    <row r="18" spans="1:12" s="111" customFormat="1" ht="14.1" customHeight="1">
      <c r="A18" s="165"/>
      <c r="B18" s="114"/>
      <c r="C18" s="114" t="s">
        <v>112</v>
      </c>
      <c r="D18" s="139"/>
      <c r="E18" s="113"/>
      <c r="F18" s="112"/>
      <c r="G18" s="112"/>
      <c r="H18" s="112"/>
      <c r="I18" s="112"/>
      <c r="K18" s="142"/>
      <c r="L18" s="140"/>
    </row>
    <row r="19" spans="1:12" s="111" customFormat="1" ht="14.1" customHeight="1">
      <c r="A19" s="165" t="s">
        <v>136</v>
      </c>
      <c r="B19" s="114" t="s">
        <v>117</v>
      </c>
      <c r="C19" s="141" t="s">
        <v>111</v>
      </c>
      <c r="D19" s="139" t="s">
        <v>77</v>
      </c>
      <c r="E19" s="113">
        <v>2</v>
      </c>
      <c r="F19" s="112">
        <v>0</v>
      </c>
      <c r="G19" s="112">
        <f>E19*F19</f>
        <v>0</v>
      </c>
      <c r="H19" s="112">
        <v>0</v>
      </c>
      <c r="I19" s="112">
        <f>E19*H19</f>
        <v>0</v>
      </c>
      <c r="K19" s="142"/>
      <c r="L19" s="140"/>
    </row>
    <row r="20" spans="1:12" s="111" customFormat="1" ht="14.1" customHeight="1">
      <c r="A20" s="165" t="s">
        <v>137</v>
      </c>
      <c r="B20" s="114" t="s">
        <v>118</v>
      </c>
      <c r="C20" s="141" t="s">
        <v>113</v>
      </c>
      <c r="D20" s="139" t="s">
        <v>77</v>
      </c>
      <c r="E20" s="113">
        <v>2</v>
      </c>
      <c r="F20" s="112">
        <v>0</v>
      </c>
      <c r="G20" s="112">
        <f>E20*F20</f>
        <v>0</v>
      </c>
      <c r="H20" s="112">
        <v>0</v>
      </c>
      <c r="I20" s="112">
        <f>E20*H20</f>
        <v>0</v>
      </c>
      <c r="K20" s="142"/>
      <c r="L20" s="140"/>
    </row>
    <row r="21" spans="1:12" s="111" customFormat="1" ht="14.1" customHeight="1">
      <c r="A21" s="165" t="s">
        <v>138</v>
      </c>
      <c r="B21" s="114" t="s">
        <v>119</v>
      </c>
      <c r="C21" s="141" t="s">
        <v>212</v>
      </c>
      <c r="D21" s="139" t="s">
        <v>77</v>
      </c>
      <c r="E21" s="113">
        <v>1</v>
      </c>
      <c r="F21" s="112">
        <v>0</v>
      </c>
      <c r="G21" s="112">
        <f>E21*F21</f>
        <v>0</v>
      </c>
      <c r="H21" s="112">
        <v>0</v>
      </c>
      <c r="I21" s="112">
        <f>E21*H21</f>
        <v>0</v>
      </c>
      <c r="K21" s="142"/>
      <c r="L21" s="140"/>
    </row>
    <row r="22" spans="1:12" s="111" customFormat="1" ht="14.1" customHeight="1">
      <c r="A22" s="165" t="s">
        <v>139</v>
      </c>
      <c r="B22" s="114" t="s">
        <v>120</v>
      </c>
      <c r="C22" s="141" t="s">
        <v>126</v>
      </c>
      <c r="D22" s="139" t="s">
        <v>77</v>
      </c>
      <c r="E22" s="113">
        <v>2</v>
      </c>
      <c r="F22" s="112">
        <v>0</v>
      </c>
      <c r="G22" s="112">
        <f>E22*F22</f>
        <v>0</v>
      </c>
      <c r="H22" s="112">
        <v>0</v>
      </c>
      <c r="I22" s="112">
        <f>E22*H22</f>
        <v>0</v>
      </c>
      <c r="K22" s="142"/>
      <c r="L22" s="140"/>
    </row>
    <row r="23" spans="1:12" s="111" customFormat="1" ht="14.1" customHeight="1">
      <c r="A23" s="165" t="s">
        <v>213</v>
      </c>
      <c r="B23" s="114" t="s">
        <v>121</v>
      </c>
      <c r="C23" s="141" t="s">
        <v>125</v>
      </c>
      <c r="D23" s="139" t="s">
        <v>77</v>
      </c>
      <c r="E23" s="113">
        <v>1</v>
      </c>
      <c r="F23" s="112">
        <v>0</v>
      </c>
      <c r="G23" s="112">
        <f>E23*F23</f>
        <v>0</v>
      </c>
      <c r="H23" s="112">
        <v>0</v>
      </c>
      <c r="I23" s="112">
        <f>E23*H23</f>
        <v>0</v>
      </c>
      <c r="K23" s="142"/>
      <c r="L23" s="140"/>
    </row>
    <row r="24" spans="1:12" s="111" customFormat="1" ht="10.050000000000001" customHeight="1">
      <c r="A24" s="165"/>
      <c r="C24" s="149"/>
      <c r="D24" s="139"/>
      <c r="E24" s="113"/>
      <c r="F24" s="112"/>
      <c r="G24" s="112"/>
      <c r="H24" s="112"/>
      <c r="I24" s="112"/>
      <c r="K24" s="142"/>
      <c r="L24" s="140"/>
    </row>
    <row r="25" spans="1:12" s="111" customFormat="1" ht="14.1" customHeight="1">
      <c r="A25" s="165"/>
      <c r="B25" s="114" t="s">
        <v>131</v>
      </c>
      <c r="C25" s="141" t="s">
        <v>127</v>
      </c>
      <c r="D25" s="166" t="s">
        <v>82</v>
      </c>
      <c r="E25" s="150">
        <v>6</v>
      </c>
      <c r="F25" s="136">
        <v>0</v>
      </c>
      <c r="G25" s="136">
        <f>E25*F25</f>
        <v>0</v>
      </c>
      <c r="H25" s="136">
        <v>0</v>
      </c>
      <c r="I25" s="136">
        <f>E25*H25</f>
        <v>0</v>
      </c>
      <c r="K25" s="142"/>
      <c r="L25" s="140"/>
    </row>
    <row r="26" spans="1:12" s="111" customFormat="1" ht="14.1" customHeight="1">
      <c r="A26" s="165"/>
      <c r="B26" s="114" t="s">
        <v>133</v>
      </c>
      <c r="C26" s="141" t="s">
        <v>132</v>
      </c>
      <c r="D26" s="139" t="s">
        <v>129</v>
      </c>
      <c r="E26" s="150">
        <v>2</v>
      </c>
      <c r="F26" s="112">
        <v>0</v>
      </c>
      <c r="G26" s="112">
        <f>E26*F26</f>
        <v>0</v>
      </c>
      <c r="H26" s="112">
        <v>0</v>
      </c>
      <c r="I26" s="112">
        <f>E26*H26</f>
        <v>0</v>
      </c>
      <c r="K26" s="142"/>
      <c r="L26" s="140"/>
    </row>
    <row r="27" spans="1:12" s="111" customFormat="1" ht="14.1" customHeight="1">
      <c r="A27" s="165"/>
      <c r="C27" s="141" t="s">
        <v>130</v>
      </c>
      <c r="D27" s="139"/>
      <c r="E27" s="150"/>
      <c r="F27" s="112"/>
      <c r="G27" s="112"/>
      <c r="H27" s="112"/>
      <c r="I27" s="112"/>
      <c r="K27" s="142"/>
      <c r="L27" s="140"/>
    </row>
    <row r="28" spans="1:12" s="111" customFormat="1" ht="14.1" customHeight="1">
      <c r="A28" s="165"/>
      <c r="C28" s="151" t="s">
        <v>154</v>
      </c>
      <c r="D28" s="168"/>
      <c r="E28" s="150"/>
      <c r="F28" s="136"/>
      <c r="G28" s="136"/>
      <c r="H28" s="136"/>
      <c r="I28" s="136"/>
      <c r="K28" s="142"/>
      <c r="L28" s="140"/>
    </row>
    <row r="29" spans="1:12" s="111" customFormat="1" ht="14.1" customHeight="1">
      <c r="A29" s="165"/>
      <c r="B29" s="114"/>
      <c r="C29" s="141" t="s">
        <v>109</v>
      </c>
      <c r="D29" s="139"/>
      <c r="E29" s="150"/>
      <c r="F29" s="112"/>
      <c r="G29" s="112"/>
      <c r="H29" s="112"/>
      <c r="I29" s="112"/>
      <c r="K29" s="142"/>
      <c r="L29" s="140"/>
    </row>
    <row r="30" spans="1:12" s="111" customFormat="1" ht="14.1" customHeight="1">
      <c r="C30" s="141" t="s">
        <v>128</v>
      </c>
      <c r="D30" s="166"/>
      <c r="E30" s="150"/>
      <c r="F30" s="136"/>
      <c r="G30" s="136"/>
      <c r="H30" s="136"/>
      <c r="I30" s="136"/>
      <c r="K30" s="142"/>
      <c r="L30" s="140"/>
    </row>
    <row r="31" spans="1:12" s="111" customFormat="1" ht="14.1" customHeight="1">
      <c r="A31" s="165"/>
      <c r="B31" s="114" t="s">
        <v>214</v>
      </c>
      <c r="C31" s="151" t="s">
        <v>114</v>
      </c>
      <c r="D31" s="168" t="s">
        <v>83</v>
      </c>
      <c r="E31" s="150">
        <v>33</v>
      </c>
      <c r="F31" s="136">
        <v>0</v>
      </c>
      <c r="G31" s="136">
        <f>E31*F31</f>
        <v>0</v>
      </c>
      <c r="H31" s="136">
        <v>0</v>
      </c>
      <c r="I31" s="136">
        <f>E31*H31</f>
        <v>0</v>
      </c>
      <c r="K31" s="142"/>
      <c r="L31" s="140"/>
    </row>
    <row r="32" spans="1:12" s="111" customFormat="1" ht="14.1" customHeight="1">
      <c r="A32" s="165"/>
      <c r="B32" s="114"/>
      <c r="C32" s="138" t="s">
        <v>142</v>
      </c>
      <c r="D32" s="117"/>
      <c r="E32" s="113"/>
      <c r="F32" s="112"/>
      <c r="G32" s="126">
        <f>SUM(G10:G31)</f>
        <v>0</v>
      </c>
      <c r="H32" s="126"/>
      <c r="I32" s="126">
        <f>SUM(I10:I31)</f>
        <v>0</v>
      </c>
      <c r="K32" s="142"/>
    </row>
    <row r="33" spans="1:12" s="111" customFormat="1" ht="9.9" customHeight="1">
      <c r="A33" s="145"/>
      <c r="B33" s="146"/>
      <c r="C33" s="146"/>
      <c r="D33" s="164"/>
      <c r="E33" s="147"/>
      <c r="F33" s="148"/>
      <c r="G33" s="148"/>
      <c r="H33" s="148"/>
      <c r="I33" s="148"/>
      <c r="K33" s="142"/>
    </row>
    <row r="34" spans="1:12" s="115" customFormat="1" ht="5.0999999999999996" customHeight="1">
      <c r="A34" s="119"/>
      <c r="B34" s="120"/>
      <c r="C34" s="120"/>
      <c r="D34" s="120"/>
      <c r="E34" s="120"/>
      <c r="F34" s="120"/>
      <c r="G34" s="120"/>
      <c r="H34" s="120"/>
      <c r="I34" s="121"/>
      <c r="K34" s="143"/>
    </row>
    <row r="35" spans="1:12" s="115" customFormat="1" ht="14.1" customHeight="1">
      <c r="A35" s="122" t="s">
        <v>173</v>
      </c>
      <c r="B35" s="116"/>
      <c r="C35" s="116"/>
      <c r="D35" s="116"/>
      <c r="E35" s="116"/>
      <c r="F35" s="116"/>
      <c r="G35" s="116"/>
      <c r="H35" s="116"/>
      <c r="I35" s="123"/>
      <c r="K35" s="143"/>
    </row>
    <row r="36" spans="1:12" s="115" customFormat="1" ht="5.0999999999999996" customHeight="1">
      <c r="A36" s="124"/>
      <c r="B36" s="118"/>
      <c r="C36" s="118"/>
      <c r="D36" s="118"/>
      <c r="E36" s="118"/>
      <c r="F36" s="118"/>
      <c r="G36" s="118"/>
      <c r="H36" s="118"/>
      <c r="I36" s="125"/>
      <c r="K36" s="143"/>
    </row>
    <row r="37" spans="1:12" s="111" customFormat="1" ht="14.1" customHeight="1">
      <c r="A37" s="165" t="s">
        <v>140</v>
      </c>
      <c r="B37" s="114" t="s">
        <v>146</v>
      </c>
      <c r="C37" s="114" t="s">
        <v>123</v>
      </c>
      <c r="D37" s="139" t="s">
        <v>77</v>
      </c>
      <c r="E37" s="113">
        <v>1</v>
      </c>
      <c r="F37" s="112">
        <v>0</v>
      </c>
      <c r="G37" s="112">
        <f t="shared" ref="G37" si="4">E37*F37</f>
        <v>0</v>
      </c>
      <c r="H37" s="112">
        <v>0</v>
      </c>
      <c r="I37" s="112">
        <f t="shared" ref="I37" si="5">E37*H37</f>
        <v>0</v>
      </c>
      <c r="K37" s="142"/>
      <c r="L37" s="167"/>
    </row>
    <row r="38" spans="1:12" s="111" customFormat="1" ht="14.1" customHeight="1">
      <c r="A38" s="165"/>
      <c r="B38" s="114"/>
      <c r="C38" s="114" t="s">
        <v>90</v>
      </c>
      <c r="D38" s="139"/>
      <c r="E38" s="113"/>
      <c r="F38" s="112"/>
      <c r="G38" s="112"/>
      <c r="H38" s="112"/>
      <c r="I38" s="112"/>
      <c r="K38" s="142"/>
      <c r="L38" s="167"/>
    </row>
    <row r="39" spans="1:12" s="111" customFormat="1" ht="14.1" customHeight="1">
      <c r="A39" s="165"/>
      <c r="B39" s="114"/>
      <c r="C39" s="114" t="s">
        <v>124</v>
      </c>
      <c r="D39" s="166"/>
      <c r="E39" s="150"/>
      <c r="F39" s="136"/>
      <c r="G39" s="112"/>
      <c r="H39" s="112"/>
      <c r="I39" s="112"/>
      <c r="K39" s="142"/>
      <c r="L39" s="167"/>
    </row>
    <row r="40" spans="1:12" s="111" customFormat="1" ht="14.1" customHeight="1">
      <c r="A40" s="165" t="s">
        <v>141</v>
      </c>
      <c r="B40" s="114" t="s">
        <v>147</v>
      </c>
      <c r="C40" s="114" t="s">
        <v>108</v>
      </c>
      <c r="D40" s="139" t="s">
        <v>77</v>
      </c>
      <c r="E40" s="113">
        <v>1</v>
      </c>
      <c r="F40" s="112">
        <v>0</v>
      </c>
      <c r="G40" s="112">
        <f t="shared" ref="G40" si="6">E40*F40</f>
        <v>0</v>
      </c>
      <c r="H40" s="112">
        <v>0</v>
      </c>
      <c r="I40" s="112">
        <f t="shared" ref="I40" si="7">E40*H40</f>
        <v>0</v>
      </c>
      <c r="K40" s="142"/>
      <c r="L40" s="140"/>
    </row>
    <row r="41" spans="1:12" s="111" customFormat="1" ht="14.1" customHeight="1">
      <c r="A41" s="165"/>
      <c r="B41" s="114"/>
      <c r="C41" s="114" t="s">
        <v>85</v>
      </c>
      <c r="D41" s="139"/>
      <c r="E41" s="113"/>
      <c r="F41" s="112"/>
      <c r="G41" s="112"/>
      <c r="H41" s="112"/>
      <c r="I41" s="112"/>
      <c r="K41" s="142"/>
      <c r="L41" s="140"/>
    </row>
    <row r="42" spans="1:12" s="111" customFormat="1" ht="14.1" customHeight="1">
      <c r="A42" s="165"/>
      <c r="B42" s="114"/>
      <c r="C42" s="114" t="s">
        <v>86</v>
      </c>
      <c r="D42" s="139"/>
      <c r="E42" s="113"/>
      <c r="F42" s="112"/>
      <c r="G42" s="112"/>
      <c r="H42" s="112"/>
      <c r="I42" s="112"/>
      <c r="K42" s="142"/>
      <c r="L42" s="140"/>
    </row>
    <row r="43" spans="1:12" s="111" customFormat="1" ht="14.1" customHeight="1">
      <c r="A43" s="165"/>
      <c r="B43" s="114"/>
      <c r="C43" s="114" t="s">
        <v>87</v>
      </c>
      <c r="D43" s="139"/>
      <c r="E43" s="113"/>
      <c r="F43" s="112"/>
      <c r="G43" s="112"/>
      <c r="H43" s="112"/>
      <c r="I43" s="112"/>
      <c r="K43" s="142"/>
      <c r="L43" s="140"/>
    </row>
    <row r="44" spans="1:12" s="111" customFormat="1" ht="14.1" customHeight="1">
      <c r="A44" s="165"/>
      <c r="B44" s="114"/>
      <c r="C44" s="114" t="s">
        <v>88</v>
      </c>
      <c r="D44" s="139"/>
      <c r="E44" s="113"/>
      <c r="F44" s="112"/>
      <c r="G44" s="112"/>
      <c r="H44" s="112"/>
      <c r="I44" s="112"/>
      <c r="K44" s="142"/>
      <c r="L44" s="140"/>
    </row>
    <row r="45" spans="1:12" s="111" customFormat="1" ht="14.1" customHeight="1">
      <c r="A45" s="165"/>
      <c r="B45" s="114"/>
      <c r="C45" s="114" t="s">
        <v>112</v>
      </c>
      <c r="D45" s="139"/>
      <c r="E45" s="113"/>
      <c r="F45" s="112"/>
      <c r="G45" s="112"/>
      <c r="H45" s="112"/>
      <c r="I45" s="112"/>
      <c r="K45" s="142"/>
      <c r="L45" s="140"/>
    </row>
    <row r="46" spans="1:12" s="111" customFormat="1" ht="14.1" customHeight="1">
      <c r="A46" s="165" t="s">
        <v>143</v>
      </c>
      <c r="B46" s="114" t="s">
        <v>148</v>
      </c>
      <c r="C46" s="141" t="s">
        <v>111</v>
      </c>
      <c r="D46" s="139" t="s">
        <v>77</v>
      </c>
      <c r="E46" s="113">
        <v>1</v>
      </c>
      <c r="F46" s="112">
        <v>0</v>
      </c>
      <c r="G46" s="112">
        <f>E46*F46</f>
        <v>0</v>
      </c>
      <c r="H46" s="112">
        <v>0</v>
      </c>
      <c r="I46" s="112">
        <f>E46*H46</f>
        <v>0</v>
      </c>
      <c r="K46" s="142"/>
      <c r="L46" s="140"/>
    </row>
    <row r="47" spans="1:12" s="111" customFormat="1" ht="14.1" customHeight="1">
      <c r="A47" s="165" t="s">
        <v>144</v>
      </c>
      <c r="B47" s="114" t="s">
        <v>149</v>
      </c>
      <c r="C47" s="141" t="s">
        <v>113</v>
      </c>
      <c r="D47" s="139" t="s">
        <v>77</v>
      </c>
      <c r="E47" s="113">
        <v>1</v>
      </c>
      <c r="F47" s="112">
        <v>0</v>
      </c>
      <c r="G47" s="112">
        <f>E47*F47</f>
        <v>0</v>
      </c>
      <c r="H47" s="112">
        <v>0</v>
      </c>
      <c r="I47" s="112">
        <f>E47*H47</f>
        <v>0</v>
      </c>
      <c r="K47" s="142"/>
      <c r="L47" s="140"/>
    </row>
    <row r="48" spans="1:12" s="111" customFormat="1" ht="14.1" customHeight="1">
      <c r="A48" s="165" t="s">
        <v>145</v>
      </c>
      <c r="B48" s="114" t="s">
        <v>150</v>
      </c>
      <c r="C48" s="141" t="s">
        <v>125</v>
      </c>
      <c r="D48" s="139" t="s">
        <v>77</v>
      </c>
      <c r="E48" s="113">
        <v>1</v>
      </c>
      <c r="F48" s="112">
        <v>0</v>
      </c>
      <c r="G48" s="112">
        <f>E48*F48</f>
        <v>0</v>
      </c>
      <c r="H48" s="112">
        <v>0</v>
      </c>
      <c r="I48" s="112">
        <f>E48*H48</f>
        <v>0</v>
      </c>
      <c r="K48" s="142"/>
      <c r="L48" s="140"/>
    </row>
    <row r="49" spans="1:12" s="111" customFormat="1" ht="14.1" customHeight="1">
      <c r="A49" s="165" t="s">
        <v>151</v>
      </c>
      <c r="B49" s="114" t="s">
        <v>152</v>
      </c>
      <c r="C49" s="141" t="s">
        <v>126</v>
      </c>
      <c r="D49" s="139" t="s">
        <v>77</v>
      </c>
      <c r="E49" s="113">
        <v>1</v>
      </c>
      <c r="F49" s="112">
        <v>0</v>
      </c>
      <c r="G49" s="112">
        <f>E49*F49</f>
        <v>0</v>
      </c>
      <c r="H49" s="112">
        <v>0</v>
      </c>
      <c r="I49" s="112">
        <f>E49*H49</f>
        <v>0</v>
      </c>
      <c r="K49" s="142"/>
      <c r="L49" s="140"/>
    </row>
    <row r="50" spans="1:12" s="111" customFormat="1" ht="10.050000000000001" customHeight="1">
      <c r="A50" s="165"/>
      <c r="C50" s="141"/>
      <c r="D50" s="139"/>
      <c r="E50" s="150"/>
      <c r="F50" s="112"/>
      <c r="G50" s="112"/>
      <c r="H50" s="112"/>
      <c r="I50" s="112"/>
      <c r="K50" s="142"/>
      <c r="L50" s="140"/>
    </row>
    <row r="51" spans="1:12" s="111" customFormat="1" ht="14.1" customHeight="1">
      <c r="A51" s="165"/>
      <c r="B51" s="114" t="s">
        <v>153</v>
      </c>
      <c r="C51" s="141" t="s">
        <v>127</v>
      </c>
      <c r="D51" s="166" t="s">
        <v>82</v>
      </c>
      <c r="E51" s="150">
        <v>2</v>
      </c>
      <c r="F51" s="136">
        <v>0</v>
      </c>
      <c r="G51" s="136">
        <f>E51*F51</f>
        <v>0</v>
      </c>
      <c r="H51" s="136">
        <v>0</v>
      </c>
      <c r="I51" s="136">
        <f>E51*H51</f>
        <v>0</v>
      </c>
      <c r="K51" s="142"/>
      <c r="L51" s="140"/>
    </row>
    <row r="52" spans="1:12" s="111" customFormat="1" ht="14.1" customHeight="1">
      <c r="A52" s="165"/>
      <c r="B52" s="114" t="s">
        <v>155</v>
      </c>
      <c r="C52" s="141" t="s">
        <v>132</v>
      </c>
      <c r="D52" s="139" t="s">
        <v>129</v>
      </c>
      <c r="E52" s="150">
        <v>1</v>
      </c>
      <c r="F52" s="112">
        <v>0</v>
      </c>
      <c r="G52" s="112">
        <f>E52*F52</f>
        <v>0</v>
      </c>
      <c r="H52" s="112">
        <v>0</v>
      </c>
      <c r="I52" s="112">
        <f>E52*H52</f>
        <v>0</v>
      </c>
      <c r="K52" s="142"/>
      <c r="L52" s="140"/>
    </row>
    <row r="53" spans="1:12" s="111" customFormat="1" ht="14.1" customHeight="1">
      <c r="A53" s="165"/>
      <c r="B53" s="114"/>
      <c r="C53" s="141" t="s">
        <v>130</v>
      </c>
      <c r="D53" s="166"/>
      <c r="E53" s="150"/>
      <c r="F53" s="136"/>
      <c r="G53" s="136"/>
      <c r="H53" s="136"/>
      <c r="I53" s="136"/>
      <c r="K53" s="142"/>
      <c r="L53" s="140"/>
    </row>
    <row r="54" spans="1:12" s="111" customFormat="1" ht="14.1" customHeight="1">
      <c r="A54" s="165"/>
      <c r="B54" s="114"/>
      <c r="C54" s="151" t="s">
        <v>154</v>
      </c>
      <c r="D54" s="168"/>
      <c r="E54" s="150"/>
      <c r="F54" s="136"/>
      <c r="G54" s="136"/>
      <c r="H54" s="136"/>
      <c r="I54" s="136"/>
      <c r="K54" s="142"/>
      <c r="L54" s="140"/>
    </row>
    <row r="55" spans="1:12" s="111" customFormat="1" ht="14.1" customHeight="1">
      <c r="A55" s="165"/>
      <c r="B55" s="114"/>
      <c r="C55" s="141" t="s">
        <v>109</v>
      </c>
      <c r="D55" s="139"/>
      <c r="E55" s="150"/>
      <c r="F55" s="112"/>
      <c r="G55" s="112"/>
      <c r="H55" s="112"/>
      <c r="I55" s="112"/>
      <c r="K55" s="142"/>
      <c r="L55" s="140"/>
    </row>
    <row r="56" spans="1:12" s="111" customFormat="1" ht="14.1" customHeight="1">
      <c r="C56" s="141" t="s">
        <v>128</v>
      </c>
      <c r="D56" s="166"/>
      <c r="E56" s="150"/>
      <c r="F56" s="136"/>
      <c r="G56" s="136"/>
      <c r="H56" s="136"/>
      <c r="I56" s="136"/>
      <c r="K56" s="142"/>
      <c r="L56" s="140"/>
    </row>
    <row r="57" spans="1:12" s="111" customFormat="1" ht="14.1" customHeight="1">
      <c r="A57" s="165"/>
      <c r="B57" s="114" t="s">
        <v>165</v>
      </c>
      <c r="C57" s="151" t="s">
        <v>114</v>
      </c>
      <c r="D57" s="168" t="s">
        <v>83</v>
      </c>
      <c r="E57" s="150">
        <v>9</v>
      </c>
      <c r="F57" s="136">
        <v>0</v>
      </c>
      <c r="G57" s="136">
        <f>E57*F57</f>
        <v>0</v>
      </c>
      <c r="H57" s="136">
        <v>0</v>
      </c>
      <c r="I57" s="136">
        <f>E57*H57</f>
        <v>0</v>
      </c>
      <c r="K57" s="142"/>
      <c r="L57" s="140"/>
    </row>
    <row r="58" spans="1:12" s="111" customFormat="1" ht="14.1" customHeight="1">
      <c r="A58" s="165"/>
      <c r="B58" s="114"/>
      <c r="C58" s="138" t="s">
        <v>156</v>
      </c>
      <c r="D58" s="117"/>
      <c r="E58" s="113"/>
      <c r="F58" s="112"/>
      <c r="G58" s="126">
        <f>SUM(G37:G57)</f>
        <v>0</v>
      </c>
      <c r="H58" s="126"/>
      <c r="I58" s="126">
        <f>SUM(I37:I57)</f>
        <v>0</v>
      </c>
      <c r="K58" s="142"/>
    </row>
    <row r="59" spans="1:12" s="111" customFormat="1" ht="9.9" customHeight="1">
      <c r="A59" s="145"/>
      <c r="B59" s="146"/>
      <c r="C59" s="146"/>
      <c r="D59" s="164"/>
      <c r="E59" s="147"/>
      <c r="F59" s="148"/>
      <c r="G59" s="148"/>
      <c r="H59" s="148"/>
      <c r="I59" s="148"/>
      <c r="K59" s="142"/>
    </row>
    <row r="60" spans="1:12" s="115" customFormat="1" ht="5.0999999999999996" customHeight="1">
      <c r="A60" s="119"/>
      <c r="B60" s="120"/>
      <c r="C60" s="120"/>
      <c r="D60" s="120"/>
      <c r="E60" s="120"/>
      <c r="F60" s="120"/>
      <c r="G60" s="120"/>
      <c r="H60" s="120"/>
      <c r="I60" s="121"/>
      <c r="K60" s="143"/>
    </row>
    <row r="61" spans="1:12" s="115" customFormat="1" ht="14.1" customHeight="1">
      <c r="A61" s="122" t="s">
        <v>196</v>
      </c>
      <c r="B61" s="116"/>
      <c r="C61" s="116"/>
      <c r="D61" s="116"/>
      <c r="E61" s="116"/>
      <c r="F61" s="116"/>
      <c r="G61" s="116"/>
      <c r="H61" s="116"/>
      <c r="I61" s="123"/>
      <c r="K61" s="143"/>
    </row>
    <row r="62" spans="1:12" s="115" customFormat="1" ht="5.0999999999999996" customHeight="1">
      <c r="A62" s="124"/>
      <c r="B62" s="118"/>
      <c r="C62" s="118"/>
      <c r="D62" s="118"/>
      <c r="E62" s="118"/>
      <c r="F62" s="118"/>
      <c r="G62" s="118"/>
      <c r="H62" s="118"/>
      <c r="I62" s="125"/>
      <c r="K62" s="143"/>
    </row>
    <row r="63" spans="1:12" s="111" customFormat="1" ht="14.1" customHeight="1">
      <c r="A63" s="165" t="s">
        <v>197</v>
      </c>
      <c r="B63" s="114" t="s">
        <v>157</v>
      </c>
      <c r="C63" s="114" t="s">
        <v>199</v>
      </c>
      <c r="D63" s="139" t="s">
        <v>77</v>
      </c>
      <c r="E63" s="113">
        <v>2</v>
      </c>
      <c r="F63" s="112">
        <v>0</v>
      </c>
      <c r="G63" s="112">
        <f t="shared" ref="G63" si="8">E63*F63</f>
        <v>0</v>
      </c>
      <c r="H63" s="112">
        <v>0</v>
      </c>
      <c r="I63" s="112">
        <f t="shared" ref="I63" si="9">E63*H63</f>
        <v>0</v>
      </c>
      <c r="K63" s="142"/>
      <c r="L63" s="167"/>
    </row>
    <row r="64" spans="1:12" s="111" customFormat="1" ht="14.1" customHeight="1">
      <c r="A64" s="165"/>
      <c r="B64" s="114"/>
      <c r="C64" s="114" t="s">
        <v>90</v>
      </c>
      <c r="D64" s="139"/>
      <c r="E64" s="113"/>
      <c r="F64" s="112"/>
      <c r="G64" s="112"/>
      <c r="H64" s="112"/>
      <c r="I64" s="112"/>
      <c r="K64" s="142"/>
      <c r="L64" s="167"/>
    </row>
    <row r="65" spans="1:12" s="111" customFormat="1" ht="14.1" customHeight="1">
      <c r="A65" s="165"/>
      <c r="B65" s="114"/>
      <c r="C65" s="114" t="s">
        <v>191</v>
      </c>
      <c r="D65" s="166"/>
      <c r="E65" s="150"/>
      <c r="F65" s="136"/>
      <c r="G65" s="112"/>
      <c r="H65" s="112"/>
      <c r="I65" s="112"/>
      <c r="K65" s="142"/>
      <c r="L65" s="167"/>
    </row>
    <row r="66" spans="1:12" s="111" customFormat="1" ht="14.1" customHeight="1">
      <c r="A66" s="165" t="s">
        <v>198</v>
      </c>
      <c r="B66" s="114" t="s">
        <v>158</v>
      </c>
      <c r="C66" s="114" t="s">
        <v>108</v>
      </c>
      <c r="D66" s="139" t="s">
        <v>77</v>
      </c>
      <c r="E66" s="113">
        <v>2</v>
      </c>
      <c r="F66" s="112">
        <v>0</v>
      </c>
      <c r="G66" s="112">
        <f t="shared" ref="G66" si="10">E66*F66</f>
        <v>0</v>
      </c>
      <c r="H66" s="112">
        <v>0</v>
      </c>
      <c r="I66" s="112">
        <f t="shared" ref="I66" si="11">E66*H66</f>
        <v>0</v>
      </c>
      <c r="K66" s="142"/>
      <c r="L66" s="140"/>
    </row>
    <row r="67" spans="1:12" s="111" customFormat="1" ht="14.1" customHeight="1">
      <c r="A67" s="165"/>
      <c r="B67" s="114"/>
      <c r="C67" s="114" t="s">
        <v>85</v>
      </c>
      <c r="D67" s="139"/>
      <c r="E67" s="113"/>
      <c r="F67" s="112"/>
      <c r="G67" s="112"/>
      <c r="H67" s="112"/>
      <c r="I67" s="112"/>
      <c r="K67" s="142"/>
      <c r="L67" s="140"/>
    </row>
    <row r="68" spans="1:12" s="111" customFormat="1" ht="14.1" customHeight="1">
      <c r="A68" s="165"/>
      <c r="B68" s="114"/>
      <c r="C68" s="114" t="s">
        <v>86</v>
      </c>
      <c r="D68" s="139"/>
      <c r="E68" s="113"/>
      <c r="F68" s="112"/>
      <c r="G68" s="112"/>
      <c r="H68" s="112"/>
      <c r="I68" s="112"/>
      <c r="K68" s="142"/>
      <c r="L68" s="140"/>
    </row>
    <row r="69" spans="1:12" s="111" customFormat="1" ht="14.1" customHeight="1">
      <c r="A69" s="165"/>
      <c r="B69" s="114"/>
      <c r="C69" s="114" t="s">
        <v>87</v>
      </c>
      <c r="D69" s="139"/>
      <c r="E69" s="113"/>
      <c r="F69" s="112"/>
      <c r="G69" s="112"/>
      <c r="H69" s="112"/>
      <c r="I69" s="112"/>
      <c r="K69" s="142"/>
      <c r="L69" s="140"/>
    </row>
    <row r="70" spans="1:12" s="111" customFormat="1" ht="14.1" customHeight="1">
      <c r="A70" s="165"/>
      <c r="B70" s="114"/>
      <c r="C70" s="114" t="s">
        <v>88</v>
      </c>
      <c r="D70" s="139"/>
      <c r="E70" s="113"/>
      <c r="F70" s="112"/>
      <c r="G70" s="112"/>
      <c r="H70" s="112"/>
      <c r="I70" s="112"/>
      <c r="K70" s="142"/>
      <c r="L70" s="140"/>
    </row>
    <row r="71" spans="1:12" s="111" customFormat="1" ht="14.1" customHeight="1">
      <c r="A71" s="165"/>
      <c r="B71" s="114"/>
      <c r="C71" s="114" t="s">
        <v>112</v>
      </c>
      <c r="D71" s="139"/>
      <c r="E71" s="113"/>
      <c r="F71" s="112"/>
      <c r="G71" s="112"/>
      <c r="H71" s="112"/>
      <c r="I71" s="112"/>
      <c r="K71" s="142"/>
      <c r="L71" s="140"/>
    </row>
    <row r="72" spans="1:12" s="111" customFormat="1" ht="14.1" customHeight="1">
      <c r="A72" s="165" t="s">
        <v>200</v>
      </c>
      <c r="B72" s="114" t="s">
        <v>159</v>
      </c>
      <c r="C72" s="141" t="s">
        <v>111</v>
      </c>
      <c r="D72" s="139" t="s">
        <v>77</v>
      </c>
      <c r="E72" s="113">
        <v>2</v>
      </c>
      <c r="F72" s="112">
        <v>0</v>
      </c>
      <c r="G72" s="112">
        <f>E72*F72</f>
        <v>0</v>
      </c>
      <c r="H72" s="112">
        <v>0</v>
      </c>
      <c r="I72" s="112">
        <f>E72*H72</f>
        <v>0</v>
      </c>
      <c r="K72" s="142"/>
      <c r="L72" s="140"/>
    </row>
    <row r="73" spans="1:12" s="111" customFormat="1" ht="14.1" customHeight="1">
      <c r="A73" s="165" t="s">
        <v>201</v>
      </c>
      <c r="B73" s="114" t="s">
        <v>160</v>
      </c>
      <c r="C73" s="141" t="s">
        <v>113</v>
      </c>
      <c r="D73" s="139" t="s">
        <v>77</v>
      </c>
      <c r="E73" s="113">
        <v>2</v>
      </c>
      <c r="F73" s="112">
        <v>0</v>
      </c>
      <c r="G73" s="112">
        <f>E73*F73</f>
        <v>0</v>
      </c>
      <c r="H73" s="112">
        <v>0</v>
      </c>
      <c r="I73" s="112">
        <f>E73*H73</f>
        <v>0</v>
      </c>
      <c r="K73" s="142"/>
      <c r="L73" s="140"/>
    </row>
    <row r="74" spans="1:12" s="111" customFormat="1" ht="14.1" customHeight="1">
      <c r="A74" s="165" t="s">
        <v>202</v>
      </c>
      <c r="B74" s="114" t="s">
        <v>161</v>
      </c>
      <c r="C74" s="141" t="s">
        <v>215</v>
      </c>
      <c r="D74" s="139" t="s">
        <v>77</v>
      </c>
      <c r="E74" s="113">
        <v>4</v>
      </c>
      <c r="F74" s="112">
        <v>0</v>
      </c>
      <c r="G74" s="112">
        <f>E74*F74</f>
        <v>0</v>
      </c>
      <c r="H74" s="112">
        <v>0</v>
      </c>
      <c r="I74" s="112">
        <f>E74*H74</f>
        <v>0</v>
      </c>
      <c r="K74" s="142"/>
      <c r="L74" s="140"/>
    </row>
    <row r="75" spans="1:12" s="111" customFormat="1" ht="10.050000000000001" customHeight="1">
      <c r="A75" s="165"/>
      <c r="B75" s="114"/>
      <c r="C75" s="141"/>
      <c r="D75" s="139"/>
      <c r="E75" s="150"/>
      <c r="F75" s="112"/>
      <c r="G75" s="112"/>
      <c r="H75" s="112"/>
      <c r="I75" s="112"/>
      <c r="K75" s="142"/>
      <c r="L75" s="140"/>
    </row>
    <row r="76" spans="1:12" s="111" customFormat="1" ht="14.1" customHeight="1">
      <c r="A76" s="165"/>
      <c r="B76" s="114" t="s">
        <v>162</v>
      </c>
      <c r="C76" s="141" t="s">
        <v>132</v>
      </c>
      <c r="D76" s="139" t="s">
        <v>129</v>
      </c>
      <c r="E76" s="150">
        <v>1</v>
      </c>
      <c r="F76" s="112">
        <v>0</v>
      </c>
      <c r="G76" s="112">
        <f>E76*F76</f>
        <v>0</v>
      </c>
      <c r="H76" s="112">
        <v>0</v>
      </c>
      <c r="I76" s="112">
        <f>E76*H76</f>
        <v>0</v>
      </c>
      <c r="K76" s="142"/>
      <c r="L76" s="140"/>
    </row>
    <row r="77" spans="1:12" s="111" customFormat="1" ht="14.1" customHeight="1">
      <c r="A77" s="165"/>
      <c r="C77" s="141" t="s">
        <v>130</v>
      </c>
      <c r="D77" s="166"/>
      <c r="E77" s="150"/>
      <c r="F77" s="136"/>
      <c r="G77" s="136"/>
      <c r="H77" s="136"/>
      <c r="I77" s="136"/>
      <c r="K77" s="142"/>
      <c r="L77" s="140"/>
    </row>
    <row r="78" spans="1:12" s="111" customFormat="1" ht="14.1" customHeight="1">
      <c r="A78" s="165"/>
      <c r="B78" s="114"/>
      <c r="C78" s="151" t="s">
        <v>154</v>
      </c>
      <c r="D78" s="168"/>
      <c r="E78" s="150"/>
      <c r="F78" s="136"/>
      <c r="G78" s="136"/>
      <c r="H78" s="136"/>
      <c r="I78" s="136"/>
      <c r="K78" s="142"/>
      <c r="L78" s="140"/>
    </row>
    <row r="79" spans="1:12" s="111" customFormat="1" ht="14.1" customHeight="1">
      <c r="A79" s="165"/>
      <c r="B79" s="114"/>
      <c r="C79" s="141" t="s">
        <v>109</v>
      </c>
      <c r="D79" s="139"/>
      <c r="E79" s="150"/>
      <c r="F79" s="112"/>
      <c r="G79" s="112"/>
      <c r="H79" s="112"/>
      <c r="I79" s="112"/>
      <c r="K79" s="142"/>
      <c r="L79" s="140"/>
    </row>
    <row r="80" spans="1:12" s="111" customFormat="1" ht="14.1" customHeight="1">
      <c r="C80" s="141" t="s">
        <v>128</v>
      </c>
      <c r="D80" s="166"/>
      <c r="E80" s="150"/>
      <c r="F80" s="136"/>
      <c r="G80" s="136"/>
      <c r="H80" s="136"/>
      <c r="I80" s="136"/>
      <c r="K80" s="142"/>
      <c r="L80" s="140"/>
    </row>
    <row r="81" spans="1:12" s="111" customFormat="1" ht="14.1" customHeight="1">
      <c r="A81" s="165"/>
      <c r="B81" s="114" t="s">
        <v>163</v>
      </c>
      <c r="C81" s="151" t="s">
        <v>195</v>
      </c>
      <c r="D81" s="168" t="s">
        <v>83</v>
      </c>
      <c r="E81" s="150">
        <v>18</v>
      </c>
      <c r="F81" s="136">
        <v>0</v>
      </c>
      <c r="G81" s="136">
        <f>E81*F81</f>
        <v>0</v>
      </c>
      <c r="H81" s="136">
        <v>0</v>
      </c>
      <c r="I81" s="136">
        <f>E81*H81</f>
        <v>0</v>
      </c>
      <c r="K81" s="142"/>
      <c r="L81" s="140"/>
    </row>
    <row r="82" spans="1:12" s="111" customFormat="1" ht="14.1" customHeight="1">
      <c r="A82" s="165"/>
      <c r="B82" s="114"/>
      <c r="C82" s="138" t="s">
        <v>203</v>
      </c>
      <c r="D82" s="117"/>
      <c r="E82" s="113"/>
      <c r="F82" s="112"/>
      <c r="G82" s="126">
        <f>SUM(G63:G81)</f>
        <v>0</v>
      </c>
      <c r="H82" s="126"/>
      <c r="I82" s="126">
        <f>SUM(I63:I81)</f>
        <v>0</v>
      </c>
      <c r="K82" s="142"/>
    </row>
    <row r="83" spans="1:12" s="111" customFormat="1" ht="9.9" customHeight="1">
      <c r="A83" s="145"/>
      <c r="B83" s="146"/>
      <c r="C83" s="146"/>
      <c r="D83" s="164"/>
      <c r="E83" s="147"/>
      <c r="F83" s="148"/>
      <c r="G83" s="148"/>
      <c r="H83" s="148"/>
      <c r="I83" s="148"/>
      <c r="K83" s="142"/>
    </row>
    <row r="84" spans="1:12" s="115" customFormat="1" ht="5.0999999999999996" customHeight="1">
      <c r="A84" s="119"/>
      <c r="B84" s="120"/>
      <c r="C84" s="120"/>
      <c r="D84" s="120"/>
      <c r="E84" s="120"/>
      <c r="F84" s="120"/>
      <c r="G84" s="120"/>
      <c r="H84" s="120"/>
      <c r="I84" s="121"/>
      <c r="K84" s="143"/>
    </row>
    <row r="85" spans="1:12" s="115" customFormat="1" ht="14.1" customHeight="1">
      <c r="A85" s="122" t="s">
        <v>174</v>
      </c>
      <c r="B85" s="116"/>
      <c r="C85" s="116"/>
      <c r="D85" s="116"/>
      <c r="E85" s="116"/>
      <c r="F85" s="116"/>
      <c r="G85" s="116"/>
      <c r="H85" s="116"/>
      <c r="I85" s="123"/>
      <c r="K85" s="143"/>
    </row>
    <row r="86" spans="1:12" s="115" customFormat="1" ht="5.0999999999999996" customHeight="1">
      <c r="A86" s="124"/>
      <c r="B86" s="118"/>
      <c r="C86" s="118"/>
      <c r="D86" s="118"/>
      <c r="E86" s="118"/>
      <c r="F86" s="118"/>
      <c r="G86" s="118"/>
      <c r="H86" s="118"/>
      <c r="I86" s="125"/>
      <c r="K86" s="143"/>
    </row>
    <row r="87" spans="1:12" s="111" customFormat="1" ht="14.1" customHeight="1">
      <c r="A87" s="165" t="s">
        <v>166</v>
      </c>
      <c r="B87" s="114" t="s">
        <v>181</v>
      </c>
      <c r="C87" s="114" t="s">
        <v>123</v>
      </c>
      <c r="D87" s="139" t="s">
        <v>77</v>
      </c>
      <c r="E87" s="113">
        <v>1</v>
      </c>
      <c r="F87" s="112">
        <v>0</v>
      </c>
      <c r="G87" s="112">
        <f t="shared" ref="G87" si="12">E87*F87</f>
        <v>0</v>
      </c>
      <c r="H87" s="112">
        <v>0</v>
      </c>
      <c r="I87" s="112">
        <f t="shared" ref="I87" si="13">E87*H87</f>
        <v>0</v>
      </c>
      <c r="K87" s="142"/>
      <c r="L87" s="167"/>
    </row>
    <row r="88" spans="1:12" s="111" customFormat="1" ht="14.1" customHeight="1">
      <c r="A88" s="165"/>
      <c r="B88" s="114"/>
      <c r="C88" s="114" t="s">
        <v>90</v>
      </c>
      <c r="D88" s="139"/>
      <c r="E88" s="113"/>
      <c r="F88" s="112"/>
      <c r="G88" s="112"/>
      <c r="H88" s="112"/>
      <c r="I88" s="112"/>
      <c r="K88" s="142"/>
      <c r="L88" s="167"/>
    </row>
    <row r="89" spans="1:12" s="111" customFormat="1" ht="14.1" customHeight="1">
      <c r="A89" s="165"/>
      <c r="B89" s="114"/>
      <c r="C89" s="114" t="s">
        <v>124</v>
      </c>
      <c r="D89" s="166"/>
      <c r="E89" s="150"/>
      <c r="F89" s="136"/>
      <c r="G89" s="112"/>
      <c r="H89" s="112"/>
      <c r="I89" s="112"/>
      <c r="K89" s="142"/>
      <c r="L89" s="167"/>
    </row>
    <row r="90" spans="1:12" s="111" customFormat="1" ht="14.1" customHeight="1">
      <c r="A90" s="165" t="s">
        <v>167</v>
      </c>
      <c r="B90" s="114" t="s">
        <v>182</v>
      </c>
      <c r="C90" s="114" t="s">
        <v>108</v>
      </c>
      <c r="D90" s="139" t="s">
        <v>77</v>
      </c>
      <c r="E90" s="113">
        <v>1</v>
      </c>
      <c r="F90" s="112">
        <v>0</v>
      </c>
      <c r="G90" s="112">
        <f t="shared" ref="G90" si="14">E90*F90</f>
        <v>0</v>
      </c>
      <c r="H90" s="112">
        <v>0</v>
      </c>
      <c r="I90" s="112">
        <f t="shared" ref="I90" si="15">E90*H90</f>
        <v>0</v>
      </c>
      <c r="K90" s="142"/>
      <c r="L90" s="140"/>
    </row>
    <row r="91" spans="1:12" s="111" customFormat="1" ht="14.1" customHeight="1">
      <c r="A91" s="165"/>
      <c r="B91" s="114"/>
      <c r="C91" s="114" t="s">
        <v>85</v>
      </c>
      <c r="D91" s="139"/>
      <c r="E91" s="113"/>
      <c r="F91" s="112"/>
      <c r="G91" s="112"/>
      <c r="H91" s="112"/>
      <c r="I91" s="112"/>
      <c r="K91" s="142"/>
      <c r="L91" s="140"/>
    </row>
    <row r="92" spans="1:12" s="111" customFormat="1" ht="14.1" customHeight="1">
      <c r="A92" s="165"/>
      <c r="B92" s="114"/>
      <c r="C92" s="114" t="s">
        <v>86</v>
      </c>
      <c r="D92" s="139"/>
      <c r="E92" s="113"/>
      <c r="F92" s="112"/>
      <c r="G92" s="112"/>
      <c r="H92" s="112"/>
      <c r="I92" s="112"/>
      <c r="K92" s="142"/>
      <c r="L92" s="140"/>
    </row>
    <row r="93" spans="1:12" s="111" customFormat="1" ht="14.1" customHeight="1">
      <c r="A93" s="165"/>
      <c r="B93" s="114"/>
      <c r="C93" s="114" t="s">
        <v>87</v>
      </c>
      <c r="D93" s="139"/>
      <c r="E93" s="113"/>
      <c r="F93" s="112"/>
      <c r="G93" s="112"/>
      <c r="H93" s="112"/>
      <c r="I93" s="112"/>
      <c r="K93" s="142"/>
      <c r="L93" s="140"/>
    </row>
    <row r="94" spans="1:12" s="111" customFormat="1" ht="14.1" customHeight="1">
      <c r="A94" s="165"/>
      <c r="B94" s="114"/>
      <c r="C94" s="114" t="s">
        <v>88</v>
      </c>
      <c r="D94" s="139"/>
      <c r="E94" s="113"/>
      <c r="F94" s="112"/>
      <c r="G94" s="112"/>
      <c r="H94" s="112"/>
      <c r="I94" s="112"/>
      <c r="K94" s="142"/>
      <c r="L94" s="140"/>
    </row>
    <row r="95" spans="1:12" s="111" customFormat="1" ht="14.1" customHeight="1">
      <c r="A95" s="165"/>
      <c r="B95" s="114"/>
      <c r="C95" s="114" t="s">
        <v>112</v>
      </c>
      <c r="D95" s="139"/>
      <c r="E95" s="113"/>
      <c r="F95" s="112"/>
      <c r="G95" s="112"/>
      <c r="H95" s="112"/>
      <c r="I95" s="112"/>
      <c r="K95" s="142"/>
      <c r="L95" s="140"/>
    </row>
    <row r="96" spans="1:12" s="111" customFormat="1" ht="14.1" customHeight="1">
      <c r="A96" s="165" t="s">
        <v>168</v>
      </c>
      <c r="B96" s="114" t="s">
        <v>183</v>
      </c>
      <c r="C96" s="141" t="s">
        <v>111</v>
      </c>
      <c r="D96" s="139" t="s">
        <v>77</v>
      </c>
      <c r="E96" s="113">
        <v>1</v>
      </c>
      <c r="F96" s="112">
        <v>0</v>
      </c>
      <c r="G96" s="112">
        <f>E96*F96</f>
        <v>0</v>
      </c>
      <c r="H96" s="112">
        <v>0</v>
      </c>
      <c r="I96" s="112">
        <f>E96*H96</f>
        <v>0</v>
      </c>
      <c r="K96" s="142"/>
      <c r="L96" s="140"/>
    </row>
    <row r="97" spans="1:12" s="111" customFormat="1" ht="14.1" customHeight="1">
      <c r="A97" s="165" t="s">
        <v>169</v>
      </c>
      <c r="B97" s="114" t="s">
        <v>184</v>
      </c>
      <c r="C97" s="141" t="s">
        <v>113</v>
      </c>
      <c r="D97" s="139" t="s">
        <v>77</v>
      </c>
      <c r="E97" s="113">
        <v>1</v>
      </c>
      <c r="F97" s="112">
        <v>0</v>
      </c>
      <c r="G97" s="112">
        <f>E97*F97</f>
        <v>0</v>
      </c>
      <c r="H97" s="112">
        <v>0</v>
      </c>
      <c r="I97" s="112">
        <f>E97*H97</f>
        <v>0</v>
      </c>
      <c r="K97" s="142"/>
      <c r="L97" s="140"/>
    </row>
    <row r="98" spans="1:12" s="111" customFormat="1" ht="14.1" customHeight="1">
      <c r="A98" s="165" t="s">
        <v>170</v>
      </c>
      <c r="B98" s="114" t="s">
        <v>185</v>
      </c>
      <c r="C98" s="141" t="s">
        <v>164</v>
      </c>
      <c r="D98" s="139" t="s">
        <v>77</v>
      </c>
      <c r="E98" s="113">
        <v>2</v>
      </c>
      <c r="F98" s="112">
        <v>0</v>
      </c>
      <c r="G98" s="112">
        <f>E98*F98</f>
        <v>0</v>
      </c>
      <c r="H98" s="112">
        <v>0</v>
      </c>
      <c r="I98" s="112">
        <f>E98*H98</f>
        <v>0</v>
      </c>
      <c r="K98" s="142"/>
      <c r="L98" s="140"/>
    </row>
    <row r="99" spans="1:12" s="111" customFormat="1" ht="10.050000000000001" customHeight="1">
      <c r="A99" s="165"/>
      <c r="B99" s="114"/>
      <c r="C99" s="141"/>
      <c r="D99" s="139"/>
      <c r="E99" s="150"/>
      <c r="F99" s="112"/>
      <c r="G99" s="112"/>
      <c r="H99" s="112"/>
      <c r="I99" s="112"/>
      <c r="K99" s="142"/>
      <c r="L99" s="140"/>
    </row>
    <row r="100" spans="1:12" s="111" customFormat="1" ht="14.1" customHeight="1">
      <c r="A100" s="165"/>
      <c r="B100" s="114" t="s">
        <v>186</v>
      </c>
      <c r="C100" s="141" t="s">
        <v>132</v>
      </c>
      <c r="D100" s="139" t="s">
        <v>129</v>
      </c>
      <c r="E100" s="150">
        <v>1</v>
      </c>
      <c r="F100" s="112">
        <v>0</v>
      </c>
      <c r="G100" s="112">
        <f>E100*F100</f>
        <v>0</v>
      </c>
      <c r="H100" s="136">
        <v>0</v>
      </c>
      <c r="I100" s="112">
        <f>E100*H100</f>
        <v>0</v>
      </c>
      <c r="K100" s="142"/>
      <c r="L100" s="140"/>
    </row>
    <row r="101" spans="1:12" s="111" customFormat="1" ht="14.1" customHeight="1">
      <c r="A101" s="165"/>
      <c r="C101" s="141" t="s">
        <v>130</v>
      </c>
      <c r="D101" s="166"/>
      <c r="E101" s="150"/>
      <c r="F101" s="136"/>
      <c r="G101" s="136"/>
      <c r="H101" s="136"/>
      <c r="I101" s="136"/>
      <c r="K101" s="142"/>
      <c r="L101" s="140"/>
    </row>
    <row r="102" spans="1:12" s="111" customFormat="1" ht="14.1" customHeight="1">
      <c r="A102" s="165"/>
      <c r="B102" s="114"/>
      <c r="C102" s="151" t="s">
        <v>154</v>
      </c>
      <c r="D102" s="168"/>
      <c r="E102" s="150"/>
      <c r="F102" s="136"/>
      <c r="G102" s="136"/>
      <c r="H102" s="136"/>
      <c r="I102" s="136"/>
      <c r="K102" s="142"/>
      <c r="L102" s="140"/>
    </row>
    <row r="103" spans="1:12" s="111" customFormat="1" ht="14.1" customHeight="1">
      <c r="A103" s="165"/>
      <c r="B103" s="114"/>
      <c r="C103" s="141" t="s">
        <v>109</v>
      </c>
      <c r="D103" s="139"/>
      <c r="E103" s="150"/>
      <c r="F103" s="112"/>
      <c r="G103" s="112"/>
      <c r="H103" s="112"/>
      <c r="I103" s="112"/>
      <c r="K103" s="142"/>
      <c r="L103" s="140"/>
    </row>
    <row r="104" spans="1:12" s="111" customFormat="1" ht="14.1" customHeight="1">
      <c r="C104" s="141" t="s">
        <v>128</v>
      </c>
      <c r="D104" s="166"/>
      <c r="E104" s="150"/>
      <c r="F104" s="136"/>
      <c r="G104" s="136"/>
      <c r="H104" s="136"/>
      <c r="I104" s="136"/>
      <c r="K104" s="142"/>
      <c r="L104" s="140"/>
    </row>
    <row r="105" spans="1:12" s="111" customFormat="1" ht="14.1" customHeight="1">
      <c r="A105" s="165"/>
      <c r="B105" s="114" t="s">
        <v>187</v>
      </c>
      <c r="C105" s="151" t="s">
        <v>114</v>
      </c>
      <c r="D105" s="168" t="s">
        <v>83</v>
      </c>
      <c r="E105" s="150">
        <v>12</v>
      </c>
      <c r="F105" s="136">
        <v>0</v>
      </c>
      <c r="G105" s="136">
        <f>E105*F105</f>
        <v>0</v>
      </c>
      <c r="H105" s="136">
        <v>0</v>
      </c>
      <c r="I105" s="136">
        <f>E105*H105</f>
        <v>0</v>
      </c>
      <c r="K105" s="142"/>
      <c r="L105" s="140"/>
    </row>
    <row r="106" spans="1:12" s="111" customFormat="1" ht="14.1" customHeight="1">
      <c r="A106" s="165"/>
      <c r="B106" s="114"/>
      <c r="C106" s="138" t="s">
        <v>171</v>
      </c>
      <c r="D106" s="117"/>
      <c r="E106" s="113"/>
      <c r="F106" s="112"/>
      <c r="G106" s="126">
        <f>SUM(G87:G105)</f>
        <v>0</v>
      </c>
      <c r="H106" s="126"/>
      <c r="I106" s="126">
        <f>SUM(I87:I105)</f>
        <v>0</v>
      </c>
      <c r="K106" s="142"/>
    </row>
    <row r="107" spans="1:12" s="111" customFormat="1" ht="9.9" customHeight="1">
      <c r="A107" s="145"/>
      <c r="B107" s="146"/>
      <c r="C107" s="146"/>
      <c r="D107" s="164"/>
      <c r="E107" s="147"/>
      <c r="F107" s="148"/>
      <c r="G107" s="148"/>
      <c r="H107" s="148"/>
      <c r="I107" s="148"/>
      <c r="K107" s="142"/>
    </row>
    <row r="108" spans="1:12" s="115" customFormat="1" ht="5.0999999999999996" customHeight="1">
      <c r="A108" s="119"/>
      <c r="B108" s="120"/>
      <c r="C108" s="120"/>
      <c r="D108" s="120"/>
      <c r="E108" s="120"/>
      <c r="F108" s="120"/>
      <c r="G108" s="120"/>
      <c r="H108" s="120"/>
      <c r="I108" s="121"/>
      <c r="K108" s="143"/>
    </row>
    <row r="109" spans="1:12" s="115" customFormat="1" ht="14.1" customHeight="1">
      <c r="A109" s="122" t="s">
        <v>175</v>
      </c>
      <c r="B109" s="116"/>
      <c r="C109" s="116"/>
      <c r="D109" s="116"/>
      <c r="E109" s="116"/>
      <c r="F109" s="116"/>
      <c r="G109" s="116"/>
      <c r="H109" s="116"/>
      <c r="I109" s="123"/>
      <c r="K109" s="143"/>
    </row>
    <row r="110" spans="1:12" s="115" customFormat="1" ht="5.0999999999999996" customHeight="1">
      <c r="A110" s="124"/>
      <c r="B110" s="118"/>
      <c r="C110" s="118"/>
      <c r="D110" s="118"/>
      <c r="E110" s="118"/>
      <c r="F110" s="118"/>
      <c r="G110" s="118"/>
      <c r="H110" s="118"/>
      <c r="I110" s="125"/>
      <c r="K110" s="143"/>
    </row>
    <row r="111" spans="1:12" s="111" customFormat="1" ht="14.1" customHeight="1">
      <c r="A111" s="165" t="s">
        <v>176</v>
      </c>
      <c r="B111" s="114" t="s">
        <v>204</v>
      </c>
      <c r="C111" s="114" t="s">
        <v>189</v>
      </c>
      <c r="D111" s="139" t="s">
        <v>77</v>
      </c>
      <c r="E111" s="113">
        <v>2</v>
      </c>
      <c r="F111" s="112">
        <v>0</v>
      </c>
      <c r="G111" s="112">
        <f t="shared" ref="G111" si="16">E111*F111</f>
        <v>0</v>
      </c>
      <c r="H111" s="112">
        <v>0</v>
      </c>
      <c r="I111" s="112">
        <f t="shared" ref="I111" si="17">E111*H111</f>
        <v>0</v>
      </c>
      <c r="K111" s="142"/>
      <c r="L111" s="167"/>
    </row>
    <row r="112" spans="1:12" s="111" customFormat="1" ht="14.1" customHeight="1">
      <c r="A112" s="165"/>
      <c r="B112" s="114"/>
      <c r="C112" s="114" t="s">
        <v>90</v>
      </c>
      <c r="D112" s="139"/>
      <c r="E112" s="113"/>
      <c r="F112" s="112"/>
      <c r="G112" s="112"/>
      <c r="H112" s="112"/>
      <c r="I112" s="112"/>
      <c r="K112" s="142"/>
      <c r="L112" s="167"/>
    </row>
    <row r="113" spans="1:12" s="111" customFormat="1" ht="14.1" customHeight="1">
      <c r="A113" s="165"/>
      <c r="B113" s="114"/>
      <c r="C113" s="114" t="s">
        <v>190</v>
      </c>
      <c r="D113" s="166"/>
      <c r="E113" s="150"/>
      <c r="F113" s="136"/>
      <c r="G113" s="112"/>
      <c r="H113" s="112"/>
      <c r="I113" s="112"/>
      <c r="K113" s="142"/>
      <c r="L113" s="167"/>
    </row>
    <row r="114" spans="1:12" s="111" customFormat="1" ht="14.1" customHeight="1">
      <c r="A114" s="165"/>
      <c r="B114" s="114"/>
      <c r="C114" s="114" t="s">
        <v>191</v>
      </c>
      <c r="D114" s="166"/>
      <c r="E114" s="150"/>
      <c r="G114" s="112"/>
      <c r="H114" s="112"/>
      <c r="I114" s="112"/>
      <c r="K114" s="142"/>
      <c r="L114" s="167"/>
    </row>
    <row r="115" spans="1:12" s="111" customFormat="1" ht="14.1" customHeight="1">
      <c r="A115" s="165" t="s">
        <v>177</v>
      </c>
      <c r="B115" s="114" t="s">
        <v>205</v>
      </c>
      <c r="C115" s="114" t="s">
        <v>108</v>
      </c>
      <c r="D115" s="139" t="s">
        <v>77</v>
      </c>
      <c r="E115" s="113">
        <v>2</v>
      </c>
      <c r="F115" s="112">
        <v>0</v>
      </c>
      <c r="G115" s="112">
        <f>E115*F115</f>
        <v>0</v>
      </c>
      <c r="H115" s="112">
        <v>0</v>
      </c>
      <c r="I115" s="112">
        <f t="shared" ref="I115" si="18">E115*H115</f>
        <v>0</v>
      </c>
      <c r="K115" s="142"/>
      <c r="L115" s="140"/>
    </row>
    <row r="116" spans="1:12" s="111" customFormat="1" ht="14.1" customHeight="1">
      <c r="A116" s="165"/>
      <c r="B116" s="114"/>
      <c r="C116" s="114" t="s">
        <v>85</v>
      </c>
      <c r="D116" s="139"/>
      <c r="E116" s="113"/>
      <c r="F116" s="112"/>
      <c r="G116" s="112"/>
      <c r="H116" s="112"/>
      <c r="I116" s="112"/>
      <c r="K116" s="142"/>
      <c r="L116" s="140"/>
    </row>
    <row r="117" spans="1:12" s="111" customFormat="1" ht="14.1" customHeight="1">
      <c r="A117" s="165"/>
      <c r="B117" s="114"/>
      <c r="C117" s="114" t="s">
        <v>86</v>
      </c>
      <c r="D117" s="139"/>
      <c r="E117" s="113"/>
      <c r="F117" s="112"/>
      <c r="G117" s="112"/>
      <c r="H117" s="112"/>
      <c r="I117" s="112"/>
      <c r="K117" s="142"/>
      <c r="L117" s="140"/>
    </row>
    <row r="118" spans="1:12" s="111" customFormat="1" ht="14.1" customHeight="1">
      <c r="A118" s="165"/>
      <c r="B118" s="114"/>
      <c r="C118" s="114" t="s">
        <v>87</v>
      </c>
      <c r="D118" s="139"/>
      <c r="E118" s="113"/>
      <c r="F118" s="112"/>
      <c r="G118" s="112"/>
      <c r="H118" s="112"/>
      <c r="I118" s="112"/>
      <c r="K118" s="142"/>
      <c r="L118" s="140"/>
    </row>
    <row r="119" spans="1:12" s="111" customFormat="1" ht="14.1" customHeight="1">
      <c r="A119" s="165"/>
      <c r="B119" s="114"/>
      <c r="C119" s="114" t="s">
        <v>88</v>
      </c>
      <c r="D119" s="139"/>
      <c r="E119" s="113"/>
      <c r="F119" s="112"/>
      <c r="G119" s="112"/>
      <c r="H119" s="112"/>
      <c r="I119" s="112"/>
      <c r="K119" s="142"/>
      <c r="L119" s="140"/>
    </row>
    <row r="120" spans="1:12" s="111" customFormat="1" ht="14.1" customHeight="1">
      <c r="A120" s="165"/>
      <c r="B120" s="114"/>
      <c r="C120" s="114" t="s">
        <v>112</v>
      </c>
      <c r="D120" s="139"/>
      <c r="E120" s="113"/>
      <c r="F120" s="112"/>
      <c r="G120" s="112"/>
      <c r="H120" s="112"/>
      <c r="I120" s="112"/>
      <c r="K120" s="142"/>
      <c r="L120" s="140"/>
    </row>
    <row r="121" spans="1:12" s="111" customFormat="1" ht="14.1" customHeight="1">
      <c r="A121" s="165" t="s">
        <v>178</v>
      </c>
      <c r="B121" s="114" t="s">
        <v>206</v>
      </c>
      <c r="C121" s="141" t="s">
        <v>111</v>
      </c>
      <c r="D121" s="139" t="s">
        <v>77</v>
      </c>
      <c r="E121" s="113">
        <v>2</v>
      </c>
      <c r="F121" s="112">
        <v>0</v>
      </c>
      <c r="G121" s="112">
        <f>E121*F121</f>
        <v>0</v>
      </c>
      <c r="H121" s="112">
        <v>0</v>
      </c>
      <c r="I121" s="112">
        <f>E121*H121</f>
        <v>0</v>
      </c>
      <c r="K121" s="142"/>
      <c r="L121" s="140"/>
    </row>
    <row r="122" spans="1:12" s="111" customFormat="1" ht="14.1" customHeight="1">
      <c r="A122" s="165" t="s">
        <v>179</v>
      </c>
      <c r="B122" s="114" t="s">
        <v>207</v>
      </c>
      <c r="C122" s="141" t="s">
        <v>113</v>
      </c>
      <c r="D122" s="139" t="s">
        <v>77</v>
      </c>
      <c r="E122" s="113">
        <v>2</v>
      </c>
      <c r="F122" s="112">
        <v>0</v>
      </c>
      <c r="G122" s="112">
        <f>E122*F122</f>
        <v>0</v>
      </c>
      <c r="H122" s="112">
        <v>0</v>
      </c>
      <c r="I122" s="112">
        <f>E122*H122</f>
        <v>0</v>
      </c>
      <c r="K122" s="142"/>
      <c r="L122" s="140"/>
    </row>
    <row r="123" spans="1:12" s="111" customFormat="1" ht="14.1" customHeight="1">
      <c r="A123" s="165" t="s">
        <v>180</v>
      </c>
      <c r="B123" s="114" t="s">
        <v>208</v>
      </c>
      <c r="C123" s="141" t="s">
        <v>192</v>
      </c>
      <c r="D123" s="139" t="s">
        <v>77</v>
      </c>
      <c r="E123" s="113">
        <v>2</v>
      </c>
      <c r="F123" s="112">
        <v>0</v>
      </c>
      <c r="G123" s="112">
        <f>E123*F123</f>
        <v>0</v>
      </c>
      <c r="H123" s="112">
        <v>0</v>
      </c>
      <c r="I123" s="112">
        <f>E123*H123</f>
        <v>0</v>
      </c>
      <c r="K123" s="142"/>
      <c r="L123" s="140"/>
    </row>
    <row r="124" spans="1:12" s="111" customFormat="1" ht="10.050000000000001" customHeight="1">
      <c r="A124" s="165"/>
      <c r="B124" s="114"/>
      <c r="C124" s="141"/>
      <c r="D124" s="139"/>
      <c r="E124" s="150"/>
      <c r="F124" s="112"/>
      <c r="G124" s="112"/>
      <c r="H124" s="112"/>
      <c r="I124" s="112"/>
      <c r="K124" s="142"/>
      <c r="L124" s="140"/>
    </row>
    <row r="125" spans="1:12" s="111" customFormat="1" ht="14.1" customHeight="1">
      <c r="A125" s="165"/>
      <c r="B125" s="114" t="s">
        <v>209</v>
      </c>
      <c r="C125" s="141" t="s">
        <v>132</v>
      </c>
      <c r="D125" s="139" t="s">
        <v>129</v>
      </c>
      <c r="E125" s="150">
        <v>1</v>
      </c>
      <c r="F125" s="112">
        <v>0</v>
      </c>
      <c r="G125" s="112">
        <f>E125*F125</f>
        <v>0</v>
      </c>
      <c r="H125" s="112">
        <v>0</v>
      </c>
      <c r="I125" s="112">
        <f>E125*H125</f>
        <v>0</v>
      </c>
      <c r="K125" s="142"/>
      <c r="L125" s="140"/>
    </row>
    <row r="126" spans="1:12" s="111" customFormat="1" ht="14.1" customHeight="1">
      <c r="A126" s="165"/>
      <c r="C126" s="141" t="s">
        <v>130</v>
      </c>
      <c r="D126" s="166"/>
      <c r="E126" s="150"/>
      <c r="F126" s="136"/>
      <c r="G126" s="136"/>
      <c r="H126" s="136"/>
      <c r="I126" s="136"/>
      <c r="K126" s="142"/>
      <c r="L126" s="140"/>
    </row>
    <row r="127" spans="1:12" s="111" customFormat="1" ht="14.1" customHeight="1">
      <c r="A127" s="165"/>
      <c r="B127" s="114"/>
      <c r="C127" s="151" t="s">
        <v>154</v>
      </c>
      <c r="D127" s="168"/>
      <c r="E127" s="150"/>
      <c r="F127" s="136"/>
      <c r="G127" s="136"/>
      <c r="H127" s="136"/>
      <c r="I127" s="136"/>
      <c r="K127" s="142"/>
      <c r="L127" s="140"/>
    </row>
    <row r="128" spans="1:12" s="111" customFormat="1" ht="14.1" customHeight="1">
      <c r="A128" s="165"/>
      <c r="B128" s="114"/>
      <c r="C128" s="141" t="s">
        <v>109</v>
      </c>
      <c r="D128" s="139"/>
      <c r="E128" s="150"/>
      <c r="F128" s="112"/>
      <c r="G128" s="112"/>
      <c r="H128" s="112"/>
      <c r="I128" s="112"/>
      <c r="K128" s="142"/>
      <c r="L128" s="140"/>
    </row>
    <row r="129" spans="1:12" s="111" customFormat="1" ht="14.1" customHeight="1">
      <c r="C129" s="141" t="s">
        <v>128</v>
      </c>
      <c r="D129" s="166"/>
      <c r="E129" s="150"/>
      <c r="F129" s="136"/>
      <c r="G129" s="136"/>
      <c r="H129" s="136"/>
      <c r="I129" s="136"/>
      <c r="K129" s="142"/>
      <c r="L129" s="140"/>
    </row>
    <row r="130" spans="1:12" s="111" customFormat="1" ht="14.1" customHeight="1">
      <c r="A130" s="165"/>
      <c r="B130" s="114" t="s">
        <v>210</v>
      </c>
      <c r="C130" s="151" t="s">
        <v>195</v>
      </c>
      <c r="D130" s="168" t="s">
        <v>83</v>
      </c>
      <c r="E130" s="150">
        <v>12</v>
      </c>
      <c r="F130" s="136">
        <v>0</v>
      </c>
      <c r="G130" s="136">
        <f>E130*F130</f>
        <v>0</v>
      </c>
      <c r="H130" s="136">
        <v>0</v>
      </c>
      <c r="I130" s="136">
        <f>E130*H130</f>
        <v>0</v>
      </c>
      <c r="K130" s="142"/>
      <c r="L130" s="140"/>
    </row>
    <row r="131" spans="1:12" s="111" customFormat="1" ht="14.1" customHeight="1">
      <c r="A131" s="165"/>
      <c r="B131" s="114"/>
      <c r="C131" s="138" t="s">
        <v>188</v>
      </c>
      <c r="D131" s="117"/>
      <c r="E131" s="113"/>
      <c r="F131" s="112"/>
      <c r="G131" s="126">
        <f>SUM(G111:G130)</f>
        <v>0</v>
      </c>
      <c r="H131" s="126"/>
      <c r="I131" s="126">
        <f>SUM(I111:I130)</f>
        <v>0</v>
      </c>
      <c r="K131" s="142"/>
    </row>
    <row r="132" spans="1:12" s="111" customFormat="1" ht="9.9" customHeight="1">
      <c r="A132" s="145"/>
      <c r="B132" s="146"/>
      <c r="C132" s="146"/>
      <c r="D132" s="164"/>
      <c r="E132" s="147"/>
      <c r="F132" s="148"/>
      <c r="G132" s="148"/>
      <c r="H132" s="148"/>
      <c r="I132" s="148"/>
      <c r="K132" s="142"/>
    </row>
    <row r="133" spans="1:12" s="115" customFormat="1" ht="5.0999999999999996" customHeight="1">
      <c r="A133" s="119"/>
      <c r="B133" s="120"/>
      <c r="C133" s="120"/>
      <c r="D133" s="120"/>
      <c r="E133" s="120"/>
      <c r="F133" s="120"/>
      <c r="G133" s="120"/>
      <c r="H133" s="120"/>
      <c r="I133" s="121"/>
      <c r="K133" s="143"/>
    </row>
    <row r="134" spans="1:12" s="115" customFormat="1" ht="14.1" customHeight="1">
      <c r="A134" s="122" t="s">
        <v>216</v>
      </c>
      <c r="B134" s="116"/>
      <c r="C134" s="116"/>
      <c r="D134" s="116"/>
      <c r="E134" s="116"/>
      <c r="F134" s="116"/>
      <c r="G134" s="116"/>
      <c r="H134" s="116"/>
      <c r="I134" s="123"/>
      <c r="K134" s="143"/>
    </row>
    <row r="135" spans="1:12" s="115" customFormat="1" ht="5.0999999999999996" customHeight="1">
      <c r="A135" s="124"/>
      <c r="B135" s="118"/>
      <c r="C135" s="118"/>
      <c r="D135" s="118"/>
      <c r="E135" s="118"/>
      <c r="F135" s="118"/>
      <c r="G135" s="118"/>
      <c r="H135" s="118"/>
      <c r="I135" s="125"/>
      <c r="K135" s="143"/>
    </row>
    <row r="136" spans="1:12" s="111" customFormat="1" ht="14.1" customHeight="1">
      <c r="A136" s="165" t="s">
        <v>217</v>
      </c>
      <c r="B136" s="114" t="s">
        <v>219</v>
      </c>
      <c r="C136" s="141" t="s">
        <v>261</v>
      </c>
      <c r="D136" s="139" t="s">
        <v>77</v>
      </c>
      <c r="E136" s="113">
        <v>1</v>
      </c>
      <c r="F136" s="112">
        <v>0</v>
      </c>
      <c r="G136" s="112">
        <f>E136*F136</f>
        <v>0</v>
      </c>
      <c r="H136" s="112">
        <v>0</v>
      </c>
      <c r="I136" s="112">
        <f>E136*H136</f>
        <v>0</v>
      </c>
      <c r="K136" s="143"/>
      <c r="L136" s="167"/>
    </row>
    <row r="137" spans="1:12" s="111" customFormat="1" ht="14.1" customHeight="1">
      <c r="A137" s="165"/>
      <c r="B137" s="114"/>
      <c r="C137" s="141" t="s">
        <v>262</v>
      </c>
      <c r="D137" s="139"/>
      <c r="E137" s="113"/>
      <c r="F137" s="112"/>
      <c r="G137" s="112"/>
      <c r="H137" s="112"/>
      <c r="I137" s="112"/>
      <c r="K137" s="143"/>
      <c r="L137" s="167"/>
    </row>
    <row r="138" spans="1:12" s="111" customFormat="1" ht="14.1" customHeight="1">
      <c r="A138" s="165"/>
      <c r="B138" s="114"/>
      <c r="C138" s="141" t="s">
        <v>263</v>
      </c>
      <c r="D138" s="139"/>
      <c r="E138" s="113"/>
      <c r="F138" s="112"/>
      <c r="G138" s="112"/>
      <c r="H138" s="112"/>
      <c r="I138" s="112"/>
      <c r="K138" s="143"/>
      <c r="L138" s="167"/>
    </row>
    <row r="139" spans="1:12" s="111" customFormat="1" ht="14.1" customHeight="1">
      <c r="A139" s="165"/>
      <c r="B139" s="114"/>
      <c r="C139" s="141" t="s">
        <v>264</v>
      </c>
      <c r="D139" s="139"/>
      <c r="E139" s="113"/>
      <c r="F139" s="112"/>
      <c r="G139" s="112"/>
      <c r="H139" s="112"/>
      <c r="I139" s="112"/>
      <c r="K139" s="143"/>
      <c r="L139" s="167"/>
    </row>
    <row r="140" spans="1:12" s="111" customFormat="1" ht="14.1" customHeight="1">
      <c r="A140" s="165"/>
      <c r="B140" s="114"/>
      <c r="C140" s="172" t="s">
        <v>230</v>
      </c>
      <c r="D140" s="139"/>
      <c r="E140" s="113"/>
      <c r="F140" s="112"/>
      <c r="G140" s="136"/>
      <c r="H140" s="136"/>
      <c r="I140" s="136"/>
      <c r="K140" s="142"/>
      <c r="L140" s="167"/>
    </row>
    <row r="141" spans="1:12" s="111" customFormat="1" ht="14.1" customHeight="1">
      <c r="A141" s="165" t="s">
        <v>265</v>
      </c>
      <c r="B141" s="114" t="s">
        <v>220</v>
      </c>
      <c r="C141" s="141" t="s">
        <v>255</v>
      </c>
      <c r="D141" s="139" t="s">
        <v>77</v>
      </c>
      <c r="E141" s="113">
        <v>1</v>
      </c>
      <c r="F141" s="112"/>
      <c r="G141" s="112"/>
      <c r="H141" s="112">
        <v>0</v>
      </c>
      <c r="I141" s="112">
        <f>E141*H141</f>
        <v>0</v>
      </c>
      <c r="K141" s="142"/>
      <c r="L141" s="167"/>
    </row>
    <row r="142" spans="1:12" s="111" customFormat="1" ht="14.1" customHeight="1">
      <c r="A142" s="165" t="s">
        <v>382</v>
      </c>
      <c r="B142" s="114" t="s">
        <v>266</v>
      </c>
      <c r="C142" s="141" t="s">
        <v>384</v>
      </c>
      <c r="D142" s="139" t="s">
        <v>77</v>
      </c>
      <c r="E142" s="113">
        <v>2</v>
      </c>
      <c r="F142" s="112">
        <v>0</v>
      </c>
      <c r="G142" s="112">
        <f>E142*F142</f>
        <v>0</v>
      </c>
      <c r="H142" s="112">
        <v>0</v>
      </c>
      <c r="I142" s="112">
        <f>E142*H142</f>
        <v>0</v>
      </c>
      <c r="K142" s="142"/>
      <c r="L142" s="167"/>
    </row>
    <row r="143" spans="1:12" s="111" customFormat="1" ht="14.1" customHeight="1">
      <c r="A143" s="165" t="s">
        <v>267</v>
      </c>
      <c r="B143" s="114" t="s">
        <v>270</v>
      </c>
      <c r="C143" s="141" t="s">
        <v>164</v>
      </c>
      <c r="D143" s="139" t="s">
        <v>77</v>
      </c>
      <c r="E143" s="113">
        <v>2</v>
      </c>
      <c r="F143" s="112">
        <v>0</v>
      </c>
      <c r="G143" s="112">
        <f>E143*F143</f>
        <v>0</v>
      </c>
      <c r="H143" s="112">
        <v>0</v>
      </c>
      <c r="I143" s="112">
        <f>E143*H143</f>
        <v>0</v>
      </c>
      <c r="K143" s="142"/>
      <c r="L143" s="167"/>
    </row>
    <row r="144" spans="1:12" s="111" customFormat="1" ht="14.1" customHeight="1">
      <c r="A144" s="165" t="s">
        <v>375</v>
      </c>
      <c r="B144" s="114" t="s">
        <v>272</v>
      </c>
      <c r="C144" s="141" t="s">
        <v>374</v>
      </c>
      <c r="D144" s="139" t="s">
        <v>77</v>
      </c>
      <c r="E144" s="113">
        <v>2</v>
      </c>
      <c r="F144" s="112">
        <v>0</v>
      </c>
      <c r="G144" s="112">
        <f>E144*F144</f>
        <v>0</v>
      </c>
      <c r="H144" s="112">
        <v>0</v>
      </c>
      <c r="I144" s="112">
        <f>E144*H144</f>
        <v>0</v>
      </c>
      <c r="K144" s="142"/>
      <c r="L144" s="167"/>
    </row>
    <row r="145" spans="1:12" s="111" customFormat="1" ht="14.1" customHeight="1">
      <c r="A145" s="165" t="s">
        <v>269</v>
      </c>
      <c r="B145" s="114" t="s">
        <v>275</v>
      </c>
      <c r="C145" s="141" t="s">
        <v>268</v>
      </c>
      <c r="D145" s="139" t="s">
        <v>77</v>
      </c>
      <c r="E145" s="113">
        <v>2</v>
      </c>
      <c r="F145" s="112">
        <v>0</v>
      </c>
      <c r="G145" s="112">
        <f>E145*F145</f>
        <v>0</v>
      </c>
      <c r="H145" s="112">
        <v>0</v>
      </c>
      <c r="I145" s="112">
        <f>E145*H145</f>
        <v>0</v>
      </c>
      <c r="K145" s="143"/>
      <c r="L145" s="167"/>
    </row>
    <row r="146" spans="1:12" s="111" customFormat="1" ht="14.1" customHeight="1">
      <c r="A146" s="165" t="s">
        <v>271</v>
      </c>
      <c r="B146" s="114" t="s">
        <v>278</v>
      </c>
      <c r="C146" s="141" t="s">
        <v>273</v>
      </c>
      <c r="D146" s="139" t="s">
        <v>77</v>
      </c>
      <c r="E146" s="113">
        <v>4</v>
      </c>
      <c r="F146" s="112">
        <v>0</v>
      </c>
      <c r="G146" s="136">
        <f t="shared" ref="G146:G149" si="19">E146*F146</f>
        <v>0</v>
      </c>
      <c r="H146" s="136">
        <v>0</v>
      </c>
      <c r="I146" s="136">
        <f t="shared" ref="I146:I149" si="20">E146*H146</f>
        <v>0</v>
      </c>
      <c r="K146" s="142"/>
      <c r="L146" s="167"/>
    </row>
    <row r="147" spans="1:12" s="111" customFormat="1" ht="14.1" customHeight="1">
      <c r="A147" s="165" t="s">
        <v>274</v>
      </c>
      <c r="B147" s="114" t="s">
        <v>281</v>
      </c>
      <c r="C147" s="141" t="s">
        <v>250</v>
      </c>
      <c r="D147" s="139" t="s">
        <v>77</v>
      </c>
      <c r="E147" s="113">
        <v>4</v>
      </c>
      <c r="F147" s="112">
        <v>0</v>
      </c>
      <c r="G147" s="136">
        <f t="shared" si="19"/>
        <v>0</v>
      </c>
      <c r="H147" s="136">
        <v>0</v>
      </c>
      <c r="I147" s="136">
        <f t="shared" si="20"/>
        <v>0</v>
      </c>
      <c r="K147" s="142"/>
      <c r="L147" s="167"/>
    </row>
    <row r="148" spans="1:12" s="111" customFormat="1" ht="14.1" customHeight="1">
      <c r="A148" s="165" t="s">
        <v>277</v>
      </c>
      <c r="B148" s="114" t="s">
        <v>282</v>
      </c>
      <c r="C148" s="141" t="s">
        <v>276</v>
      </c>
      <c r="D148" s="166" t="s">
        <v>77</v>
      </c>
      <c r="E148" s="150">
        <v>1</v>
      </c>
      <c r="F148" s="136">
        <v>0</v>
      </c>
      <c r="G148" s="112">
        <f t="shared" si="19"/>
        <v>0</v>
      </c>
      <c r="H148" s="112">
        <v>0</v>
      </c>
      <c r="I148" s="112">
        <f t="shared" si="20"/>
        <v>0</v>
      </c>
      <c r="K148" s="142"/>
      <c r="L148" s="167"/>
    </row>
    <row r="149" spans="1:12" s="111" customFormat="1" ht="14.1" customHeight="1">
      <c r="A149" s="165" t="s">
        <v>287</v>
      </c>
      <c r="B149" s="114" t="s">
        <v>283</v>
      </c>
      <c r="C149" s="114" t="s">
        <v>286</v>
      </c>
      <c r="D149" s="139" t="s">
        <v>77</v>
      </c>
      <c r="E149" s="113">
        <v>2</v>
      </c>
      <c r="F149" s="112">
        <v>0</v>
      </c>
      <c r="G149" s="112">
        <f t="shared" si="19"/>
        <v>0</v>
      </c>
      <c r="H149" s="136">
        <v>0</v>
      </c>
      <c r="I149" s="112">
        <f t="shared" si="20"/>
        <v>0</v>
      </c>
      <c r="K149" s="142"/>
      <c r="L149" s="167"/>
    </row>
    <row r="150" spans="1:12" s="111" customFormat="1" ht="10.050000000000001" customHeight="1">
      <c r="A150" s="165"/>
      <c r="B150" s="114"/>
      <c r="C150" s="141"/>
      <c r="D150" s="139"/>
      <c r="E150" s="150"/>
      <c r="F150" s="112"/>
      <c r="G150" s="112"/>
      <c r="H150" s="112"/>
      <c r="I150" s="112"/>
      <c r="K150" s="142"/>
      <c r="L150" s="140"/>
    </row>
    <row r="151" spans="1:12" s="111" customFormat="1" ht="14.1" customHeight="1">
      <c r="A151" s="165"/>
      <c r="B151" s="114" t="s">
        <v>284</v>
      </c>
      <c r="C151" s="141" t="s">
        <v>132</v>
      </c>
      <c r="D151" s="139" t="s">
        <v>129</v>
      </c>
      <c r="E151" s="150">
        <v>1</v>
      </c>
      <c r="F151" s="112">
        <v>0</v>
      </c>
      <c r="G151" s="112">
        <f>E151*F151</f>
        <v>0</v>
      </c>
      <c r="H151" s="136">
        <v>0</v>
      </c>
      <c r="I151" s="112">
        <f>E151*H151</f>
        <v>0</v>
      </c>
      <c r="K151" s="142"/>
      <c r="L151" s="167"/>
    </row>
    <row r="152" spans="1:12" s="111" customFormat="1" ht="14.1" customHeight="1">
      <c r="A152" s="165"/>
      <c r="C152" s="141" t="s">
        <v>130</v>
      </c>
      <c r="D152" s="166"/>
      <c r="E152" s="150"/>
      <c r="F152" s="136"/>
      <c r="G152" s="136"/>
      <c r="H152" s="136"/>
      <c r="I152" s="136"/>
      <c r="K152" s="142"/>
      <c r="L152" s="167"/>
    </row>
    <row r="153" spans="1:12" s="111" customFormat="1" ht="14.1" customHeight="1">
      <c r="A153" s="165"/>
      <c r="C153" s="151" t="s">
        <v>154</v>
      </c>
      <c r="D153" s="168"/>
      <c r="E153" s="150"/>
      <c r="F153" s="136"/>
      <c r="G153" s="136"/>
      <c r="H153" s="136"/>
      <c r="I153" s="136"/>
      <c r="K153" s="142"/>
      <c r="L153" s="167"/>
    </row>
    <row r="154" spans="1:12" s="111" customFormat="1" ht="14.1" customHeight="1">
      <c r="A154" s="165"/>
      <c r="C154" s="141" t="s">
        <v>109</v>
      </c>
      <c r="D154" s="139"/>
      <c r="E154" s="150"/>
      <c r="F154" s="112"/>
      <c r="G154" s="112"/>
      <c r="H154" s="112"/>
      <c r="I154" s="112"/>
      <c r="K154" s="142"/>
      <c r="L154" s="140"/>
    </row>
    <row r="155" spans="1:12" s="111" customFormat="1" ht="14.1" customHeight="1">
      <c r="A155" s="165"/>
      <c r="B155" s="114"/>
      <c r="C155" s="141" t="s">
        <v>128</v>
      </c>
      <c r="D155" s="166"/>
      <c r="E155" s="150"/>
      <c r="F155" s="136"/>
      <c r="G155" s="136"/>
      <c r="H155" s="136"/>
      <c r="I155" s="136"/>
      <c r="K155" s="142"/>
      <c r="L155" s="140"/>
    </row>
    <row r="156" spans="1:12" s="111" customFormat="1" ht="14.1" customHeight="1">
      <c r="A156" s="165"/>
      <c r="B156" s="114" t="s">
        <v>285</v>
      </c>
      <c r="C156" s="151" t="s">
        <v>280</v>
      </c>
      <c r="D156" s="168" t="s">
        <v>83</v>
      </c>
      <c r="E156" s="150">
        <v>9</v>
      </c>
      <c r="F156" s="136">
        <v>0</v>
      </c>
      <c r="G156" s="136">
        <f>E156*F156</f>
        <v>0</v>
      </c>
      <c r="H156" s="136">
        <v>0</v>
      </c>
      <c r="I156" s="136">
        <f>E156*H156</f>
        <v>0</v>
      </c>
      <c r="K156" s="142"/>
      <c r="L156" s="140"/>
    </row>
    <row r="157" spans="1:12" s="111" customFormat="1" ht="14.1" customHeight="1">
      <c r="A157" s="165"/>
      <c r="B157" s="114" t="s">
        <v>288</v>
      </c>
      <c r="C157" s="151" t="s">
        <v>195</v>
      </c>
      <c r="D157" s="168" t="s">
        <v>83</v>
      </c>
      <c r="E157" s="150">
        <v>21</v>
      </c>
      <c r="F157" s="136">
        <v>0</v>
      </c>
      <c r="G157" s="136">
        <f>E157*F157</f>
        <v>0</v>
      </c>
      <c r="H157" s="136">
        <v>0</v>
      </c>
      <c r="I157" s="136">
        <f>E157*H157</f>
        <v>0</v>
      </c>
      <c r="K157" s="142"/>
      <c r="L157" s="140"/>
    </row>
    <row r="158" spans="1:12" s="111" customFormat="1" ht="14.1" customHeight="1">
      <c r="A158" s="165"/>
      <c r="B158" s="114" t="s">
        <v>376</v>
      </c>
      <c r="C158" s="151" t="s">
        <v>249</v>
      </c>
      <c r="D158" s="168" t="s">
        <v>83</v>
      </c>
      <c r="E158" s="150">
        <v>6</v>
      </c>
      <c r="F158" s="136">
        <v>0</v>
      </c>
      <c r="G158" s="136">
        <f>E158*F158</f>
        <v>0</v>
      </c>
      <c r="H158" s="136">
        <v>0</v>
      </c>
      <c r="I158" s="136">
        <f>E158*H158</f>
        <v>0</v>
      </c>
      <c r="K158" s="142"/>
      <c r="L158" s="140"/>
    </row>
    <row r="159" spans="1:12" s="111" customFormat="1" ht="14.1" customHeight="1">
      <c r="A159" s="165"/>
      <c r="B159" s="114" t="s">
        <v>383</v>
      </c>
      <c r="C159" s="151" t="s">
        <v>279</v>
      </c>
      <c r="D159" s="168" t="s">
        <v>129</v>
      </c>
      <c r="E159" s="150">
        <v>1</v>
      </c>
      <c r="F159" s="136">
        <v>0</v>
      </c>
      <c r="G159" s="136">
        <f t="shared" ref="G159" si="21">E159*F159</f>
        <v>0</v>
      </c>
      <c r="H159" s="136">
        <v>0</v>
      </c>
      <c r="I159" s="136">
        <f t="shared" ref="I159" si="22">E159*H159</f>
        <v>0</v>
      </c>
      <c r="J159" s="167"/>
      <c r="K159" s="142"/>
      <c r="L159" s="140"/>
    </row>
    <row r="160" spans="1:12" s="111" customFormat="1" ht="14.1" customHeight="1">
      <c r="A160" s="165"/>
      <c r="B160" s="114"/>
      <c r="C160" s="138" t="s">
        <v>218</v>
      </c>
      <c r="D160" s="117"/>
      <c r="E160" s="113"/>
      <c r="F160" s="112"/>
      <c r="G160" s="126">
        <f>SUM(G136:G159)</f>
        <v>0</v>
      </c>
      <c r="H160" s="126"/>
      <c r="I160" s="126">
        <f>SUM(I136:I159)</f>
        <v>0</v>
      </c>
      <c r="K160" s="142"/>
    </row>
    <row r="161" spans="1:12" s="111" customFormat="1" ht="9.9" customHeight="1">
      <c r="A161" s="145"/>
      <c r="B161" s="146"/>
      <c r="C161" s="146"/>
      <c r="D161" s="164"/>
      <c r="E161" s="147"/>
      <c r="F161" s="148"/>
      <c r="G161" s="148"/>
      <c r="H161" s="148"/>
      <c r="I161" s="148"/>
      <c r="K161" s="142"/>
    </row>
    <row r="162" spans="1:12" s="115" customFormat="1" ht="5.0999999999999996" customHeight="1">
      <c r="A162" s="119"/>
      <c r="B162" s="120"/>
      <c r="C162" s="120"/>
      <c r="D162" s="120"/>
      <c r="E162" s="120"/>
      <c r="F162" s="120"/>
      <c r="G162" s="120"/>
      <c r="H162" s="120"/>
      <c r="I162" s="121"/>
      <c r="K162" s="143"/>
    </row>
    <row r="163" spans="1:12" s="115" customFormat="1" ht="14.1" customHeight="1">
      <c r="A163" s="122" t="s">
        <v>221</v>
      </c>
      <c r="B163" s="116"/>
      <c r="C163" s="116"/>
      <c r="D163" s="116"/>
      <c r="E163" s="116"/>
      <c r="F163" s="116"/>
      <c r="G163" s="116"/>
      <c r="H163" s="116"/>
      <c r="I163" s="123"/>
      <c r="K163" s="143"/>
    </row>
    <row r="164" spans="1:12" s="115" customFormat="1" ht="5.0999999999999996" customHeight="1">
      <c r="A164" s="124"/>
      <c r="B164" s="118"/>
      <c r="C164" s="118"/>
      <c r="D164" s="118"/>
      <c r="E164" s="118"/>
      <c r="F164" s="118"/>
      <c r="G164" s="118"/>
      <c r="H164" s="118"/>
      <c r="I164" s="125"/>
      <c r="K164" s="143"/>
    </row>
    <row r="165" spans="1:12" s="111" customFormat="1" ht="14.1" customHeight="1">
      <c r="A165" s="165" t="s">
        <v>222</v>
      </c>
      <c r="B165" s="114" t="s">
        <v>223</v>
      </c>
      <c r="C165" s="141" t="s">
        <v>226</v>
      </c>
      <c r="D165" s="139" t="s">
        <v>77</v>
      </c>
      <c r="E165" s="113">
        <v>1</v>
      </c>
      <c r="F165" s="112">
        <v>0</v>
      </c>
      <c r="G165" s="136">
        <f>E165*F165</f>
        <v>0</v>
      </c>
      <c r="H165" s="136">
        <v>0</v>
      </c>
      <c r="I165" s="136">
        <f>E165*H165</f>
        <v>0</v>
      </c>
      <c r="K165" s="170"/>
      <c r="L165" s="167"/>
    </row>
    <row r="166" spans="1:12" s="111" customFormat="1" ht="14.1" customHeight="1">
      <c r="A166" s="165"/>
      <c r="B166" s="114"/>
      <c r="C166" s="171" t="s">
        <v>227</v>
      </c>
      <c r="D166" s="139"/>
      <c r="E166" s="113"/>
      <c r="F166" s="112"/>
      <c r="G166" s="136"/>
      <c r="H166" s="136"/>
      <c r="I166" s="136"/>
      <c r="K166" s="142"/>
      <c r="L166" s="167"/>
    </row>
    <row r="167" spans="1:12" s="111" customFormat="1" ht="14.1" customHeight="1">
      <c r="A167" s="165"/>
      <c r="B167" s="114"/>
      <c r="C167" s="141" t="s">
        <v>231</v>
      </c>
      <c r="D167" s="139"/>
      <c r="E167" s="113"/>
      <c r="F167" s="112"/>
      <c r="G167" s="136"/>
      <c r="H167" s="136"/>
      <c r="I167" s="136"/>
      <c r="K167" s="142"/>
      <c r="L167" s="167"/>
    </row>
    <row r="168" spans="1:12" s="111" customFormat="1" ht="14.1" customHeight="1">
      <c r="A168" s="165"/>
      <c r="B168" s="114"/>
      <c r="C168" s="141" t="s">
        <v>232</v>
      </c>
      <c r="D168" s="139"/>
      <c r="E168" s="113"/>
      <c r="F168" s="112"/>
      <c r="G168" s="136"/>
      <c r="H168" s="136"/>
      <c r="I168" s="136"/>
      <c r="K168" s="142"/>
      <c r="L168" s="167"/>
    </row>
    <row r="169" spans="1:12" s="111" customFormat="1" ht="14.1" customHeight="1">
      <c r="A169" s="165"/>
      <c r="B169" s="114"/>
      <c r="C169" s="141" t="s">
        <v>234</v>
      </c>
      <c r="D169" s="139"/>
      <c r="E169" s="113"/>
      <c r="F169" s="112"/>
      <c r="G169" s="136"/>
      <c r="H169" s="136"/>
      <c r="I169" s="136"/>
      <c r="K169" s="142"/>
      <c r="L169" s="167"/>
    </row>
    <row r="170" spans="1:12" s="111" customFormat="1" ht="14.1" customHeight="1">
      <c r="A170" s="165"/>
      <c r="B170" s="114"/>
      <c r="C170" s="141" t="s">
        <v>236</v>
      </c>
      <c r="D170" s="139"/>
      <c r="E170" s="113"/>
      <c r="F170" s="112"/>
      <c r="G170" s="136"/>
      <c r="H170" s="136"/>
      <c r="I170" s="136"/>
      <c r="K170" s="142"/>
      <c r="L170" s="167"/>
    </row>
    <row r="171" spans="1:12" s="111" customFormat="1" ht="14.1" customHeight="1">
      <c r="A171" s="165"/>
      <c r="B171" s="114"/>
      <c r="C171" s="141" t="s">
        <v>237</v>
      </c>
      <c r="D171" s="139"/>
      <c r="E171" s="113"/>
      <c r="F171" s="112"/>
      <c r="G171" s="136"/>
      <c r="H171" s="136"/>
      <c r="I171" s="136"/>
      <c r="K171" s="142"/>
      <c r="L171" s="167"/>
    </row>
    <row r="172" spans="1:12" s="111" customFormat="1" ht="14.1" customHeight="1">
      <c r="A172" s="165"/>
      <c r="B172" s="114"/>
      <c r="C172" s="141" t="s">
        <v>238</v>
      </c>
      <c r="D172" s="139"/>
      <c r="E172" s="113"/>
      <c r="F172" s="112"/>
      <c r="G172" s="136"/>
      <c r="H172" s="136"/>
      <c r="I172" s="136"/>
      <c r="K172" s="142"/>
      <c r="L172" s="167"/>
    </row>
    <row r="173" spans="1:12" s="111" customFormat="1" ht="14.1" customHeight="1">
      <c r="A173" s="165"/>
      <c r="B173" s="114"/>
      <c r="C173" s="141" t="s">
        <v>231</v>
      </c>
      <c r="D173" s="139"/>
      <c r="E173" s="113"/>
      <c r="F173" s="112"/>
      <c r="G173" s="136"/>
      <c r="H173" s="136"/>
      <c r="I173" s="136"/>
      <c r="K173" s="142"/>
      <c r="L173" s="167"/>
    </row>
    <row r="174" spans="1:12" s="111" customFormat="1" ht="14.1" customHeight="1">
      <c r="A174" s="165"/>
      <c r="B174" s="114"/>
      <c r="C174" s="171" t="s">
        <v>228</v>
      </c>
      <c r="D174" s="139"/>
      <c r="E174" s="113"/>
      <c r="F174" s="112"/>
      <c r="G174" s="136"/>
      <c r="H174" s="136"/>
      <c r="I174" s="136"/>
      <c r="K174" s="142"/>
      <c r="L174" s="167"/>
    </row>
    <row r="175" spans="1:12" s="111" customFormat="1" ht="14.1" customHeight="1">
      <c r="A175" s="165"/>
      <c r="B175" s="114"/>
      <c r="C175" s="141" t="s">
        <v>231</v>
      </c>
      <c r="D175" s="139"/>
      <c r="E175" s="113"/>
      <c r="F175" s="112"/>
      <c r="G175" s="136"/>
      <c r="H175" s="136"/>
      <c r="I175" s="136"/>
      <c r="K175" s="142"/>
      <c r="L175" s="167"/>
    </row>
    <row r="176" spans="1:12" s="111" customFormat="1" ht="14.1" customHeight="1">
      <c r="A176" s="165"/>
      <c r="B176" s="114"/>
      <c r="C176" s="141" t="s">
        <v>233</v>
      </c>
      <c r="D176" s="139"/>
      <c r="E176" s="113"/>
      <c r="F176" s="112"/>
      <c r="G176" s="136"/>
      <c r="H176" s="136"/>
      <c r="I176" s="136"/>
      <c r="K176" s="142"/>
      <c r="L176" s="167"/>
    </row>
    <row r="177" spans="1:12" s="111" customFormat="1" ht="14.1" customHeight="1">
      <c r="A177" s="165"/>
      <c r="B177" s="114"/>
      <c r="C177" s="141" t="s">
        <v>235</v>
      </c>
      <c r="D177" s="139"/>
      <c r="E177" s="113"/>
      <c r="F177" s="112"/>
      <c r="G177" s="136"/>
      <c r="H177" s="136"/>
      <c r="I177" s="136"/>
      <c r="K177" s="142"/>
      <c r="L177" s="167"/>
    </row>
    <row r="178" spans="1:12" s="111" customFormat="1" ht="14.1" customHeight="1">
      <c r="A178" s="165"/>
      <c r="B178" s="114"/>
      <c r="C178" s="141" t="s">
        <v>239</v>
      </c>
      <c r="D178" s="139"/>
      <c r="E178" s="113"/>
      <c r="F178" s="112"/>
      <c r="G178" s="136"/>
      <c r="H178" s="136"/>
      <c r="I178" s="136"/>
      <c r="K178" s="142"/>
      <c r="L178" s="167"/>
    </row>
    <row r="179" spans="1:12" s="111" customFormat="1" ht="14.1" customHeight="1">
      <c r="A179" s="165"/>
      <c r="B179" s="114"/>
      <c r="C179" s="141" t="s">
        <v>231</v>
      </c>
      <c r="D179" s="139"/>
      <c r="E179" s="113"/>
      <c r="F179" s="112"/>
      <c r="G179" s="136"/>
      <c r="H179" s="136"/>
      <c r="I179" s="136"/>
      <c r="K179" s="142"/>
      <c r="L179" s="167"/>
    </row>
    <row r="180" spans="1:12" s="111" customFormat="1" ht="14.1" customHeight="1">
      <c r="A180" s="165"/>
      <c r="B180" s="114"/>
      <c r="C180" s="141" t="s">
        <v>229</v>
      </c>
      <c r="D180" s="139"/>
      <c r="E180" s="113"/>
      <c r="F180" s="112"/>
      <c r="G180" s="136"/>
      <c r="H180" s="136"/>
      <c r="I180" s="136"/>
      <c r="K180" s="142"/>
      <c r="L180" s="140"/>
    </row>
    <row r="181" spans="1:12" s="111" customFormat="1" ht="14.1" customHeight="1">
      <c r="A181" s="165"/>
      <c r="C181" s="172" t="s">
        <v>230</v>
      </c>
      <c r="D181" s="139"/>
      <c r="E181" s="113"/>
      <c r="F181" s="112"/>
      <c r="G181" s="136"/>
      <c r="H181" s="136"/>
      <c r="I181" s="136"/>
      <c r="K181" s="142"/>
      <c r="L181" s="140"/>
    </row>
    <row r="182" spans="1:12" s="111" customFormat="1" ht="14.1" customHeight="1">
      <c r="A182" s="165" t="s">
        <v>256</v>
      </c>
      <c r="B182" s="114" t="s">
        <v>224</v>
      </c>
      <c r="C182" s="141" t="s">
        <v>255</v>
      </c>
      <c r="D182" s="139" t="s">
        <v>77</v>
      </c>
      <c r="E182" s="113">
        <v>1</v>
      </c>
      <c r="F182" s="112"/>
      <c r="G182" s="112"/>
      <c r="H182" s="112">
        <v>0</v>
      </c>
      <c r="I182" s="112">
        <f>E182*H182</f>
        <v>0</v>
      </c>
      <c r="K182" s="142"/>
      <c r="L182" s="140"/>
    </row>
    <row r="183" spans="1:12" s="111" customFormat="1" ht="14.1" customHeight="1">
      <c r="A183" s="165" t="s">
        <v>240</v>
      </c>
      <c r="B183" s="114" t="s">
        <v>242</v>
      </c>
      <c r="C183" s="141" t="s">
        <v>215</v>
      </c>
      <c r="D183" s="139" t="s">
        <v>77</v>
      </c>
      <c r="E183" s="113">
        <v>2</v>
      </c>
      <c r="F183" s="112">
        <v>0</v>
      </c>
      <c r="G183" s="112">
        <f>E183*F183</f>
        <v>0</v>
      </c>
      <c r="H183" s="112">
        <v>0</v>
      </c>
      <c r="I183" s="112">
        <f>E183*H183</f>
        <v>0</v>
      </c>
      <c r="K183" s="142"/>
      <c r="L183" s="140"/>
    </row>
    <row r="184" spans="1:12" s="111" customFormat="1" ht="14.1" customHeight="1">
      <c r="A184" s="165" t="s">
        <v>378</v>
      </c>
      <c r="B184" s="114" t="s">
        <v>245</v>
      </c>
      <c r="C184" s="141" t="s">
        <v>377</v>
      </c>
      <c r="D184" s="139" t="s">
        <v>77</v>
      </c>
      <c r="E184" s="113">
        <v>2</v>
      </c>
      <c r="F184" s="112">
        <v>0</v>
      </c>
      <c r="G184" s="112">
        <f>E184*F184</f>
        <v>0</v>
      </c>
      <c r="H184" s="112">
        <v>0</v>
      </c>
      <c r="I184" s="112">
        <f>E184*H184</f>
        <v>0</v>
      </c>
      <c r="K184" s="142"/>
      <c r="L184" s="140"/>
    </row>
    <row r="185" spans="1:12" s="111" customFormat="1" ht="14.1" customHeight="1">
      <c r="A185" s="165" t="s">
        <v>241</v>
      </c>
      <c r="B185" s="114" t="s">
        <v>248</v>
      </c>
      <c r="C185" s="141" t="s">
        <v>243</v>
      </c>
      <c r="D185" s="139" t="s">
        <v>77</v>
      </c>
      <c r="E185" s="113">
        <v>4</v>
      </c>
      <c r="F185" s="112">
        <v>0</v>
      </c>
      <c r="G185" s="136">
        <f t="shared" ref="G185" si="23">E185*F185</f>
        <v>0</v>
      </c>
      <c r="H185" s="136">
        <v>0</v>
      </c>
      <c r="I185" s="136">
        <f t="shared" ref="I185" si="24">E185*H185</f>
        <v>0</v>
      </c>
      <c r="K185" s="142"/>
      <c r="L185" s="140"/>
    </row>
    <row r="186" spans="1:12" s="111" customFormat="1" ht="14.1" customHeight="1">
      <c r="A186" s="165" t="s">
        <v>244</v>
      </c>
      <c r="B186" s="114" t="s">
        <v>251</v>
      </c>
      <c r="C186" s="141" t="s">
        <v>246</v>
      </c>
      <c r="D186" s="139" t="s">
        <v>77</v>
      </c>
      <c r="E186" s="113">
        <v>1</v>
      </c>
      <c r="F186" s="112">
        <v>0</v>
      </c>
      <c r="G186" s="136">
        <f t="shared" ref="G186:G187" si="25">E186*F186</f>
        <v>0</v>
      </c>
      <c r="H186" s="136">
        <v>0</v>
      </c>
      <c r="I186" s="136">
        <f t="shared" ref="I186:I187" si="26">E186*H186</f>
        <v>0</v>
      </c>
      <c r="K186" s="142"/>
      <c r="L186" s="140"/>
    </row>
    <row r="187" spans="1:12" s="111" customFormat="1" ht="14.1" customHeight="1">
      <c r="A187" s="165" t="s">
        <v>247</v>
      </c>
      <c r="B187" s="114" t="s">
        <v>252</v>
      </c>
      <c r="C187" s="141" t="s">
        <v>250</v>
      </c>
      <c r="D187" s="139" t="s">
        <v>77</v>
      </c>
      <c r="E187" s="113">
        <v>3</v>
      </c>
      <c r="F187" s="112">
        <v>0</v>
      </c>
      <c r="G187" s="136">
        <f t="shared" si="25"/>
        <v>0</v>
      </c>
      <c r="H187" s="136">
        <v>0</v>
      </c>
      <c r="I187" s="136">
        <f t="shared" si="26"/>
        <v>0</v>
      </c>
      <c r="K187" s="142"/>
      <c r="L187" s="140"/>
    </row>
    <row r="188" spans="1:12" s="111" customFormat="1" ht="10.050000000000001" customHeight="1">
      <c r="A188" s="165"/>
      <c r="B188" s="114"/>
      <c r="C188" s="141"/>
      <c r="D188" s="139"/>
      <c r="E188" s="150"/>
      <c r="F188" s="112"/>
      <c r="G188" s="112"/>
      <c r="H188" s="112"/>
      <c r="I188" s="112"/>
      <c r="K188" s="142"/>
      <c r="L188" s="140"/>
    </row>
    <row r="189" spans="1:12" s="111" customFormat="1" ht="14.1" customHeight="1">
      <c r="A189" s="165"/>
      <c r="B189" s="114" t="s">
        <v>253</v>
      </c>
      <c r="C189" s="141" t="s">
        <v>132</v>
      </c>
      <c r="D189" s="139" t="s">
        <v>129</v>
      </c>
      <c r="E189" s="150">
        <v>1</v>
      </c>
      <c r="F189" s="112">
        <v>0</v>
      </c>
      <c r="G189" s="112">
        <f>E189*F189</f>
        <v>0</v>
      </c>
      <c r="H189" s="136">
        <v>0</v>
      </c>
      <c r="I189" s="112">
        <f>E189*H189</f>
        <v>0</v>
      </c>
      <c r="K189" s="142"/>
      <c r="L189" s="140"/>
    </row>
    <row r="190" spans="1:12" s="111" customFormat="1" ht="14.1" customHeight="1">
      <c r="A190" s="165"/>
      <c r="B190" s="114"/>
      <c r="C190" s="141" t="s">
        <v>130</v>
      </c>
      <c r="D190" s="166"/>
      <c r="E190" s="150"/>
      <c r="F190" s="136"/>
      <c r="G190" s="136"/>
      <c r="H190" s="136"/>
      <c r="I190" s="136"/>
      <c r="K190" s="142"/>
      <c r="L190" s="140"/>
    </row>
    <row r="191" spans="1:12" s="111" customFormat="1" ht="14.1" customHeight="1">
      <c r="A191" s="165"/>
      <c r="B191" s="114"/>
      <c r="C191" s="151" t="s">
        <v>154</v>
      </c>
      <c r="D191" s="168"/>
      <c r="E191" s="150"/>
      <c r="F191" s="136"/>
      <c r="G191" s="136"/>
      <c r="H191" s="136"/>
      <c r="I191" s="136"/>
      <c r="K191" s="142"/>
      <c r="L191" s="140"/>
    </row>
    <row r="192" spans="1:12" s="111" customFormat="1" ht="14.1" customHeight="1">
      <c r="A192" s="165"/>
      <c r="B192" s="114"/>
      <c r="C192" s="141" t="s">
        <v>109</v>
      </c>
      <c r="D192" s="139"/>
      <c r="E192" s="150"/>
      <c r="F192" s="112"/>
      <c r="G192" s="112"/>
      <c r="H192" s="112"/>
      <c r="I192" s="112"/>
      <c r="K192" s="142"/>
      <c r="L192" s="140"/>
    </row>
    <row r="193" spans="1:12" s="111" customFormat="1" ht="14.1" customHeight="1">
      <c r="C193" s="141" t="s">
        <v>128</v>
      </c>
      <c r="D193" s="166"/>
      <c r="E193" s="150"/>
      <c r="F193" s="136"/>
      <c r="G193" s="136"/>
      <c r="H193" s="136"/>
      <c r="I193" s="136"/>
      <c r="K193" s="142"/>
      <c r="L193" s="140"/>
    </row>
    <row r="194" spans="1:12" s="111" customFormat="1" ht="14.1" customHeight="1">
      <c r="A194" s="165"/>
      <c r="B194" s="114" t="s">
        <v>257</v>
      </c>
      <c r="C194" s="151" t="s">
        <v>195</v>
      </c>
      <c r="D194" s="168" t="s">
        <v>83</v>
      </c>
      <c r="E194" s="150">
        <v>18</v>
      </c>
      <c r="F194" s="136">
        <v>0</v>
      </c>
      <c r="G194" s="136">
        <f>E194*F194</f>
        <v>0</v>
      </c>
      <c r="H194" s="136">
        <v>0</v>
      </c>
      <c r="I194" s="136">
        <f>E194*H194</f>
        <v>0</v>
      </c>
      <c r="K194" s="142"/>
      <c r="L194" s="140"/>
    </row>
    <row r="195" spans="1:12" s="111" customFormat="1" ht="14.1" customHeight="1">
      <c r="A195" s="165"/>
      <c r="B195" s="114" t="s">
        <v>259</v>
      </c>
      <c r="C195" s="151" t="s">
        <v>249</v>
      </c>
      <c r="D195" s="168" t="s">
        <v>83</v>
      </c>
      <c r="E195" s="150">
        <v>9</v>
      </c>
      <c r="F195" s="136">
        <v>0</v>
      </c>
      <c r="G195" s="136">
        <f>E195*F195</f>
        <v>0</v>
      </c>
      <c r="H195" s="136">
        <v>0</v>
      </c>
      <c r="I195" s="136">
        <f>E195*H195</f>
        <v>0</v>
      </c>
      <c r="K195" s="142"/>
      <c r="L195" s="140"/>
    </row>
    <row r="196" spans="1:12" s="111" customFormat="1" ht="14.1" customHeight="1">
      <c r="A196" s="165"/>
      <c r="B196" s="114" t="s">
        <v>260</v>
      </c>
      <c r="C196" s="151" t="s">
        <v>258</v>
      </c>
      <c r="D196" s="168" t="s">
        <v>129</v>
      </c>
      <c r="E196" s="150">
        <v>1</v>
      </c>
      <c r="F196" s="136">
        <v>0</v>
      </c>
      <c r="G196" s="136">
        <f t="shared" ref="G196" si="27">E196*F196</f>
        <v>0</v>
      </c>
      <c r="H196" s="136">
        <v>0</v>
      </c>
      <c r="I196" s="136">
        <f t="shared" ref="I196" si="28">E196*H196</f>
        <v>0</v>
      </c>
      <c r="J196" s="167"/>
      <c r="K196" s="142"/>
      <c r="L196" s="140"/>
    </row>
    <row r="197" spans="1:12" s="111" customFormat="1" ht="14.1" customHeight="1">
      <c r="A197" s="165"/>
      <c r="B197" s="114" t="s">
        <v>379</v>
      </c>
      <c r="C197" s="151" t="s">
        <v>254</v>
      </c>
      <c r="D197" s="168" t="s">
        <v>77</v>
      </c>
      <c r="E197" s="150">
        <v>1</v>
      </c>
      <c r="F197" s="136"/>
      <c r="G197" s="136"/>
      <c r="H197" s="136">
        <v>0</v>
      </c>
      <c r="I197" s="136">
        <f t="shared" ref="I197" si="29">E197*H197</f>
        <v>0</v>
      </c>
      <c r="K197" s="142"/>
      <c r="L197" s="140"/>
    </row>
    <row r="198" spans="1:12" s="111" customFormat="1" ht="14.1" customHeight="1">
      <c r="A198" s="165"/>
      <c r="B198" s="114"/>
      <c r="C198" s="138" t="s">
        <v>225</v>
      </c>
      <c r="D198" s="117"/>
      <c r="E198" s="113"/>
      <c r="F198" s="112"/>
      <c r="G198" s="126">
        <f>SUM(G165:G197)</f>
        <v>0</v>
      </c>
      <c r="H198" s="126"/>
      <c r="I198" s="126">
        <f>SUM(I165:I194)</f>
        <v>0</v>
      </c>
      <c r="K198" s="142"/>
    </row>
    <row r="199" spans="1:12" s="111" customFormat="1" ht="9.9" customHeight="1">
      <c r="A199" s="145"/>
      <c r="B199" s="146"/>
      <c r="C199" s="146"/>
      <c r="D199" s="164"/>
      <c r="E199" s="147"/>
      <c r="F199" s="148"/>
      <c r="G199" s="148"/>
      <c r="H199" s="148"/>
      <c r="I199" s="148"/>
      <c r="K199" s="142"/>
    </row>
    <row r="200" spans="1:12" s="115" customFormat="1" ht="5.0999999999999996" customHeight="1">
      <c r="A200" s="119"/>
      <c r="B200" s="120"/>
      <c r="C200" s="120"/>
      <c r="D200" s="120"/>
      <c r="E200" s="120"/>
      <c r="F200" s="120"/>
      <c r="G200" s="120"/>
      <c r="H200" s="120"/>
      <c r="I200" s="121"/>
      <c r="K200" s="143"/>
    </row>
    <row r="201" spans="1:12" s="115" customFormat="1" ht="14.1" customHeight="1">
      <c r="A201" s="122" t="s">
        <v>289</v>
      </c>
      <c r="B201" s="116"/>
      <c r="C201" s="116"/>
      <c r="D201" s="116"/>
      <c r="E201" s="116"/>
      <c r="F201" s="116"/>
      <c r="G201" s="116"/>
      <c r="H201" s="116"/>
      <c r="I201" s="123"/>
      <c r="K201" s="143"/>
    </row>
    <row r="202" spans="1:12" s="115" customFormat="1" ht="5.0999999999999996" customHeight="1">
      <c r="A202" s="124"/>
      <c r="B202" s="118"/>
      <c r="C202" s="118"/>
      <c r="D202" s="118"/>
      <c r="E202" s="118"/>
      <c r="F202" s="118"/>
      <c r="G202" s="118"/>
      <c r="H202" s="118"/>
      <c r="I202" s="125"/>
      <c r="K202" s="143"/>
    </row>
    <row r="203" spans="1:12" s="111" customFormat="1" ht="14.1" customHeight="1">
      <c r="A203" s="165" t="s">
        <v>291</v>
      </c>
      <c r="B203" s="114" t="s">
        <v>292</v>
      </c>
      <c r="C203" s="141" t="s">
        <v>261</v>
      </c>
      <c r="D203" s="139" t="s">
        <v>77</v>
      </c>
      <c r="E203" s="113">
        <v>2</v>
      </c>
      <c r="F203" s="112">
        <v>0</v>
      </c>
      <c r="G203" s="112">
        <f>E203*F203</f>
        <v>0</v>
      </c>
      <c r="H203" s="112">
        <v>0</v>
      </c>
      <c r="I203" s="112">
        <f>E203*H203</f>
        <v>0</v>
      </c>
      <c r="K203" s="143"/>
      <c r="L203" s="167"/>
    </row>
    <row r="204" spans="1:12" s="111" customFormat="1" ht="14.1" customHeight="1">
      <c r="A204" s="165"/>
      <c r="B204" s="114"/>
      <c r="C204" s="141" t="s">
        <v>262</v>
      </c>
      <c r="D204" s="139"/>
      <c r="E204" s="113"/>
      <c r="F204" s="112"/>
      <c r="G204" s="112"/>
      <c r="H204" s="112"/>
      <c r="I204" s="112"/>
      <c r="K204" s="143"/>
      <c r="L204" s="167"/>
    </row>
    <row r="205" spans="1:12" s="111" customFormat="1" ht="14.1" customHeight="1">
      <c r="A205" s="165"/>
      <c r="B205" s="114"/>
      <c r="C205" s="141" t="s">
        <v>293</v>
      </c>
      <c r="D205" s="139"/>
      <c r="E205" s="113"/>
      <c r="F205" s="112"/>
      <c r="G205" s="112"/>
      <c r="H205" s="112"/>
      <c r="I205" s="112"/>
      <c r="K205" s="143"/>
      <c r="L205" s="167"/>
    </row>
    <row r="206" spans="1:12" s="111" customFormat="1" ht="14.1" customHeight="1">
      <c r="A206" s="165"/>
      <c r="B206" s="114"/>
      <c r="C206" s="141" t="s">
        <v>264</v>
      </c>
      <c r="D206" s="139"/>
      <c r="E206" s="113"/>
      <c r="F206" s="112"/>
      <c r="G206" s="112"/>
      <c r="H206" s="112"/>
      <c r="I206" s="112"/>
      <c r="K206" s="143"/>
      <c r="L206" s="167"/>
    </row>
    <row r="207" spans="1:12" s="111" customFormat="1" ht="14.1" customHeight="1">
      <c r="A207" s="165"/>
      <c r="B207" s="114"/>
      <c r="C207" s="172" t="s">
        <v>230</v>
      </c>
      <c r="D207" s="139"/>
      <c r="E207" s="113"/>
      <c r="F207" s="112"/>
      <c r="G207" s="136"/>
      <c r="H207" s="136"/>
      <c r="I207" s="136"/>
      <c r="K207" s="142"/>
      <c r="L207" s="167"/>
    </row>
    <row r="208" spans="1:12" s="111" customFormat="1" ht="14.1" customHeight="1">
      <c r="A208" s="165" t="s">
        <v>295</v>
      </c>
      <c r="B208" s="114" t="s">
        <v>294</v>
      </c>
      <c r="C208" s="141" t="s">
        <v>255</v>
      </c>
      <c r="D208" s="139" t="s">
        <v>77</v>
      </c>
      <c r="E208" s="113">
        <v>2</v>
      </c>
      <c r="F208" s="112"/>
      <c r="G208" s="112"/>
      <c r="H208" s="112">
        <v>0</v>
      </c>
      <c r="I208" s="112">
        <f>E208*H208</f>
        <v>0</v>
      </c>
      <c r="K208" s="142"/>
      <c r="L208" s="167"/>
    </row>
    <row r="209" spans="1:12" s="111" customFormat="1" ht="14.1" customHeight="1">
      <c r="A209" s="165" t="s">
        <v>386</v>
      </c>
      <c r="B209" s="114" t="s">
        <v>296</v>
      </c>
      <c r="C209" s="141" t="s">
        <v>384</v>
      </c>
      <c r="D209" s="139" t="s">
        <v>77</v>
      </c>
      <c r="E209" s="113">
        <v>2</v>
      </c>
      <c r="F209" s="112">
        <v>0</v>
      </c>
      <c r="G209" s="112">
        <f>E209*F209</f>
        <v>0</v>
      </c>
      <c r="H209" s="112">
        <v>0</v>
      </c>
      <c r="I209" s="112">
        <f>E209*H209</f>
        <v>0</v>
      </c>
      <c r="K209" s="142"/>
      <c r="L209" s="167"/>
    </row>
    <row r="210" spans="1:12" s="111" customFormat="1" ht="14.1" customHeight="1">
      <c r="A210" s="165" t="s">
        <v>302</v>
      </c>
      <c r="B210" s="114" t="s">
        <v>297</v>
      </c>
      <c r="C210" s="141" t="s">
        <v>164</v>
      </c>
      <c r="D210" s="139" t="s">
        <v>77</v>
      </c>
      <c r="E210" s="113">
        <v>4</v>
      </c>
      <c r="F210" s="112">
        <v>0</v>
      </c>
      <c r="G210" s="112">
        <f>E210*F210</f>
        <v>0</v>
      </c>
      <c r="H210" s="112">
        <v>0</v>
      </c>
      <c r="I210" s="112">
        <f>E210*H210</f>
        <v>0</v>
      </c>
      <c r="K210" s="142"/>
      <c r="L210" s="167"/>
    </row>
    <row r="211" spans="1:12" s="111" customFormat="1" ht="14.1" customHeight="1">
      <c r="A211" s="165" t="s">
        <v>380</v>
      </c>
      <c r="B211" s="114" t="s">
        <v>298</v>
      </c>
      <c r="C211" s="141" t="s">
        <v>374</v>
      </c>
      <c r="D211" s="139" t="s">
        <v>77</v>
      </c>
      <c r="E211" s="113">
        <v>2</v>
      </c>
      <c r="F211" s="112">
        <v>0</v>
      </c>
      <c r="G211" s="112">
        <f>E211*F211</f>
        <v>0</v>
      </c>
      <c r="H211" s="112">
        <v>0</v>
      </c>
      <c r="I211" s="112">
        <f>E211*H211</f>
        <v>0</v>
      </c>
      <c r="K211" s="142"/>
      <c r="L211" s="167"/>
    </row>
    <row r="212" spans="1:12" s="111" customFormat="1" ht="14.1" customHeight="1">
      <c r="A212" s="165" t="s">
        <v>303</v>
      </c>
      <c r="B212" s="114" t="s">
        <v>299</v>
      </c>
      <c r="C212" s="141" t="s">
        <v>268</v>
      </c>
      <c r="D212" s="139" t="s">
        <v>77</v>
      </c>
      <c r="E212" s="113">
        <v>4</v>
      </c>
      <c r="F212" s="112">
        <v>0</v>
      </c>
      <c r="G212" s="112">
        <f>E212*F212</f>
        <v>0</v>
      </c>
      <c r="H212" s="112">
        <v>0</v>
      </c>
      <c r="I212" s="112">
        <f>E212*H212</f>
        <v>0</v>
      </c>
      <c r="K212" s="143"/>
      <c r="L212" s="167"/>
    </row>
    <row r="213" spans="1:12" s="111" customFormat="1" ht="14.1" customHeight="1">
      <c r="A213" s="165" t="s">
        <v>304</v>
      </c>
      <c r="B213" s="114" t="s">
        <v>300</v>
      </c>
      <c r="C213" s="141" t="s">
        <v>305</v>
      </c>
      <c r="D213" s="139" t="s">
        <v>77</v>
      </c>
      <c r="E213" s="113">
        <v>6</v>
      </c>
      <c r="F213" s="112">
        <v>0</v>
      </c>
      <c r="G213" s="136">
        <f t="shared" ref="G213:G214" si="30">E213*F213</f>
        <v>0</v>
      </c>
      <c r="H213" s="136">
        <v>0</v>
      </c>
      <c r="I213" s="136">
        <f t="shared" ref="I213:I214" si="31">E213*H213</f>
        <v>0</v>
      </c>
      <c r="K213" s="142"/>
      <c r="L213" s="167"/>
    </row>
    <row r="214" spans="1:12" s="111" customFormat="1" ht="14.1" customHeight="1">
      <c r="A214" s="165" t="s">
        <v>307</v>
      </c>
      <c r="B214" s="114" t="s">
        <v>301</v>
      </c>
      <c r="C214" s="141" t="s">
        <v>306</v>
      </c>
      <c r="D214" s="139" t="s">
        <v>77</v>
      </c>
      <c r="E214" s="113">
        <v>6</v>
      </c>
      <c r="F214" s="112">
        <v>0</v>
      </c>
      <c r="G214" s="136">
        <f t="shared" si="30"/>
        <v>0</v>
      </c>
      <c r="H214" s="136">
        <v>0</v>
      </c>
      <c r="I214" s="136">
        <f t="shared" si="31"/>
        <v>0</v>
      </c>
      <c r="K214" s="142"/>
      <c r="L214" s="167"/>
    </row>
    <row r="215" spans="1:12" s="111" customFormat="1" ht="10.050000000000001" customHeight="1">
      <c r="A215" s="165"/>
      <c r="B215" s="114"/>
      <c r="C215" s="141"/>
      <c r="D215" s="139"/>
      <c r="E215" s="150"/>
      <c r="F215" s="112"/>
      <c r="G215" s="112"/>
      <c r="H215" s="112"/>
      <c r="I215" s="112"/>
      <c r="K215" s="142"/>
      <c r="L215" s="140"/>
    </row>
    <row r="216" spans="1:12" s="111" customFormat="1" ht="14.1" customHeight="1">
      <c r="A216" s="165"/>
      <c r="B216" s="114" t="s">
        <v>309</v>
      </c>
      <c r="C216" s="141" t="s">
        <v>132</v>
      </c>
      <c r="D216" s="139" t="s">
        <v>129</v>
      </c>
      <c r="E216" s="150">
        <v>1</v>
      </c>
      <c r="F216" s="112">
        <v>0</v>
      </c>
      <c r="G216" s="112">
        <f>E216*F216</f>
        <v>0</v>
      </c>
      <c r="H216" s="136">
        <v>0</v>
      </c>
      <c r="I216" s="112">
        <f>E216*H216</f>
        <v>0</v>
      </c>
      <c r="K216" s="142"/>
      <c r="L216" s="167"/>
    </row>
    <row r="217" spans="1:12" s="111" customFormat="1" ht="14.1" customHeight="1">
      <c r="A217" s="165"/>
      <c r="C217" s="141" t="s">
        <v>130</v>
      </c>
      <c r="D217" s="166"/>
      <c r="E217" s="150"/>
      <c r="F217" s="136"/>
      <c r="G217" s="136"/>
      <c r="H217" s="136"/>
      <c r="I217" s="136"/>
      <c r="K217" s="142"/>
      <c r="L217" s="167"/>
    </row>
    <row r="218" spans="1:12" s="111" customFormat="1" ht="14.1" customHeight="1">
      <c r="A218" s="165"/>
      <c r="C218" s="151" t="s">
        <v>154</v>
      </c>
      <c r="D218" s="168"/>
      <c r="E218" s="150"/>
      <c r="F218" s="136"/>
      <c r="G218" s="136"/>
      <c r="H218" s="136"/>
      <c r="I218" s="136"/>
      <c r="K218" s="142"/>
      <c r="L218" s="140"/>
    </row>
    <row r="219" spans="1:12" s="111" customFormat="1" ht="14.1" customHeight="1">
      <c r="A219" s="165"/>
      <c r="C219" s="141" t="s">
        <v>109</v>
      </c>
      <c r="D219" s="139"/>
      <c r="E219" s="150"/>
      <c r="F219" s="112"/>
      <c r="G219" s="112"/>
      <c r="H219" s="112"/>
      <c r="I219" s="112"/>
      <c r="K219" s="142"/>
      <c r="L219" s="140"/>
    </row>
    <row r="220" spans="1:12" s="111" customFormat="1" ht="14.1" customHeight="1">
      <c r="A220" s="165"/>
      <c r="B220" s="114"/>
      <c r="C220" s="141" t="s">
        <v>128</v>
      </c>
      <c r="D220" s="166"/>
      <c r="E220" s="150"/>
      <c r="F220" s="136"/>
      <c r="G220" s="136"/>
      <c r="H220" s="136"/>
      <c r="I220" s="136"/>
      <c r="K220" s="142"/>
      <c r="L220" s="140"/>
    </row>
    <row r="221" spans="1:12" s="111" customFormat="1" ht="14.1" customHeight="1">
      <c r="A221" s="165"/>
      <c r="B221" s="114" t="s">
        <v>381</v>
      </c>
      <c r="C221" s="151" t="s">
        <v>280</v>
      </c>
      <c r="D221" s="168" t="s">
        <v>83</v>
      </c>
      <c r="E221" s="150">
        <v>45</v>
      </c>
      <c r="F221" s="136">
        <v>0</v>
      </c>
      <c r="G221" s="136">
        <f>E221*F221</f>
        <v>0</v>
      </c>
      <c r="H221" s="136">
        <v>0</v>
      </c>
      <c r="I221" s="136">
        <f>E221*H221</f>
        <v>0</v>
      </c>
      <c r="K221" s="142"/>
      <c r="L221" s="140"/>
    </row>
    <row r="222" spans="1:12" s="111" customFormat="1" ht="14.1" customHeight="1">
      <c r="A222" s="165"/>
      <c r="B222" s="114" t="s">
        <v>385</v>
      </c>
      <c r="C222" s="151" t="s">
        <v>279</v>
      </c>
      <c r="D222" s="168" t="s">
        <v>129</v>
      </c>
      <c r="E222" s="150">
        <v>1</v>
      </c>
      <c r="F222" s="136">
        <v>0</v>
      </c>
      <c r="G222" s="136">
        <f t="shared" ref="G222" si="32">E222*F222</f>
        <v>0</v>
      </c>
      <c r="H222" s="136">
        <v>0</v>
      </c>
      <c r="I222" s="136">
        <f t="shared" ref="I222" si="33">E222*H222</f>
        <v>0</v>
      </c>
      <c r="J222" s="167"/>
      <c r="K222" s="142"/>
      <c r="L222" s="140"/>
    </row>
    <row r="223" spans="1:12" s="111" customFormat="1" ht="14.1" customHeight="1">
      <c r="A223" s="165"/>
      <c r="B223" s="114"/>
      <c r="C223" s="138" t="s">
        <v>290</v>
      </c>
      <c r="D223" s="117"/>
      <c r="E223" s="113"/>
      <c r="F223" s="112"/>
      <c r="G223" s="126">
        <f>SUM(G203:G222)</f>
        <v>0</v>
      </c>
      <c r="H223" s="126"/>
      <c r="I223" s="126">
        <f>SUM(I203:I222)</f>
        <v>0</v>
      </c>
      <c r="K223" s="142"/>
    </row>
    <row r="224" spans="1:12" s="111" customFormat="1" ht="9.9" customHeight="1">
      <c r="A224" s="145"/>
      <c r="B224" s="146"/>
      <c r="C224" s="146"/>
      <c r="D224" s="164"/>
      <c r="E224" s="147"/>
      <c r="F224" s="148"/>
      <c r="G224" s="148"/>
      <c r="H224" s="148"/>
      <c r="I224" s="148"/>
      <c r="K224" s="142"/>
    </row>
    <row r="225" spans="1:12" s="115" customFormat="1" ht="5.0999999999999996" customHeight="1">
      <c r="A225" s="119"/>
      <c r="B225" s="120"/>
      <c r="C225" s="120"/>
      <c r="D225" s="120"/>
      <c r="E225" s="120"/>
      <c r="F225" s="120"/>
      <c r="G225" s="120"/>
      <c r="H225" s="120"/>
      <c r="I225" s="121"/>
      <c r="K225" s="143"/>
    </row>
    <row r="226" spans="1:12" s="115" customFormat="1" ht="14.1" customHeight="1">
      <c r="A226" s="122" t="s">
        <v>308</v>
      </c>
      <c r="B226" s="116"/>
      <c r="C226" s="116"/>
      <c r="D226" s="116"/>
      <c r="E226" s="116"/>
      <c r="F226" s="116"/>
      <c r="G226" s="116"/>
      <c r="H226" s="116"/>
      <c r="I226" s="123"/>
      <c r="K226" s="143"/>
    </row>
    <row r="227" spans="1:12" s="115" customFormat="1" ht="5.0999999999999996" customHeight="1">
      <c r="A227" s="124"/>
      <c r="B227" s="118"/>
      <c r="C227" s="118"/>
      <c r="D227" s="118"/>
      <c r="E227" s="118"/>
      <c r="F227" s="118"/>
      <c r="G227" s="118"/>
      <c r="H227" s="118"/>
      <c r="I227" s="125"/>
      <c r="K227" s="143"/>
    </row>
    <row r="228" spans="1:12" s="111" customFormat="1" ht="14.1" customHeight="1">
      <c r="A228" s="165" t="s">
        <v>310</v>
      </c>
      <c r="B228" s="114" t="s">
        <v>341</v>
      </c>
      <c r="C228" s="141" t="s">
        <v>312</v>
      </c>
      <c r="D228" s="166" t="s">
        <v>77</v>
      </c>
      <c r="E228" s="150">
        <v>1</v>
      </c>
      <c r="F228" s="136">
        <v>0</v>
      </c>
      <c r="G228" s="136">
        <f>E228*F228</f>
        <v>0</v>
      </c>
      <c r="H228" s="136">
        <v>0</v>
      </c>
      <c r="I228" s="136">
        <f>E228*H228</f>
        <v>0</v>
      </c>
      <c r="K228" s="142"/>
      <c r="L228" s="167"/>
    </row>
    <row r="229" spans="1:12" s="111" customFormat="1" ht="14.1" customHeight="1">
      <c r="C229" s="141" t="s">
        <v>313</v>
      </c>
      <c r="D229" s="166"/>
      <c r="E229" s="150"/>
      <c r="F229" s="136"/>
      <c r="G229" s="136"/>
      <c r="H229" s="136"/>
      <c r="I229" s="136"/>
      <c r="K229" s="142"/>
      <c r="L229" s="167"/>
    </row>
    <row r="230" spans="1:12" s="111" customFormat="1" ht="14.1" customHeight="1">
      <c r="A230" s="165" t="s">
        <v>315</v>
      </c>
      <c r="B230" s="114" t="s">
        <v>342</v>
      </c>
      <c r="C230" s="141" t="s">
        <v>311</v>
      </c>
      <c r="D230" s="166" t="s">
        <v>77</v>
      </c>
      <c r="E230" s="150">
        <v>2</v>
      </c>
      <c r="F230" s="136">
        <v>0</v>
      </c>
      <c r="G230" s="136">
        <f>E230*F230</f>
        <v>0</v>
      </c>
      <c r="H230" s="136">
        <v>0</v>
      </c>
      <c r="I230" s="136">
        <f>E230*H230</f>
        <v>0</v>
      </c>
      <c r="K230" s="142"/>
      <c r="L230" s="167"/>
    </row>
    <row r="231" spans="1:12" s="111" customFormat="1" ht="14.1" customHeight="1">
      <c r="A231" s="165" t="s">
        <v>314</v>
      </c>
      <c r="B231" s="114" t="s">
        <v>343</v>
      </c>
      <c r="C231" s="141" t="s">
        <v>317</v>
      </c>
      <c r="D231" s="166" t="s">
        <v>77</v>
      </c>
      <c r="E231" s="150">
        <v>1</v>
      </c>
      <c r="F231" s="136">
        <v>0</v>
      </c>
      <c r="G231" s="136">
        <f>E231*F231</f>
        <v>0</v>
      </c>
      <c r="H231" s="136">
        <v>0</v>
      </c>
      <c r="I231" s="136">
        <f>E231*H231</f>
        <v>0</v>
      </c>
      <c r="K231" s="142"/>
      <c r="L231" s="167"/>
    </row>
    <row r="232" spans="1:12" s="111" customFormat="1" ht="14.1" customHeight="1">
      <c r="C232" s="141" t="s">
        <v>318</v>
      </c>
      <c r="D232" s="166"/>
      <c r="E232" s="150"/>
      <c r="F232" s="136"/>
      <c r="G232" s="136"/>
      <c r="H232" s="136"/>
      <c r="I232" s="136"/>
      <c r="K232" s="142"/>
      <c r="L232" s="167"/>
    </row>
    <row r="233" spans="1:12" s="111" customFormat="1" ht="14.1" customHeight="1">
      <c r="A233" s="165" t="s">
        <v>320</v>
      </c>
      <c r="B233" s="114" t="s">
        <v>344</v>
      </c>
      <c r="C233" s="141" t="s">
        <v>311</v>
      </c>
      <c r="D233" s="166" t="s">
        <v>77</v>
      </c>
      <c r="E233" s="150">
        <v>2</v>
      </c>
      <c r="F233" s="136">
        <v>0</v>
      </c>
      <c r="G233" s="136">
        <f>E233*F233</f>
        <v>0</v>
      </c>
      <c r="H233" s="136">
        <v>0</v>
      </c>
      <c r="I233" s="136">
        <f>E233*H233</f>
        <v>0</v>
      </c>
      <c r="K233" s="142"/>
      <c r="L233" s="167"/>
    </row>
    <row r="234" spans="1:12" s="111" customFormat="1" ht="14.1" customHeight="1">
      <c r="A234" s="165" t="s">
        <v>319</v>
      </c>
      <c r="B234" s="114" t="s">
        <v>345</v>
      </c>
      <c r="C234" s="141" t="s">
        <v>326</v>
      </c>
      <c r="D234" s="166" t="s">
        <v>77</v>
      </c>
      <c r="E234" s="150">
        <v>1</v>
      </c>
      <c r="F234" s="136">
        <v>0</v>
      </c>
      <c r="G234" s="136">
        <f>E234*F234</f>
        <v>0</v>
      </c>
      <c r="H234" s="136">
        <v>0</v>
      </c>
      <c r="I234" s="136">
        <f>E234*H234</f>
        <v>0</v>
      </c>
      <c r="K234" s="142"/>
      <c r="L234" s="167"/>
    </row>
    <row r="235" spans="1:12" s="111" customFormat="1" ht="14.1" customHeight="1">
      <c r="C235" s="141" t="s">
        <v>321</v>
      </c>
      <c r="D235" s="166"/>
      <c r="E235" s="150"/>
      <c r="F235" s="136"/>
      <c r="G235" s="136"/>
      <c r="H235" s="136"/>
      <c r="I235" s="136"/>
      <c r="K235" s="142"/>
      <c r="L235" s="167"/>
    </row>
    <row r="236" spans="1:12" s="111" customFormat="1" ht="14.1" customHeight="1">
      <c r="A236" s="165"/>
      <c r="B236" s="114"/>
      <c r="C236" s="141" t="s">
        <v>323</v>
      </c>
      <c r="D236" s="166"/>
      <c r="E236" s="150"/>
      <c r="F236" s="136"/>
      <c r="G236" s="136"/>
      <c r="H236" s="136"/>
      <c r="I236" s="136"/>
      <c r="K236" s="142"/>
      <c r="L236" s="167"/>
    </row>
    <row r="237" spans="1:12" s="111" customFormat="1" ht="14.1" customHeight="1">
      <c r="A237" s="165" t="s">
        <v>324</v>
      </c>
      <c r="B237" s="114" t="s">
        <v>346</v>
      </c>
      <c r="C237" s="141" t="s">
        <v>325</v>
      </c>
      <c r="D237" s="166" t="s">
        <v>77</v>
      </c>
      <c r="E237" s="150">
        <v>2</v>
      </c>
      <c r="F237" s="136">
        <v>0</v>
      </c>
      <c r="G237" s="136">
        <f>E237*F237</f>
        <v>0</v>
      </c>
      <c r="H237" s="136">
        <v>0</v>
      </c>
      <c r="I237" s="136">
        <f>E237*H237</f>
        <v>0</v>
      </c>
      <c r="K237" s="142"/>
      <c r="L237" s="167"/>
    </row>
    <row r="238" spans="1:12" s="111" customFormat="1" ht="14.1" customHeight="1">
      <c r="C238" s="141" t="s">
        <v>322</v>
      </c>
      <c r="D238" s="166"/>
      <c r="E238" s="150"/>
      <c r="F238" s="136"/>
      <c r="G238" s="136"/>
      <c r="H238" s="136"/>
      <c r="I238" s="136"/>
      <c r="K238" s="142"/>
      <c r="L238" s="167"/>
    </row>
    <row r="239" spans="1:12" s="111" customFormat="1" ht="14.1" customHeight="1">
      <c r="A239" s="165"/>
      <c r="B239" s="114"/>
      <c r="C239" s="141" t="s">
        <v>323</v>
      </c>
      <c r="D239" s="166"/>
      <c r="E239" s="150"/>
      <c r="F239" s="136"/>
      <c r="G239" s="136"/>
      <c r="H239" s="136"/>
      <c r="I239" s="136"/>
      <c r="K239" s="142"/>
      <c r="L239" s="167"/>
    </row>
    <row r="240" spans="1:12" s="111" customFormat="1" ht="14.1" customHeight="1">
      <c r="A240" s="165" t="s">
        <v>327</v>
      </c>
      <c r="B240" s="114" t="s">
        <v>347</v>
      </c>
      <c r="C240" s="114" t="s">
        <v>316</v>
      </c>
      <c r="D240" s="139" t="s">
        <v>77</v>
      </c>
      <c r="E240" s="113">
        <v>1</v>
      </c>
      <c r="F240" s="112">
        <v>0</v>
      </c>
      <c r="G240" s="112">
        <f t="shared" ref="G240:G241" si="34">E240*F240</f>
        <v>0</v>
      </c>
      <c r="H240" s="112">
        <v>0</v>
      </c>
      <c r="I240" s="112">
        <f t="shared" ref="I240:I241" si="35">E240*H240</f>
        <v>0</v>
      </c>
      <c r="K240" s="170"/>
      <c r="L240" s="140"/>
    </row>
    <row r="241" spans="1:12" s="111" customFormat="1" ht="14.1" customHeight="1">
      <c r="A241" s="165" t="s">
        <v>330</v>
      </c>
      <c r="B241" s="114" t="s">
        <v>348</v>
      </c>
      <c r="C241" s="114" t="s">
        <v>329</v>
      </c>
      <c r="D241" s="139" t="s">
        <v>77</v>
      </c>
      <c r="E241" s="113">
        <v>2</v>
      </c>
      <c r="F241" s="112">
        <v>0</v>
      </c>
      <c r="G241" s="112">
        <f t="shared" si="34"/>
        <v>0</v>
      </c>
      <c r="H241" s="112">
        <v>0</v>
      </c>
      <c r="I241" s="112">
        <f t="shared" si="35"/>
        <v>0</v>
      </c>
      <c r="K241" s="170"/>
      <c r="L241" s="167"/>
    </row>
    <row r="242" spans="1:12" s="111" customFormat="1" ht="14.1" customHeight="1">
      <c r="A242" s="165" t="s">
        <v>332</v>
      </c>
      <c r="B242" s="114" t="s">
        <v>349</v>
      </c>
      <c r="C242" s="114" t="s">
        <v>333</v>
      </c>
      <c r="D242" s="139" t="s">
        <v>77</v>
      </c>
      <c r="E242" s="113">
        <v>1</v>
      </c>
      <c r="F242" s="112">
        <v>0</v>
      </c>
      <c r="G242" s="112">
        <f t="shared" ref="G242:G244" si="36">E242*F242</f>
        <v>0</v>
      </c>
      <c r="H242" s="112">
        <v>0</v>
      </c>
      <c r="I242" s="112">
        <f t="shared" ref="I242:I244" si="37">E242*H242</f>
        <v>0</v>
      </c>
      <c r="K242" s="170"/>
      <c r="L242" s="167"/>
    </row>
    <row r="243" spans="1:12" s="111" customFormat="1" ht="14.1" customHeight="1">
      <c r="A243" s="165" t="s">
        <v>334</v>
      </c>
      <c r="B243" s="114" t="s">
        <v>350</v>
      </c>
      <c r="C243" s="141" t="s">
        <v>250</v>
      </c>
      <c r="D243" s="139" t="s">
        <v>77</v>
      </c>
      <c r="E243" s="113">
        <v>6</v>
      </c>
      <c r="F243" s="112">
        <v>0</v>
      </c>
      <c r="G243" s="136">
        <f t="shared" si="36"/>
        <v>0</v>
      </c>
      <c r="H243" s="136">
        <v>0</v>
      </c>
      <c r="I243" s="136">
        <f t="shared" si="37"/>
        <v>0</v>
      </c>
      <c r="K243" s="142"/>
      <c r="L243" s="167"/>
    </row>
    <row r="244" spans="1:12" s="111" customFormat="1" ht="14.1" customHeight="1">
      <c r="A244" s="165" t="s">
        <v>335</v>
      </c>
      <c r="B244" s="114" t="s">
        <v>351</v>
      </c>
      <c r="C244" s="141" t="s">
        <v>336</v>
      </c>
      <c r="D244" s="166" t="s">
        <v>77</v>
      </c>
      <c r="E244" s="150">
        <v>1</v>
      </c>
      <c r="F244" s="136">
        <v>0</v>
      </c>
      <c r="G244" s="112">
        <f t="shared" si="36"/>
        <v>0</v>
      </c>
      <c r="H244" s="112">
        <v>0</v>
      </c>
      <c r="I244" s="112">
        <f t="shared" si="37"/>
        <v>0</v>
      </c>
      <c r="K244" s="142"/>
      <c r="L244" s="167"/>
    </row>
    <row r="245" spans="1:12" s="111" customFormat="1" ht="10.050000000000001" customHeight="1">
      <c r="A245" s="165"/>
      <c r="B245" s="114"/>
      <c r="C245" s="141"/>
      <c r="D245" s="139"/>
      <c r="E245" s="150"/>
      <c r="F245" s="112"/>
      <c r="G245" s="112"/>
      <c r="H245" s="112"/>
      <c r="I245" s="112"/>
      <c r="K245" s="142"/>
      <c r="L245" s="140"/>
    </row>
    <row r="246" spans="1:12" s="111" customFormat="1" ht="14.1" customHeight="1">
      <c r="A246" s="165"/>
      <c r="C246" s="141" t="s">
        <v>109</v>
      </c>
      <c r="D246" s="139"/>
      <c r="E246" s="150"/>
      <c r="F246" s="112"/>
      <c r="G246" s="112"/>
      <c r="H246" s="112"/>
      <c r="I246" s="112"/>
      <c r="K246" s="142"/>
      <c r="L246" s="140"/>
    </row>
    <row r="247" spans="1:12" s="111" customFormat="1" ht="14.1" customHeight="1">
      <c r="A247" s="165"/>
      <c r="B247" s="114"/>
      <c r="C247" s="141" t="s">
        <v>128</v>
      </c>
      <c r="D247" s="166"/>
      <c r="E247" s="150"/>
      <c r="F247" s="136"/>
      <c r="G247" s="136"/>
      <c r="H247" s="136"/>
      <c r="I247" s="136"/>
      <c r="K247" s="142"/>
      <c r="L247" s="140"/>
    </row>
    <row r="248" spans="1:12" s="111" customFormat="1" ht="14.1" customHeight="1">
      <c r="A248" s="165"/>
      <c r="B248" s="114" t="s">
        <v>352</v>
      </c>
      <c r="C248" s="151" t="s">
        <v>195</v>
      </c>
      <c r="D248" s="168" t="s">
        <v>83</v>
      </c>
      <c r="E248" s="150">
        <v>6</v>
      </c>
      <c r="F248" s="136">
        <v>0</v>
      </c>
      <c r="G248" s="136">
        <f>E248*F248</f>
        <v>0</v>
      </c>
      <c r="H248" s="136">
        <v>0</v>
      </c>
      <c r="I248" s="136">
        <f>E248*H248</f>
        <v>0</v>
      </c>
      <c r="K248" s="142"/>
      <c r="L248" s="140"/>
    </row>
    <row r="249" spans="1:12" s="111" customFormat="1" ht="14.1" customHeight="1">
      <c r="A249" s="165"/>
      <c r="B249" s="114" t="s">
        <v>353</v>
      </c>
      <c r="C249" s="151" t="s">
        <v>249</v>
      </c>
      <c r="D249" s="168" t="s">
        <v>83</v>
      </c>
      <c r="E249" s="150">
        <v>9</v>
      </c>
      <c r="F249" s="136">
        <v>0</v>
      </c>
      <c r="G249" s="136">
        <f>E249*F249</f>
        <v>0</v>
      </c>
      <c r="H249" s="136">
        <v>0</v>
      </c>
      <c r="I249" s="136">
        <f>E249*H249</f>
        <v>0</v>
      </c>
      <c r="K249" s="142"/>
      <c r="L249" s="140"/>
    </row>
    <row r="250" spans="1:12" s="111" customFormat="1" ht="14.1" customHeight="1">
      <c r="A250" s="165"/>
      <c r="B250" s="114" t="s">
        <v>354</v>
      </c>
      <c r="C250" s="151" t="s">
        <v>337</v>
      </c>
      <c r="D250" s="168" t="s">
        <v>83</v>
      </c>
      <c r="E250" s="150">
        <v>3</v>
      </c>
      <c r="F250" s="136">
        <v>0</v>
      </c>
      <c r="G250" s="136">
        <f>E250*F250</f>
        <v>0</v>
      </c>
      <c r="H250" s="136">
        <v>0</v>
      </c>
      <c r="I250" s="136">
        <f>E250*H250</f>
        <v>0</v>
      </c>
      <c r="K250" s="142"/>
      <c r="L250" s="140"/>
    </row>
    <row r="251" spans="1:12" s="111" customFormat="1" ht="14.1" customHeight="1">
      <c r="A251" s="165"/>
      <c r="B251" s="114"/>
      <c r="C251" s="138" t="s">
        <v>338</v>
      </c>
      <c r="D251" s="117"/>
      <c r="E251" s="113"/>
      <c r="F251" s="112"/>
      <c r="G251" s="126">
        <f>SUM(G228:G250)</f>
        <v>0</v>
      </c>
      <c r="H251" s="126"/>
      <c r="I251" s="126">
        <f>SUM(I228:I250)</f>
        <v>0</v>
      </c>
      <c r="K251" s="142"/>
    </row>
    <row r="252" spans="1:12" s="111" customFormat="1" ht="9.9" customHeight="1">
      <c r="A252" s="145"/>
      <c r="B252" s="146"/>
      <c r="C252" s="146"/>
      <c r="D252" s="164"/>
      <c r="E252" s="147"/>
      <c r="F252" s="148"/>
      <c r="G252" s="148"/>
      <c r="H252" s="148"/>
      <c r="I252" s="148"/>
      <c r="K252" s="142"/>
    </row>
    <row r="253" spans="1:12" s="115" customFormat="1" ht="5.0999999999999996" customHeight="1">
      <c r="A253" s="119"/>
      <c r="B253" s="120"/>
      <c r="C253" s="120"/>
      <c r="D253" s="120"/>
      <c r="E253" s="120"/>
      <c r="F253" s="120"/>
      <c r="G253" s="120"/>
      <c r="H253" s="120"/>
      <c r="I253" s="121"/>
      <c r="K253" s="143"/>
    </row>
    <row r="254" spans="1:12" s="115" customFormat="1" ht="14.1" customHeight="1">
      <c r="A254" s="122" t="s">
        <v>339</v>
      </c>
      <c r="B254" s="116"/>
      <c r="C254" s="116"/>
      <c r="D254" s="116"/>
      <c r="E254" s="116"/>
      <c r="F254" s="116"/>
      <c r="G254" s="116"/>
      <c r="H254" s="116"/>
      <c r="I254" s="123"/>
      <c r="K254" s="143"/>
    </row>
    <row r="255" spans="1:12" s="115" customFormat="1" ht="5.0999999999999996" customHeight="1">
      <c r="A255" s="124"/>
      <c r="B255" s="118"/>
      <c r="C255" s="118"/>
      <c r="D255" s="118"/>
      <c r="E255" s="118"/>
      <c r="F255" s="118"/>
      <c r="G255" s="118"/>
      <c r="H255" s="118"/>
      <c r="I255" s="125"/>
      <c r="K255" s="143"/>
    </row>
    <row r="256" spans="1:12" s="111" customFormat="1" ht="14.1" customHeight="1">
      <c r="A256" s="165" t="s">
        <v>340</v>
      </c>
      <c r="B256" s="114" t="s">
        <v>362</v>
      </c>
      <c r="C256" s="141" t="s">
        <v>358</v>
      </c>
      <c r="D256" s="166" t="s">
        <v>77</v>
      </c>
      <c r="E256" s="150">
        <v>1</v>
      </c>
      <c r="F256" s="136">
        <v>0</v>
      </c>
      <c r="G256" s="136">
        <f>E256*F256</f>
        <v>0</v>
      </c>
      <c r="H256" s="136">
        <v>0</v>
      </c>
      <c r="I256" s="136">
        <f>E256*H256</f>
        <v>0</v>
      </c>
      <c r="J256" s="167"/>
      <c r="K256" s="143"/>
      <c r="L256" s="167"/>
    </row>
    <row r="257" spans="1:12" s="111" customFormat="1" ht="14.1" customHeight="1">
      <c r="A257" s="165" t="s">
        <v>356</v>
      </c>
      <c r="B257" s="114" t="s">
        <v>363</v>
      </c>
      <c r="C257" s="141" t="s">
        <v>357</v>
      </c>
      <c r="D257" s="139" t="s">
        <v>77</v>
      </c>
      <c r="E257" s="113">
        <v>1</v>
      </c>
      <c r="F257" s="112">
        <v>0</v>
      </c>
      <c r="G257" s="112">
        <f t="shared" ref="G257:G258" si="38">E257*F257</f>
        <v>0</v>
      </c>
      <c r="H257" s="112">
        <v>0</v>
      </c>
      <c r="I257" s="112">
        <f t="shared" ref="I257:I258" si="39">E257*H257</f>
        <v>0</v>
      </c>
      <c r="J257" s="167"/>
      <c r="K257" s="143"/>
      <c r="L257" s="167"/>
    </row>
    <row r="258" spans="1:12" s="111" customFormat="1" ht="14.1" customHeight="1">
      <c r="A258" s="165" t="s">
        <v>355</v>
      </c>
      <c r="B258" s="114" t="s">
        <v>364</v>
      </c>
      <c r="C258" s="141" t="s">
        <v>370</v>
      </c>
      <c r="D258" s="139" t="s">
        <v>77</v>
      </c>
      <c r="E258" s="113">
        <v>1</v>
      </c>
      <c r="F258" s="112">
        <v>0</v>
      </c>
      <c r="G258" s="136">
        <f t="shared" si="38"/>
        <v>0</v>
      </c>
      <c r="H258" s="136">
        <v>0</v>
      </c>
      <c r="I258" s="136">
        <f t="shared" si="39"/>
        <v>0</v>
      </c>
      <c r="K258" s="142"/>
      <c r="L258" s="167"/>
    </row>
    <row r="259" spans="1:12" s="111" customFormat="1" ht="14.1" customHeight="1">
      <c r="A259" s="165" t="s">
        <v>359</v>
      </c>
      <c r="B259" s="114" t="s">
        <v>365</v>
      </c>
      <c r="C259" s="173" t="s">
        <v>360</v>
      </c>
      <c r="D259" s="139" t="s">
        <v>77</v>
      </c>
      <c r="E259" s="113">
        <v>1</v>
      </c>
      <c r="F259" s="112">
        <v>0</v>
      </c>
      <c r="G259" s="136">
        <f t="shared" ref="G259" si="40">E259*F259</f>
        <v>0</v>
      </c>
      <c r="H259" s="136">
        <v>0</v>
      </c>
      <c r="I259" s="136">
        <f t="shared" ref="I259" si="41">E259*H259</f>
        <v>0</v>
      </c>
      <c r="K259" s="142"/>
      <c r="L259" s="167"/>
    </row>
    <row r="260" spans="1:12" s="111" customFormat="1" ht="14.1" customHeight="1">
      <c r="A260" s="165"/>
      <c r="C260" s="141" t="s">
        <v>361</v>
      </c>
      <c r="D260" s="166"/>
      <c r="E260" s="150"/>
      <c r="F260" s="136"/>
      <c r="G260" s="136"/>
      <c r="H260" s="136"/>
      <c r="I260" s="136"/>
      <c r="K260" s="142"/>
      <c r="L260" s="167"/>
    </row>
    <row r="261" spans="1:12" s="111" customFormat="1" ht="10.050000000000001" customHeight="1">
      <c r="A261" s="165"/>
      <c r="B261" s="114"/>
      <c r="C261" s="141"/>
      <c r="D261" s="139"/>
      <c r="E261" s="150"/>
      <c r="F261" s="112"/>
      <c r="G261" s="112"/>
      <c r="H261" s="112"/>
      <c r="I261" s="112"/>
      <c r="K261" s="142"/>
      <c r="L261" s="140"/>
    </row>
    <row r="262" spans="1:12" s="111" customFormat="1" ht="14.1" customHeight="1">
      <c r="A262" s="165"/>
      <c r="B262" s="114" t="s">
        <v>368</v>
      </c>
      <c r="C262" s="141" t="s">
        <v>367</v>
      </c>
      <c r="D262" s="166" t="s">
        <v>82</v>
      </c>
      <c r="E262" s="150">
        <v>10</v>
      </c>
      <c r="F262" s="136">
        <v>0</v>
      </c>
      <c r="G262" s="136">
        <f>E262*F262</f>
        <v>0</v>
      </c>
      <c r="H262" s="136">
        <v>0</v>
      </c>
      <c r="I262" s="136">
        <f>E262*H262</f>
        <v>0</v>
      </c>
      <c r="K262" s="142"/>
      <c r="L262" s="167"/>
    </row>
    <row r="263" spans="1:12" s="111" customFormat="1" ht="14.1" customHeight="1">
      <c r="A263" s="165"/>
      <c r="B263" s="114" t="s">
        <v>369</v>
      </c>
      <c r="C263" s="141" t="s">
        <v>127</v>
      </c>
      <c r="D263" s="166" t="s">
        <v>82</v>
      </c>
      <c r="E263" s="150">
        <v>1</v>
      </c>
      <c r="F263" s="136">
        <v>0</v>
      </c>
      <c r="G263" s="136">
        <f>E263*F263</f>
        <v>0</v>
      </c>
      <c r="H263" s="136">
        <v>0</v>
      </c>
      <c r="I263" s="136">
        <f>E263*H263</f>
        <v>0</v>
      </c>
      <c r="K263" s="142"/>
      <c r="L263" s="167"/>
    </row>
    <row r="264" spans="1:12" s="111" customFormat="1" ht="14.1" customHeight="1">
      <c r="B264" s="114" t="s">
        <v>328</v>
      </c>
      <c r="C264" s="141" t="s">
        <v>366</v>
      </c>
      <c r="D264" s="166" t="s">
        <v>82</v>
      </c>
      <c r="E264" s="150">
        <v>1</v>
      </c>
      <c r="F264" s="136">
        <v>0</v>
      </c>
      <c r="G264" s="136">
        <f>E264*F264</f>
        <v>0</v>
      </c>
      <c r="H264" s="136">
        <v>0</v>
      </c>
      <c r="I264" s="136">
        <f>E264*H264</f>
        <v>0</v>
      </c>
      <c r="K264" s="142"/>
      <c r="L264" s="167"/>
    </row>
    <row r="265" spans="1:12" s="111" customFormat="1" ht="14.1" customHeight="1">
      <c r="A265" s="165"/>
      <c r="C265" s="141" t="s">
        <v>109</v>
      </c>
      <c r="D265" s="139"/>
      <c r="E265" s="150"/>
      <c r="F265" s="112"/>
      <c r="G265" s="112"/>
      <c r="H265" s="112"/>
      <c r="I265" s="112"/>
      <c r="K265" s="142"/>
      <c r="L265" s="140"/>
    </row>
    <row r="266" spans="1:12" s="111" customFormat="1" ht="14.1" customHeight="1">
      <c r="A266" s="165"/>
      <c r="B266" s="114"/>
      <c r="C266" s="141" t="s">
        <v>128</v>
      </c>
      <c r="D266" s="166"/>
      <c r="E266" s="150"/>
      <c r="F266" s="136"/>
      <c r="G266" s="136"/>
      <c r="H266" s="136"/>
      <c r="I266" s="136"/>
      <c r="K266" s="142"/>
      <c r="L266" s="140"/>
    </row>
    <row r="267" spans="1:12" s="111" customFormat="1" ht="14.1" customHeight="1">
      <c r="A267" s="165"/>
      <c r="B267" s="114" t="s">
        <v>331</v>
      </c>
      <c r="C267" s="151" t="s">
        <v>280</v>
      </c>
      <c r="D267" s="168" t="s">
        <v>83</v>
      </c>
      <c r="E267" s="150">
        <v>9</v>
      </c>
      <c r="F267" s="136">
        <v>0</v>
      </c>
      <c r="G267" s="136">
        <f>E267*F267</f>
        <v>0</v>
      </c>
      <c r="H267" s="136">
        <v>0</v>
      </c>
      <c r="I267" s="136">
        <f>E267*H267</f>
        <v>0</v>
      </c>
      <c r="K267" s="142"/>
      <c r="L267" s="140"/>
    </row>
    <row r="268" spans="1:12" s="111" customFormat="1" ht="14.1" customHeight="1">
      <c r="A268" s="165"/>
      <c r="B268" s="114"/>
      <c r="C268" s="138" t="s">
        <v>338</v>
      </c>
      <c r="D268" s="117"/>
      <c r="E268" s="113"/>
      <c r="F268" s="112"/>
      <c r="G268" s="126">
        <f>SUM(G256:G267)</f>
        <v>0</v>
      </c>
      <c r="H268" s="126"/>
      <c r="I268" s="126">
        <f>SUM(I256:I267)</f>
        <v>0</v>
      </c>
      <c r="K268" s="142"/>
    </row>
    <row r="269" spans="1:12" s="111" customFormat="1" ht="9.9" customHeight="1">
      <c r="A269" s="145"/>
      <c r="B269" s="146"/>
      <c r="C269" s="146"/>
      <c r="D269" s="164"/>
      <c r="E269" s="147"/>
      <c r="F269" s="148"/>
      <c r="G269" s="148"/>
      <c r="H269" s="148"/>
      <c r="I269" s="148"/>
      <c r="K269" s="142"/>
    </row>
    <row r="270" spans="1:12" ht="9.6" customHeight="1"/>
  </sheetData>
  <mergeCells count="1">
    <mergeCell ref="A1:I1"/>
  </mergeCells>
  <printOptions horizontalCentered="1"/>
  <pageMargins left="0.31496062992125984" right="0.31496062992125984" top="0.19685039370078741" bottom="0.51181102362204722" header="0" footer="0.11811023622047245"/>
  <pageSetup paperSize="9" orientation="landscape" r:id="rId1"/>
  <headerFooter>
    <oddFooter>&amp;L&amp;"Arial,Obyčejné"&amp;9Vypracoval: Roman Michoněk&amp;C&amp;"Arial,Obyčejné"&amp;9Strana &amp;P/&amp;N&amp;R&amp;"Arial,Obyčejné"&amp;9Datum: 08/2024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Rekapitulace</vt:lpstr>
      <vt:lpstr>Položkový rozpočet</vt:lpstr>
      <vt:lpstr>'Položkový rozpočet'!Názvy_tisku</vt:lpstr>
      <vt:lpstr>'Položkový rozpočet'!Oblast_tisku</vt:lpstr>
      <vt:lpstr>Rekapitulace!Oblast_tisku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Uživatel systému Windows</cp:lastModifiedBy>
  <cp:lastPrinted>2020-11-06T09:55:08Z</cp:lastPrinted>
  <dcterms:created xsi:type="dcterms:W3CDTF">2012-11-08T08:08:09Z</dcterms:created>
  <dcterms:modified xsi:type="dcterms:W3CDTF">2024-08-15T07:57:40Z</dcterms:modified>
</cp:coreProperties>
</file>