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 R A C O V N Í\PRÁCE AKTUÁLNÍ 2023\POLYCHROME Ostrava\kletnice\rozpočet\"/>
    </mc:Choice>
  </mc:AlternateContent>
  <bookViews>
    <workbookView xWindow="0" yWindow="0" windowWidth="0" windowHeight="0"/>
  </bookViews>
  <sheets>
    <sheet name="Rekapitulace stavby" sheetId="1" r:id="rId1"/>
    <sheet name="D.1.1 - Architektonicko s..." sheetId="2" r:id="rId2"/>
    <sheet name="ÚT - Ústřední vytápění" sheetId="3" r:id="rId3"/>
    <sheet name="VZT - Vzduchotechnika" sheetId="4" r:id="rId4"/>
    <sheet name="ZTI - Zdravotechnika" sheetId="5" r:id="rId5"/>
    <sheet name="EL - Silnoproudá a slabop..." sheetId="6" r:id="rId6"/>
    <sheet name="VRN - Vedlejší rozpočtové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'D.1.1 - Architektonicko s...'!$C$98:$K$1476</definedName>
    <definedName name="_xlnm.Print_Area" localSheetId="1">'D.1.1 - Architektonicko s...'!$C$4:$J$39,'D.1.1 - Architektonicko s...'!$C$45:$J$80,'D.1.1 - Architektonicko s...'!$C$86:$K$1476</definedName>
    <definedName name="_xlnm.Print_Titles" localSheetId="1">'D.1.1 - Architektonicko s...'!$98:$98</definedName>
    <definedName name="_xlnm._FilterDatabase" localSheetId="2" hidden="1">'ÚT - Ústřední vytápění'!$C$85:$K$190</definedName>
    <definedName name="_xlnm.Print_Area" localSheetId="2">'ÚT - Ústřední vytápění'!$C$4:$J$39,'ÚT - Ústřední vytápění'!$C$45:$J$67,'ÚT - Ústřední vytápění'!$C$73:$K$190</definedName>
    <definedName name="_xlnm.Print_Titles" localSheetId="2">'ÚT - Ústřední vytápění'!$85:$85</definedName>
    <definedName name="_xlnm._FilterDatabase" localSheetId="3" hidden="1">'VZT - Vzduchotechnika'!$C$83:$K$158</definedName>
    <definedName name="_xlnm.Print_Area" localSheetId="3">'VZT - Vzduchotechnika'!$C$4:$J$39,'VZT - Vzduchotechnika'!$C$45:$J$65,'VZT - Vzduchotechnika'!$C$71:$K$158</definedName>
    <definedName name="_xlnm.Print_Titles" localSheetId="3">'VZT - Vzduchotechnika'!$83:$83</definedName>
    <definedName name="_xlnm._FilterDatabase" localSheetId="4" hidden="1">'ZTI - Zdravotechnika'!$C$91:$K$399</definedName>
    <definedName name="_xlnm.Print_Area" localSheetId="4">'ZTI - Zdravotechnika'!$C$4:$J$39,'ZTI - Zdravotechnika'!$C$45:$J$73,'ZTI - Zdravotechnika'!$C$79:$K$399</definedName>
    <definedName name="_xlnm.Print_Titles" localSheetId="4">'ZTI - Zdravotechnika'!$91:$91</definedName>
    <definedName name="_xlnm._FilterDatabase" localSheetId="5" hidden="1">'EL - Silnoproudá a slabop...'!$C$86:$K$141</definedName>
    <definedName name="_xlnm.Print_Area" localSheetId="5">'EL - Silnoproudá a slabop...'!$C$4:$J$39,'EL - Silnoproudá a slabop...'!$C$45:$J$68,'EL - Silnoproudá a slabop...'!$C$74:$K$141</definedName>
    <definedName name="_xlnm.Print_Titles" localSheetId="5">'EL - Silnoproudá a slabop...'!$86:$86</definedName>
    <definedName name="_xlnm._FilterDatabase" localSheetId="6" hidden="1">'VRN - Vedlejší rozpočtové...'!$C$82:$K$98</definedName>
    <definedName name="_xlnm.Print_Area" localSheetId="6">'VRN - Vedlejší rozpočtové...'!$C$4:$J$39,'VRN - Vedlejší rozpočtové...'!$C$45:$J$64,'VRN - Vedlejší rozpočtové...'!$C$70:$K$98</definedName>
    <definedName name="_xlnm.Print_Titles" localSheetId="6">'VRN - Vedlejší rozpočtové...'!$82:$82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96"/>
  <c r="BH96"/>
  <c r="BG96"/>
  <c r="BE96"/>
  <c r="T96"/>
  <c r="T95"/>
  <c r="R96"/>
  <c r="R95"/>
  <c r="P96"/>
  <c r="P95"/>
  <c r="BI92"/>
  <c r="BH92"/>
  <c r="BG92"/>
  <c r="BE92"/>
  <c r="T92"/>
  <c r="T91"/>
  <c r="R92"/>
  <c r="R91"/>
  <c r="P92"/>
  <c r="P91"/>
  <c r="BI89"/>
  <c r="BH89"/>
  <c r="BG89"/>
  <c r="BE89"/>
  <c r="T89"/>
  <c r="R89"/>
  <c r="P89"/>
  <c r="BI86"/>
  <c r="BH86"/>
  <c r="BG86"/>
  <c r="BE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52"/>
  <c r="E7"/>
  <c r="E73"/>
  <c i="1" r="AY59"/>
  <c i="6" r="J37"/>
  <c r="J36"/>
  <c r="J35"/>
  <c i="1" r="AX59"/>
  <c i="6"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6"/>
  <c r="BH126"/>
  <c r="BG126"/>
  <c r="BE126"/>
  <c r="T126"/>
  <c r="R126"/>
  <c r="P126"/>
  <c r="BI125"/>
  <c r="BH125"/>
  <c r="BG125"/>
  <c r="BE125"/>
  <c r="T125"/>
  <c r="R125"/>
  <c r="P125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9"/>
  <c r="BH119"/>
  <c r="BG119"/>
  <c r="BE119"/>
  <c r="T119"/>
  <c r="R119"/>
  <c r="P119"/>
  <c r="BI118"/>
  <c r="BH118"/>
  <c r="BG118"/>
  <c r="BE118"/>
  <c r="T118"/>
  <c r="R118"/>
  <c r="P118"/>
  <c r="BI117"/>
  <c r="BH117"/>
  <c r="BG117"/>
  <c r="BE117"/>
  <c r="T117"/>
  <c r="R117"/>
  <c r="P117"/>
  <c r="BI116"/>
  <c r="BH116"/>
  <c r="BG116"/>
  <c r="BE116"/>
  <c r="T116"/>
  <c r="R116"/>
  <c r="P116"/>
  <c r="BI115"/>
  <c r="BH115"/>
  <c r="BG115"/>
  <c r="BE115"/>
  <c r="T115"/>
  <c r="R115"/>
  <c r="P115"/>
  <c r="BI113"/>
  <c r="BH113"/>
  <c r="BG113"/>
  <c r="BE113"/>
  <c r="T113"/>
  <c r="R113"/>
  <c r="P113"/>
  <c r="BI112"/>
  <c r="BH112"/>
  <c r="BG112"/>
  <c r="BE112"/>
  <c r="T112"/>
  <c r="R112"/>
  <c r="P112"/>
  <c r="BI111"/>
  <c r="BH111"/>
  <c r="BG111"/>
  <c r="BE111"/>
  <c r="T111"/>
  <c r="R111"/>
  <c r="P111"/>
  <c r="BI110"/>
  <c r="BH110"/>
  <c r="BG110"/>
  <c r="BE110"/>
  <c r="T110"/>
  <c r="R110"/>
  <c r="P110"/>
  <c r="BI109"/>
  <c r="BH109"/>
  <c r="BG109"/>
  <c r="BE109"/>
  <c r="T109"/>
  <c r="R109"/>
  <c r="P109"/>
  <c r="BI108"/>
  <c r="BH108"/>
  <c r="BG108"/>
  <c r="BE108"/>
  <c r="T108"/>
  <c r="R108"/>
  <c r="P108"/>
  <c r="BI107"/>
  <c r="BH107"/>
  <c r="BG107"/>
  <c r="BE107"/>
  <c r="T107"/>
  <c r="R107"/>
  <c r="P107"/>
  <c r="BI106"/>
  <c r="BH106"/>
  <c r="BG106"/>
  <c r="BE106"/>
  <c r="T106"/>
  <c r="R106"/>
  <c r="P106"/>
  <c r="BI105"/>
  <c r="BH105"/>
  <c r="BG105"/>
  <c r="BE105"/>
  <c r="T105"/>
  <c r="R105"/>
  <c r="P105"/>
  <c r="BI104"/>
  <c r="BH104"/>
  <c r="BG104"/>
  <c r="BE104"/>
  <c r="T104"/>
  <c r="R104"/>
  <c r="P104"/>
  <c r="BI102"/>
  <c r="BH102"/>
  <c r="BG102"/>
  <c r="BE102"/>
  <c r="T102"/>
  <c r="R102"/>
  <c r="P102"/>
  <c r="BI101"/>
  <c r="BH101"/>
  <c r="BG101"/>
  <c r="BE101"/>
  <c r="T101"/>
  <c r="R101"/>
  <c r="P101"/>
  <c r="BI100"/>
  <c r="BH100"/>
  <c r="BG100"/>
  <c r="BE100"/>
  <c r="T100"/>
  <c r="R100"/>
  <c r="P100"/>
  <c r="BI99"/>
  <c r="BH99"/>
  <c r="BG99"/>
  <c r="BE99"/>
  <c r="T99"/>
  <c r="R99"/>
  <c r="P99"/>
  <c r="BI98"/>
  <c r="BH98"/>
  <c r="BG98"/>
  <c r="BE98"/>
  <c r="T98"/>
  <c r="R98"/>
  <c r="P98"/>
  <c r="BI97"/>
  <c r="BH97"/>
  <c r="BG97"/>
  <c r="BE97"/>
  <c r="T97"/>
  <c r="R97"/>
  <c r="P97"/>
  <c r="BI96"/>
  <c r="BH96"/>
  <c r="BG96"/>
  <c r="BE96"/>
  <c r="T96"/>
  <c r="R96"/>
  <c r="P96"/>
  <c r="BI95"/>
  <c r="BH95"/>
  <c r="BG95"/>
  <c r="BE95"/>
  <c r="T95"/>
  <c r="R95"/>
  <c r="P95"/>
  <c r="BI94"/>
  <c r="BH94"/>
  <c r="BG94"/>
  <c r="BE94"/>
  <c r="T94"/>
  <c r="R94"/>
  <c r="P94"/>
  <c r="BI93"/>
  <c r="BH93"/>
  <c r="BG93"/>
  <c r="BE93"/>
  <c r="T93"/>
  <c r="R93"/>
  <c r="P93"/>
  <c r="BI92"/>
  <c r="BH92"/>
  <c r="BG92"/>
  <c r="BE92"/>
  <c r="T92"/>
  <c r="R92"/>
  <c r="P92"/>
  <c r="BI90"/>
  <c r="BH90"/>
  <c r="BG90"/>
  <c r="BE90"/>
  <c r="T90"/>
  <c r="R90"/>
  <c r="P90"/>
  <c r="BI89"/>
  <c r="BH89"/>
  <c r="BG89"/>
  <c r="BE89"/>
  <c r="T89"/>
  <c r="R89"/>
  <c r="P89"/>
  <c r="F83"/>
  <c r="F81"/>
  <c r="E79"/>
  <c r="F54"/>
  <c r="F52"/>
  <c r="E50"/>
  <c r="J24"/>
  <c r="E24"/>
  <c r="J55"/>
  <c r="J23"/>
  <c r="J21"/>
  <c r="E21"/>
  <c r="J83"/>
  <c r="J20"/>
  <c r="J18"/>
  <c r="E18"/>
  <c r="F84"/>
  <c r="J17"/>
  <c r="J12"/>
  <c r="J81"/>
  <c r="E7"/>
  <c r="E77"/>
  <c i="5" r="J37"/>
  <c r="J36"/>
  <c i="1" r="AY58"/>
  <c i="5" r="J35"/>
  <c i="1" r="AX58"/>
  <c i="5" r="BI398"/>
  <c r="BH398"/>
  <c r="BG398"/>
  <c r="BF398"/>
  <c r="T398"/>
  <c r="T397"/>
  <c r="R398"/>
  <c r="R397"/>
  <c r="P398"/>
  <c r="P397"/>
  <c r="BI395"/>
  <c r="BH395"/>
  <c r="BG395"/>
  <c r="BF395"/>
  <c r="T395"/>
  <c r="R395"/>
  <c r="P395"/>
  <c r="BI394"/>
  <c r="BH394"/>
  <c r="BG394"/>
  <c r="BF394"/>
  <c r="T394"/>
  <c r="R394"/>
  <c r="P394"/>
  <c r="BI392"/>
  <c r="BH392"/>
  <c r="BG392"/>
  <c r="BF392"/>
  <c r="T392"/>
  <c r="R392"/>
  <c r="P392"/>
  <c r="BI386"/>
  <c r="BH386"/>
  <c r="BG386"/>
  <c r="BF386"/>
  <c r="T386"/>
  <c r="R386"/>
  <c r="P386"/>
  <c r="BI381"/>
  <c r="BH381"/>
  <c r="BG381"/>
  <c r="BF381"/>
  <c r="T381"/>
  <c r="R381"/>
  <c r="P381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7"/>
  <c r="BH367"/>
  <c r="BG367"/>
  <c r="BF367"/>
  <c r="T367"/>
  <c r="R367"/>
  <c r="P367"/>
  <c r="BI365"/>
  <c r="BH365"/>
  <c r="BG365"/>
  <c r="BF365"/>
  <c r="T365"/>
  <c r="R365"/>
  <c r="P365"/>
  <c r="BI361"/>
  <c r="BH361"/>
  <c r="BG361"/>
  <c r="BF361"/>
  <c r="T361"/>
  <c r="R361"/>
  <c r="P361"/>
  <c r="BI359"/>
  <c r="BH359"/>
  <c r="BG359"/>
  <c r="BF359"/>
  <c r="T359"/>
  <c r="R359"/>
  <c r="P359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2"/>
  <c r="BH322"/>
  <c r="BG322"/>
  <c r="BF322"/>
  <c r="T322"/>
  <c r="R322"/>
  <c r="P322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10"/>
  <c r="BH310"/>
  <c r="BG310"/>
  <c r="BF310"/>
  <c r="T310"/>
  <c r="R310"/>
  <c r="P310"/>
  <c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4"/>
  <c r="BH294"/>
  <c r="BG294"/>
  <c r="BF294"/>
  <c r="T294"/>
  <c r="R294"/>
  <c r="P294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5"/>
  <c r="BH275"/>
  <c r="BG275"/>
  <c r="BF275"/>
  <c r="T275"/>
  <c r="R275"/>
  <c r="P275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6"/>
  <c r="BH166"/>
  <c r="BG166"/>
  <c r="BF166"/>
  <c r="T166"/>
  <c r="R166"/>
  <c r="P166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T116"/>
  <c r="R117"/>
  <c r="R116"/>
  <c r="P117"/>
  <c r="P116"/>
  <c r="BI113"/>
  <c r="BH113"/>
  <c r="BG113"/>
  <c r="BF113"/>
  <c r="T113"/>
  <c r="T112"/>
  <c r="R113"/>
  <c r="R112"/>
  <c r="P113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52"/>
  <c r="E7"/>
  <c r="E48"/>
  <c i="4" r="J37"/>
  <c r="J36"/>
  <c i="1" r="AY57"/>
  <c i="4" r="J35"/>
  <c i="1" r="AX57"/>
  <c i="4" r="BI157"/>
  <c r="BH157"/>
  <c r="BG157"/>
  <c r="BF157"/>
  <c r="T157"/>
  <c r="T156"/>
  <c r="R157"/>
  <c r="R156"/>
  <c r="P157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52"/>
  <c r="E7"/>
  <c r="E48"/>
  <c i="3" r="J37"/>
  <c r="J36"/>
  <c i="1" r="AY56"/>
  <c i="3" r="J35"/>
  <c i="1" r="AX56"/>
  <c i="3"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48"/>
  <c i="2" r="J37"/>
  <c r="J36"/>
  <c i="1" r="AY55"/>
  <c i="2" r="J35"/>
  <c i="1" r="AX55"/>
  <c i="2" r="BI1470"/>
  <c r="BH1470"/>
  <c r="BG1470"/>
  <c r="BE1470"/>
  <c r="T1470"/>
  <c r="T1469"/>
  <c r="R1470"/>
  <c r="R1469"/>
  <c r="P1470"/>
  <c r="P1469"/>
  <c r="BI1462"/>
  <c r="BH1462"/>
  <c r="BG1462"/>
  <c r="BE1462"/>
  <c r="T1462"/>
  <c r="R1462"/>
  <c r="P1462"/>
  <c r="BI1451"/>
  <c r="BH1451"/>
  <c r="BG1451"/>
  <c r="BE1451"/>
  <c r="T1451"/>
  <c r="R1451"/>
  <c r="P1451"/>
  <c r="BI1444"/>
  <c r="BH1444"/>
  <c r="BG1444"/>
  <c r="BE1444"/>
  <c r="T1444"/>
  <c r="R1444"/>
  <c r="P1444"/>
  <c r="BI1440"/>
  <c r="BH1440"/>
  <c r="BG1440"/>
  <c r="BE1440"/>
  <c r="T1440"/>
  <c r="R1440"/>
  <c r="P1440"/>
  <c r="BI1439"/>
  <c r="BH1439"/>
  <c r="BG1439"/>
  <c r="BE1439"/>
  <c r="T1439"/>
  <c r="R1439"/>
  <c r="P1439"/>
  <c r="BI1437"/>
  <c r="BH1437"/>
  <c r="BG1437"/>
  <c r="BE1437"/>
  <c r="T1437"/>
  <c r="R1437"/>
  <c r="P1437"/>
  <c r="BI1435"/>
  <c r="BH1435"/>
  <c r="BG1435"/>
  <c r="BE1435"/>
  <c r="T1435"/>
  <c r="R1435"/>
  <c r="P1435"/>
  <c r="BI1434"/>
  <c r="BH1434"/>
  <c r="BG1434"/>
  <c r="BE1434"/>
  <c r="T1434"/>
  <c r="R1434"/>
  <c r="P1434"/>
  <c r="BI1432"/>
  <c r="BH1432"/>
  <c r="BG1432"/>
  <c r="BE1432"/>
  <c r="T1432"/>
  <c r="R1432"/>
  <c r="P1432"/>
  <c r="BI1426"/>
  <c r="BH1426"/>
  <c r="BG1426"/>
  <c r="BE1426"/>
  <c r="T1426"/>
  <c r="R1426"/>
  <c r="P1426"/>
  <c r="BI1422"/>
  <c r="BH1422"/>
  <c r="BG1422"/>
  <c r="BE1422"/>
  <c r="T1422"/>
  <c r="R1422"/>
  <c r="P1422"/>
  <c r="BI1419"/>
  <c r="BH1419"/>
  <c r="BG1419"/>
  <c r="BE1419"/>
  <c r="T1419"/>
  <c r="R1419"/>
  <c r="P1419"/>
  <c r="BI1417"/>
  <c r="BH1417"/>
  <c r="BG1417"/>
  <c r="BE1417"/>
  <c r="T1417"/>
  <c r="R1417"/>
  <c r="P1417"/>
  <c r="BI1389"/>
  <c r="BH1389"/>
  <c r="BG1389"/>
  <c r="BE1389"/>
  <c r="T1389"/>
  <c r="R1389"/>
  <c r="P1389"/>
  <c r="BI1387"/>
  <c r="BH1387"/>
  <c r="BG1387"/>
  <c r="BE1387"/>
  <c r="T1387"/>
  <c r="R1387"/>
  <c r="P1387"/>
  <c r="BI1357"/>
  <c r="BH1357"/>
  <c r="BG1357"/>
  <c r="BE1357"/>
  <c r="T1357"/>
  <c r="R1357"/>
  <c r="P1357"/>
  <c r="BI1355"/>
  <c r="BH1355"/>
  <c r="BG1355"/>
  <c r="BE1355"/>
  <c r="T1355"/>
  <c r="R1355"/>
  <c r="P1355"/>
  <c r="BI1327"/>
  <c r="BH1327"/>
  <c r="BG1327"/>
  <c r="BE1327"/>
  <c r="T1327"/>
  <c r="R1327"/>
  <c r="P1327"/>
  <c r="BI1312"/>
  <c r="BH1312"/>
  <c r="BG1312"/>
  <c r="BE1312"/>
  <c r="T1312"/>
  <c r="R1312"/>
  <c r="P1312"/>
  <c r="BI1297"/>
  <c r="BH1297"/>
  <c r="BG1297"/>
  <c r="BE1297"/>
  <c r="T1297"/>
  <c r="R1297"/>
  <c r="P1297"/>
  <c r="BI1295"/>
  <c r="BH1295"/>
  <c r="BG1295"/>
  <c r="BE1295"/>
  <c r="T1295"/>
  <c r="R1295"/>
  <c r="P1295"/>
  <c r="BI1292"/>
  <c r="BH1292"/>
  <c r="BG1292"/>
  <c r="BE1292"/>
  <c r="T1292"/>
  <c r="R1292"/>
  <c r="P1292"/>
  <c r="BI1282"/>
  <c r="BH1282"/>
  <c r="BG1282"/>
  <c r="BE1282"/>
  <c r="T1282"/>
  <c r="R1282"/>
  <c r="P1282"/>
  <c r="BI1280"/>
  <c r="BH1280"/>
  <c r="BG1280"/>
  <c r="BE1280"/>
  <c r="T1280"/>
  <c r="R1280"/>
  <c r="P1280"/>
  <c r="BI1278"/>
  <c r="BH1278"/>
  <c r="BG1278"/>
  <c r="BE1278"/>
  <c r="T1278"/>
  <c r="R1278"/>
  <c r="P1278"/>
  <c r="BI1275"/>
  <c r="BH1275"/>
  <c r="BG1275"/>
  <c r="BE1275"/>
  <c r="T1275"/>
  <c r="R1275"/>
  <c r="P1275"/>
  <c r="BI1273"/>
  <c r="BH1273"/>
  <c r="BG1273"/>
  <c r="BE1273"/>
  <c r="T1273"/>
  <c r="R1273"/>
  <c r="P1273"/>
  <c r="BI1271"/>
  <c r="BH1271"/>
  <c r="BG1271"/>
  <c r="BE1271"/>
  <c r="T1271"/>
  <c r="R1271"/>
  <c r="P1271"/>
  <c r="BI1269"/>
  <c r="BH1269"/>
  <c r="BG1269"/>
  <c r="BE1269"/>
  <c r="T1269"/>
  <c r="R1269"/>
  <c r="P1269"/>
  <c r="BI1265"/>
  <c r="BH1265"/>
  <c r="BG1265"/>
  <c r="BE1265"/>
  <c r="T1265"/>
  <c r="R1265"/>
  <c r="P1265"/>
  <c r="BI1263"/>
  <c r="BH1263"/>
  <c r="BG1263"/>
  <c r="BE1263"/>
  <c r="T1263"/>
  <c r="R1263"/>
  <c r="P1263"/>
  <c r="BI1258"/>
  <c r="BH1258"/>
  <c r="BG1258"/>
  <c r="BE1258"/>
  <c r="T1258"/>
  <c r="R1258"/>
  <c r="P1258"/>
  <c r="BI1256"/>
  <c r="BH1256"/>
  <c r="BG1256"/>
  <c r="BE1256"/>
  <c r="T1256"/>
  <c r="R1256"/>
  <c r="P1256"/>
  <c r="BI1254"/>
  <c r="BH1254"/>
  <c r="BG1254"/>
  <c r="BE1254"/>
  <c r="T1254"/>
  <c r="R1254"/>
  <c r="P1254"/>
  <c r="BI1252"/>
  <c r="BH1252"/>
  <c r="BG1252"/>
  <c r="BE1252"/>
  <c r="T1252"/>
  <c r="R1252"/>
  <c r="P1252"/>
  <c r="BI1247"/>
  <c r="BH1247"/>
  <c r="BG1247"/>
  <c r="BE1247"/>
  <c r="T1247"/>
  <c r="R1247"/>
  <c r="P1247"/>
  <c r="BI1245"/>
  <c r="BH1245"/>
  <c r="BG1245"/>
  <c r="BE1245"/>
  <c r="T1245"/>
  <c r="R1245"/>
  <c r="P1245"/>
  <c r="BI1243"/>
  <c r="BH1243"/>
  <c r="BG1243"/>
  <c r="BE1243"/>
  <c r="T1243"/>
  <c r="R1243"/>
  <c r="P1243"/>
  <c r="BI1238"/>
  <c r="BH1238"/>
  <c r="BG1238"/>
  <c r="BE1238"/>
  <c r="T1238"/>
  <c r="R1238"/>
  <c r="P1238"/>
  <c r="BI1236"/>
  <c r="BH1236"/>
  <c r="BG1236"/>
  <c r="BE1236"/>
  <c r="T1236"/>
  <c r="R1236"/>
  <c r="P1236"/>
  <c r="BI1232"/>
  <c r="BH1232"/>
  <c r="BG1232"/>
  <c r="BE1232"/>
  <c r="T1232"/>
  <c r="R1232"/>
  <c r="P1232"/>
  <c r="BI1224"/>
  <c r="BH1224"/>
  <c r="BG1224"/>
  <c r="BE1224"/>
  <c r="T1224"/>
  <c r="T1223"/>
  <c r="R1224"/>
  <c r="R1223"/>
  <c r="P1224"/>
  <c r="P1223"/>
  <c r="BI1221"/>
  <c r="BH1221"/>
  <c r="BG1221"/>
  <c r="BE1221"/>
  <c r="T1221"/>
  <c r="R1221"/>
  <c r="P1221"/>
  <c r="BI1219"/>
  <c r="BH1219"/>
  <c r="BG1219"/>
  <c r="BE1219"/>
  <c r="T1219"/>
  <c r="R1219"/>
  <c r="P1219"/>
  <c r="BI1206"/>
  <c r="BH1206"/>
  <c r="BG1206"/>
  <c r="BE1206"/>
  <c r="T1206"/>
  <c r="R1206"/>
  <c r="P1206"/>
  <c r="BI1198"/>
  <c r="BH1198"/>
  <c r="BG1198"/>
  <c r="BE1198"/>
  <c r="T1198"/>
  <c r="R1198"/>
  <c r="P1198"/>
  <c r="BI1190"/>
  <c r="BH1190"/>
  <c r="BG1190"/>
  <c r="BE1190"/>
  <c r="T1190"/>
  <c r="R1190"/>
  <c r="P1190"/>
  <c r="BI1165"/>
  <c r="BH1165"/>
  <c r="BG1165"/>
  <c r="BE1165"/>
  <c r="T1165"/>
  <c r="R1165"/>
  <c r="P1165"/>
  <c r="BI1157"/>
  <c r="BH1157"/>
  <c r="BG1157"/>
  <c r="BE1157"/>
  <c r="T1157"/>
  <c r="R1157"/>
  <c r="P1157"/>
  <c r="BI1149"/>
  <c r="BH1149"/>
  <c r="BG1149"/>
  <c r="BE1149"/>
  <c r="T1149"/>
  <c r="R1149"/>
  <c r="P1149"/>
  <c r="BI1147"/>
  <c r="BH1147"/>
  <c r="BG1147"/>
  <c r="BE1147"/>
  <c r="T1147"/>
  <c r="R1147"/>
  <c r="P1147"/>
  <c r="BI1139"/>
  <c r="BH1139"/>
  <c r="BG1139"/>
  <c r="BE1139"/>
  <c r="T1139"/>
  <c r="R1139"/>
  <c r="P1139"/>
  <c r="BI1137"/>
  <c r="BH1137"/>
  <c r="BG1137"/>
  <c r="BE1137"/>
  <c r="T1137"/>
  <c r="R1137"/>
  <c r="P1137"/>
  <c r="BI1132"/>
  <c r="BH1132"/>
  <c r="BG1132"/>
  <c r="BE1132"/>
  <c r="T1132"/>
  <c r="R1132"/>
  <c r="P1132"/>
  <c r="BI1130"/>
  <c r="BH1130"/>
  <c r="BG1130"/>
  <c r="BE1130"/>
  <c r="T1130"/>
  <c r="R1130"/>
  <c r="P1130"/>
  <c r="BI1122"/>
  <c r="BH1122"/>
  <c r="BG1122"/>
  <c r="BE1122"/>
  <c r="T1122"/>
  <c r="R1122"/>
  <c r="P1122"/>
  <c r="BI1116"/>
  <c r="BH1116"/>
  <c r="BG1116"/>
  <c r="BE1116"/>
  <c r="T1116"/>
  <c r="R1116"/>
  <c r="P1116"/>
  <c r="BI1113"/>
  <c r="BH1113"/>
  <c r="BG1113"/>
  <c r="BE1113"/>
  <c r="T1113"/>
  <c r="R1113"/>
  <c r="P1113"/>
  <c r="BI1109"/>
  <c r="BH1109"/>
  <c r="BG1109"/>
  <c r="BE1109"/>
  <c r="T1109"/>
  <c r="R1109"/>
  <c r="P1109"/>
  <c r="BI1105"/>
  <c r="BH1105"/>
  <c r="BG1105"/>
  <c r="BE1105"/>
  <c r="T1105"/>
  <c r="R1105"/>
  <c r="P1105"/>
  <c r="BI1101"/>
  <c r="BH1101"/>
  <c r="BG1101"/>
  <c r="BE1101"/>
  <c r="T1101"/>
  <c r="R1101"/>
  <c r="P1101"/>
  <c r="BI1098"/>
  <c r="BH1098"/>
  <c r="BG1098"/>
  <c r="BE1098"/>
  <c r="T1098"/>
  <c r="R1098"/>
  <c r="P1098"/>
  <c r="BI1094"/>
  <c r="BH1094"/>
  <c r="BG1094"/>
  <c r="BE1094"/>
  <c r="T1094"/>
  <c r="R1094"/>
  <c r="P1094"/>
  <c r="BI1090"/>
  <c r="BH1090"/>
  <c r="BG1090"/>
  <c r="BE1090"/>
  <c r="T1090"/>
  <c r="R1090"/>
  <c r="P1090"/>
  <c r="BI1086"/>
  <c r="BH1086"/>
  <c r="BG1086"/>
  <c r="BE1086"/>
  <c r="T1086"/>
  <c r="R1086"/>
  <c r="P1086"/>
  <c r="BI1082"/>
  <c r="BH1082"/>
  <c r="BG1082"/>
  <c r="BE1082"/>
  <c r="T1082"/>
  <c r="R1082"/>
  <c r="P1082"/>
  <c r="BI1078"/>
  <c r="BH1078"/>
  <c r="BG1078"/>
  <c r="BE1078"/>
  <c r="T1078"/>
  <c r="R1078"/>
  <c r="P1078"/>
  <c r="BI1075"/>
  <c r="BH1075"/>
  <c r="BG1075"/>
  <c r="BE1075"/>
  <c r="T1075"/>
  <c r="R1075"/>
  <c r="P1075"/>
  <c r="BI1067"/>
  <c r="BH1067"/>
  <c r="BG1067"/>
  <c r="BE1067"/>
  <c r="T1067"/>
  <c r="R1067"/>
  <c r="P1067"/>
  <c r="BI1059"/>
  <c r="BH1059"/>
  <c r="BG1059"/>
  <c r="BE1059"/>
  <c r="T1059"/>
  <c r="R1059"/>
  <c r="P1059"/>
  <c r="BI1045"/>
  <c r="BH1045"/>
  <c r="BG1045"/>
  <c r="BE1045"/>
  <c r="T1045"/>
  <c r="R1045"/>
  <c r="P1045"/>
  <c r="BI1040"/>
  <c r="BH1040"/>
  <c r="BG1040"/>
  <c r="BE1040"/>
  <c r="T1040"/>
  <c r="R1040"/>
  <c r="P1040"/>
  <c r="BI1035"/>
  <c r="BH1035"/>
  <c r="BG1035"/>
  <c r="BE1035"/>
  <c r="T1035"/>
  <c r="R1035"/>
  <c r="P1035"/>
  <c r="BI1030"/>
  <c r="BH1030"/>
  <c r="BG1030"/>
  <c r="BE1030"/>
  <c r="T1030"/>
  <c r="R1030"/>
  <c r="P1030"/>
  <c r="BI1025"/>
  <c r="BH1025"/>
  <c r="BG1025"/>
  <c r="BE1025"/>
  <c r="T1025"/>
  <c r="R1025"/>
  <c r="P1025"/>
  <c r="BI1020"/>
  <c r="BH1020"/>
  <c r="BG1020"/>
  <c r="BE1020"/>
  <c r="T1020"/>
  <c r="R1020"/>
  <c r="P1020"/>
  <c r="BI1015"/>
  <c r="BH1015"/>
  <c r="BG1015"/>
  <c r="BE1015"/>
  <c r="T1015"/>
  <c r="R1015"/>
  <c r="P1015"/>
  <c r="BI1010"/>
  <c r="BH1010"/>
  <c r="BG1010"/>
  <c r="BE1010"/>
  <c r="T1010"/>
  <c r="R1010"/>
  <c r="P1010"/>
  <c r="BI1005"/>
  <c r="BH1005"/>
  <c r="BG1005"/>
  <c r="BE1005"/>
  <c r="T1005"/>
  <c r="R1005"/>
  <c r="P1005"/>
  <c r="BI1000"/>
  <c r="BH1000"/>
  <c r="BG1000"/>
  <c r="BE1000"/>
  <c r="T1000"/>
  <c r="R1000"/>
  <c r="P1000"/>
  <c r="BI995"/>
  <c r="BH995"/>
  <c r="BG995"/>
  <c r="BE995"/>
  <c r="T995"/>
  <c r="R995"/>
  <c r="P995"/>
  <c r="BI991"/>
  <c r="BH991"/>
  <c r="BG991"/>
  <c r="BE991"/>
  <c r="T991"/>
  <c r="R991"/>
  <c r="P991"/>
  <c r="BI987"/>
  <c r="BH987"/>
  <c r="BG987"/>
  <c r="BE987"/>
  <c r="T987"/>
  <c r="R987"/>
  <c r="P987"/>
  <c r="BI983"/>
  <c r="BH983"/>
  <c r="BG983"/>
  <c r="BE983"/>
  <c r="T983"/>
  <c r="R983"/>
  <c r="P983"/>
  <c r="BI979"/>
  <c r="BH979"/>
  <c r="BG979"/>
  <c r="BE979"/>
  <c r="T979"/>
  <c r="R979"/>
  <c r="P979"/>
  <c r="BI975"/>
  <c r="BH975"/>
  <c r="BG975"/>
  <c r="BE975"/>
  <c r="T975"/>
  <c r="R975"/>
  <c r="P975"/>
  <c r="BI971"/>
  <c r="BH971"/>
  <c r="BG971"/>
  <c r="BE971"/>
  <c r="T971"/>
  <c r="R971"/>
  <c r="P971"/>
  <c r="BI967"/>
  <c r="BH967"/>
  <c r="BG967"/>
  <c r="BE967"/>
  <c r="T967"/>
  <c r="R967"/>
  <c r="P967"/>
  <c r="BI963"/>
  <c r="BH963"/>
  <c r="BG963"/>
  <c r="BE963"/>
  <c r="T963"/>
  <c r="R963"/>
  <c r="P963"/>
  <c r="BI959"/>
  <c r="BH959"/>
  <c r="BG959"/>
  <c r="BE959"/>
  <c r="T959"/>
  <c r="R959"/>
  <c r="P959"/>
  <c r="BI955"/>
  <c r="BH955"/>
  <c r="BG955"/>
  <c r="BE955"/>
  <c r="T955"/>
  <c r="R955"/>
  <c r="P955"/>
  <c r="BI951"/>
  <c r="BH951"/>
  <c r="BG951"/>
  <c r="BE951"/>
  <c r="T951"/>
  <c r="R951"/>
  <c r="P951"/>
  <c r="BI947"/>
  <c r="BH947"/>
  <c r="BG947"/>
  <c r="BE947"/>
  <c r="T947"/>
  <c r="R947"/>
  <c r="P947"/>
  <c r="BI944"/>
  <c r="BH944"/>
  <c r="BG944"/>
  <c r="BE944"/>
  <c r="T944"/>
  <c r="R944"/>
  <c r="P944"/>
  <c r="BI941"/>
  <c r="BH941"/>
  <c r="BG941"/>
  <c r="BE941"/>
  <c r="T941"/>
  <c r="R941"/>
  <c r="P941"/>
  <c r="BI938"/>
  <c r="BH938"/>
  <c r="BG938"/>
  <c r="BE938"/>
  <c r="T938"/>
  <c r="R938"/>
  <c r="P938"/>
  <c r="BI935"/>
  <c r="BH935"/>
  <c r="BG935"/>
  <c r="BE935"/>
  <c r="T935"/>
  <c r="R935"/>
  <c r="P935"/>
  <c r="BI932"/>
  <c r="BH932"/>
  <c r="BG932"/>
  <c r="BE932"/>
  <c r="T932"/>
  <c r="R932"/>
  <c r="P932"/>
  <c r="BI929"/>
  <c r="BH929"/>
  <c r="BG929"/>
  <c r="BE929"/>
  <c r="T929"/>
  <c r="R929"/>
  <c r="P929"/>
  <c r="BI926"/>
  <c r="BH926"/>
  <c r="BG926"/>
  <c r="BE926"/>
  <c r="T926"/>
  <c r="R926"/>
  <c r="P926"/>
  <c r="BI923"/>
  <c r="BH923"/>
  <c r="BG923"/>
  <c r="BE923"/>
  <c r="T923"/>
  <c r="R923"/>
  <c r="P923"/>
  <c r="BI920"/>
  <c r="BH920"/>
  <c r="BG920"/>
  <c r="BE920"/>
  <c r="T920"/>
  <c r="R920"/>
  <c r="P920"/>
  <c r="BI917"/>
  <c r="BH917"/>
  <c r="BG917"/>
  <c r="BE917"/>
  <c r="T917"/>
  <c r="R917"/>
  <c r="P917"/>
  <c r="BI916"/>
  <c r="BH916"/>
  <c r="BG916"/>
  <c r="BE916"/>
  <c r="T916"/>
  <c r="R916"/>
  <c r="P916"/>
  <c r="BI915"/>
  <c r="BH915"/>
  <c r="BG915"/>
  <c r="BE915"/>
  <c r="T915"/>
  <c r="R915"/>
  <c r="P915"/>
  <c r="BI910"/>
  <c r="BH910"/>
  <c r="BG910"/>
  <c r="BE910"/>
  <c r="T910"/>
  <c r="R910"/>
  <c r="P910"/>
  <c r="BI907"/>
  <c r="BH907"/>
  <c r="BG907"/>
  <c r="BE907"/>
  <c r="T907"/>
  <c r="R907"/>
  <c r="P907"/>
  <c r="BI898"/>
  <c r="BH898"/>
  <c r="BG898"/>
  <c r="BE898"/>
  <c r="T898"/>
  <c r="R898"/>
  <c r="P898"/>
  <c r="BI890"/>
  <c r="BH890"/>
  <c r="BG890"/>
  <c r="BE890"/>
  <c r="T890"/>
  <c r="R890"/>
  <c r="P890"/>
  <c r="BI887"/>
  <c r="BH887"/>
  <c r="BG887"/>
  <c r="BE887"/>
  <c r="T887"/>
  <c r="R887"/>
  <c r="P887"/>
  <c r="BI886"/>
  <c r="BH886"/>
  <c r="BG886"/>
  <c r="BE886"/>
  <c r="T886"/>
  <c r="R886"/>
  <c r="P886"/>
  <c r="BI882"/>
  <c r="BH882"/>
  <c r="BG882"/>
  <c r="BE882"/>
  <c r="T882"/>
  <c r="R882"/>
  <c r="P882"/>
  <c r="BI876"/>
  <c r="BH876"/>
  <c r="BG876"/>
  <c r="BE876"/>
  <c r="T876"/>
  <c r="R876"/>
  <c r="P876"/>
  <c r="BI875"/>
  <c r="BH875"/>
  <c r="BG875"/>
  <c r="BE875"/>
  <c r="T875"/>
  <c r="R875"/>
  <c r="P875"/>
  <c r="BI873"/>
  <c r="BH873"/>
  <c r="BG873"/>
  <c r="BE873"/>
  <c r="T873"/>
  <c r="R873"/>
  <c r="P873"/>
  <c r="BI869"/>
  <c r="BH869"/>
  <c r="BG869"/>
  <c r="BE869"/>
  <c r="T869"/>
  <c r="R869"/>
  <c r="P869"/>
  <c r="BI861"/>
  <c r="BH861"/>
  <c r="BG861"/>
  <c r="BE861"/>
  <c r="T861"/>
  <c r="R861"/>
  <c r="P861"/>
  <c r="BI852"/>
  <c r="BH852"/>
  <c r="BG852"/>
  <c r="BE852"/>
  <c r="T852"/>
  <c r="R852"/>
  <c r="P852"/>
  <c r="BI850"/>
  <c r="BH850"/>
  <c r="BG850"/>
  <c r="BE850"/>
  <c r="T850"/>
  <c r="R850"/>
  <c r="P850"/>
  <c r="BI840"/>
  <c r="BH840"/>
  <c r="BG840"/>
  <c r="BE840"/>
  <c r="T840"/>
  <c r="R840"/>
  <c r="P840"/>
  <c r="BI838"/>
  <c r="BH838"/>
  <c r="BG838"/>
  <c r="BE838"/>
  <c r="T838"/>
  <c r="R838"/>
  <c r="P838"/>
  <c r="BI829"/>
  <c r="BH829"/>
  <c r="BG829"/>
  <c r="BE829"/>
  <c r="T829"/>
  <c r="R829"/>
  <c r="P829"/>
  <c r="BI823"/>
  <c r="BH823"/>
  <c r="BG823"/>
  <c r="BE823"/>
  <c r="T823"/>
  <c r="R823"/>
  <c r="P823"/>
  <c r="BI814"/>
  <c r="BH814"/>
  <c r="BG814"/>
  <c r="BE814"/>
  <c r="T814"/>
  <c r="R814"/>
  <c r="P814"/>
  <c r="BI809"/>
  <c r="BH809"/>
  <c r="BG809"/>
  <c r="BE809"/>
  <c r="T809"/>
  <c r="R809"/>
  <c r="P809"/>
  <c r="BI801"/>
  <c r="BH801"/>
  <c r="BG801"/>
  <c r="BE801"/>
  <c r="T801"/>
  <c r="R801"/>
  <c r="P801"/>
  <c r="BI786"/>
  <c r="BH786"/>
  <c r="BG786"/>
  <c r="BE786"/>
  <c r="T786"/>
  <c r="R786"/>
  <c r="P786"/>
  <c r="BI778"/>
  <c r="BH778"/>
  <c r="BG778"/>
  <c r="BE778"/>
  <c r="T778"/>
  <c r="R778"/>
  <c r="P778"/>
  <c r="BI772"/>
  <c r="BH772"/>
  <c r="BG772"/>
  <c r="BE772"/>
  <c r="T772"/>
  <c r="R772"/>
  <c r="P772"/>
  <c r="BI734"/>
  <c r="BH734"/>
  <c r="BG734"/>
  <c r="BE734"/>
  <c r="T734"/>
  <c r="R734"/>
  <c r="P734"/>
  <c r="BI721"/>
  <c r="BH721"/>
  <c r="BG721"/>
  <c r="BE721"/>
  <c r="T721"/>
  <c r="R721"/>
  <c r="P721"/>
  <c r="BI692"/>
  <c r="BH692"/>
  <c r="BG692"/>
  <c r="BE692"/>
  <c r="T692"/>
  <c r="R692"/>
  <c r="P692"/>
  <c r="BI689"/>
  <c r="BH689"/>
  <c r="BG689"/>
  <c r="BE689"/>
  <c r="T689"/>
  <c r="R689"/>
  <c r="P689"/>
  <c r="BI687"/>
  <c r="BH687"/>
  <c r="BG687"/>
  <c r="BE687"/>
  <c r="T687"/>
  <c r="R687"/>
  <c r="P687"/>
  <c r="BI682"/>
  <c r="BH682"/>
  <c r="BG682"/>
  <c r="BE682"/>
  <c r="T682"/>
  <c r="R682"/>
  <c r="P682"/>
  <c r="BI679"/>
  <c r="BH679"/>
  <c r="BG679"/>
  <c r="BE679"/>
  <c r="T679"/>
  <c r="R679"/>
  <c r="P679"/>
  <c r="BI657"/>
  <c r="BH657"/>
  <c r="BG657"/>
  <c r="BE657"/>
  <c r="T657"/>
  <c r="R657"/>
  <c r="P657"/>
  <c r="BI653"/>
  <c r="BH653"/>
  <c r="BG653"/>
  <c r="BE653"/>
  <c r="T653"/>
  <c r="R653"/>
  <c r="P653"/>
  <c r="BI647"/>
  <c r="BH647"/>
  <c r="BG647"/>
  <c r="BE647"/>
  <c r="T647"/>
  <c r="R647"/>
  <c r="P647"/>
  <c r="BI639"/>
  <c r="BH639"/>
  <c r="BG639"/>
  <c r="BE639"/>
  <c r="T639"/>
  <c r="R639"/>
  <c r="P639"/>
  <c r="BI636"/>
  <c r="BH636"/>
  <c r="BG636"/>
  <c r="BE636"/>
  <c r="T636"/>
  <c r="R636"/>
  <c r="P636"/>
  <c r="BI634"/>
  <c r="BH634"/>
  <c r="BG634"/>
  <c r="BE634"/>
  <c r="T634"/>
  <c r="R634"/>
  <c r="P634"/>
  <c r="BI627"/>
  <c r="BH627"/>
  <c r="BG627"/>
  <c r="BE627"/>
  <c r="T627"/>
  <c r="R627"/>
  <c r="P627"/>
  <c r="BI625"/>
  <c r="BH625"/>
  <c r="BG625"/>
  <c r="BE625"/>
  <c r="T625"/>
  <c r="R625"/>
  <c r="P625"/>
  <c r="BI623"/>
  <c r="BH623"/>
  <c r="BG623"/>
  <c r="BE623"/>
  <c r="T623"/>
  <c r="R623"/>
  <c r="P623"/>
  <c r="BI612"/>
  <c r="BH612"/>
  <c r="BG612"/>
  <c r="BE612"/>
  <c r="T612"/>
  <c r="R612"/>
  <c r="P612"/>
  <c r="BI610"/>
  <c r="BH610"/>
  <c r="BG610"/>
  <c r="BE610"/>
  <c r="T610"/>
  <c r="R610"/>
  <c r="P610"/>
  <c r="BI605"/>
  <c r="BH605"/>
  <c r="BG605"/>
  <c r="BE605"/>
  <c r="T605"/>
  <c r="R605"/>
  <c r="P605"/>
  <c r="BI601"/>
  <c r="BH601"/>
  <c r="BG601"/>
  <c r="BE601"/>
  <c r="T601"/>
  <c r="T600"/>
  <c r="R601"/>
  <c r="R600"/>
  <c r="P601"/>
  <c r="P600"/>
  <c r="BI598"/>
  <c r="BH598"/>
  <c r="BG598"/>
  <c r="BE598"/>
  <c r="T598"/>
  <c r="R598"/>
  <c r="P598"/>
  <c r="BI596"/>
  <c r="BH596"/>
  <c r="BG596"/>
  <c r="BE596"/>
  <c r="T596"/>
  <c r="R596"/>
  <c r="P596"/>
  <c r="BI594"/>
  <c r="BH594"/>
  <c r="BG594"/>
  <c r="BE594"/>
  <c r="T594"/>
  <c r="R594"/>
  <c r="P594"/>
  <c r="BI592"/>
  <c r="BH592"/>
  <c r="BG592"/>
  <c r="BE592"/>
  <c r="T592"/>
  <c r="R592"/>
  <c r="P592"/>
  <c r="BI590"/>
  <c r="BH590"/>
  <c r="BG590"/>
  <c r="BE590"/>
  <c r="T590"/>
  <c r="R590"/>
  <c r="P590"/>
  <c r="BI587"/>
  <c r="BH587"/>
  <c r="BG587"/>
  <c r="BE587"/>
  <c r="T587"/>
  <c r="R587"/>
  <c r="P587"/>
  <c r="BI585"/>
  <c r="BH585"/>
  <c r="BG585"/>
  <c r="BE585"/>
  <c r="T585"/>
  <c r="R585"/>
  <c r="P585"/>
  <c r="BI582"/>
  <c r="BH582"/>
  <c r="BG582"/>
  <c r="BE582"/>
  <c r="T582"/>
  <c r="R582"/>
  <c r="P582"/>
  <c r="BI580"/>
  <c r="BH580"/>
  <c r="BG580"/>
  <c r="BE580"/>
  <c r="T580"/>
  <c r="R580"/>
  <c r="P580"/>
  <c r="BI578"/>
  <c r="BH578"/>
  <c r="BG578"/>
  <c r="BE578"/>
  <c r="T578"/>
  <c r="R578"/>
  <c r="P578"/>
  <c r="BI567"/>
  <c r="BH567"/>
  <c r="BG567"/>
  <c r="BE567"/>
  <c r="T567"/>
  <c r="R567"/>
  <c r="P567"/>
  <c r="BI562"/>
  <c r="BH562"/>
  <c r="BG562"/>
  <c r="BE562"/>
  <c r="T562"/>
  <c r="R562"/>
  <c r="P562"/>
  <c r="BI557"/>
  <c r="BH557"/>
  <c r="BG557"/>
  <c r="BE557"/>
  <c r="T557"/>
  <c r="R557"/>
  <c r="P557"/>
  <c r="BI552"/>
  <c r="BH552"/>
  <c r="BG552"/>
  <c r="BE552"/>
  <c r="T552"/>
  <c r="R552"/>
  <c r="P552"/>
  <c r="BI537"/>
  <c r="BH537"/>
  <c r="BG537"/>
  <c r="BE537"/>
  <c r="T537"/>
  <c r="R537"/>
  <c r="P537"/>
  <c r="BI495"/>
  <c r="BH495"/>
  <c r="BG495"/>
  <c r="BE495"/>
  <c r="T495"/>
  <c r="R495"/>
  <c r="P495"/>
  <c r="BI489"/>
  <c r="BH489"/>
  <c r="BG489"/>
  <c r="BE489"/>
  <c r="T489"/>
  <c r="R489"/>
  <c r="P489"/>
  <c r="BI481"/>
  <c r="BH481"/>
  <c r="BG481"/>
  <c r="BE481"/>
  <c r="T481"/>
  <c r="R481"/>
  <c r="P481"/>
  <c r="BI473"/>
  <c r="BH473"/>
  <c r="BG473"/>
  <c r="BE473"/>
  <c r="T473"/>
  <c r="R473"/>
  <c r="P473"/>
  <c r="BI471"/>
  <c r="BH471"/>
  <c r="BG471"/>
  <c r="BE471"/>
  <c r="T471"/>
  <c r="R471"/>
  <c r="P471"/>
  <c r="BI469"/>
  <c r="BH469"/>
  <c r="BG469"/>
  <c r="BE469"/>
  <c r="T469"/>
  <c r="R469"/>
  <c r="P469"/>
  <c r="BI467"/>
  <c r="BH467"/>
  <c r="BG467"/>
  <c r="BE467"/>
  <c r="T467"/>
  <c r="R467"/>
  <c r="P467"/>
  <c r="BI462"/>
  <c r="BH462"/>
  <c r="BG462"/>
  <c r="BE462"/>
  <c r="T462"/>
  <c r="R462"/>
  <c r="P462"/>
  <c r="BI457"/>
  <c r="BH457"/>
  <c r="BG457"/>
  <c r="BE457"/>
  <c r="T457"/>
  <c r="R457"/>
  <c r="P457"/>
  <c r="BI455"/>
  <c r="BH455"/>
  <c r="BG455"/>
  <c r="BE455"/>
  <c r="T455"/>
  <c r="R455"/>
  <c r="P455"/>
  <c r="BI453"/>
  <c r="BH453"/>
  <c r="BG453"/>
  <c r="BE453"/>
  <c r="T453"/>
  <c r="R453"/>
  <c r="P453"/>
  <c r="BI446"/>
  <c r="BH446"/>
  <c r="BG446"/>
  <c r="BE446"/>
  <c r="T446"/>
  <c r="R446"/>
  <c r="P446"/>
  <c r="BI435"/>
  <c r="BH435"/>
  <c r="BG435"/>
  <c r="BE435"/>
  <c r="T435"/>
  <c r="R435"/>
  <c r="P435"/>
  <c r="BI427"/>
  <c r="BH427"/>
  <c r="BG427"/>
  <c r="BE427"/>
  <c r="T427"/>
  <c r="R427"/>
  <c r="P427"/>
  <c r="BI419"/>
  <c r="BH419"/>
  <c r="BG419"/>
  <c r="BE419"/>
  <c r="T419"/>
  <c r="R419"/>
  <c r="P419"/>
  <c r="BI411"/>
  <c r="BH411"/>
  <c r="BG411"/>
  <c r="BE411"/>
  <c r="T411"/>
  <c r="R411"/>
  <c r="P411"/>
  <c r="BI395"/>
  <c r="BH395"/>
  <c r="BG395"/>
  <c r="BE395"/>
  <c r="T395"/>
  <c r="R395"/>
  <c r="P395"/>
  <c r="BI386"/>
  <c r="BH386"/>
  <c r="BG386"/>
  <c r="BE386"/>
  <c r="T386"/>
  <c r="R386"/>
  <c r="P386"/>
  <c r="BI376"/>
  <c r="BH376"/>
  <c r="BG376"/>
  <c r="BE376"/>
  <c r="T376"/>
  <c r="R376"/>
  <c r="P376"/>
  <c r="BI365"/>
  <c r="BH365"/>
  <c r="BG365"/>
  <c r="BE365"/>
  <c r="T365"/>
  <c r="R365"/>
  <c r="P365"/>
  <c r="BI356"/>
  <c r="BH356"/>
  <c r="BG356"/>
  <c r="BE356"/>
  <c r="T356"/>
  <c r="R356"/>
  <c r="P356"/>
  <c r="BI348"/>
  <c r="BH348"/>
  <c r="BG348"/>
  <c r="BE348"/>
  <c r="T348"/>
  <c r="R348"/>
  <c r="P348"/>
  <c r="BI340"/>
  <c r="BH340"/>
  <c r="BG340"/>
  <c r="BE340"/>
  <c r="T340"/>
  <c r="R340"/>
  <c r="P340"/>
  <c r="BI322"/>
  <c r="BH322"/>
  <c r="BG322"/>
  <c r="BE322"/>
  <c r="T322"/>
  <c r="R322"/>
  <c r="P322"/>
  <c r="BI317"/>
  <c r="BH317"/>
  <c r="BG317"/>
  <c r="BE317"/>
  <c r="T317"/>
  <c r="R317"/>
  <c r="P317"/>
  <c r="BI312"/>
  <c r="BH312"/>
  <c r="BG312"/>
  <c r="BE312"/>
  <c r="T312"/>
  <c r="R312"/>
  <c r="P312"/>
  <c r="BI294"/>
  <c r="BH294"/>
  <c r="BG294"/>
  <c r="BE294"/>
  <c r="T294"/>
  <c r="R294"/>
  <c r="P294"/>
  <c r="BI285"/>
  <c r="BH285"/>
  <c r="BG285"/>
  <c r="BE285"/>
  <c r="T285"/>
  <c r="R285"/>
  <c r="P285"/>
  <c r="BI266"/>
  <c r="BH266"/>
  <c r="BG266"/>
  <c r="BE266"/>
  <c r="T266"/>
  <c r="R266"/>
  <c r="P266"/>
  <c r="BI252"/>
  <c r="BH252"/>
  <c r="BG252"/>
  <c r="BE252"/>
  <c r="T252"/>
  <c r="R252"/>
  <c r="P252"/>
  <c r="BI247"/>
  <c r="BH247"/>
  <c r="BG247"/>
  <c r="BE247"/>
  <c r="T247"/>
  <c r="R247"/>
  <c r="P247"/>
  <c r="BI246"/>
  <c r="BH246"/>
  <c r="BG246"/>
  <c r="BE246"/>
  <c r="T246"/>
  <c r="R246"/>
  <c r="P246"/>
  <c r="BI242"/>
  <c r="BH242"/>
  <c r="BG242"/>
  <c r="BE242"/>
  <c r="T242"/>
  <c r="R242"/>
  <c r="P242"/>
  <c r="BI236"/>
  <c r="BH236"/>
  <c r="BG236"/>
  <c r="BE236"/>
  <c r="T236"/>
  <c r="R236"/>
  <c r="P236"/>
  <c r="BI234"/>
  <c r="BH234"/>
  <c r="BG234"/>
  <c r="BE234"/>
  <c r="T234"/>
  <c r="R234"/>
  <c r="P234"/>
  <c r="BI225"/>
  <c r="BH225"/>
  <c r="BG225"/>
  <c r="BE225"/>
  <c r="T225"/>
  <c r="R225"/>
  <c r="P225"/>
  <c r="BI219"/>
  <c r="BH219"/>
  <c r="BG219"/>
  <c r="BE219"/>
  <c r="T219"/>
  <c r="R219"/>
  <c r="P219"/>
  <c r="BI211"/>
  <c r="BH211"/>
  <c r="BG211"/>
  <c r="BE211"/>
  <c r="T211"/>
  <c r="R211"/>
  <c r="P211"/>
  <c r="BI198"/>
  <c r="BH198"/>
  <c r="BG198"/>
  <c r="BE198"/>
  <c r="T198"/>
  <c r="R198"/>
  <c r="P198"/>
  <c r="BI196"/>
  <c r="BH196"/>
  <c r="BG196"/>
  <c r="BE196"/>
  <c r="T196"/>
  <c r="R196"/>
  <c r="P196"/>
  <c r="BI194"/>
  <c r="BH194"/>
  <c r="BG194"/>
  <c r="BE194"/>
  <c r="T194"/>
  <c r="R194"/>
  <c r="P194"/>
  <c r="BI186"/>
  <c r="BH186"/>
  <c r="BG186"/>
  <c r="BE186"/>
  <c r="T186"/>
  <c r="R186"/>
  <c r="P186"/>
  <c r="BI180"/>
  <c r="BH180"/>
  <c r="BG180"/>
  <c r="BE180"/>
  <c r="T180"/>
  <c r="R180"/>
  <c r="P180"/>
  <c r="BI173"/>
  <c r="BH173"/>
  <c r="BG173"/>
  <c r="BE173"/>
  <c r="T173"/>
  <c r="R173"/>
  <c r="P173"/>
  <c r="BI166"/>
  <c r="BH166"/>
  <c r="BG166"/>
  <c r="BE166"/>
  <c r="T166"/>
  <c r="R166"/>
  <c r="P166"/>
  <c r="BI161"/>
  <c r="BH161"/>
  <c r="BG161"/>
  <c r="BE161"/>
  <c r="T161"/>
  <c r="R161"/>
  <c r="P161"/>
  <c r="BI156"/>
  <c r="BH156"/>
  <c r="BG156"/>
  <c r="BE156"/>
  <c r="T156"/>
  <c r="R156"/>
  <c r="P156"/>
  <c r="BI152"/>
  <c r="BH152"/>
  <c r="BG152"/>
  <c r="BE152"/>
  <c r="T152"/>
  <c r="R152"/>
  <c r="P152"/>
  <c r="BI148"/>
  <c r="BH148"/>
  <c r="BG148"/>
  <c r="BE148"/>
  <c r="T148"/>
  <c r="R148"/>
  <c r="P148"/>
  <c r="BI141"/>
  <c r="BH141"/>
  <c r="BG141"/>
  <c r="BE141"/>
  <c r="T141"/>
  <c r="R141"/>
  <c r="P141"/>
  <c r="BI136"/>
  <c r="BH136"/>
  <c r="BG136"/>
  <c r="BE136"/>
  <c r="T136"/>
  <c r="R136"/>
  <c r="P136"/>
  <c r="BI132"/>
  <c r="BH132"/>
  <c r="BG132"/>
  <c r="BE132"/>
  <c r="T132"/>
  <c r="R132"/>
  <c r="P132"/>
  <c r="BI126"/>
  <c r="BH126"/>
  <c r="BG126"/>
  <c r="BE126"/>
  <c r="T126"/>
  <c r="R126"/>
  <c r="P126"/>
  <c r="BI121"/>
  <c r="BH121"/>
  <c r="BG121"/>
  <c r="BE121"/>
  <c r="T121"/>
  <c r="R121"/>
  <c r="P121"/>
  <c r="BI117"/>
  <c r="BH117"/>
  <c r="BG117"/>
  <c r="BE117"/>
  <c r="T117"/>
  <c r="R117"/>
  <c r="P117"/>
  <c r="BI112"/>
  <c r="BH112"/>
  <c r="BG112"/>
  <c r="BE112"/>
  <c r="T112"/>
  <c r="R112"/>
  <c r="P112"/>
  <c r="BI107"/>
  <c r="BH107"/>
  <c r="BG107"/>
  <c r="BE107"/>
  <c r="T107"/>
  <c r="R107"/>
  <c r="P107"/>
  <c r="BI102"/>
  <c r="BH102"/>
  <c r="BG102"/>
  <c r="BE102"/>
  <c r="T102"/>
  <c r="R102"/>
  <c r="P102"/>
  <c r="J96"/>
  <c r="J95"/>
  <c r="F95"/>
  <c r="F93"/>
  <c r="E91"/>
  <c r="J55"/>
  <c r="J54"/>
  <c r="F54"/>
  <c r="F52"/>
  <c r="E50"/>
  <c r="J18"/>
  <c r="E18"/>
  <c r="F96"/>
  <c r="J17"/>
  <c r="J12"/>
  <c r="J93"/>
  <c r="E7"/>
  <c r="E89"/>
  <c i="1" r="L50"/>
  <c r="AM50"/>
  <c r="AM49"/>
  <c r="L49"/>
  <c r="AM47"/>
  <c r="L47"/>
  <c r="L45"/>
  <c r="L44"/>
  <c i="5" r="J184"/>
  <c r="J226"/>
  <c i="7" r="J89"/>
  <c i="2" r="J1245"/>
  <c r="J211"/>
  <c r="BK173"/>
  <c i="3" r="BK168"/>
  <c i="4" r="J107"/>
  <c i="5" r="BK230"/>
  <c r="BK159"/>
  <c r="BK153"/>
  <c i="6" r="BK133"/>
  <c i="2" r="BK1297"/>
  <c r="J386"/>
  <c r="J1025"/>
  <c r="BK975"/>
  <c i="3" r="BK161"/>
  <c i="4" r="BK131"/>
  <c i="5" r="J247"/>
  <c r="BK351"/>
  <c i="2" r="J266"/>
  <c r="BK786"/>
  <c r="J625"/>
  <c r="J537"/>
  <c i="3" r="J133"/>
  <c i="4" r="BK103"/>
  <c i="5" r="J286"/>
  <c r="J141"/>
  <c i="6" r="J140"/>
  <c i="2" r="J395"/>
  <c r="J692"/>
  <c r="J823"/>
  <c r="J246"/>
  <c i="4" r="BK141"/>
  <c i="5" r="J264"/>
  <c i="2" r="J951"/>
  <c r="J929"/>
  <c r="J1357"/>
  <c r="BK910"/>
  <c r="BK692"/>
  <c i="3" r="J96"/>
  <c i="4" r="BK102"/>
  <c i="5" r="BK329"/>
  <c r="BK155"/>
  <c r="J135"/>
  <c i="2" r="J580"/>
  <c r="BK647"/>
  <c r="J657"/>
  <c r="BK1263"/>
  <c r="J427"/>
  <c i="3" r="J161"/>
  <c i="4" r="BK143"/>
  <c i="5" r="BK139"/>
  <c r="J251"/>
  <c i="2" r="BK907"/>
  <c r="BK348"/>
  <c r="BK734"/>
  <c r="J462"/>
  <c i="3" r="J187"/>
  <c i="5" r="BK311"/>
  <c r="BK319"/>
  <c i="6" r="J119"/>
  <c i="2" r="BK596"/>
  <c r="BK951"/>
  <c r="J455"/>
  <c i="3" r="J182"/>
  <c i="4" r="J106"/>
  <c i="5" r="J311"/>
  <c r="BK315"/>
  <c i="6" r="J129"/>
  <c i="2" r="BK601"/>
  <c r="BK495"/>
  <c r="J1098"/>
  <c r="J963"/>
  <c i="6" r="BK90"/>
  <c i="2" r="J1278"/>
  <c r="BK1269"/>
  <c r="J1086"/>
  <c i="5" r="BK247"/>
  <c i="6" r="J135"/>
  <c r="BK117"/>
  <c i="2" r="J935"/>
  <c r="BK1254"/>
  <c r="BK1278"/>
  <c r="J166"/>
  <c i="3" r="BK135"/>
  <c i="4" r="J130"/>
  <c i="5" r="J295"/>
  <c r="BK126"/>
  <c r="BK176"/>
  <c i="6" r="J92"/>
  <c r="BK95"/>
  <c i="2" r="J886"/>
  <c r="J1426"/>
  <c r="J809"/>
  <c r="J136"/>
  <c i="4" r="BK109"/>
  <c i="5" r="J157"/>
  <c i="2" r="J471"/>
  <c r="J975"/>
  <c r="J1113"/>
  <c r="BK1147"/>
  <c r="J322"/>
  <c r="BK117"/>
  <c i="3" r="BK146"/>
  <c i="4" r="BK152"/>
  <c i="5" r="BK301"/>
  <c i="2" r="BK1265"/>
  <c r="J1417"/>
  <c r="J1035"/>
  <c r="BK886"/>
  <c r="J1219"/>
  <c i="3" r="J159"/>
  <c i="4" r="J152"/>
  <c i="5" r="BK267"/>
  <c r="J190"/>
  <c r="BK394"/>
  <c i="6" r="BK125"/>
  <c i="7" r="BK96"/>
  <c i="2" r="BK1015"/>
  <c r="J907"/>
  <c r="J126"/>
  <c r="BK838"/>
  <c r="J180"/>
  <c i="4" r="J116"/>
  <c i="5" r="BK222"/>
  <c r="J398"/>
  <c i="6" r="J108"/>
  <c i="2" r="J852"/>
  <c r="BK979"/>
  <c r="BK198"/>
  <c r="BK1417"/>
  <c i="3" r="BK150"/>
  <c r="BK180"/>
  <c i="5" r="BK249"/>
  <c r="J210"/>
  <c i="6" r="BK104"/>
  <c r="J130"/>
  <c i="2" r="BK592"/>
  <c r="BK1149"/>
  <c r="J910"/>
  <c r="J457"/>
  <c i="3" r="J172"/>
  <c i="4" r="BK126"/>
  <c r="J87"/>
  <c i="5" r="BK355"/>
  <c r="J294"/>
  <c i="6" r="J112"/>
  <c i="2" r="BK136"/>
  <c r="BK356"/>
  <c r="J1082"/>
  <c r="BK963"/>
  <c r="BK285"/>
  <c r="BK156"/>
  <c i="5" r="J186"/>
  <c r="J305"/>
  <c r="BK373"/>
  <c r="BK344"/>
  <c i="6" r="BK115"/>
  <c i="2" r="BK1219"/>
  <c r="BK610"/>
  <c r="J1130"/>
  <c r="J186"/>
  <c i="3" r="J89"/>
  <c i="4" r="BK107"/>
  <c i="5" r="J356"/>
  <c r="J275"/>
  <c r="BK202"/>
  <c i="6" r="BK129"/>
  <c i="2" r="BK679"/>
  <c r="J578"/>
  <c r="J1045"/>
  <c r="BK850"/>
  <c r="BK1435"/>
  <c r="J1020"/>
  <c r="J887"/>
  <c i="3" r="J153"/>
  <c i="4" r="J139"/>
  <c i="5" r="J344"/>
  <c r="J195"/>
  <c r="J370"/>
  <c r="BK179"/>
  <c i="6" r="BK131"/>
  <c i="5" r="J149"/>
  <c i="6" r="BK97"/>
  <c i="2" r="BK861"/>
  <c r="J1387"/>
  <c r="BK605"/>
  <c r="BK636"/>
  <c r="BK489"/>
  <c i="4" r="J157"/>
  <c r="BK128"/>
  <c i="5" r="BK113"/>
  <c r="BK262"/>
  <c r="J214"/>
  <c i="6" r="BK140"/>
  <c i="2" r="J489"/>
  <c r="J557"/>
  <c r="J590"/>
  <c r="BK1078"/>
  <c r="BK1132"/>
  <c i="3" r="BK94"/>
  <c i="5" r="J333"/>
  <c r="BK317"/>
  <c i="2" r="BK967"/>
  <c r="J1139"/>
  <c r="J875"/>
  <c r="BK1437"/>
  <c r="J987"/>
  <c r="BK898"/>
  <c i="3" r="J165"/>
  <c i="4" r="J136"/>
  <c i="5" r="J220"/>
  <c r="J98"/>
  <c r="BK376"/>
  <c r="J253"/>
  <c i="2" r="J219"/>
  <c r="J876"/>
  <c r="BK1005"/>
  <c r="J1190"/>
  <c r="J234"/>
  <c i="3" r="BK97"/>
  <c i="4" r="J123"/>
  <c i="5" r="BK106"/>
  <c i="2" r="J473"/>
  <c r="J365"/>
  <c r="J840"/>
  <c r="BK915"/>
  <c r="BK166"/>
  <c i="3" r="J150"/>
  <c i="4" r="BK93"/>
  <c i="5" r="BK224"/>
  <c r="BK265"/>
  <c r="BK310"/>
  <c i="6" r="J95"/>
  <c i="2" r="J959"/>
  <c r="J594"/>
  <c i="1" r="AS54"/>
  <c i="5" r="J347"/>
  <c r="J379"/>
  <c r="J354"/>
  <c i="2" r="BK1236"/>
  <c r="BK971"/>
  <c r="J1258"/>
  <c r="J734"/>
  <c i="3" r="BK155"/>
  <c i="5" r="BK228"/>
  <c r="BK190"/>
  <c i="6" r="BK110"/>
  <c r="J97"/>
  <c i="2" r="BK932"/>
  <c r="J689"/>
  <c r="BK1273"/>
  <c r="BK929"/>
  <c i="3" r="BK110"/>
  <c i="5" r="J151"/>
  <c r="J392"/>
  <c r="J224"/>
  <c i="6" r="BK123"/>
  <c i="2" r="J1015"/>
  <c r="J1238"/>
  <c r="J1439"/>
  <c r="J1243"/>
  <c r="BK585"/>
  <c i="3" r="BK98"/>
  <c i="5" r="BK239"/>
  <c r="BK333"/>
  <c r="BK195"/>
  <c i="6" r="J101"/>
  <c i="2" r="J469"/>
  <c r="J156"/>
  <c r="BK395"/>
  <c r="J1422"/>
  <c i="3" r="J108"/>
  <c i="4" r="J112"/>
  <c i="5" r="BK143"/>
  <c r="J372"/>
  <c i="6" r="BK138"/>
  <c i="2" r="BK1086"/>
  <c r="BK987"/>
  <c r="J598"/>
  <c r="BK234"/>
  <c r="BK1221"/>
  <c r="BK322"/>
  <c i="3" r="BK174"/>
  <c i="4" r="J143"/>
  <c i="5" r="J260"/>
  <c r="BK292"/>
  <c r="J269"/>
  <c r="J131"/>
  <c i="6" r="BK141"/>
  <c i="5" r="J327"/>
  <c i="6" r="BK119"/>
  <c i="2" r="BK453"/>
  <c r="BK955"/>
  <c r="J627"/>
  <c i="5" r="J337"/>
  <c i="2" r="BK557"/>
  <c r="J1275"/>
  <c r="BK132"/>
  <c r="BK112"/>
  <c i="3" r="J138"/>
  <c i="5" r="BK365"/>
  <c r="J249"/>
  <c r="J204"/>
  <c i="6" r="J128"/>
  <c i="2" r="J850"/>
  <c r="BK435"/>
  <c r="J585"/>
  <c r="BK823"/>
  <c i="3" r="J189"/>
  <c i="4" r="BK145"/>
  <c i="5" r="BK297"/>
  <c i="6" r="J106"/>
  <c i="2" r="BK873"/>
  <c r="J772"/>
  <c i="4" r="J145"/>
  <c i="5" r="J307"/>
  <c r="J139"/>
  <c i="2" r="J161"/>
  <c r="J610"/>
  <c r="J1434"/>
  <c r="BK161"/>
  <c i="5" r="BK294"/>
  <c r="BK95"/>
  <c r="BK253"/>
  <c i="6" r="J122"/>
  <c r="J133"/>
  <c i="2" r="J152"/>
  <c r="BK1090"/>
  <c r="J419"/>
  <c i="3" r="J115"/>
  <c i="4" r="BK106"/>
  <c i="5" r="BK206"/>
  <c i="6" r="BK101"/>
  <c i="2" r="J1389"/>
  <c r="J829"/>
  <c r="J653"/>
  <c r="J944"/>
  <c i="3" r="BK144"/>
  <c i="5" r="J104"/>
  <c r="J394"/>
  <c i="6" r="J102"/>
  <c r="J100"/>
  <c i="2" r="BK869"/>
  <c r="BK252"/>
  <c r="BK1238"/>
  <c i="3" r="BK138"/>
  <c i="4" r="BK151"/>
  <c i="5" r="BK184"/>
  <c r="BK283"/>
  <c i="6" r="J113"/>
  <c r="J125"/>
  <c i="2" r="BK682"/>
  <c r="J838"/>
  <c r="BK1440"/>
  <c r="J1000"/>
  <c r="BK266"/>
  <c i="3" r="BK124"/>
  <c r="BK128"/>
  <c i="4" r="J110"/>
  <c i="5" r="J353"/>
  <c r="BK331"/>
  <c r="BK367"/>
  <c i="6" r="J117"/>
  <c i="5" r="J208"/>
  <c i="6" r="J116"/>
  <c i="2" r="J1263"/>
  <c r="BK876"/>
  <c r="J1419"/>
  <c r="BK598"/>
  <c i="3" r="J94"/>
  <c i="5" r="J313"/>
  <c r="BK236"/>
  <c i="6" r="J126"/>
  <c i="2" r="BK148"/>
  <c r="J917"/>
  <c r="BK882"/>
  <c r="BK687"/>
  <c i="4" r="J114"/>
  <c i="5" r="J283"/>
  <c i="2" r="BK1252"/>
  <c r="J1265"/>
  <c r="J446"/>
  <c r="BK1282"/>
  <c r="J601"/>
  <c i="3" r="J98"/>
  <c i="4" r="J147"/>
  <c i="5" r="BK295"/>
  <c r="BK305"/>
  <c r="J376"/>
  <c i="6" r="BK120"/>
  <c i="2" r="BK471"/>
  <c r="BK1451"/>
  <c r="BK1292"/>
  <c i="3" r="J180"/>
  <c i="4" r="J104"/>
  <c i="5" r="BK337"/>
  <c i="2" r="BK590"/>
  <c r="BK627"/>
  <c r="J1094"/>
  <c r="J1198"/>
  <c r="J294"/>
  <c i="4" r="BK114"/>
  <c i="5" r="J335"/>
  <c r="J310"/>
  <c i="6" r="J120"/>
  <c i="2" r="BK481"/>
  <c r="J1327"/>
  <c r="J1147"/>
  <c r="BK1098"/>
  <c i="3" r="J104"/>
  <c i="4" r="J126"/>
  <c i="5" r="J299"/>
  <c i="6" r="BK96"/>
  <c i="2" r="BK587"/>
  <c r="J173"/>
  <c r="J1059"/>
  <c r="J898"/>
  <c i="5" r="J106"/>
  <c r="BK161"/>
  <c r="J110"/>
  <c i="7" r="J92"/>
  <c i="2" r="BK594"/>
  <c r="BK578"/>
  <c r="BK829"/>
  <c i="4" r="BK135"/>
  <c i="5" r="BK166"/>
  <c i="2" r="J587"/>
  <c r="BK1271"/>
  <c r="BK225"/>
  <c i="3" r="BK108"/>
  <c i="5" r="BK212"/>
  <c r="J188"/>
  <c r="BK214"/>
  <c i="6" r="J123"/>
  <c i="5" r="BK361"/>
  <c r="BK233"/>
  <c i="6" r="J90"/>
  <c r="BK108"/>
  <c i="2" r="J376"/>
  <c r="J636"/>
  <c r="BK196"/>
  <c i="3" r="BK148"/>
  <c r="BK153"/>
  <c i="5" r="BK220"/>
  <c r="J297"/>
  <c r="BK370"/>
  <c r="BK346"/>
  <c i="6" r="J121"/>
  <c i="2" r="BK983"/>
  <c r="BK1035"/>
  <c r="J955"/>
  <c r="BK634"/>
  <c r="BK411"/>
  <c i="3" r="J148"/>
  <c i="4" r="BK123"/>
  <c i="5" r="BK313"/>
  <c i="2" r="J801"/>
  <c r="BK473"/>
  <c r="J435"/>
  <c r="BK1165"/>
  <c r="BK1422"/>
  <c r="BK623"/>
  <c r="J112"/>
  <c i="3" r="J124"/>
  <c i="4" r="BK112"/>
  <c i="5" r="BK101"/>
  <c r="BK141"/>
  <c r="J166"/>
  <c r="J128"/>
  <c i="7" r="J96"/>
  <c i="2" r="J932"/>
  <c r="BK778"/>
  <c r="BK1232"/>
  <c r="BK1137"/>
  <c i="3" r="J128"/>
  <c r="J106"/>
  <c i="5" r="J368"/>
  <c r="J202"/>
  <c i="2" r="BK1113"/>
  <c r="BK1247"/>
  <c r="BK582"/>
  <c r="BK1312"/>
  <c r="BK562"/>
  <c i="3" r="BK176"/>
  <c i="4" r="J131"/>
  <c i="5" r="J301"/>
  <c r="J262"/>
  <c r="J145"/>
  <c r="J206"/>
  <c i="6" r="BK92"/>
  <c i="2" r="BK809"/>
  <c r="BK944"/>
  <c r="BK941"/>
  <c r="J682"/>
  <c r="BK152"/>
  <c i="3" r="BK170"/>
  <c i="4" r="J113"/>
  <c i="5" r="BK98"/>
  <c i="7" r="BK86"/>
  <c i="2" r="J1254"/>
  <c r="BK242"/>
  <c r="BK1122"/>
  <c r="BK294"/>
  <c i="5" r="J117"/>
  <c r="BK347"/>
  <c i="6" r="BK130"/>
  <c i="2" r="J979"/>
  <c r="J1122"/>
  <c r="BK1040"/>
  <c r="BK1389"/>
  <c r="BK1243"/>
  <c r="J121"/>
  <c i="3" r="J140"/>
  <c i="5" r="BK379"/>
  <c r="BK135"/>
  <c r="BK308"/>
  <c r="BK193"/>
  <c i="6" r="BK135"/>
  <c i="2" r="BK947"/>
  <c r="BK1327"/>
  <c r="BK1020"/>
  <c r="J1451"/>
  <c i="3" r="BK187"/>
  <c r="J126"/>
  <c i="5" r="BK307"/>
  <c r="BK197"/>
  <c r="J338"/>
  <c r="J267"/>
  <c i="6" r="J99"/>
  <c i="2" r="J920"/>
  <c r="J148"/>
  <c r="BK1101"/>
  <c r="J1470"/>
  <c r="J102"/>
  <c r="BK890"/>
  <c i="3" r="J178"/>
  <c r="J110"/>
  <c i="4" r="J141"/>
  <c i="5" r="BK269"/>
  <c r="J121"/>
  <c r="BK147"/>
  <c r="BK291"/>
  <c i="6" r="BK134"/>
  <c i="5" r="J101"/>
  <c r="J126"/>
  <c i="6" r="J98"/>
  <c i="2" r="J605"/>
  <c r="BK141"/>
  <c r="J348"/>
  <c r="BK959"/>
  <c i="3" r="BK172"/>
  <c i="4" r="BK113"/>
  <c i="5" r="BK359"/>
  <c r="J308"/>
  <c r="BK398"/>
  <c i="6" r="J111"/>
  <c r="J105"/>
  <c i="2" r="J778"/>
  <c r="J1269"/>
  <c r="BK689"/>
  <c r="BK469"/>
  <c r="J242"/>
  <c i="3" r="J144"/>
  <c r="BK113"/>
  <c i="4" r="BK154"/>
  <c i="5" r="BK338"/>
  <c r="J108"/>
  <c i="2" r="J1116"/>
  <c r="J941"/>
  <c r="BK1094"/>
  <c r="J552"/>
  <c r="J1137"/>
  <c r="J1206"/>
  <c i="3" r="J142"/>
  <c r="BK178"/>
  <c i="4" r="BK136"/>
  <c i="5" r="BK280"/>
  <c r="J193"/>
  <c r="BK188"/>
  <c i="6" r="J118"/>
  <c r="BK106"/>
  <c i="2" r="BK1224"/>
  <c r="BK107"/>
  <c r="BK1439"/>
  <c r="J107"/>
  <c r="BK612"/>
  <c r="BK455"/>
  <c i="3" r="J157"/>
  <c r="BK102"/>
  <c i="4" r="J102"/>
  <c i="5" r="J242"/>
  <c i="6" r="J134"/>
  <c i="2" r="BK1295"/>
  <c r="J991"/>
  <c r="J1437"/>
  <c i="4" r="BK149"/>
  <c i="5" r="J258"/>
  <c r="J321"/>
  <c i="6" r="BK139"/>
  <c i="2" r="BK991"/>
  <c r="J926"/>
  <c r="BK1059"/>
  <c r="BK1444"/>
  <c r="BK419"/>
  <c r="J285"/>
  <c i="3" r="BK121"/>
  <c i="5" r="BK110"/>
  <c r="J159"/>
  <c r="J351"/>
  <c i="6" r="BK105"/>
  <c r="BK122"/>
  <c i="2" r="BK1030"/>
  <c r="BK1470"/>
  <c r="J947"/>
  <c r="BK246"/>
  <c i="3" r="J170"/>
  <c r="BK96"/>
  <c i="4" r="J133"/>
  <c i="5" r="BK275"/>
  <c r="J179"/>
  <c r="BK395"/>
  <c i="6" r="J109"/>
  <c i="2" r="J567"/>
  <c r="BK639"/>
  <c r="J1282"/>
  <c r="BK194"/>
  <c r="BK340"/>
  <c r="BK180"/>
  <c i="3" r="BK130"/>
  <c i="5" r="J124"/>
  <c r="BK260"/>
  <c r="BK218"/>
  <c r="BK124"/>
  <c i="6" r="BK128"/>
  <c i="2" r="BK923"/>
  <c r="J1078"/>
  <c r="BK840"/>
  <c r="BK1045"/>
  <c i="3" r="BK182"/>
  <c i="4" r="BK139"/>
  <c i="5" r="J315"/>
  <c r="J143"/>
  <c r="BK381"/>
  <c i="6" r="BK94"/>
  <c r="BK100"/>
  <c i="2" r="BK462"/>
  <c r="BK875"/>
  <c r="BK247"/>
  <c r="J861"/>
  <c r="J141"/>
  <c r="J1252"/>
  <c r="J1224"/>
  <c i="3" r="J146"/>
  <c r="BK163"/>
  <c i="4" r="BK133"/>
  <c i="5" r="BK368"/>
  <c r="BK171"/>
  <c r="J233"/>
  <c r="J317"/>
  <c r="BK137"/>
  <c i="7" r="BK92"/>
  <c i="5" r="BK208"/>
  <c i="2" r="BK365"/>
  <c r="BK1355"/>
  <c r="BK312"/>
  <c i="3" r="BK115"/>
  <c i="4" r="J151"/>
  <c i="5" r="BK340"/>
  <c i="2" r="J1040"/>
  <c r="J1355"/>
  <c r="J869"/>
  <c r="J890"/>
  <c i="3" r="J168"/>
  <c i="4" r="BK116"/>
  <c i="6" r="BK111"/>
  <c i="2" r="BK186"/>
  <c r="J236"/>
  <c r="J582"/>
  <c r="J882"/>
  <c i="3" r="J113"/>
  <c i="4" r="J90"/>
  <c i="5" r="J322"/>
  <c r="BK321"/>
  <c r="BK145"/>
  <c i="2" r="J1273"/>
  <c r="J1105"/>
  <c r="BK721"/>
  <c r="BK625"/>
  <c i="3" r="J118"/>
  <c i="4" r="BK99"/>
  <c i="5" r="BK386"/>
  <c r="BK108"/>
  <c i="2" r="BK567"/>
  <c r="BK1109"/>
  <c r="BK657"/>
  <c i="3" r="J163"/>
  <c i="5" r="BK258"/>
  <c r="J373"/>
  <c i="6" r="BK112"/>
  <c i="2" r="J356"/>
  <c r="BK1432"/>
  <c r="BK1000"/>
  <c i="3" r="J135"/>
  <c i="4" r="BK90"/>
  <c i="5" r="J291"/>
  <c r="J212"/>
  <c i="6" r="J89"/>
  <c i="2" r="J225"/>
  <c r="BK427"/>
  <c r="BK916"/>
  <c r="J481"/>
  <c r="J612"/>
  <c i="3" r="J130"/>
  <c i="5" r="J331"/>
  <c r="BK349"/>
  <c r="BK128"/>
  <c i="6" r="BK89"/>
  <c i="2" r="J194"/>
  <c r="J1280"/>
  <c r="J679"/>
  <c i="4" r="BK130"/>
  <c i="5" r="J342"/>
  <c r="J171"/>
  <c r="BK353"/>
  <c i="6" r="BK99"/>
  <c i="2" r="J196"/>
  <c r="BK926"/>
  <c r="BK653"/>
  <c r="BK537"/>
  <c r="BK801"/>
  <c i="3" r="BK126"/>
  <c i="4" r="BK110"/>
  <c i="5" r="BK121"/>
  <c r="BK216"/>
  <c r="J386"/>
  <c r="BK342"/>
  <c i="6" r="J110"/>
  <c i="5" r="J329"/>
  <c i="6" r="BK118"/>
  <c r="BK98"/>
  <c i="2" r="BK236"/>
  <c r="J983"/>
  <c r="J1109"/>
  <c r="J1149"/>
  <c i="3" r="J91"/>
  <c i="4" r="J109"/>
  <c i="5" r="J153"/>
  <c r="BK264"/>
  <c r="J147"/>
  <c i="6" r="J94"/>
  <c i="2" r="J721"/>
  <c r="BK1206"/>
  <c r="J1312"/>
  <c r="J1075"/>
  <c r="J639"/>
  <c i="3" r="BK157"/>
  <c i="4" r="J100"/>
  <c i="5" r="BK322"/>
  <c r="J197"/>
  <c i="2" r="BK126"/>
  <c r="J1030"/>
  <c r="J1462"/>
  <c r="J967"/>
  <c r="BK1258"/>
  <c r="J312"/>
  <c i="3" r="J121"/>
  <c r="J102"/>
  <c i="4" r="J121"/>
  <c i="5" r="BK251"/>
  <c r="BK372"/>
  <c r="J95"/>
  <c i="6" r="BK113"/>
  <c i="2" r="BK1387"/>
  <c r="J1256"/>
  <c r="BK211"/>
  <c r="BK317"/>
  <c r="J1067"/>
  <c i="3" r="J97"/>
  <c r="BK133"/>
  <c i="5" r="BK210"/>
  <c r="J113"/>
  <c i="2" r="BK938"/>
  <c r="BK446"/>
  <c r="J1101"/>
  <c r="J117"/>
  <c r="BK386"/>
  <c r="BK1198"/>
  <c i="3" r="BK165"/>
  <c i="4" r="BK157"/>
  <c i="5" r="BK226"/>
  <c r="J361"/>
  <c r="J319"/>
  <c i="6" r="J104"/>
  <c i="2" r="BK1082"/>
  <c r="J1292"/>
  <c r="BK467"/>
  <c r="J340"/>
  <c r="J317"/>
  <c r="J1005"/>
  <c i="3" r="BK99"/>
  <c i="4" r="BK147"/>
  <c r="J93"/>
  <c i="2" r="BK1419"/>
  <c r="J995"/>
  <c i="3" r="BK189"/>
  <c r="BK118"/>
  <c i="5" r="J340"/>
  <c r="J137"/>
  <c r="J289"/>
  <c i="6" r="BK109"/>
  <c i="7" r="BK89"/>
  <c i="2" r="BK1357"/>
  <c r="J916"/>
  <c r="J1157"/>
  <c r="BK219"/>
  <c r="BK814"/>
  <c i="3" r="BK89"/>
  <c i="5" r="BK327"/>
  <c r="BK204"/>
  <c r="J222"/>
  <c r="J349"/>
  <c i="6" r="BK137"/>
  <c r="BK107"/>
  <c i="2" r="J1132"/>
  <c r="J814"/>
  <c r="BK580"/>
  <c i="3" r="BK104"/>
  <c i="4" r="BK121"/>
  <c i="5" r="J303"/>
  <c r="J230"/>
  <c r="BK286"/>
  <c i="6" r="BK116"/>
  <c i="7" r="J86"/>
  <c i="2" r="J132"/>
  <c r="BK1010"/>
  <c r="BK935"/>
  <c r="J1297"/>
  <c r="BK1275"/>
  <c r="J247"/>
  <c r="BK1075"/>
  <c i="3" r="J155"/>
  <c i="4" r="J103"/>
  <c i="5" r="BK354"/>
  <c r="BK303"/>
  <c r="J346"/>
  <c r="J216"/>
  <c r="J161"/>
  <c i="6" r="J93"/>
  <c i="5" r="J228"/>
  <c r="J355"/>
  <c i="6" r="J131"/>
  <c i="2" r="J1090"/>
  <c r="J453"/>
  <c r="BK920"/>
  <c r="J915"/>
  <c i="3" r="BK106"/>
  <c i="4" r="BK97"/>
  <c i="5" r="J236"/>
  <c r="BK392"/>
  <c i="6" r="BK126"/>
  <c i="2" r="BK995"/>
  <c r="J786"/>
  <c r="J1444"/>
  <c r="BK1426"/>
  <c r="J1236"/>
  <c i="3" r="J176"/>
  <c i="4" r="J97"/>
  <c i="5" r="BK149"/>
  <c i="2" r="BK1157"/>
  <c r="BK552"/>
  <c r="J647"/>
  <c r="BK852"/>
  <c r="J634"/>
  <c r="BK1139"/>
  <c r="BK1067"/>
  <c i="3" r="J174"/>
  <c i="4" r="BK100"/>
  <c i="5" r="BK157"/>
  <c r="J239"/>
  <c r="J292"/>
  <c i="6" r="J137"/>
  <c r="BK93"/>
  <c i="2" r="J562"/>
  <c r="J1432"/>
  <c r="J596"/>
  <c i="3" r="BK91"/>
  <c i="4" r="J128"/>
  <c i="5" r="BK356"/>
  <c i="6" r="BK121"/>
  <c i="2" r="BK1116"/>
  <c r="BK1245"/>
  <c r="BK1462"/>
  <c r="BK376"/>
  <c r="J1010"/>
  <c i="3" r="BK159"/>
  <c i="4" r="J135"/>
  <c i="5" r="J359"/>
  <c r="BK104"/>
  <c r="BK299"/>
  <c i="6" r="J139"/>
  <c i="2" r="BK1025"/>
  <c r="J252"/>
  <c r="BK1105"/>
  <c r="J592"/>
  <c r="J198"/>
  <c r="BK772"/>
  <c i="3" r="BK140"/>
  <c i="4" r="J99"/>
  <c i="5" r="J218"/>
  <c i="6" r="J115"/>
  <c i="2" r="J411"/>
  <c r="J1295"/>
  <c r="J687"/>
  <c r="BK1256"/>
  <c r="J971"/>
  <c i="3" r="BK184"/>
  <c i="5" r="BK151"/>
  <c r="J176"/>
  <c r="J155"/>
  <c i="6" r="J96"/>
  <c i="2" r="J1165"/>
  <c r="BK1280"/>
  <c r="J1440"/>
  <c r="J1247"/>
  <c r="J1232"/>
  <c i="3" r="BK142"/>
  <c i="4" r="J149"/>
  <c i="5" r="J367"/>
  <c r="J265"/>
  <c r="J365"/>
  <c i="6" r="J138"/>
  <c i="2" r="J873"/>
  <c r="J923"/>
  <c r="J495"/>
  <c r="BK1434"/>
  <c r="J1221"/>
  <c i="5" r="BK186"/>
  <c r="J280"/>
  <c r="J395"/>
  <c i="6" r="J107"/>
  <c i="2" r="J1271"/>
  <c r="J938"/>
  <c r="BK917"/>
  <c r="J1435"/>
  <c i="3" r="J184"/>
  <c i="4" r="J154"/>
  <c r="BK87"/>
  <c i="5" r="BK289"/>
  <c r="BK335"/>
  <c r="BK131"/>
  <c i="6" r="BK102"/>
  <c i="2" r="BK1130"/>
  <c r="BK457"/>
  <c r="BK121"/>
  <c r="BK1190"/>
  <c r="BK887"/>
  <c r="J623"/>
  <c r="J467"/>
  <c r="BK102"/>
  <c i="3" r="J99"/>
  <c i="4" r="BK104"/>
  <c i="5" r="BK242"/>
  <c r="BK117"/>
  <c r="J381"/>
  <c i="6" r="J141"/>
  <c i="2" l="1" r="R233"/>
  <c r="P909"/>
  <c i="3" r="R88"/>
  <c r="P93"/>
  <c r="BK137"/>
  <c r="J137"/>
  <c r="J64"/>
  <c i="4" r="T96"/>
  <c r="T95"/>
  <c i="5" r="BK134"/>
  <c r="R134"/>
  <c r="R358"/>
  <c i="2" r="R101"/>
  <c r="R691"/>
  <c r="R889"/>
  <c r="T1077"/>
  <c r="T1294"/>
  <c i="3" r="BK101"/>
  <c r="J101"/>
  <c r="J63"/>
  <c r="R137"/>
  <c r="R186"/>
  <c i="4" r="R96"/>
  <c r="R95"/>
  <c i="5" r="P282"/>
  <c r="P391"/>
  <c i="2" r="T233"/>
  <c r="P604"/>
  <c r="T909"/>
  <c r="T1231"/>
  <c i="3" r="P101"/>
  <c i="4" r="P96"/>
  <c r="P95"/>
  <c i="5" r="T94"/>
  <c r="P120"/>
  <c r="P134"/>
  <c r="P375"/>
  <c i="6" r="R103"/>
  <c r="R136"/>
  <c i="3" r="T88"/>
  <c r="R93"/>
  <c r="P137"/>
  <c r="BK186"/>
  <c r="J186"/>
  <c r="J66"/>
  <c i="4" r="P86"/>
  <c r="P85"/>
  <c r="P84"/>
  <c i="1" r="AU57"/>
  <c i="5" r="R94"/>
  <c r="T282"/>
  <c i="6" r="R91"/>
  <c r="P132"/>
  <c i="2" r="P125"/>
  <c r="BK577"/>
  <c r="J577"/>
  <c r="J64"/>
  <c r="BK638"/>
  <c r="J638"/>
  <c r="J68"/>
  <c r="T638"/>
  <c r="P1115"/>
  <c r="P1294"/>
  <c i="3" r="R101"/>
  <c r="T186"/>
  <c i="5" r="BK192"/>
  <c r="J192"/>
  <c r="J67"/>
  <c r="T375"/>
  <c i="6" r="T103"/>
  <c r="BK136"/>
  <c r="J136"/>
  <c r="J67"/>
  <c i="2" r="R125"/>
  <c r="P577"/>
  <c r="R604"/>
  <c r="P638"/>
  <c r="T1115"/>
  <c r="BK1277"/>
  <c r="J1277"/>
  <c r="J76"/>
  <c r="T1421"/>
  <c i="3" r="BK152"/>
  <c r="J152"/>
  <c r="J65"/>
  <c i="5" r="R120"/>
  <c r="R282"/>
  <c r="BK391"/>
  <c r="J391"/>
  <c r="J71"/>
  <c i="6" r="BK91"/>
  <c r="J91"/>
  <c r="J61"/>
  <c r="T114"/>
  <c r="T132"/>
  <c i="2" r="BK101"/>
  <c r="J101"/>
  <c r="J61"/>
  <c r="P101"/>
  <c r="BK691"/>
  <c r="J691"/>
  <c r="J69"/>
  <c r="BK1115"/>
  <c r="J1115"/>
  <c r="J73"/>
  <c r="BK1231"/>
  <c r="J1231"/>
  <c r="J75"/>
  <c r="T1277"/>
  <c r="BK1421"/>
  <c r="J1421"/>
  <c r="J78"/>
  <c i="3" r="BK93"/>
  <c r="J93"/>
  <c r="J62"/>
  <c r="T93"/>
  <c r="T137"/>
  <c i="5" r="T192"/>
  <c r="BK375"/>
  <c r="J375"/>
  <c r="J70"/>
  <c i="6" r="R88"/>
  <c r="BK114"/>
  <c r="J114"/>
  <c r="J63"/>
  <c r="T124"/>
  <c r="R132"/>
  <c i="7" r="R85"/>
  <c r="R84"/>
  <c r="R83"/>
  <c i="2" r="T125"/>
  <c r="R577"/>
  <c r="T604"/>
  <c r="R638"/>
  <c r="R1115"/>
  <c r="R1294"/>
  <c i="3" r="P152"/>
  <c i="4" r="T86"/>
  <c r="T85"/>
  <c r="T84"/>
  <c i="5" r="BK120"/>
  <c r="J120"/>
  <c r="J64"/>
  <c r="BK282"/>
  <c r="J282"/>
  <c r="J68"/>
  <c r="R375"/>
  <c i="6" r="BK88"/>
  <c r="T88"/>
  <c r="P114"/>
  <c r="BK127"/>
  <c r="J127"/>
  <c r="J65"/>
  <c r="P136"/>
  <c i="2" r="BK125"/>
  <c r="J125"/>
  <c r="J62"/>
  <c r="T691"/>
  <c r="T889"/>
  <c r="BK1077"/>
  <c r="J1077"/>
  <c r="J72"/>
  <c r="R1231"/>
  <c r="P1277"/>
  <c r="P1421"/>
  <c i="3" r="P88"/>
  <c r="P87"/>
  <c r="R152"/>
  <c i="4" r="BK96"/>
  <c r="J96"/>
  <c r="J63"/>
  <c i="5" r="P94"/>
  <c r="P93"/>
  <c r="T120"/>
  <c r="T134"/>
  <c r="BK358"/>
  <c r="J358"/>
  <c r="J69"/>
  <c r="R391"/>
  <c i="6" r="P103"/>
  <c r="P124"/>
  <c r="BK132"/>
  <c r="J132"/>
  <c r="J66"/>
  <c i="7" r="T85"/>
  <c r="T84"/>
  <c r="T83"/>
  <c i="2" r="P233"/>
  <c r="BK604"/>
  <c r="J604"/>
  <c r="J67"/>
  <c r="R909"/>
  <c i="3" r="T101"/>
  <c r="P186"/>
  <c i="4" r="BK86"/>
  <c r="J86"/>
  <c r="J61"/>
  <c i="5" r="R192"/>
  <c r="T358"/>
  <c i="6" r="P88"/>
  <c r="T91"/>
  <c r="BK124"/>
  <c r="J124"/>
  <c r="J64"/>
  <c r="R127"/>
  <c i="2" r="T101"/>
  <c r="P691"/>
  <c r="BK889"/>
  <c r="J889"/>
  <c r="J70"/>
  <c r="P889"/>
  <c r="R1077"/>
  <c r="BK1294"/>
  <c r="J1294"/>
  <c r="J77"/>
  <c i="6" r="BK103"/>
  <c r="J103"/>
  <c r="J62"/>
  <c r="R124"/>
  <c r="P127"/>
  <c r="T136"/>
  <c i="7" r="P85"/>
  <c r="P84"/>
  <c r="P83"/>
  <c i="1" r="AU60"/>
  <c i="2" r="BK233"/>
  <c r="J233"/>
  <c r="J63"/>
  <c r="T577"/>
  <c r="BK909"/>
  <c r="J909"/>
  <c r="J71"/>
  <c r="P1077"/>
  <c r="P1231"/>
  <c r="R1277"/>
  <c r="R1421"/>
  <c i="3" r="BK88"/>
  <c r="BK87"/>
  <c r="J87"/>
  <c r="J60"/>
  <c r="T152"/>
  <c i="4" r="R86"/>
  <c r="R85"/>
  <c r="R84"/>
  <c i="5" r="BK94"/>
  <c r="J94"/>
  <c r="J61"/>
  <c r="P192"/>
  <c r="P358"/>
  <c r="T391"/>
  <c i="6" r="P91"/>
  <c r="R114"/>
  <c r="T127"/>
  <c i="7" r="BK85"/>
  <c r="J85"/>
  <c r="J61"/>
  <c i="2" r="BK1223"/>
  <c r="J1223"/>
  <c r="J74"/>
  <c i="5" r="BK112"/>
  <c r="J112"/>
  <c r="J62"/>
  <c i="4" r="BK156"/>
  <c r="J156"/>
  <c r="J64"/>
  <c i="5" r="BK116"/>
  <c r="J116"/>
  <c r="J63"/>
  <c i="2" r="BK600"/>
  <c r="J600"/>
  <c r="J65"/>
  <c i="5" r="BK397"/>
  <c r="J397"/>
  <c r="J72"/>
  <c i="7" r="BK95"/>
  <c r="J95"/>
  <c r="J63"/>
  <c i="2" r="BK1469"/>
  <c r="J1469"/>
  <c r="J79"/>
  <c i="7" r="BK91"/>
  <c r="J91"/>
  <c r="J62"/>
  <c r="J77"/>
  <c r="BF86"/>
  <c i="6" r="J88"/>
  <c r="J60"/>
  <c i="7" r="F80"/>
  <c r="BF92"/>
  <c r="E48"/>
  <c r="BF89"/>
  <c r="BF96"/>
  <c i="5" r="J134"/>
  <c r="J66"/>
  <c i="6" r="F55"/>
  <c r="BF90"/>
  <c r="BF92"/>
  <c r="BF94"/>
  <c r="BF101"/>
  <c r="BF121"/>
  <c r="BF130"/>
  <c r="BF93"/>
  <c r="BF102"/>
  <c r="BF134"/>
  <c r="BF139"/>
  <c r="J52"/>
  <c r="BF116"/>
  <c r="BF128"/>
  <c i="5" r="BK93"/>
  <c i="6" r="BF89"/>
  <c r="BF108"/>
  <c r="BF109"/>
  <c r="BF140"/>
  <c r="E48"/>
  <c r="J84"/>
  <c r="BF96"/>
  <c r="BF100"/>
  <c r="BF113"/>
  <c r="BF119"/>
  <c r="BF135"/>
  <c r="BF137"/>
  <c r="BF138"/>
  <c r="BF141"/>
  <c r="BF105"/>
  <c r="BF107"/>
  <c r="BF110"/>
  <c r="BF120"/>
  <c r="BF122"/>
  <c r="BF125"/>
  <c r="BF126"/>
  <c r="BF131"/>
  <c r="J54"/>
  <c r="BF97"/>
  <c r="BF99"/>
  <c r="BF123"/>
  <c r="BF95"/>
  <c r="BF111"/>
  <c r="BF112"/>
  <c r="BF117"/>
  <c r="BF118"/>
  <c r="BF129"/>
  <c r="BF98"/>
  <c r="BF104"/>
  <c r="BF106"/>
  <c r="BF115"/>
  <c r="BF133"/>
  <c i="5" r="E82"/>
  <c r="BE143"/>
  <c r="BE155"/>
  <c r="BE159"/>
  <c r="BE176"/>
  <c r="BE186"/>
  <c r="BE204"/>
  <c r="BE303"/>
  <c r="BE368"/>
  <c r="BE381"/>
  <c r="F55"/>
  <c r="BE137"/>
  <c r="BE149"/>
  <c r="BE210"/>
  <c r="BE216"/>
  <c r="BE220"/>
  <c r="BE228"/>
  <c r="BE236"/>
  <c r="BE258"/>
  <c r="BE267"/>
  <c r="BE289"/>
  <c r="BE308"/>
  <c r="BE322"/>
  <c r="BE338"/>
  <c r="BE370"/>
  <c r="BE188"/>
  <c r="BE260"/>
  <c r="BE301"/>
  <c r="BE310"/>
  <c r="BE327"/>
  <c r="BE351"/>
  <c r="BE355"/>
  <c r="BE361"/>
  <c r="BE386"/>
  <c r="BE392"/>
  <c r="J86"/>
  <c r="BE161"/>
  <c r="BE224"/>
  <c r="BE226"/>
  <c r="BE239"/>
  <c r="BE299"/>
  <c r="BE319"/>
  <c r="BE321"/>
  <c r="BE340"/>
  <c r="BE347"/>
  <c r="BE101"/>
  <c r="BE104"/>
  <c r="BE113"/>
  <c r="BE121"/>
  <c r="BE139"/>
  <c r="BE145"/>
  <c r="BE184"/>
  <c r="BE193"/>
  <c r="BE262"/>
  <c r="BE265"/>
  <c r="BE291"/>
  <c r="BE295"/>
  <c r="BE305"/>
  <c r="BE315"/>
  <c r="BE335"/>
  <c r="BE342"/>
  <c r="BE365"/>
  <c r="BE379"/>
  <c r="BE394"/>
  <c r="BE395"/>
  <c r="BE398"/>
  <c r="BE110"/>
  <c r="BE135"/>
  <c r="BE264"/>
  <c r="BE286"/>
  <c r="BE337"/>
  <c r="BE166"/>
  <c r="BE222"/>
  <c r="BE251"/>
  <c r="BE311"/>
  <c r="BE356"/>
  <c r="BE367"/>
  <c r="BE373"/>
  <c i="4" r="BK85"/>
  <c r="J85"/>
  <c r="J60"/>
  <c i="5" r="BE128"/>
  <c r="BE151"/>
  <c r="BE157"/>
  <c r="BE202"/>
  <c r="BE242"/>
  <c r="BE292"/>
  <c r="BE313"/>
  <c r="BE359"/>
  <c r="BE95"/>
  <c r="BE106"/>
  <c r="BE124"/>
  <c r="BE190"/>
  <c r="BE197"/>
  <c r="BE208"/>
  <c r="BE218"/>
  <c r="BE230"/>
  <c r="BE233"/>
  <c r="BE269"/>
  <c r="BE275"/>
  <c r="BE294"/>
  <c r="BE307"/>
  <c r="BE317"/>
  <c r="BE344"/>
  <c r="BE372"/>
  <c r="BE376"/>
  <c r="BE108"/>
  <c r="BE117"/>
  <c r="BE126"/>
  <c r="BE179"/>
  <c r="BE214"/>
  <c r="BE247"/>
  <c r="BE253"/>
  <c r="BE283"/>
  <c r="BE346"/>
  <c i="4" r="BK95"/>
  <c r="J95"/>
  <c r="J62"/>
  <c i="5" r="BE98"/>
  <c r="BE141"/>
  <c r="BE147"/>
  <c r="BE171"/>
  <c r="BE249"/>
  <c r="BE331"/>
  <c r="BE333"/>
  <c r="BE353"/>
  <c r="BE131"/>
  <c r="BE153"/>
  <c r="BE195"/>
  <c r="BE206"/>
  <c r="BE212"/>
  <c r="BE280"/>
  <c r="BE297"/>
  <c r="BE329"/>
  <c r="BE349"/>
  <c r="BE354"/>
  <c i="4" r="J78"/>
  <c r="F81"/>
  <c r="BE104"/>
  <c r="BE113"/>
  <c i="3" r="J88"/>
  <c r="J61"/>
  <c i="4" r="E74"/>
  <c i="3" r="BK86"/>
  <c r="J86"/>
  <c i="4" r="BE93"/>
  <c r="BE99"/>
  <c r="BE97"/>
  <c r="BE103"/>
  <c r="BE107"/>
  <c r="BE112"/>
  <c r="BE114"/>
  <c r="BE121"/>
  <c r="BE106"/>
  <c r="BE110"/>
  <c r="BE90"/>
  <c r="BE109"/>
  <c r="BE126"/>
  <c r="BE130"/>
  <c r="BE133"/>
  <c r="BE136"/>
  <c r="BE141"/>
  <c r="BE145"/>
  <c r="BE147"/>
  <c r="BE151"/>
  <c r="BE152"/>
  <c r="BE143"/>
  <c r="BE157"/>
  <c r="BE87"/>
  <c r="BE102"/>
  <c r="BE116"/>
  <c r="BE123"/>
  <c r="BE128"/>
  <c r="BE135"/>
  <c r="BE154"/>
  <c r="BE100"/>
  <c r="BE131"/>
  <c r="BE139"/>
  <c r="BE149"/>
  <c i="3" r="BE113"/>
  <c r="BE130"/>
  <c r="BE135"/>
  <c r="BE153"/>
  <c r="BE118"/>
  <c r="BE161"/>
  <c r="J52"/>
  <c r="F83"/>
  <c r="BE94"/>
  <c r="BE144"/>
  <c r="BE159"/>
  <c r="BE97"/>
  <c r="BE150"/>
  <c r="BE157"/>
  <c r="BE96"/>
  <c r="BE106"/>
  <c r="BE115"/>
  <c r="BE142"/>
  <c r="BE148"/>
  <c r="BE176"/>
  <c r="BE140"/>
  <c r="BE155"/>
  <c r="BE165"/>
  <c r="BE184"/>
  <c r="BE124"/>
  <c r="BE128"/>
  <c r="BE168"/>
  <c r="BE180"/>
  <c r="E76"/>
  <c r="BE89"/>
  <c r="BE126"/>
  <c r="BE138"/>
  <c r="BE146"/>
  <c r="BE182"/>
  <c r="BE187"/>
  <c r="BE91"/>
  <c r="BE99"/>
  <c r="BE104"/>
  <c r="BE121"/>
  <c r="BE174"/>
  <c r="BE178"/>
  <c r="BE102"/>
  <c r="BE108"/>
  <c r="BE170"/>
  <c r="BE189"/>
  <c r="BE98"/>
  <c r="BE110"/>
  <c r="BE133"/>
  <c r="BE163"/>
  <c r="BE172"/>
  <c i="2" r="J52"/>
  <c r="BF121"/>
  <c r="BF211"/>
  <c r="BF219"/>
  <c r="BF236"/>
  <c r="BF317"/>
  <c r="BF467"/>
  <c r="BF567"/>
  <c r="BF587"/>
  <c r="BF721"/>
  <c r="BF823"/>
  <c r="BF917"/>
  <c r="BF947"/>
  <c r="BF963"/>
  <c r="BF975"/>
  <c r="BF1005"/>
  <c r="BF1078"/>
  <c r="BF1101"/>
  <c r="BF1139"/>
  <c r="BF1157"/>
  <c r="BF1256"/>
  <c r="BF1263"/>
  <c r="BF136"/>
  <c r="BF247"/>
  <c r="BF457"/>
  <c r="BF469"/>
  <c r="BF481"/>
  <c r="BF578"/>
  <c r="BF590"/>
  <c r="BF627"/>
  <c r="BF639"/>
  <c r="BF647"/>
  <c r="BF734"/>
  <c r="BF786"/>
  <c r="BF809"/>
  <c r="BF861"/>
  <c r="BF873"/>
  <c r="BF929"/>
  <c r="BF1030"/>
  <c r="BF1105"/>
  <c r="BF1147"/>
  <c r="BF1273"/>
  <c r="BF141"/>
  <c r="BF180"/>
  <c r="BF294"/>
  <c r="BF386"/>
  <c r="BF838"/>
  <c r="BF852"/>
  <c r="BF915"/>
  <c r="BF923"/>
  <c r="BF932"/>
  <c r="BF979"/>
  <c r="BF1045"/>
  <c r="BF1130"/>
  <c r="BF1236"/>
  <c r="BF285"/>
  <c r="BF898"/>
  <c r="BF916"/>
  <c r="BF941"/>
  <c r="BF1040"/>
  <c r="BF1113"/>
  <c r="BF1265"/>
  <c r="BF1297"/>
  <c r="BF1432"/>
  <c r="BF1434"/>
  <c r="BF152"/>
  <c r="BF225"/>
  <c r="BF252"/>
  <c r="BF471"/>
  <c r="BF489"/>
  <c r="BF552"/>
  <c r="BF596"/>
  <c r="BF610"/>
  <c r="BF625"/>
  <c r="BF692"/>
  <c r="BF778"/>
  <c r="BF829"/>
  <c r="BF875"/>
  <c r="BF910"/>
  <c r="BF920"/>
  <c r="BF926"/>
  <c r="BF983"/>
  <c r="BF991"/>
  <c r="BF1067"/>
  <c r="BF1149"/>
  <c r="BF1198"/>
  <c r="BF1219"/>
  <c r="BF1243"/>
  <c r="BF1269"/>
  <c r="BF1419"/>
  <c r="BF1422"/>
  <c r="BF1426"/>
  <c r="BF1435"/>
  <c r="BF1437"/>
  <c r="BF1439"/>
  <c r="BF1440"/>
  <c r="BF1444"/>
  <c r="BF1451"/>
  <c r="BF1462"/>
  <c r="BF1470"/>
  <c r="F55"/>
  <c r="BF156"/>
  <c r="BF246"/>
  <c r="BF340"/>
  <c r="BF356"/>
  <c r="BF365"/>
  <c r="BF419"/>
  <c r="BF473"/>
  <c r="BF592"/>
  <c r="BF601"/>
  <c r="BF605"/>
  <c r="BF636"/>
  <c r="BF657"/>
  <c r="BF869"/>
  <c r="BF882"/>
  <c r="BF1132"/>
  <c r="E48"/>
  <c r="BF186"/>
  <c r="BF196"/>
  <c r="BF312"/>
  <c r="BF348"/>
  <c r="BF376"/>
  <c r="BF411"/>
  <c r="BF453"/>
  <c r="BF772"/>
  <c r="BF886"/>
  <c r="BF938"/>
  <c r="BF1025"/>
  <c r="BF1075"/>
  <c r="BF1109"/>
  <c r="BF1252"/>
  <c r="BF1387"/>
  <c r="BF1417"/>
  <c r="BF126"/>
  <c r="BF148"/>
  <c r="BF242"/>
  <c r="BF582"/>
  <c r="BF623"/>
  <c r="BF634"/>
  <c r="BF814"/>
  <c r="BF935"/>
  <c r="BF967"/>
  <c r="BF1090"/>
  <c r="BF1122"/>
  <c r="BF1224"/>
  <c r="BF1258"/>
  <c r="BF395"/>
  <c r="BF562"/>
  <c r="BF612"/>
  <c r="BF887"/>
  <c r="BF959"/>
  <c r="BF1035"/>
  <c r="BF1059"/>
  <c r="BF1086"/>
  <c r="BF1116"/>
  <c r="BF1238"/>
  <c r="BF1245"/>
  <c r="BF1247"/>
  <c r="BF1275"/>
  <c r="BF1278"/>
  <c r="BF1282"/>
  <c r="BF1312"/>
  <c r="BF1357"/>
  <c r="BF112"/>
  <c r="BF132"/>
  <c r="BF173"/>
  <c r="BF194"/>
  <c r="BF234"/>
  <c r="BF446"/>
  <c r="BF462"/>
  <c r="BF495"/>
  <c r="BF557"/>
  <c r="BF653"/>
  <c r="BF679"/>
  <c r="BF689"/>
  <c r="BF850"/>
  <c r="BF890"/>
  <c r="BF944"/>
  <c r="BF1000"/>
  <c r="BF1020"/>
  <c r="BF1098"/>
  <c r="BF1206"/>
  <c r="BF1221"/>
  <c r="BF1232"/>
  <c r="BF1271"/>
  <c r="BF1295"/>
  <c r="BF1355"/>
  <c r="BF1389"/>
  <c r="BF102"/>
  <c r="BF107"/>
  <c r="BF166"/>
  <c r="BF266"/>
  <c r="BF322"/>
  <c r="BF427"/>
  <c r="BF455"/>
  <c r="BF580"/>
  <c r="BF594"/>
  <c r="BF598"/>
  <c r="BF687"/>
  <c r="BF876"/>
  <c r="BF907"/>
  <c r="BF951"/>
  <c r="BF971"/>
  <c r="BF995"/>
  <c r="BF1010"/>
  <c r="BF1015"/>
  <c r="BF1082"/>
  <c r="BF1094"/>
  <c r="BF1165"/>
  <c r="BF1254"/>
  <c r="BF117"/>
  <c r="BF161"/>
  <c r="BF198"/>
  <c r="BF435"/>
  <c r="BF537"/>
  <c r="BF585"/>
  <c r="BF682"/>
  <c r="BF801"/>
  <c r="BF840"/>
  <c r="BF955"/>
  <c r="BF987"/>
  <c r="BF1137"/>
  <c r="BF1190"/>
  <c r="BF1280"/>
  <c r="BF1292"/>
  <c r="BF1327"/>
  <c i="4" r="J34"/>
  <c i="1" r="AW57"/>
  <c i="4" r="F34"/>
  <c i="1" r="BA57"/>
  <c i="3" r="F35"/>
  <c i="1" r="BB56"/>
  <c i="2" r="F37"/>
  <c i="1" r="BD55"/>
  <c i="2" r="F36"/>
  <c i="1" r="BC55"/>
  <c i="5" r="F36"/>
  <c i="1" r="BC58"/>
  <c i="2" r="F33"/>
  <c i="1" r="AZ55"/>
  <c i="2" r="J33"/>
  <c i="1" r="AV55"/>
  <c i="3" r="J30"/>
  <c i="2" r="F35"/>
  <c i="1" r="BB55"/>
  <c i="5" r="F37"/>
  <c i="1" r="BD58"/>
  <c i="5" r="J34"/>
  <c i="1" r="AW58"/>
  <c i="6" r="F36"/>
  <c i="1" r="BC59"/>
  <c i="6" r="F37"/>
  <c i="1" r="BD59"/>
  <c i="4" r="F35"/>
  <c i="1" r="BB57"/>
  <c i="3" r="F34"/>
  <c i="1" r="BA56"/>
  <c i="5" r="F34"/>
  <c i="1" r="BA58"/>
  <c i="4" r="F36"/>
  <c i="1" r="BC57"/>
  <c i="7" r="F35"/>
  <c i="1" r="BB60"/>
  <c i="3" r="F36"/>
  <c i="1" r="BC56"/>
  <c i="7" r="F37"/>
  <c i="1" r="BD60"/>
  <c i="6" r="F35"/>
  <c i="1" r="BB59"/>
  <c i="6" r="F33"/>
  <c i="1" r="AZ59"/>
  <c i="7" r="F33"/>
  <c i="1" r="AZ60"/>
  <c i="3" r="J34"/>
  <c i="1" r="AW56"/>
  <c i="5" r="F35"/>
  <c i="1" r="BB58"/>
  <c i="3" r="F37"/>
  <c i="1" r="BD56"/>
  <c i="7" r="J33"/>
  <c i="1" r="AV60"/>
  <c i="4" r="F37"/>
  <c i="1" r="BD57"/>
  <c i="6" r="J33"/>
  <c i="1" r="AV59"/>
  <c i="7" r="F36"/>
  <c i="1" r="BC60"/>
  <c i="2" l="1" r="BK100"/>
  <c r="J100"/>
  <c r="J60"/>
  <c r="BK603"/>
  <c r="J603"/>
  <c r="J66"/>
  <c r="R100"/>
  <c r="P603"/>
  <c i="6" r="R87"/>
  <c i="5" r="T93"/>
  <c i="3" r="P86"/>
  <c i="1" r="AU56"/>
  <c i="2" r="T100"/>
  <c i="6" r="P87"/>
  <c i="1" r="AU59"/>
  <c i="2" r="R603"/>
  <c r="T603"/>
  <c r="P100"/>
  <c r="P99"/>
  <c i="1" r="AU55"/>
  <c i="5" r="R133"/>
  <c i="6" r="BK87"/>
  <c r="J87"/>
  <c i="5" r="P133"/>
  <c r="P92"/>
  <c i="1" r="AU58"/>
  <c i="5" r="BK133"/>
  <c r="J133"/>
  <c r="J65"/>
  <c r="R93"/>
  <c r="R92"/>
  <c i="3" r="T87"/>
  <c r="T86"/>
  <c i="5" r="T133"/>
  <c i="3" r="R87"/>
  <c r="R86"/>
  <c i="6" r="T87"/>
  <c i="7" r="BK84"/>
  <c r="J84"/>
  <c r="J60"/>
  <c i="5" r="J93"/>
  <c r="J60"/>
  <c i="4" r="BK84"/>
  <c r="J84"/>
  <c i="1" r="AG56"/>
  <c i="3" r="J59"/>
  <c i="2" r="BK99"/>
  <c r="J99"/>
  <c r="J59"/>
  <c i="1" r="BD54"/>
  <c r="W33"/>
  <c i="6" r="J30"/>
  <c i="1" r="AG59"/>
  <c i="6" r="F34"/>
  <c i="1" r="BA59"/>
  <c i="4" r="J30"/>
  <c i="1" r="AG57"/>
  <c i="5" r="J33"/>
  <c i="1" r="AV58"/>
  <c r="AT58"/>
  <c i="3" r="F33"/>
  <c i="1" r="AZ56"/>
  <c r="BB54"/>
  <c r="AX54"/>
  <c i="7" r="J34"/>
  <c i="1" r="AW60"/>
  <c r="AT60"/>
  <c i="2" r="F34"/>
  <c i="1" r="BA55"/>
  <c i="4" r="F33"/>
  <c i="1" r="AZ57"/>
  <c i="2" r="J34"/>
  <c i="1" r="AW55"/>
  <c r="AT55"/>
  <c i="3" r="J33"/>
  <c i="1" r="AV56"/>
  <c r="AT56"/>
  <c r="AN56"/>
  <c r="BC54"/>
  <c r="W32"/>
  <c i="7" r="F34"/>
  <c i="1" r="BA60"/>
  <c i="6" r="J34"/>
  <c i="1" r="AW59"/>
  <c r="AT59"/>
  <c r="AN59"/>
  <c i="4" r="J33"/>
  <c i="1" r="AV57"/>
  <c r="AT57"/>
  <c i="5" r="F33"/>
  <c i="1" r="AZ58"/>
  <c i="2" l="1" r="T99"/>
  <c i="5" r="T92"/>
  <c i="2" r="R99"/>
  <c i="5" r="BK92"/>
  <c r="J92"/>
  <c r="J59"/>
  <c i="6" r="J59"/>
  <c i="7" r="BK83"/>
  <c r="J83"/>
  <c i="6" r="J39"/>
  <c i="1" r="AN57"/>
  <c i="4" r="J59"/>
  <c r="J39"/>
  <c i="3" r="J39"/>
  <c i="1" r="AU54"/>
  <c r="W31"/>
  <c i="2" r="J30"/>
  <c i="1" r="AG55"/>
  <c r="BA54"/>
  <c r="W30"/>
  <c i="7" r="J30"/>
  <c i="1" r="AG60"/>
  <c r="AZ54"/>
  <c r="W29"/>
  <c r="AY54"/>
  <c i="7" l="1" r="J39"/>
  <c r="J59"/>
  <c i="2" r="J39"/>
  <c i="1" r="AN55"/>
  <c r="AN60"/>
  <c i="5" r="J30"/>
  <c i="1" r="AG58"/>
  <c r="AN58"/>
  <c r="AV54"/>
  <c r="AK29"/>
  <c r="AW54"/>
  <c r="AK30"/>
  <c i="5" l="1" r="J39"/>
  <c i="1"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<sst xmlns="http://schemas.openxmlformats.org/spreadsheetml/2006/main">
  <si>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</si>
  <si>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</si>
  <si>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</si>
  <si>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</si>
  <si>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</si>
  <si>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{7a9e62b0-ac08-4685-a454-57e2d41ae746}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</si>
  <si>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</si>
  <si>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</si>
  <si>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</si>
  <si>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</si>
  <si>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</si>
  <si>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</si>
  <si>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</si>
  <si>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</si>
  <si>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</si>
  <si>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</si>
  <si>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</si>
  <si>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Humanizace třetí domácnosti</t>
  </si>
  <si>
    <t>KSO:</t>
  </si>
  <si>
    <t/>
  </si>
  <si>
    <t>CC-CZ:</t>
  </si>
  <si>
    <t>Místo:</t>
  </si>
  <si>
    <t>Klentnice 81, k.ú Klentnice, č.p. 389</t>
  </si>
  <si>
    <t>Datum:</t>
  </si>
  <si>
    <t>22. 12. 2023</t>
  </si>
  <si>
    <t>Zadavatel:</t>
  </si>
  <si>
    <t>IČ:</t>
  </si>
  <si>
    <t>Srdce v domě, p.o.</t>
  </si>
  <si>
    <t>DIČ:</t>
  </si>
  <si>
    <t>Uchazeč:</t>
  </si>
  <si>
    <t>Vyplň údaj</t>
  </si>
  <si>
    <t>Projektant:</t>
  </si>
  <si>
    <t>POLYCHROME - architektonická platforma s.r.o.</t>
  </si>
  <si>
    <t>True</t>
  </si>
  <si>
    <t>Zpracovatel:</t>
  </si>
  <si>
    <t>76445755</t>
  </si>
  <si>
    <t>Ing. Alena Chmelová, Opava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</si>
  <si>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</si>
  <si>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</si>
  <si>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</si>
  <si>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</si>
  <si>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</si>
  <si>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</si>
  <si>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</si>
  <si>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</si>
  <si>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</si>
  <si>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</si>
  <si>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</si>
  <si>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</si>
  <si>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</si>
  <si>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</si>
  <si>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</si>
  <si>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</si>
  <si>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</si>
  <si>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</si>
  <si>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</si>
  <si>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</si>
  <si>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</si>
  <si>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</si>
  <si>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</si>
  <si>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</si>
  <si>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</si>
  <si>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</si>
  <si>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</si>
  <si>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</si>
  <si>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</si>
  <si>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</si>
  <si>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</si>
  <si>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</si>
  <si>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</si>
  <si>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</si>
  <si>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</si>
  <si>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</si>
  <si>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</si>
  <si>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</si>
  <si>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</si>
  <si>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</si>
  <si>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</si>
  <si>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</si>
  <si>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 stavební část</t>
  </si>
  <si>
    <t>STA</t>
  </si>
  <si>
    <t>1</t>
  </si>
  <si>
    <t>{a70ecd30-70f9-49c3-980e-0bee8cf9732a}</t>
  </si>
  <si>
    <t>ÚT</t>
  </si>
  <si>
    <t>Ústřední vytápění</t>
  </si>
  <si>
    <t>{279bd9b1-dfaf-427a-8678-d568f2832a62}</t>
  </si>
  <si>
    <t>VZT</t>
  </si>
  <si>
    <t>Vzduchotechnika</t>
  </si>
  <si>
    <t>{022e5cef-266d-49d6-960d-46ba16e2f7dd}</t>
  </si>
  <si>
    <t>ZTI</t>
  </si>
  <si>
    <t>Zdravotechnika</t>
  </si>
  <si>
    <t>{9d86689d-eb8c-412e-a670-d18bc60152f4}</t>
  </si>
  <si>
    <t>EL</t>
  </si>
  <si>
    <t>Silnoproudá a slaboproudá elektrotechnika</t>
  </si>
  <si>
    <t>{c0293bde-6b07-4de8-9938-11a75a3c8f70}</t>
  </si>
  <si>
    <t>VRN</t>
  </si>
  <si>
    <t>Vedlejší rozpočtové náklady</t>
  </si>
  <si>
    <t>{ff60c1f3-17e1-466a-8b29-e2c59cb5a2fe}</t>
  </si>
  <si>
    <t>KRYCÍ LIST SOUPISU PRACÍ</t>
  </si>
  <si>
    <t>Objekt:</t>
  </si>
  <si>
    <t>D.1.1 - Architektonicko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</si>
  <si>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</si>
  <si>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</si>
  <si>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</si>
  <si>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</si>
  <si>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</si>
  <si>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</si>
  <si>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</si>
  <si>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</si>
  <si>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</si>
  <si>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</si>
  <si>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</si>
  <si>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</si>
  <si>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</si>
  <si>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</si>
  <si>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</si>
  <si>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</si>
  <si>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</si>
  <si>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</si>
  <si>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</si>
  <si>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</si>
  <si>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</si>
  <si>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</si>
  <si>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</si>
  <si>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</si>
  <si>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</si>
  <si>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</si>
  <si>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</si>
  <si>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</si>
  <si>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</si>
  <si>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</si>
  <si>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</si>
  <si>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</si>
  <si>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</si>
  <si>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</si>
  <si>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</si>
  <si>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</si>
  <si>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</si>
  <si>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</si>
  <si>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</si>
  <si>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</si>
  <si>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</si>
  <si>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</si>
  <si>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</si>
  <si>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310236251</t>
  </si>
  <si>
    <t>Zazdívka otvorů ve zdivu nadzákladovém cihlami pálenými plochy přes 0,0225 m2 do 0,09 m2, ve zdi tl. přes 300 do 450 mm</t>
  </si>
  <si>
    <t>kus</t>
  </si>
  <si>
    <t>CS ÚRS 2023 02</t>
  </si>
  <si>
    <t>4</t>
  </si>
  <si>
    <t>778700407</t>
  </si>
  <si>
    <t>Online PSC</t>
  </si>
  <si>
    <t>https://podminky.urs.cz/item/CS_URS_2023_02/310236251</t>
  </si>
  <si>
    <t>VV</t>
  </si>
  <si>
    <t xml:space="preserve">dle TZ  a PD</t>
  </si>
  <si>
    <t>otvory na fasádě Západ</t>
  </si>
  <si>
    <t xml:space="preserve">"dozdívka parapetu okna v 70 mm"  1</t>
  </si>
  <si>
    <t>310238211</t>
  </si>
  <si>
    <t>Zazdívka otvorů ve zdivu nadzákladovém cihlami pálenými plochy přes 0,25 m2 do 1 m2 na maltu vápenocementovou</t>
  </si>
  <si>
    <t>m3</t>
  </si>
  <si>
    <t>1300052621</t>
  </si>
  <si>
    <t>https://podminky.urs.cz/item/CS_URS_2023_02/310238211</t>
  </si>
  <si>
    <t>0,980*0,600*0,440*2</t>
  </si>
  <si>
    <t>310239211</t>
  </si>
  <si>
    <t>Zazdívka otvorů ve zdivu nadzákladovém cihlami pálenými plochy přes 1 m2 do 4 m2 na maltu vápenocementovou</t>
  </si>
  <si>
    <t>-897095538</t>
  </si>
  <si>
    <t>https://podminky.urs.cz/item/CS_URS_2023_02/310239211</t>
  </si>
  <si>
    <t>otvory na fasádě Východ</t>
  </si>
  <si>
    <t>1,490*1,450*0,440*4</t>
  </si>
  <si>
    <t>317143431</t>
  </si>
  <si>
    <t>Překlady nosné z pórobetonu osazené do tenkého maltového lože, pro zdi tl. 200 mm, délky překladu do 1300 mm</t>
  </si>
  <si>
    <t>-1046115588</t>
  </si>
  <si>
    <t>https://podminky.urs.cz/item/CS_URS_2023_02/317143431</t>
  </si>
  <si>
    <t xml:space="preserve">dle TZ  a PD D.1.2., výkres S1-1</t>
  </si>
  <si>
    <t xml:space="preserve">"P02"  3</t>
  </si>
  <si>
    <t>5</t>
  </si>
  <si>
    <t>317143434</t>
  </si>
  <si>
    <t>Překlady nosné z pórobetonu osazené do tenkého maltového lože, pro zdi tl. 200 mm, délky překladu přes 1800 do 2000 mm</t>
  </si>
  <si>
    <t>-1829100713</t>
  </si>
  <si>
    <t>https://podminky.urs.cz/item/CS_URS_2023_02/317143434</t>
  </si>
  <si>
    <t>"P01" 6</t>
  </si>
  <si>
    <t>6</t>
  </si>
  <si>
    <t>Úpravy povrchů, podlahy a osazování výplní</t>
  </si>
  <si>
    <t>611325412</t>
  </si>
  <si>
    <t>Oprava vápenocementové omítky vnitřních ploch hladké, tloušťky do 20 mm stropů, v rozsahu opravované plochy přes 10 do 30%</t>
  </si>
  <si>
    <t>m2</t>
  </si>
  <si>
    <t>-1747637715</t>
  </si>
  <si>
    <t>https://podminky.urs.cz/item/CS_URS_2023_02/611325412</t>
  </si>
  <si>
    <t xml:space="preserve">"1.NP"  194,26</t>
  </si>
  <si>
    <t xml:space="preserve">"2.NP"   193,95</t>
  </si>
  <si>
    <t>Součet</t>
  </si>
  <si>
    <t>7</t>
  </si>
  <si>
    <t>611325452</t>
  </si>
  <si>
    <t>Oprava vápenocementové omítky vnitřních ploch Příplatek k cenám za každých dalších 10 mm tloušťky omítky stropů,v rozsahu opravované plochy přes 10 do 30%</t>
  </si>
  <si>
    <t>-1008994776</t>
  </si>
  <si>
    <t>https://podminky.urs.cz/item/CS_URS_2023_02/611325452</t>
  </si>
  <si>
    <t>388,210*2</t>
  </si>
  <si>
    <t>8</t>
  </si>
  <si>
    <t>612131121</t>
  </si>
  <si>
    <t>Podkladní a spojovací vrstva vnitřních omítaných ploch penetrace disperzní nanášená ručně stěn</t>
  </si>
  <si>
    <t>-1275089662</t>
  </si>
  <si>
    <t>https://podminky.urs.cz/item/CS_URS_2023_02/612131121</t>
  </si>
  <si>
    <t>viz pol. Otlučení omítek vnitřních stěn do 30%</t>
  </si>
  <si>
    <t>694,788</t>
  </si>
  <si>
    <t>9</t>
  </si>
  <si>
    <t>612135001</t>
  </si>
  <si>
    <t>Vyrovnání nerovností podkladu vnitřních omítaných ploch maltou, tloušťky do 10 mm vápenocementovou stěn</t>
  </si>
  <si>
    <t>-24651439</t>
  </si>
  <si>
    <t>https://podminky.urs.cz/item/CS_URS_2023_02/612135001</t>
  </si>
  <si>
    <t xml:space="preserve">"okenní parapety"  (1,480*16+0,580*2+0,880*3+1,180*4)*0,440</t>
  </si>
  <si>
    <t>"okno 880/600, ostění" 0,600*0,440</t>
  </si>
  <si>
    <t xml:space="preserve">"okno 1480/1650, 1480/2000, ostění"  1,450*0,440*4</t>
  </si>
  <si>
    <t>10</t>
  </si>
  <si>
    <t>612135091</t>
  </si>
  <si>
    <t>Vyrovnání nerovností podkladu vnitřních omítaných ploch Příplatek k ceně za každých dalších 5 mm tloušťky podkladní vrstvy přes 10 mm maltou vápenocementovou stěn</t>
  </si>
  <si>
    <t>1286921222</t>
  </si>
  <si>
    <t>https://podminky.urs.cz/item/CS_URS_2023_02/612135091</t>
  </si>
  <si>
    <t>16,984*2</t>
  </si>
  <si>
    <t>11</t>
  </si>
  <si>
    <t>612325101</t>
  </si>
  <si>
    <t>Vápenocementová omítka rýh hrubá ve stěnách, šířky rýhy do 150 mm</t>
  </si>
  <si>
    <t>-776563231</t>
  </si>
  <si>
    <t>https://podminky.urs.cz/item/CS_URS_2023_02/612325101</t>
  </si>
  <si>
    <t>50,000*0,070+50,000*0,150</t>
  </si>
  <si>
    <t>12</t>
  </si>
  <si>
    <t>612325417</t>
  </si>
  <si>
    <t>Oprava vápenocementové omítky vnitřních ploch hladké, tloušťky do 20 mm, s celoplošným přeštukováním, tloušťky štuku 3 mm stěn, v rozsahu opravované plochy přes 10 do 30%</t>
  </si>
  <si>
    <t>-1527845197</t>
  </si>
  <si>
    <t>https://podminky.urs.cz/item/CS_URS_2023_02/612325417</t>
  </si>
  <si>
    <t>13</t>
  </si>
  <si>
    <t>612325452</t>
  </si>
  <si>
    <t>Oprava vápenocementové omítky vnitřních ploch Příplatek k cenám za každých dalších 10 mm tloušťky omítky stěn, v rozsahu opravované plochy přes 10 do 30%</t>
  </si>
  <si>
    <t>1049379037</t>
  </si>
  <si>
    <t>https://podminky.urs.cz/item/CS_URS_2023_02/612325452</t>
  </si>
  <si>
    <t>694,788*2</t>
  </si>
  <si>
    <t>14</t>
  </si>
  <si>
    <t>63-001R</t>
  </si>
  <si>
    <t>Cementové mléko tl. 6 mm</t>
  </si>
  <si>
    <t>944088176</t>
  </si>
  <si>
    <t>skladba P01</t>
  </si>
  <si>
    <t>1.NP, m.č. 102, 104, 105, 108, 110-113, 116, 117, 119, 121</t>
  </si>
  <si>
    <t>5,06+25,05+11,25+4,87+12,76+12,16+30,75+4,20+14,01+13,07+19,80+2,75</t>
  </si>
  <si>
    <t xml:space="preserve">"pod SDK příčky"  5,000</t>
  </si>
  <si>
    <t>63-002R</t>
  </si>
  <si>
    <t>Cementové mléko tl. 9 mm</t>
  </si>
  <si>
    <t>-1702944230</t>
  </si>
  <si>
    <t>skladba P02</t>
  </si>
  <si>
    <t xml:space="preserve">1.NP, m.č.  106, 107, 109, 114, 115, 118, 120, 122</t>
  </si>
  <si>
    <t>2,66+1,91+9,15+4,77+4,21+5,22+0,80+0,55</t>
  </si>
  <si>
    <t>16</t>
  </si>
  <si>
    <t>63-003R</t>
  </si>
  <si>
    <t>Cementové mléko tl. 10 mm</t>
  </si>
  <si>
    <t>808578226</t>
  </si>
  <si>
    <t>2.NP skladba P03, P04</t>
  </si>
  <si>
    <t xml:space="preserve">"plocha 2.NP + pod SDK příčky"  193,95+10,000</t>
  </si>
  <si>
    <t xml:space="preserve">"odpočet schodiště 203"  -9,26</t>
  </si>
  <si>
    <t>17</t>
  </si>
  <si>
    <t>631311114</t>
  </si>
  <si>
    <t>Mazanina z betonu prostého bez zvýšených nároků na prostředí tl. přes 50 do 80 mm tř. C 16/20</t>
  </si>
  <si>
    <t>-1305360416</t>
  </si>
  <si>
    <t>https://podminky.urs.cz/item/CS_URS_2023_02/631311114</t>
  </si>
  <si>
    <t xml:space="preserve">dle TZ  a PD, detail A, B</t>
  </si>
  <si>
    <t>1.NP, skladba P01</t>
  </si>
  <si>
    <t xml:space="preserve">"nájezdová rampa v m.č. 104"  0,805*1,460*0,080</t>
  </si>
  <si>
    <t>2.NP</t>
  </si>
  <si>
    <t>"nájezdová rampa v m.č. 204" 0,800*1,460*0,080</t>
  </si>
  <si>
    <t>18</t>
  </si>
  <si>
    <t>631319011</t>
  </si>
  <si>
    <t>Příplatek k cenám mazanin za úpravu povrchu mazaniny přehlazením, mazanina tl. přes 50 do 80 mm</t>
  </si>
  <si>
    <t>-1348768120</t>
  </si>
  <si>
    <t>https://podminky.urs.cz/item/CS_URS_2023_02/631319011</t>
  </si>
  <si>
    <t>19</t>
  </si>
  <si>
    <t>631319195</t>
  </si>
  <si>
    <t>Příplatek k cenám mazanin za malou plochu do 5 m2 jednotlivě mazanina tl. přes 50 do 80 mm</t>
  </si>
  <si>
    <t>1713366941</t>
  </si>
  <si>
    <t>https://podminky.urs.cz/item/CS_URS_2023_02/631319195</t>
  </si>
  <si>
    <t>20</t>
  </si>
  <si>
    <t>632441218</t>
  </si>
  <si>
    <t>Potěr anhydritový samonivelační litý tř. C 25, tl. přes 35 do 40 mm</t>
  </si>
  <si>
    <t>341976901</t>
  </si>
  <si>
    <t>https://podminky.urs.cz/item/CS_URS_2023_02/632441218</t>
  </si>
  <si>
    <t>1.NP, skladba P01, P02</t>
  </si>
  <si>
    <t xml:space="preserve">"plocha 1.NP + pod SDK příčky"  194,26+10,000</t>
  </si>
  <si>
    <t>"nájezdová rampa v m.č. 104" - 2,400*1,460</t>
  </si>
  <si>
    <t>Mezisoučet</t>
  </si>
  <si>
    <t>2.NP, skladba P03, P04 bez schodiště</t>
  </si>
  <si>
    <t>"nájezdová rampa v m.č. 204" - 2,400*1,460</t>
  </si>
  <si>
    <t>632441220</t>
  </si>
  <si>
    <t>Potěr anhydritový samonivelační litý tř. C 25, tl. přes 45 do 50 mm</t>
  </si>
  <si>
    <t>-907012340</t>
  </si>
  <si>
    <t>https://podminky.urs.cz/item/CS_URS_2023_02/632441220</t>
  </si>
  <si>
    <t>1.NP</t>
  </si>
  <si>
    <t>"nájezdová rampa v m.č. 104" (2,400-0,805)*1,460</t>
  </si>
  <si>
    <t>"nájezdová rampa v m.č. 204" (2,400-0,540)*1,460</t>
  </si>
  <si>
    <t>22</t>
  </si>
  <si>
    <t>633811111</t>
  </si>
  <si>
    <t>Povrchová úprava betonových podlah broušení nerovností do 2 mm (stržení šlemu)</t>
  </si>
  <si>
    <t>-1820341134</t>
  </si>
  <si>
    <t>https://podminky.urs.cz/item/CS_URS_2023_02/633811111</t>
  </si>
  <si>
    <t xml:space="preserve">"anhydrit"  391,942+5,045</t>
  </si>
  <si>
    <t xml:space="preserve">"mazanina"  1,175*2</t>
  </si>
  <si>
    <t>23</t>
  </si>
  <si>
    <t>634112113</t>
  </si>
  <si>
    <t>Obvodová dilatace mezi stěnou a mazaninou nebo potěrem podlahovým páskem z pěnového PE tl. do 10 mm, výšky 80 mm</t>
  </si>
  <si>
    <t>m</t>
  </si>
  <si>
    <t>388288510</t>
  </si>
  <si>
    <t>https://podminky.urs.cz/item/CS_URS_2023_02/634112113</t>
  </si>
  <si>
    <t>90,000+(1,160+0,500)*2*5</t>
  </si>
  <si>
    <t>2.NP, skladba P03, P04</t>
  </si>
  <si>
    <t>106,600-10,000</t>
  </si>
  <si>
    <t>Ostatní konstrukce a práce, bourání</t>
  </si>
  <si>
    <t>24</t>
  </si>
  <si>
    <t>949101111</t>
  </si>
  <si>
    <t>Lešení pomocné pracovní pro objekty pozemních staveb pro zatížení do 150 kg/m2, o výšce lešeňové podlahy do 1,9 m</t>
  </si>
  <si>
    <t>-1259730082</t>
  </si>
  <si>
    <t>https://podminky.urs.cz/item/CS_URS_2023_02/949101111</t>
  </si>
  <si>
    <t>25</t>
  </si>
  <si>
    <t>952901111</t>
  </si>
  <si>
    <t>Vyčištění budov nebo objektů před předáním do užívání budov bytové nebo občanské výstavby, světlé výšky podlaží do 4 m</t>
  </si>
  <si>
    <t>1141405876</t>
  </si>
  <si>
    <t>https://podminky.urs.cz/item/CS_URS_2023_02/952901111</t>
  </si>
  <si>
    <t xml:space="preserve">"1.NP"  194,260</t>
  </si>
  <si>
    <t xml:space="preserve">"2.NP"  193,950</t>
  </si>
  <si>
    <t>26</t>
  </si>
  <si>
    <t>953943211</t>
  </si>
  <si>
    <t>Osazování drobných kovových předmětů kotvených do stěny hasicího přístroje</t>
  </si>
  <si>
    <t>189520704</t>
  </si>
  <si>
    <t>https://podminky.urs.cz/item/CS_URS_2023_02/953943211</t>
  </si>
  <si>
    <t xml:space="preserve">dle TZ  a PD, PBŘ</t>
  </si>
  <si>
    <t>27</t>
  </si>
  <si>
    <t>M</t>
  </si>
  <si>
    <t>RMAT0002</t>
  </si>
  <si>
    <t>přenosný hasicí přístroj, 21A</t>
  </si>
  <si>
    <t>-1642589439</t>
  </si>
  <si>
    <t>28</t>
  </si>
  <si>
    <t>999-M</t>
  </si>
  <si>
    <t>D+M pomocného madla kotveného ke stěně ve v. 800 mm</t>
  </si>
  <si>
    <t>2030854407</t>
  </si>
  <si>
    <t xml:space="preserve">"1.NP"  2,520+1,950+4,775+0,555+2,800*2+1,160+0,880+0,860+0,840+1,000+1,450+0,700+3,250</t>
  </si>
  <si>
    <t xml:space="preserve">"2.NP"  1,950+4,775+1,715+0,880+0,350+2,800+1,160+0,880+0,850+0,840+1,000+1,450+0,700+3,250</t>
  </si>
  <si>
    <t>29</t>
  </si>
  <si>
    <t>999-N</t>
  </si>
  <si>
    <t>D+M ochranného nástěnného nárazníku proti poškození nárazem inval. vozíku</t>
  </si>
  <si>
    <t>-653978831</t>
  </si>
  <si>
    <t>1.NP, m.č....</t>
  </si>
  <si>
    <t xml:space="preserve">"102"  2,520</t>
  </si>
  <si>
    <t xml:space="preserve">"104"  1,950+4,775+0,190+0,555+2,800+0,140*2+0,050+1,160+0,880+0,860+0,840+3,250+0,500*4</t>
  </si>
  <si>
    <t xml:space="preserve">"113"  0,420+0,510+0,220+0,160*2++2,800+0,050</t>
  </si>
  <si>
    <t xml:space="preserve">"108"  0,200+1,000+0,200*2+1,450+0,700+0,350</t>
  </si>
  <si>
    <t>"2.NP, m.č....</t>
  </si>
  <si>
    <t xml:space="preserve">"204"  1,950+4,775+0,280+1,715+0,880+0,150*2+0,350+1,160+0,880+0,850+0,840+3,250+0,500*4</t>
  </si>
  <si>
    <t xml:space="preserve">"213"  0,500+0,510+0,230+0,160*2+2,800+0,050</t>
  </si>
  <si>
    <t xml:space="preserve">"208"  0,200+1,000+0,200*2+1,450+0,700+0,500</t>
  </si>
  <si>
    <t>30</t>
  </si>
  <si>
    <t>962031132</t>
  </si>
  <si>
    <t>Bourání příček z cihel, tvárnic nebo příčkovek z cihel pálených, plných nebo dutých na maltu vápennou nebo vápenocementovou, tl. do 100 mm</t>
  </si>
  <si>
    <t>2026078316</t>
  </si>
  <si>
    <t>https://podminky.urs.cz/item/CS_URS_2023_02/962031132</t>
  </si>
  <si>
    <t>1.NP, m.č. ...</t>
  </si>
  <si>
    <t xml:space="preserve">"101/107"  1,460*2,100-1,000*2,020</t>
  </si>
  <si>
    <t xml:space="preserve">"102/107"  4,750*2,980-0,900*2,020</t>
  </si>
  <si>
    <t xml:space="preserve">"104/107"  1,800*2,980-1,000*2,020</t>
  </si>
  <si>
    <t xml:space="preserve">"105"  (2,650+2,520+0,850+2,600+1,265+2,050)*2,980</t>
  </si>
  <si>
    <t>-0,700*2,020*2-0,900*2,020*3</t>
  </si>
  <si>
    <t xml:space="preserve">"104 ostění dveří do PP"  0,100*2,020</t>
  </si>
  <si>
    <t>2.NP, m.č....</t>
  </si>
  <si>
    <t xml:space="preserve">"201/206"  1,350*(2,600-2,020)</t>
  </si>
  <si>
    <t xml:space="preserve">"202/206"  4,750*3,100-0,900*2,020</t>
  </si>
  <si>
    <t xml:space="preserve">"203/206"  1,850*3,100-1,000*2,020</t>
  </si>
  <si>
    <t xml:space="preserve">"204/206"  (5,200+2,550+0,850+1,265+2,050)*3,100</t>
  </si>
  <si>
    <t>31</t>
  </si>
  <si>
    <t>962031133</t>
  </si>
  <si>
    <t>Bourání příček z cihel, tvárnic nebo příčkovek z cihel pálených, plných nebo dutých na maltu vápennou nebo vápenocementovou, tl. do 150 mm</t>
  </si>
  <si>
    <t>1846638526</t>
  </si>
  <si>
    <t>https://podminky.urs.cz/item/CS_URS_2023_02/962031133</t>
  </si>
  <si>
    <t xml:space="preserve">"105"  2,650*2,980-1,260*2,100</t>
  </si>
  <si>
    <t xml:space="preserve">"204"  2,550*3,100-1,260*2,100</t>
  </si>
  <si>
    <t xml:space="preserve">"205"  (1,150+0,200)*3,100</t>
  </si>
  <si>
    <t>32</t>
  </si>
  <si>
    <t>962032231</t>
  </si>
  <si>
    <t>Bourání zdiva nadzákladového z cihel nebo tvárnic z cihel pálených nebo vápenopískových, na maltu vápennou nebo vápenocementovou, objemu přes 1 m3</t>
  </si>
  <si>
    <t>691776358</t>
  </si>
  <si>
    <t>https://podminky.urs.cz/item/CS_URS_2023_02/962032231</t>
  </si>
  <si>
    <t xml:space="preserve">"105, 107/106"  (4,080*2,980-1,000*2,020)*0,180</t>
  </si>
  <si>
    <t xml:space="preserve">"108-111"  6,250*2,980*0,160*3</t>
  </si>
  <si>
    <t>(2,310+0,100*2+2,360+0,100*2+2,635+0,100)*2,980*0,160</t>
  </si>
  <si>
    <t>0,500*2,980*0,140</t>
  </si>
  <si>
    <t>0,750*0,500*2,650</t>
  </si>
  <si>
    <t>"205" ( 4,080*3,100-1,000*2,020)*0,180</t>
  </si>
  <si>
    <t xml:space="preserve">"207-210"  6,250*3,100*0,160*3</t>
  </si>
  <si>
    <t>(2,310+0,100*2+2,360+0,100*2+2,635+0,100)*3,100*0,160</t>
  </si>
  <si>
    <t>0,500*3,100*0,165</t>
  </si>
  <si>
    <t>33</t>
  </si>
  <si>
    <t>964011211</t>
  </si>
  <si>
    <t>Vybourání železobetonových prefabrikovaných překladů uložených ve zdivu, délky do 3 m, hmotnosti do 50 kg/m</t>
  </si>
  <si>
    <t>-1664477696</t>
  </si>
  <si>
    <t>https://podminky.urs.cz/item/CS_URS_2023_02/964011211</t>
  </si>
  <si>
    <t xml:space="preserve">"P03"  pro osazení ocel. průvlaku 3xHEA 120 + ocel. sloupů</t>
  </si>
  <si>
    <t>(1,400*0,500*0,250+2,600*0,500*0,250)*2</t>
  </si>
  <si>
    <t>34</t>
  </si>
  <si>
    <t>965042141</t>
  </si>
  <si>
    <t>Bourání mazanin betonových nebo z litého asfaltu tl. do 100 mm, plochy přes 4 m2</t>
  </si>
  <si>
    <t>-260127528</t>
  </si>
  <si>
    <t>https://podminky.urs.cz/item/CS_URS_2023_02/965042141</t>
  </si>
  <si>
    <t xml:space="preserve">1.NP, m.č.  102, 108-111 kancelář, pokoje</t>
  </si>
  <si>
    <t>(11,97+29,68+28,17+28,79+28,81)*0,053</t>
  </si>
  <si>
    <t>35</t>
  </si>
  <si>
    <t>965045113</t>
  </si>
  <si>
    <t>Bourání potěrů tl. do 50 mm cementových nebo pískocementových, plochy přes 4 m2</t>
  </si>
  <si>
    <t>-847053485</t>
  </si>
  <si>
    <t>https://podminky.urs.cz/item/CS_URS_2023_02/965045113</t>
  </si>
  <si>
    <t xml:space="preserve">1.NP, m.č.  103, 104, 107  komora, chodba, zádveří+schodiště</t>
  </si>
  <si>
    <t xml:space="preserve">"lože terac. dlažby +potěr se sítí = celkem 50 mm "  2,35+15,000+27,76</t>
  </si>
  <si>
    <t>1.NP, m.č. 105, 106 koupelny, wc</t>
  </si>
  <si>
    <t xml:space="preserve">"lože keram. dlažby +potěr se sítí = celkem 50 mm "  11,36+12,85</t>
  </si>
  <si>
    <t>2.NP, m.č. 203, 206 zádveří, chodba</t>
  </si>
  <si>
    <t xml:space="preserve">"lože terac. dlažby tl. 25 mm"  6,00+27,85</t>
  </si>
  <si>
    <t xml:space="preserve">" cem. potěr tl. 5 mm"  6,00+27,85</t>
  </si>
  <si>
    <t>2.NP, m.č. 202, 207-210 kancelář, pokoje</t>
  </si>
  <si>
    <t xml:space="preserve">"mazanina tl. 33 mm"  11,97+29,65+28,16+28,76+28,81</t>
  </si>
  <si>
    <t xml:space="preserve">2.NP, m.č.  204, 205 koupelny , wc</t>
  </si>
  <si>
    <t xml:space="preserve">"mazanina tl. 42 mm"  11,36+12,70</t>
  </si>
  <si>
    <t>36</t>
  </si>
  <si>
    <t>965049111</t>
  </si>
  <si>
    <t>Bourání mazanin Příplatek k cenám za bourání mazanin betonových se svařovanou sítí, tl. do 100 mm</t>
  </si>
  <si>
    <t>-2074510750</t>
  </si>
  <si>
    <t>https://podminky.urs.cz/item/CS_URS_2023_02/965049111</t>
  </si>
  <si>
    <t>"lože terac. dlažby +potěr se sítí = celkem 50 mm " (2,35+15,000+27,76)*0,050</t>
  </si>
  <si>
    <t xml:space="preserve">"lože keram. dlažby +potěr se sítí = celkem 50 mm "  (11,36+12,85)*0,050</t>
  </si>
  <si>
    <t>37</t>
  </si>
  <si>
    <t>965081213</t>
  </si>
  <si>
    <t>Bourání podlah z dlaždic bez podkladního lože nebo mazaniny, s jakoukoliv výplní spár keramických nebo xylolitových tl. do 10 mm, plochy přes 1 m2</t>
  </si>
  <si>
    <t>-1854964660</t>
  </si>
  <si>
    <t>https://podminky.urs.cz/item/CS_URS_2023_02/965081213</t>
  </si>
  <si>
    <t>11,36+12,85</t>
  </si>
  <si>
    <t xml:space="preserve"> 11,36+12,70</t>
  </si>
  <si>
    <t>38</t>
  </si>
  <si>
    <t>965081323</t>
  </si>
  <si>
    <t>Bourání podlah z dlaždic bez podkladního lože nebo mazaniny, s jakoukoliv výplní spár betonových, teracových nebo čedičových tl. do 25 mm, plochy přes 1 m2</t>
  </si>
  <si>
    <t>585682460</t>
  </si>
  <si>
    <t>https://podminky.urs.cz/item/CS_URS_2023_02/965081323</t>
  </si>
  <si>
    <t>2,35+15,000+27,76</t>
  </si>
  <si>
    <t xml:space="preserve">"podstupnice"  (1,300*10+1,200*11)*0,200</t>
  </si>
  <si>
    <t>6,00+27,85</t>
  </si>
  <si>
    <t>39</t>
  </si>
  <si>
    <t>965081611</t>
  </si>
  <si>
    <t>Odsekání soklíků včetně otlučení podkladní omítky až na zdivo rovných</t>
  </si>
  <si>
    <t>2086365268</t>
  </si>
  <si>
    <t>https://podminky.urs.cz/item/CS_URS_2023_02/965081611</t>
  </si>
  <si>
    <t xml:space="preserve">1.NP, m.č.  ...</t>
  </si>
  <si>
    <t xml:space="preserve">"103"  6,000</t>
  </si>
  <si>
    <t xml:space="preserve">"104+schodiště"  5,800+29,000</t>
  </si>
  <si>
    <t xml:space="preserve">"107"  (15,850+1,450+0,500*4)*2-0,900*2-1,000*7</t>
  </si>
  <si>
    <t xml:space="preserve">2.NP, m.č.  ...</t>
  </si>
  <si>
    <t xml:space="preserve">"203"  5,000</t>
  </si>
  <si>
    <t xml:space="preserve">"206"  (16,050+1,460+0,500*4)*2-0,900*2-1,000*6-1,360</t>
  </si>
  <si>
    <t>40</t>
  </si>
  <si>
    <t>968072455</t>
  </si>
  <si>
    <t>Vybourání kovových rámů oken s křídly, dveřních zárubní, vrat, stěn, ostění nebo obkladů dveřních zárubní, plochy do 2 m2</t>
  </si>
  <si>
    <t>855578000</t>
  </si>
  <si>
    <t>https://podminky.urs.cz/item/CS_URS_2023_02/968072455</t>
  </si>
  <si>
    <t>0,700*2,020*3</t>
  </si>
  <si>
    <t>0,900*2,020*4</t>
  </si>
  <si>
    <t>0,700*2,020*2</t>
  </si>
  <si>
    <t>41</t>
  </si>
  <si>
    <t>968072456</t>
  </si>
  <si>
    <t>Vybourání kovových rámů oken s křídly, dveřních zárubní, vrat, stěn, ostění nebo obkladů dveřních zárubní, plochy přes 2 m2</t>
  </si>
  <si>
    <t>1518934668</t>
  </si>
  <si>
    <t>https://podminky.urs.cz/item/CS_URS_2023_02/968072456</t>
  </si>
  <si>
    <t>1,000*2,020*7</t>
  </si>
  <si>
    <t>1,000*2,020*6</t>
  </si>
  <si>
    <t>1,360*2,020</t>
  </si>
  <si>
    <t>42</t>
  </si>
  <si>
    <t>968082015</t>
  </si>
  <si>
    <t>Vybourání plastových rámů oken s křídly, dveřních zárubní, vrat rámu oken s křídly, plochy do 1 m2</t>
  </si>
  <si>
    <t>1606857207</t>
  </si>
  <si>
    <t>https://podminky.urs.cz/item/CS_URS_2023_02/968082015</t>
  </si>
  <si>
    <t>1,480*0,580</t>
  </si>
  <si>
    <t>0,900*0,580</t>
  </si>
  <si>
    <t>0,980*0,600</t>
  </si>
  <si>
    <t>0,580*0,600</t>
  </si>
  <si>
    <t>0,880*0,930</t>
  </si>
  <si>
    <t>0,900*0,600</t>
  </si>
  <si>
    <t>43</t>
  </si>
  <si>
    <t>968082016</t>
  </si>
  <si>
    <t>Vybourání plastových rámů oken s křídly, dveřních zárubní, vrat rámu oken s křídly, plochy přes 1 do 2 m2</t>
  </si>
  <si>
    <t>-171904955</t>
  </si>
  <si>
    <t>https://podminky.urs.cz/item/CS_URS_2023_02/968082016</t>
  </si>
  <si>
    <t>1,180*1,450*2</t>
  </si>
  <si>
    <t>44</t>
  </si>
  <si>
    <t>968082017</t>
  </si>
  <si>
    <t>Vybourání plastových rámů oken s křídly, dveřních zárubní, vrat rámu oken s křídly, plochy přes 2 do 4 m2</t>
  </si>
  <si>
    <t>-1785181136</t>
  </si>
  <si>
    <t>https://podminky.urs.cz/item/CS_URS_2023_02/968082017</t>
  </si>
  <si>
    <t>1,500*1,450*8</t>
  </si>
  <si>
    <t>45</t>
  </si>
  <si>
    <t>968082022</t>
  </si>
  <si>
    <t>Vybourání plastových rámů oken s křídly, dveřních zárubní, vrat dveřních zárubní, plochy přes 2 do 4 m2</t>
  </si>
  <si>
    <t>-1630928092</t>
  </si>
  <si>
    <t>https://podminky.urs.cz/item/CS_URS_2023_02/968082022</t>
  </si>
  <si>
    <t>1,200*2,500</t>
  </si>
  <si>
    <t>46</t>
  </si>
  <si>
    <t>971033561</t>
  </si>
  <si>
    <t>Vybourání otvorů ve zdivu základovém nebo nadzákladovém z cihel, tvárnic, příčkovek z cihel pálených na maltu vápennou nebo vápenocementovou plochy do 1 m2, tl. do 600 mm</t>
  </si>
  <si>
    <t>-1075392750</t>
  </si>
  <si>
    <t>https://podminky.urs.cz/item/CS_URS_2023_02/971033561</t>
  </si>
  <si>
    <t>0,580*(1,000-0,600)*0,440*2</t>
  </si>
  <si>
    <t>0,880*0,860*0,440</t>
  </si>
  <si>
    <t>1,180*(1,650-1,450)*0,440*4</t>
  </si>
  <si>
    <t>1,480*(1,650-1,450)*0,440*8</t>
  </si>
  <si>
    <t>1,480*(2,010-1,450)*0,440*4</t>
  </si>
  <si>
    <t>47</t>
  </si>
  <si>
    <t>971033651</t>
  </si>
  <si>
    <t>Vybourání otvorů ve zdivu základovém nebo nadzákladovém z cihel, tvárnic, příčkovek z cihel pálených na maltu vápennou nebo vápenocementovou plochy do 4 m2, tl. do 600 mm</t>
  </si>
  <si>
    <t>-392497733</t>
  </si>
  <si>
    <t>https://podminky.urs.cz/item/CS_URS_2023_02/971033651</t>
  </si>
  <si>
    <t>1,480*(1,650-0,580)*0,440*2</t>
  </si>
  <si>
    <t>(1,480-0,900)*(1,650-0,580)*0,440*2</t>
  </si>
  <si>
    <t>48</t>
  </si>
  <si>
    <t>974031142</t>
  </si>
  <si>
    <t>Vysekání rýh ve zdivu cihelném na maltu vápennou nebo vápenocementovou do hl. 70 mm a šířky do 70 mm</t>
  </si>
  <si>
    <t>-827281342</t>
  </si>
  <si>
    <t>https://podminky.urs.cz/item/CS_URS_2023_02/974031142</t>
  </si>
  <si>
    <t>49</t>
  </si>
  <si>
    <t>974031164</t>
  </si>
  <si>
    <t>Vysekání rýh ve zdivu cihelném na maltu vápennou nebo vápenocementovou do hl. 150 mm a šířky do 150 mm</t>
  </si>
  <si>
    <t>1698705917</t>
  </si>
  <si>
    <t>https://podminky.urs.cz/item/CS_URS_2023_02/974031164</t>
  </si>
  <si>
    <t>50</t>
  </si>
  <si>
    <t>974031664</t>
  </si>
  <si>
    <t>Vysekání rýh ve zdivu cihelném na maltu vápennou nebo vápenocementovou pro vtahování nosníků do zdí, před vybouráním otvoru do hl. 150 mm, při v. nosníku do 150 mm</t>
  </si>
  <si>
    <t>1780626844</t>
  </si>
  <si>
    <t>https://podminky.urs.cz/item/CS_URS_2023_02/974031664</t>
  </si>
  <si>
    <t>4,140*3*2</t>
  </si>
  <si>
    <t>51</t>
  </si>
  <si>
    <t>975043111</t>
  </si>
  <si>
    <t>Jednořadové podchycení stropů pro osazení nosníků dřevěnou výztuhou v. podchycení do 3,5 m, a při zatížení hmotností do 750 kg/m</t>
  </si>
  <si>
    <t>1134159640</t>
  </si>
  <si>
    <t>https://podminky.urs.cz/item/CS_URS_2023_02/975043111</t>
  </si>
  <si>
    <t>4,900*4</t>
  </si>
  <si>
    <t>52</t>
  </si>
  <si>
    <t>977151114</t>
  </si>
  <si>
    <t>Jádrové vrty diamantovými korunkami do stavebních materiálů (železobetonu, betonu, cihel, obkladů, dlažeb, kamene) průměru přes 50 do 60 mm</t>
  </si>
  <si>
    <t>-1855481250</t>
  </si>
  <si>
    <t>https://podminky.urs.cz/item/CS_URS_2023_02/977151114</t>
  </si>
  <si>
    <t>53</t>
  </si>
  <si>
    <t>977151121</t>
  </si>
  <si>
    <t>Jádrové vrty diamantovými korunkami do stavebních materiálů (železobetonu, betonu, cihel, obkladů, dlažeb, kamene) průměru přes 110 do 120 mm</t>
  </si>
  <si>
    <t>778784446</t>
  </si>
  <si>
    <t>https://podminky.urs.cz/item/CS_URS_2023_02/977151121</t>
  </si>
  <si>
    <t>54</t>
  </si>
  <si>
    <t>977151214</t>
  </si>
  <si>
    <t>Jádrové vrty diamantovými korunkami do stavebních materiálů (železobetonu, betonu, cihel, obkladů, dlažeb, kamene) dovrchní (směrem vzhůru), průměru přes 50 do 60 mm</t>
  </si>
  <si>
    <t>1472744085</t>
  </si>
  <si>
    <t>https://podminky.urs.cz/item/CS_URS_2023_02/977151214</t>
  </si>
  <si>
    <t>55</t>
  </si>
  <si>
    <t>977151221</t>
  </si>
  <si>
    <t>Jádrové vrty diamantovými korunkami do stavebních materiálů (železobetonu, betonu, cihel, obkladů, dlažeb, kamene) dovrchní (směrem vzhůru), průměru přes 110 do 120 mm</t>
  </si>
  <si>
    <t>1852457705</t>
  </si>
  <si>
    <t>https://podminky.urs.cz/item/CS_URS_2023_02/977151221</t>
  </si>
  <si>
    <t>prostup pro VZT</t>
  </si>
  <si>
    <t xml:space="preserve">"1.NP"  0,440*2</t>
  </si>
  <si>
    <t xml:space="preserve">"2.NP"   0,440*2</t>
  </si>
  <si>
    <t xml:space="preserve">"ZTI"   1,800</t>
  </si>
  <si>
    <t>56</t>
  </si>
  <si>
    <t>977151224</t>
  </si>
  <si>
    <t>Jádrové vrty diamantovými korunkami do stavebních materiálů (železobetonu, betonu, cihel, obkladů, dlažeb, kamene) dovrchní (směrem vzhůru), průměru přes 150 do 180 mm</t>
  </si>
  <si>
    <t>-1111149943</t>
  </si>
  <si>
    <t>https://podminky.urs.cz/item/CS_URS_2023_02/977151224</t>
  </si>
  <si>
    <t>57</t>
  </si>
  <si>
    <t>978011141</t>
  </si>
  <si>
    <t>Otlučení vápenných nebo vápenocementových omítek vnitřních ploch stropů, v rozsahu přes 10 do 30 %</t>
  </si>
  <si>
    <t>-999043529</t>
  </si>
  <si>
    <t>https://podminky.urs.cz/item/CS_URS_2023_02/978011141</t>
  </si>
  <si>
    <t>58</t>
  </si>
  <si>
    <t>978013141</t>
  </si>
  <si>
    <t>Otlučení vápenných nebo vápenocementových omítek vnitřních ploch stěn s vyškrabáním spar, s očištěním zdiva, v rozsahu přes 10 do 30 %</t>
  </si>
  <si>
    <t>-1618040528</t>
  </si>
  <si>
    <t>https://podminky.urs.cz/item/CS_URS_2023_02/978013141</t>
  </si>
  <si>
    <t>(24,000+75,000)*3,000</t>
  </si>
  <si>
    <t>14,700*3,000*2</t>
  </si>
  <si>
    <t xml:space="preserve">"dveře"  -1,460*2,090-1,150*2,500-0,800*2,020*2</t>
  </si>
  <si>
    <t xml:space="preserve">"mezi pilíři"  -(1,325+1,070+2,060+3,750+0,980+1,050)*2,490*2</t>
  </si>
  <si>
    <t xml:space="preserve">"okna"  -1,480*1,650*6</t>
  </si>
  <si>
    <t>-1,480*2,000*2</t>
  </si>
  <si>
    <t>-0,580*1,000</t>
  </si>
  <si>
    <t>-0,880*0,860</t>
  </si>
  <si>
    <t>-1,180*1,650*2</t>
  </si>
  <si>
    <t>ostění</t>
  </si>
  <si>
    <t xml:space="preserve">"dveře"  (1,460+2,090*2)*0,440+(1,150+2,500*2)*0,440</t>
  </si>
  <si>
    <t xml:space="preserve">"mezi pilíři"  (1,325+1,070+2,060+3,750+0,980+1,050+2,490*12)*0,440</t>
  </si>
  <si>
    <t xml:space="preserve">"okna"  (1,480+1,650*2)*0,440*6</t>
  </si>
  <si>
    <t>(1,480+2,000*2)*0,440*2</t>
  </si>
  <si>
    <t>(0,580+1,000*2)*0,400</t>
  </si>
  <si>
    <t>(0,880+0,860*2)*0,440</t>
  </si>
  <si>
    <t>(1,180+1,650*2)*0,440*2</t>
  </si>
  <si>
    <t xml:space="preserve">"dveře"  -1,330*2,560-1,150*2,510</t>
  </si>
  <si>
    <t xml:space="preserve">"mezi pilíři"  -(1,325+1,070+2,060+3,750+0,980+1,050)*2,500*2</t>
  </si>
  <si>
    <t>-1,480*2,010*2</t>
  </si>
  <si>
    <t>-0,880*0,860-0,880*0,600</t>
  </si>
  <si>
    <t xml:space="preserve">"dveře"  (1,330+2,560*2)*0,440+(1,150+2,510*2)*0,440</t>
  </si>
  <si>
    <t xml:space="preserve">"mezi pilíři"  (1,325+1,070+2,060+3,750+0,980+1,050+2,500*12)*0,440</t>
  </si>
  <si>
    <t>(1,480+2,010*2)*0,440*2</t>
  </si>
  <si>
    <t>(0,880+0,860*2+0,880+0,600*2)*0,440</t>
  </si>
  <si>
    <t>59</t>
  </si>
  <si>
    <t>978059541</t>
  </si>
  <si>
    <t>Odsekání obkladů stěn včetně otlučení podkladní omítky až na zdivo z obkládaček vnitřních, z jakýchkoliv materiálů, plochy přes 1 m2</t>
  </si>
  <si>
    <t>2134709713</t>
  </si>
  <si>
    <t>https://podminky.urs.cz/item/CS_URS_2023_02/978059541</t>
  </si>
  <si>
    <t xml:space="preserve">"105"  (1,200*2+0,850*2+0,800+0,800+1,200+1,265*2+0,975*2)*2*1,600</t>
  </si>
  <si>
    <t>-0,700*1,600*2-0,900*1,600*2</t>
  </si>
  <si>
    <t xml:space="preserve">"106"  (3,150+4,080)*2*1,600</t>
  </si>
  <si>
    <t>-1,000*1,600</t>
  </si>
  <si>
    <t>2.NP, m.č...</t>
  </si>
  <si>
    <t xml:space="preserve">"204 - viz 105"  36,416-5,120</t>
  </si>
  <si>
    <t xml:space="preserve">"205"  (3,150+4,080+1,150+0,300)*2*1,600</t>
  </si>
  <si>
    <t>60</t>
  </si>
  <si>
    <t>985311314</t>
  </si>
  <si>
    <t>Reprofilace betonu sanačními maltami na cementové bázi ručně rubu kleneb a podlah, tloušťky přes 30 do 40 mm</t>
  </si>
  <si>
    <t>-1009300588</t>
  </si>
  <si>
    <t>https://podminky.urs.cz/item/CS_URS_2023_02/985311314</t>
  </si>
  <si>
    <t xml:space="preserve">dle TZ  a PD, řez C</t>
  </si>
  <si>
    <t xml:space="preserve">1.NP zvýšení schodišťových stupňů a podesty </t>
  </si>
  <si>
    <t>9,300</t>
  </si>
  <si>
    <t>61</t>
  </si>
  <si>
    <t>985312131</t>
  </si>
  <si>
    <t>Stěrka k vyrovnání ploch reprofilovaného betonu rubu kleneb a podlah, tloušťky do 2 mm</t>
  </si>
  <si>
    <t>1808353808</t>
  </si>
  <si>
    <t>https://podminky.urs.cz/item/CS_URS_2023_02/985312131</t>
  </si>
  <si>
    <t>62</t>
  </si>
  <si>
    <t>985323111</t>
  </si>
  <si>
    <t>Spojovací můstek reprofilovaného betonu na cementové bázi, tloušťky 1 mm</t>
  </si>
  <si>
    <t>511792063</t>
  </si>
  <si>
    <t>https://podminky.urs.cz/item/CS_URS_2023_02/985323111</t>
  </si>
  <si>
    <t>63</t>
  </si>
  <si>
    <t>999-001R</t>
  </si>
  <si>
    <t>Bourání a doplnění podkladního betonu pro realizaci nové trasy kanalizace v 1.NP</t>
  </si>
  <si>
    <t>kpl</t>
  </si>
  <si>
    <t>539848276</t>
  </si>
  <si>
    <t>pro úpravu nové trasy kanalizace pod základy v 1.NP - kompletní provedení</t>
  </si>
  <si>
    <t>- řezání a bourání podkladního betonu</t>
  </si>
  <si>
    <t>- vnitrostavenišťní doprava suti, odvoz a uložení na skládku</t>
  </si>
  <si>
    <t>- podsyp pod novým podkladním betonem</t>
  </si>
  <si>
    <t>- nový podkladní beton C20/25 v trase kanalizace + kari síť</t>
  </si>
  <si>
    <t>- propojení s původní částí podkladního betonu</t>
  </si>
  <si>
    <t>pozn: výkop trasy, položení a dodávka potrubí, napojení na stávající rozvody, zkouška těsnosti, obsyp potrubí ŠP - viz profese ZTI)</t>
  </si>
  <si>
    <t>997</t>
  </si>
  <si>
    <t>Přesun sutě</t>
  </si>
  <si>
    <t>64</t>
  </si>
  <si>
    <t>997013111</t>
  </si>
  <si>
    <t>Vnitrostaveništní doprava suti a vybouraných hmot vodorovně do 50 m svisle s použitím mechanizace pro budovy a haly výšky do 6 m</t>
  </si>
  <si>
    <t>t</t>
  </si>
  <si>
    <t>-1827162471</t>
  </si>
  <si>
    <t>https://podminky.urs.cz/item/CS_URS_2023_02/997013111</t>
  </si>
  <si>
    <t>65</t>
  </si>
  <si>
    <t>997013311</t>
  </si>
  <si>
    <t>Doprava suti shozem montáž a demontáž shozu výšky do 10 m</t>
  </si>
  <si>
    <t>455508056</t>
  </si>
  <si>
    <t>https://podminky.urs.cz/item/CS_URS_2023_02/997013311</t>
  </si>
  <si>
    <t>66</t>
  </si>
  <si>
    <t>997013321</t>
  </si>
  <si>
    <t>Doprava suti shozem montáž a demontáž shozu výšky Příplatek za první a každý další den použití shozu k ceně -3311</t>
  </si>
  <si>
    <t>536837695</t>
  </si>
  <si>
    <t>https://podminky.urs.cz/item/CS_URS_2023_02/997013321</t>
  </si>
  <si>
    <t>10*45 'Přepočtené koeficientem množství</t>
  </si>
  <si>
    <t>67</t>
  </si>
  <si>
    <t>997013501</t>
  </si>
  <si>
    <t>Odvoz suti a vybouraných hmot na skládku nebo meziskládku se složením, na vzdálenost do 1 km</t>
  </si>
  <si>
    <t>-79452611</t>
  </si>
  <si>
    <t>https://podminky.urs.cz/item/CS_URS_2023_02/997013501</t>
  </si>
  <si>
    <t>68</t>
  </si>
  <si>
    <t>997013509</t>
  </si>
  <si>
    <t>Odvoz suti a vybouraných hmot na skládku nebo meziskládku se složením, na vzdálenost Příplatek k ceně za každý další i započatý 1 km přes 1 km</t>
  </si>
  <si>
    <t>1351753748</t>
  </si>
  <si>
    <t>https://podminky.urs.cz/item/CS_URS_2023_02/997013509</t>
  </si>
  <si>
    <t>169,111*24 'Přepočtené koeficientem množství</t>
  </si>
  <si>
    <t>69</t>
  </si>
  <si>
    <t>997013602</t>
  </si>
  <si>
    <t>Poplatek za uložení stavebního odpadu na skládce (skládkovné) z armovaného betonu zatříděného do Katalogu odpadů pod kódem 17 01 01</t>
  </si>
  <si>
    <t>1313191404</t>
  </si>
  <si>
    <t>https://podminky.urs.cz/item/CS_URS_2023_02/997013602</t>
  </si>
  <si>
    <t>70</t>
  </si>
  <si>
    <t>997013603</t>
  </si>
  <si>
    <t>Poplatek za uložení stavebního odpadu na skládce (skládkovné) cihelného zatříděného do Katalogu odpadů pod kódem 17 01 02</t>
  </si>
  <si>
    <t>937413388</t>
  </si>
  <si>
    <t>https://podminky.urs.cz/item/CS_URS_2023_02/997013603</t>
  </si>
  <si>
    <t>71</t>
  </si>
  <si>
    <t>997013631</t>
  </si>
  <si>
    <t>Poplatek za uložení stavebního odpadu na skládce (skládkovné) směsného stavebního a demoličního zatříděného do Katalogu odpadů pod kódem 17 09 04</t>
  </si>
  <si>
    <t>-1059670329</t>
  </si>
  <si>
    <t>https://podminky.urs.cz/item/CS_URS_2023_02/997013631</t>
  </si>
  <si>
    <t>72</t>
  </si>
  <si>
    <t>997013645</t>
  </si>
  <si>
    <t>Poplatek za uložení stavebního odpadu na skládce (skládkovné) asfaltového bez obsahu dehtu zatříděného do Katalogu odpadů pod kódem 17 03 02</t>
  </si>
  <si>
    <t>1389054908</t>
  </si>
  <si>
    <t>https://podminky.urs.cz/item/CS_URS_2023_02/997013645</t>
  </si>
  <si>
    <t>73</t>
  </si>
  <si>
    <t>997013814</t>
  </si>
  <si>
    <t>Poplatek za uložení stavebního odpadu na skládce (skládkovné) z izolačních materiálů zatříděného do Katalogu odpadů pod kódem 17 06 04</t>
  </si>
  <si>
    <t>1320364850</t>
  </si>
  <si>
    <t>https://podminky.urs.cz/item/CS_URS_2023_02/997013814</t>
  </si>
  <si>
    <t>998</t>
  </si>
  <si>
    <t>Přesun hmot</t>
  </si>
  <si>
    <t>74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</si>
  <si>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</si>
  <si>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</si>
  <si>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-2129182744</t>
  </si>
  <si>
    <t>https://podminky.urs.cz/item/CS_URS_2023_02/998011002</t>
  </si>
  <si>
    <t>PSV</t>
  </si>
  <si>
    <t>Práce a dodávky PSV</t>
  </si>
  <si>
    <t>711</t>
  </si>
  <si>
    <t>Izolace proti vodě, vlhkosti a plynům</t>
  </si>
  <si>
    <t>75</t>
  </si>
  <si>
    <t>711111001</t>
  </si>
  <si>
    <t>Provedení izolace proti zemní vlhkosti natěradly a tmely za studena na ploše vodorovné V nátěrem penetračním</t>
  </si>
  <si>
    <t>1380269611</t>
  </si>
  <si>
    <t>https://podminky.urs.cz/item/CS_URS_2023_02/711111001</t>
  </si>
  <si>
    <t>76</t>
  </si>
  <si>
    <t>11163150</t>
  </si>
  <si>
    <t>lak penetrační asfaltový</t>
  </si>
  <si>
    <t>916099895</t>
  </si>
  <si>
    <t>204,26*0,0003 'Přepočtené koeficientem množství</t>
  </si>
  <si>
    <t>77</t>
  </si>
  <si>
    <t>711131811</t>
  </si>
  <si>
    <t>Odstranění izolace proti zemní vlhkosti na ploše vodorovné V</t>
  </si>
  <si>
    <t>-1488424850</t>
  </si>
  <si>
    <t>https://podminky.urs.cz/item/CS_URS_2023_02/711131811</t>
  </si>
  <si>
    <t xml:space="preserve">1.NP, m.č.  102, 103, 104 zádveří, 105-111</t>
  </si>
  <si>
    <t xml:space="preserve">"2x asf. pásy"  (11,97+2,35+6,000+11,36+12,85+27,76+29,68+28,17+28,79+28,81)*2</t>
  </si>
  <si>
    <t>m.č. 105, 106 koupelny, wc</t>
  </si>
  <si>
    <t xml:space="preserve">"1x asf. pás na TI"  11,36+12,85</t>
  </si>
  <si>
    <t xml:space="preserve">"2x asf. pás na TI"  (11,36+12,70)*2</t>
  </si>
  <si>
    <t>78</t>
  </si>
  <si>
    <t>711141559</t>
  </si>
  <si>
    <t>Provedení izolace proti zemní vlhkosti pásy přitavením NAIP na ploše vodorovné V</t>
  </si>
  <si>
    <t>346964982</t>
  </si>
  <si>
    <t>https://podminky.urs.cz/item/CS_URS_2023_02/711141559</t>
  </si>
  <si>
    <t>79</t>
  </si>
  <si>
    <t>62856011</t>
  </si>
  <si>
    <t>pás asfaltový natavitelný modifikovaný SBS s vložkou z hliníkové fólie s textilií a spalitelnou PE fólií nebo jemnozrnným minerálním posypem na horním povrchu tl 4,0mm</t>
  </si>
  <si>
    <t>-97484303</t>
  </si>
  <si>
    <t>204,26*1,1655 'Přepočtené koeficientem množství</t>
  </si>
  <si>
    <t>80</t>
  </si>
  <si>
    <t>711191001</t>
  </si>
  <si>
    <t>Provedení nátěru adhezního můstku na ploše vodorovné V</t>
  </si>
  <si>
    <t>-411851793</t>
  </si>
  <si>
    <t>https://podminky.urs.cz/item/CS_URS_2023_02/711191001</t>
  </si>
  <si>
    <t>2.NP, pod skladbu P04, P03</t>
  </si>
  <si>
    <t>81</t>
  </si>
  <si>
    <t>58581220</t>
  </si>
  <si>
    <t>adhezní můstek pod izolační a vyrovnávací lepící hmoty</t>
  </si>
  <si>
    <t>kg</t>
  </si>
  <si>
    <t>-1121470851</t>
  </si>
  <si>
    <t>194,69*0,12075 'Přepočtené koeficientem množství</t>
  </si>
  <si>
    <t>82</t>
  </si>
  <si>
    <t>998711102</t>
  </si>
  <si>
    <t>Přesun hmot pro izolace proti vodě, vlhkosti a plynům stanovený z hmotnosti přesunovaného materiálu vodorovná dopravní vzdálenost do 50 m v objektech výšky přes 6 do 12 m</t>
  </si>
  <si>
    <t>1191221616</t>
  </si>
  <si>
    <t>https://podminky.urs.cz/item/CS_URS_2023_02/998711102</t>
  </si>
  <si>
    <t>713</t>
  </si>
  <si>
    <t>Izolace tepelné</t>
  </si>
  <si>
    <t>83</t>
  </si>
  <si>
    <t>713120811</t>
  </si>
  <si>
    <t>Odstranění tepelné izolace podlah z rohoží, pásů, dílců, desek, bloků podlah volně kladených nebo mezi trámy z vláknitých materiálů suchých, tloušťka izolace do 100 mm</t>
  </si>
  <si>
    <t>-1794505035</t>
  </si>
  <si>
    <t>https://podminky.urs.cz/item/CS_URS_2023_02/713120811</t>
  </si>
  <si>
    <t xml:space="preserve">"izol. desky MW čedič tl. 20-35mm"   11,97+2,35+6,000+11,36+12,85+27,76+29,68+28,17+28,79+28,81</t>
  </si>
  <si>
    <t xml:space="preserve">2.NP, m.č.  202, 203 zádveří, 204-210</t>
  </si>
  <si>
    <t xml:space="preserve">"izolace Fibrex   tl. 10 mm"  11,97+5,25+11,36+12,70+27,85+29,65+28,16+28,76+28,81</t>
  </si>
  <si>
    <t>84</t>
  </si>
  <si>
    <t>713-001R</t>
  </si>
  <si>
    <t>Dodávka a montáž vakuových izolačních panelů, konstrukční tl. 60 mm</t>
  </si>
  <si>
    <t>-378125060</t>
  </si>
  <si>
    <t xml:space="preserve">dle TZ  a PD, detail A</t>
  </si>
  <si>
    <t xml:space="preserve">"odpočet nájezdové rampy v m.č. 104"  -2,400*1,460</t>
  </si>
  <si>
    <t>85</t>
  </si>
  <si>
    <t>713-002R</t>
  </si>
  <si>
    <t>Dodávka a montáž vakuových izolačních panelů, konstrukční tl. 40 mm</t>
  </si>
  <si>
    <t>1722048492</t>
  </si>
  <si>
    <t xml:space="preserve">"nájezdová rampa v m.č. 104"  2,400*1,460</t>
  </si>
  <si>
    <t>86</t>
  </si>
  <si>
    <t>713121111</t>
  </si>
  <si>
    <t>Montáž tepelné izolace podlah rohožemi, pásy, deskami, dílci, bloky (izolační materiál ve specifikaci) kladenými volně jednovrstvá</t>
  </si>
  <si>
    <t>627973999</t>
  </si>
  <si>
    <t>https://podminky.urs.cz/item/CS_URS_2023_02/713121111</t>
  </si>
  <si>
    <t>DESKA PODL. VYTÁPĚNÍ:</t>
  </si>
  <si>
    <t xml:space="preserve">"odpočet stupňů schodiště 203"  -2,250*2,520</t>
  </si>
  <si>
    <t>SPÁDOVÝ KLÍN EPS 150:</t>
  </si>
  <si>
    <t>1.NP, nájezdová rampa m.č. 104</t>
  </si>
  <si>
    <t>0,600*1,460</t>
  </si>
  <si>
    <t>2.NP, nájezdová rampa m.č. 204</t>
  </si>
  <si>
    <t>0,540*1,460</t>
  </si>
  <si>
    <t>TI PUR tl. 55 mm, detail G:</t>
  </si>
  <si>
    <t>3,800*0,500*2</t>
  </si>
  <si>
    <t>87</t>
  </si>
  <si>
    <t>RMAT0001</t>
  </si>
  <si>
    <t>Systémová izolační deska k podlahovému vytápění tl. 37 mm</t>
  </si>
  <si>
    <t>117075552</t>
  </si>
  <si>
    <t>198,590+194,690</t>
  </si>
  <si>
    <t>393,28*1,05 'Přepočtené koeficientem množství</t>
  </si>
  <si>
    <t>88</t>
  </si>
  <si>
    <t>28372326</t>
  </si>
  <si>
    <t>deska EPS 150 pro konstrukce s vysokým zatížením λ=0,035</t>
  </si>
  <si>
    <t>-1485471684</t>
  </si>
  <si>
    <t>0,600*1,460*(0,057+0,020)/2</t>
  </si>
  <si>
    <t>0,540*1,460*(0,047+0,020)/2</t>
  </si>
  <si>
    <t>0,06*1,05 'Přepočtené koeficientem množství</t>
  </si>
  <si>
    <t>89</t>
  </si>
  <si>
    <t>713-003R</t>
  </si>
  <si>
    <t>tepelná izolace PUR tl. 55 mm</t>
  </si>
  <si>
    <t>-1960552273</t>
  </si>
  <si>
    <t>3,8*1,05 'Přepočtené koeficientem množství</t>
  </si>
  <si>
    <t>90</t>
  </si>
  <si>
    <t>998713202</t>
  </si>
  <si>
    <t>Přesun hmot pro izolace tepelné stanovený procentní sazbou (%) z ceny vodorovná dopravní vzdálenost do 50 m v objektech výšky přes 6 do 12 m</t>
  </si>
  <si>
    <t>%</t>
  </si>
  <si>
    <t>-870650004</t>
  </si>
  <si>
    <t>https://podminky.urs.cz/item/CS_URS_2023_02/998713202</t>
  </si>
  <si>
    <t>763</t>
  </si>
  <si>
    <t>Konstrukce suché výstavby</t>
  </si>
  <si>
    <t>91</t>
  </si>
  <si>
    <t>763111338</t>
  </si>
  <si>
    <t>Příčka ze sádrokartonových desek s nosnou konstrukcí z jednoduchých ocelových profilů UW, CW jednoduše opláštěná deskou vysokopevnostní protipožární impregnovanou s vysokou mechanickou odolností DFRIH2 tl. 12,5 mm s izolací, EI 45, příčka tl. 100 mm, profil 75, Rw do 51 dB</t>
  </si>
  <si>
    <t>-851983307</t>
  </si>
  <si>
    <t>https://podminky.urs.cz/item/CS_URS_2023_02/763111338</t>
  </si>
  <si>
    <t>příčka Z01</t>
  </si>
  <si>
    <t xml:space="preserve">"105, 122/104"  (4,750+1,200+0,500)*2,900</t>
  </si>
  <si>
    <t>-0,880*2,320-1,100*2,370</t>
  </si>
  <si>
    <t xml:space="preserve">"102/104"  1,760*(2,900-2,320)</t>
  </si>
  <si>
    <t xml:space="preserve">"118, 119, 120/104"  (2,520+5,250+1,560+1,100+0,700)*2,900</t>
  </si>
  <si>
    <t>-0,880*2,320-1,180*2,320-1,000*2,320</t>
  </si>
  <si>
    <t xml:space="preserve">"113-116"  (6,250+2,810+1,600+2,800)*2,900</t>
  </si>
  <si>
    <t>-0,880*2,320-1,180*2,320*2</t>
  </si>
  <si>
    <t xml:space="preserve">"112"  (3,950+6,250)*2,900</t>
  </si>
  <si>
    <t xml:space="preserve">"106, 107/104"  (2,050+0,400)*2,900</t>
  </si>
  <si>
    <t>-0,780*2,320</t>
  </si>
  <si>
    <t xml:space="preserve">"205, 222/204"  (4,750+1,200+0,500)*3,000</t>
  </si>
  <si>
    <t>-0,880*2,430-1,100*2,470</t>
  </si>
  <si>
    <t xml:space="preserve">"202/204"  1,760*(3,000-2,430)</t>
  </si>
  <si>
    <t xml:space="preserve">"218-221/204"  (5,550+4,080+2,520+0,700+0,800)*3,000</t>
  </si>
  <si>
    <t>-1,180*2,430*2-0,780*2,430-0,700*2,430</t>
  </si>
  <si>
    <t xml:space="preserve">"213-216"  (6,250+2,810+2,800+1,600)*3,000</t>
  </si>
  <si>
    <t>-0,880*2,430-1,180*2,430*2</t>
  </si>
  <si>
    <t xml:space="preserve">"212"  (6,250+3,950)*3,000</t>
  </si>
  <si>
    <t xml:space="preserve">"206, 207/204"  (2,050+0,400)*3,000</t>
  </si>
  <si>
    <t>-0,780*2,430</t>
  </si>
  <si>
    <t>92</t>
  </si>
  <si>
    <t>763111339</t>
  </si>
  <si>
    <t>Příčka ze sádrokartonových desek s nosnou konstrukcí z jednoduchých ocelových profilů UW, CW jednoduše opláštěná deskou vysokopevnostní protipožární impregnovanou s vysokou mechanickou odolností DFRIH2 tl. 12,5 mm s izolací, EI 45, příčka tl. 125 mm, profil 100, Rw do 53 dB</t>
  </si>
  <si>
    <t>1262016878</t>
  </si>
  <si>
    <t>https://podminky.urs.cz/item/CS_URS_2023_02/763111339</t>
  </si>
  <si>
    <t>příčka Z02</t>
  </si>
  <si>
    <t xml:space="preserve">"108-110"   (4,440+3,250+6,250)*2,900</t>
  </si>
  <si>
    <t>-1,100-2,020*4</t>
  </si>
  <si>
    <t xml:space="preserve">"208-210"   (4,440+3,250+6,250)*3,000</t>
  </si>
  <si>
    <t>93</t>
  </si>
  <si>
    <t>763111718</t>
  </si>
  <si>
    <t>Příčka ze sádrokartonových desek ostatní konstrukce a práce na příčkách ze sádrokartonových desek úprava styku příčky a podhledu (oboustranně) separační páskou s akrylátem</t>
  </si>
  <si>
    <t>1961110043</t>
  </si>
  <si>
    <t>https://podminky.urs.cz/item/CS_URS_2023_02/763111718</t>
  </si>
  <si>
    <t xml:space="preserve">"105, 122/104"  4,750+1,200+0,500</t>
  </si>
  <si>
    <t xml:space="preserve">"102/104"  1,760</t>
  </si>
  <si>
    <t xml:space="preserve">"118, 119, 120/104"  2,520+5,250+1,560+1,100+0,700</t>
  </si>
  <si>
    <t xml:space="preserve">"113-116"  6,250+2,810+1,600+2,800</t>
  </si>
  <si>
    <t xml:space="preserve">"112"  3,950+6,250</t>
  </si>
  <si>
    <t xml:space="preserve">"106, 107/104"  2,050+0,400</t>
  </si>
  <si>
    <t xml:space="preserve">"108-110"   4,440+3,250+6,250</t>
  </si>
  <si>
    <t>instal příčka Z03, tl. 175 mm</t>
  </si>
  <si>
    <t xml:space="preserve">"109, 107, 114"   (1,325+1,650+2,070)*2</t>
  </si>
  <si>
    <t>instal příčka Z04, tl. 235 mm</t>
  </si>
  <si>
    <t xml:space="preserve">"111, 116"   (2,785+2,190)*2</t>
  </si>
  <si>
    <t>předstěna Z05</t>
  </si>
  <si>
    <t xml:space="preserve">"118"  1,800</t>
  </si>
  <si>
    <t xml:space="preserve">"205, 222/204"  4,750+1,200+0,500</t>
  </si>
  <si>
    <t xml:space="preserve">"202/204"  1,760</t>
  </si>
  <si>
    <t xml:space="preserve">"218-221/204"  5,550+4,080+2,520+0,700+0,800</t>
  </si>
  <si>
    <t xml:space="preserve">"213-216"  6,250+2,810+2,800+1,600</t>
  </si>
  <si>
    <t xml:space="preserve">"212"  6,250+3,950</t>
  </si>
  <si>
    <t xml:space="preserve">"206, 207/204"  2,050+0,400</t>
  </si>
  <si>
    <t xml:space="preserve">"208-210"   4,440+3,250+6,250</t>
  </si>
  <si>
    <t xml:space="preserve">"209, 207, 214"   (1,325+1,650+2,070)*2</t>
  </si>
  <si>
    <t xml:space="preserve">"211, 216"   (2,785+2,190)*2</t>
  </si>
  <si>
    <t xml:space="preserve">"218"  1,800</t>
  </si>
  <si>
    <t>94</t>
  </si>
  <si>
    <t>763111723</t>
  </si>
  <si>
    <t>Příčka ze sádrokartonových desek ostatní konstrukce a práce na příčkách ze sádrokartonových desek ochrana rohů úhelníky hliníkové</t>
  </si>
  <si>
    <t>-158734860</t>
  </si>
  <si>
    <t>https://podminky.urs.cz/item/CS_URS_2023_02/763111723</t>
  </si>
  <si>
    <t xml:space="preserve">"1.NP"  2,900*7</t>
  </si>
  <si>
    <t xml:space="preserve">"2.NP"  3,000*6</t>
  </si>
  <si>
    <t>95</t>
  </si>
  <si>
    <t>763111762</t>
  </si>
  <si>
    <t>Příčka ze sádrokartonových desek Příplatek k cenám za zahuštění profilů u příček s nosnou konstrukcí z jednoduchých profilů na vzdálenost 41 cm</t>
  </si>
  <si>
    <t>-1239156381</t>
  </si>
  <si>
    <t>https://podminky.urs.cz/item/CS_URS_2023_02/763111762</t>
  </si>
  <si>
    <t xml:space="preserve">"příčka Z01"  222,326</t>
  </si>
  <si>
    <t xml:space="preserve">"příčka Z02"  63,886</t>
  </si>
  <si>
    <t xml:space="preserve">"instal. příčka Z03, Z04"  59,119*2</t>
  </si>
  <si>
    <t xml:space="preserve">"předstěna Z05"  10,620</t>
  </si>
  <si>
    <t>96</t>
  </si>
  <si>
    <t>76311335R</t>
  </si>
  <si>
    <t>Příčka instalační ze sádrokartonových desek s nosnou konstrukcí ze zdvojených ocelových profilů UW, CW s mezerou, CW profily navzájem spojeny páskem sádry JEDNODUŠE opláštěná deskami vysokopevnostními protipožárními impregnovanými S VYSOKOU MECHANICKOU ODOLNOSTÍ DFRIH2 tl. 12,5 mm s AKUSTICKOU IZOLACÍ 2x50 mm, EI 90,příčka tl. 155 - 650 mm, profil 50</t>
  </si>
  <si>
    <t>-1143160206</t>
  </si>
  <si>
    <t>příčka Z03, tl. 175 mm</t>
  </si>
  <si>
    <t xml:space="preserve">"109, 107, 114"   (1,325+1,650+2,070)*2,900</t>
  </si>
  <si>
    <t xml:space="preserve">"209, 207, 214"   (1,325+1,650+2,070)*3,000</t>
  </si>
  <si>
    <t>příčka Z04, tl. 235 mm</t>
  </si>
  <si>
    <t xml:space="preserve">"111, 116"   (2,785+2,190)*2,900</t>
  </si>
  <si>
    <t xml:space="preserve">"211, 216"   (2,785+2,190)*3,000</t>
  </si>
  <si>
    <t>97</t>
  </si>
  <si>
    <t>76312145R</t>
  </si>
  <si>
    <t>Stěna předsazená ze sádrokartonových desek s nosnou konstrukcí z ocelových profilů CW, UW jednoduše opláštěná deskou vysokopevnostní protipožární impregnovanou s vysokou mechanickou odolností DFRIH2 tl. 12,5 mm s AKUSTICKOU IZOLACÍ tl. 50 mm, EI 30, stěna tl. 62,5 mm, profil 50</t>
  </si>
  <si>
    <t>-2132887841</t>
  </si>
  <si>
    <t xml:space="preserve">"118"  1,800*2,900</t>
  </si>
  <si>
    <t xml:space="preserve">"218"  1,800*3,000</t>
  </si>
  <si>
    <t>98</t>
  </si>
  <si>
    <t>763-001R</t>
  </si>
  <si>
    <t>D+M napojovacího těsnění ve styku SDK příčka/strop, podlaha, stěny</t>
  </si>
  <si>
    <t>127916519</t>
  </si>
  <si>
    <t xml:space="preserve">dle TZ  a PD, detail C, D</t>
  </si>
  <si>
    <t xml:space="preserve">"SDK příčky/podlaha, strop"  164,980*2</t>
  </si>
  <si>
    <t xml:space="preserve">"SDK příčky/stěny"  180*3,000</t>
  </si>
  <si>
    <t>99</t>
  </si>
  <si>
    <t>76313155R</t>
  </si>
  <si>
    <t>Podhled ze sádrokartonových desek jednovrstvá zavěšená spodní konstrukce z ocelových profilů CD, UD jednoduše opláštěná deskou vysokopevnostní protipožární impregnovanou DFRIH2, tl. 12,5 mm, bez izolace, EI do 15</t>
  </si>
  <si>
    <t>-665074289</t>
  </si>
  <si>
    <t>- rozteč montážních profilů 500 mm</t>
  </si>
  <si>
    <t>- rozteč nosných závěsů 750 mm</t>
  </si>
  <si>
    <t>1.NP, bez m.č. 103 schodiště</t>
  </si>
  <si>
    <t>194,26-9,26</t>
  </si>
  <si>
    <t>2.NP, bez m.č. 203 schodiště</t>
  </si>
  <si>
    <t>193,95-9,26</t>
  </si>
  <si>
    <t>100</t>
  </si>
  <si>
    <t>763131721</t>
  </si>
  <si>
    <t>Podhled ze sádrokartonových desek ostatní práce a konstrukce na podhledech ze sádrokartonových desek skokové změny výšky podhledu do 0,5 m</t>
  </si>
  <si>
    <t>-592992218</t>
  </si>
  <si>
    <t>https://podminky.urs.cz/item/CS_URS_2023_02/763131721</t>
  </si>
  <si>
    <t>PD1</t>
  </si>
  <si>
    <t>m.č. 102 a 202 schodiště</t>
  </si>
  <si>
    <t>2,520*2</t>
  </si>
  <si>
    <t>101</t>
  </si>
  <si>
    <t>763131751</t>
  </si>
  <si>
    <t>Podhled ze sádrokartonových desek ostatní práce a konstrukce na podhledech ze sádrokartonových desek montáž parotěsné zábrany</t>
  </si>
  <si>
    <t>1023007722</t>
  </si>
  <si>
    <t>https://podminky.urs.cz/item/CS_URS_2023_02/763131751</t>
  </si>
  <si>
    <t>PD1 - wc, koupelny</t>
  </si>
  <si>
    <t>1.NP, m.č. 106, 107, 109, 114, 115</t>
  </si>
  <si>
    <t>2,66+1,91+9,15+4,77+4,21</t>
  </si>
  <si>
    <t>2.NP, m.č. 206, 207, 209, 214, 215</t>
  </si>
  <si>
    <t>2,72+1,92+9,15+4,77+4,21</t>
  </si>
  <si>
    <t>102</t>
  </si>
  <si>
    <t>28329274</t>
  </si>
  <si>
    <t>fólie PE vyztužená pro parotěsnou vrstvu (reakce na oheň - třída E) 110g/m2</t>
  </si>
  <si>
    <t>-783936239</t>
  </si>
  <si>
    <t>45,47*1,1235 'Přepočtené koeficientem množství</t>
  </si>
  <si>
    <t>103</t>
  </si>
  <si>
    <t>763131752</t>
  </si>
  <si>
    <t>Podhled ze sádrokartonových desek ostatní práce a konstrukce na podhledech ze sádrokartonových desek montáž jedné vrstvy tepelné izolace</t>
  </si>
  <si>
    <t>-1206208965</t>
  </si>
  <si>
    <t>https://podminky.urs.cz/item/CS_URS_2023_02/763131752</t>
  </si>
  <si>
    <t>čelo - m.č. 102 a 202 schodiště</t>
  </si>
  <si>
    <t>2,520*2*0,300</t>
  </si>
  <si>
    <t>104</t>
  </si>
  <si>
    <t>63150962</t>
  </si>
  <si>
    <t>role akustická a tepelně izolační ze skelných vláken tl 40mm</t>
  </si>
  <si>
    <t>-1267038694</t>
  </si>
  <si>
    <t>371,202*1,02 'Přepočtené koeficientem množství</t>
  </si>
  <si>
    <t>105</t>
  </si>
  <si>
    <t>763131761</t>
  </si>
  <si>
    <t>Podhled ze sádrokartonových desek Příplatek k cenám za plochu do 3 m2 jednotlivě</t>
  </si>
  <si>
    <t>-1746114482</t>
  </si>
  <si>
    <t>https://podminky.urs.cz/item/CS_URS_2023_02/763131761</t>
  </si>
  <si>
    <t xml:space="preserve">PD1 </t>
  </si>
  <si>
    <t xml:space="preserve">1.NP, m.č. 106, 107,  120, 121, 122</t>
  </si>
  <si>
    <t>2,66+1,91+0,80+2,75+0,55</t>
  </si>
  <si>
    <t>2.NP, m.č. 206, 207, 221, 222</t>
  </si>
  <si>
    <t>2,72+1,92+0,56+0,55</t>
  </si>
  <si>
    <t>106</t>
  </si>
  <si>
    <t>763164523</t>
  </si>
  <si>
    <t>Obklad konstrukcí sádrokartonovými deskami včetně ochranných úhelníků ve tvaru L rozvinuté šíře do 0,4 m, opláštěný deskou vysokopevnostní protipožární impregnovanou DFRIEH2, tl. 12,5 mm</t>
  </si>
  <si>
    <t>-47126667</t>
  </si>
  <si>
    <t>https://podminky.urs.cz/item/CS_URS_2023_02/763164523</t>
  </si>
  <si>
    <t xml:space="preserve">"115, 109"  2,900*4</t>
  </si>
  <si>
    <t xml:space="preserve">"209"  3,000</t>
  </si>
  <si>
    <t>107</t>
  </si>
  <si>
    <t>763164635</t>
  </si>
  <si>
    <t>Obklad konstrukcí sádrokartonovými deskami včetně ochranných úhelníků ve tvaru U rozvinuté šíře přes 0,6 do 1,2 m, opláštěný deskou protipožární DF, tl. 12,5 mm</t>
  </si>
  <si>
    <t>1078476718</t>
  </si>
  <si>
    <t>https://podminky.urs.cz/item/CS_URS_2023_02/763164635</t>
  </si>
  <si>
    <t xml:space="preserve">dle TZ  a PD, detail E, F</t>
  </si>
  <si>
    <t>3,800*2</t>
  </si>
  <si>
    <t>108</t>
  </si>
  <si>
    <t>763172351</t>
  </si>
  <si>
    <t>Montáž dvířek pro konstrukce ze sádrokartonových desek revizních jednoplášťových pro podhledy velikost (šxv) 200 x 200 mm</t>
  </si>
  <si>
    <t>918755921</t>
  </si>
  <si>
    <t>https://podminky.urs.cz/item/CS_URS_2023_02/763172351</t>
  </si>
  <si>
    <t>109</t>
  </si>
  <si>
    <t>59030710</t>
  </si>
  <si>
    <t>dvířka revizní jednokřídlá s automatickým zámkem 200x200mm</t>
  </si>
  <si>
    <t>100675216</t>
  </si>
  <si>
    <t>110</t>
  </si>
  <si>
    <t>763181421</t>
  </si>
  <si>
    <t>Výplně otvorů konstrukcí ze sádrokartonových desek ztužující výplň otvoru pro dveře s UA a UW profilem, výšky příčky přes 2,80 do 3,25 m</t>
  </si>
  <si>
    <t>-903596033</t>
  </si>
  <si>
    <t>https://podminky.urs.cz/item/CS_URS_2023_02/763181421</t>
  </si>
  <si>
    <t xml:space="preserve">"1.NP"  11</t>
  </si>
  <si>
    <t xml:space="preserve">"2.NP"  12</t>
  </si>
  <si>
    <t>111</t>
  </si>
  <si>
    <t>763183112</t>
  </si>
  <si>
    <t>Výplně otvorů konstrukcí ze sádrokartonových desek montáž stavebního pouzdra posuvných dveří do sádrokartonové příčky s jednou kapsou pro jedno dveřní křídlo, průchozí šířky přes 800 do 1200 mm</t>
  </si>
  <si>
    <t>1971389516</t>
  </si>
  <si>
    <t>https://podminky.urs.cz/item/CS_URS_2023_02/763183112</t>
  </si>
  <si>
    <t xml:space="preserve">"1.NP+2.NP"  4+4</t>
  </si>
  <si>
    <t>112</t>
  </si>
  <si>
    <t>55331614</t>
  </si>
  <si>
    <t>pouzdro stavební posuvných dveří jednopouzdrové 1000mm standardní rozměr</t>
  </si>
  <si>
    <t>503570143</t>
  </si>
  <si>
    <t>113</t>
  </si>
  <si>
    <t>998763402</t>
  </si>
  <si>
    <t>Přesun hmot pro konstrukce montované z desek stanovený procentní sazbou (%) z ceny vodorovná dopravní vzdálenost do 50 m v objektech výšky přes 6 do 12 m</t>
  </si>
  <si>
    <t>-968977386</t>
  </si>
  <si>
    <t>https://podminky.urs.cz/item/CS_URS_2023_02/998763402</t>
  </si>
  <si>
    <t>764</t>
  </si>
  <si>
    <t>Konstrukce klempířské</t>
  </si>
  <si>
    <t>114</t>
  </si>
  <si>
    <t>764002851</t>
  </si>
  <si>
    <t>Demontáž klempířských konstrukcí oplechování parapetů do suti</t>
  </si>
  <si>
    <t>-1061360168</t>
  </si>
  <si>
    <t>https://podminky.urs.cz/item/CS_URS_2023_02/764002851</t>
  </si>
  <si>
    <t>1,450*8+1,480+0,900+0,980+0,580+0,880+1,180*2</t>
  </si>
  <si>
    <t>1,450*8+1,480+0,900+0,980+0,580+0,900+1,180*2</t>
  </si>
  <si>
    <t>115</t>
  </si>
  <si>
    <t>764216604</t>
  </si>
  <si>
    <t>Oplechování parapetů z pozinkovaného plechu s povrchovou úpravou rovných mechanicky kotvené, bez rohů rš 330 mm</t>
  </si>
  <si>
    <t>1088061084</t>
  </si>
  <si>
    <t>https://podminky.urs.cz/item/CS_URS_2023_02/764216604</t>
  </si>
  <si>
    <t>dle TZ a PD, Výpis klempířských výrobků, Pohledy</t>
  </si>
  <si>
    <t>kompletní provedení, r.š. 300 mm</t>
  </si>
  <si>
    <t>0,64*2</t>
  </si>
  <si>
    <t>0,94*3</t>
  </si>
  <si>
    <t>1,24*4</t>
  </si>
  <si>
    <t>1,54*16</t>
  </si>
  <si>
    <t>116</t>
  </si>
  <si>
    <t>998764102</t>
  </si>
  <si>
    <t>Přesun hmot pro konstrukce klempířské stanovený z hmotnosti přesunovaného materiálu vodorovná dopravní vzdálenost do 50 m v objektech výšky přes 6 do 12 m</t>
  </si>
  <si>
    <t>-914218400</t>
  </si>
  <si>
    <t>https://podminky.urs.cz/item/CS_URS_2023_02/998764102</t>
  </si>
  <si>
    <t>766</t>
  </si>
  <si>
    <t>Konstrukce truhlářské</t>
  </si>
  <si>
    <t>117</t>
  </si>
  <si>
    <t>766694126</t>
  </si>
  <si>
    <t>Montáž ostatních truhlářských konstrukcí parapetních desek dřevěných nebo plastových šířky přes 300 mm</t>
  </si>
  <si>
    <t>1974737995</t>
  </si>
  <si>
    <t>https://podminky.urs.cz/item/CS_URS_2023_02/766694126</t>
  </si>
  <si>
    <t>dle TZ a PD, Výpis výplní okenních otvorů</t>
  </si>
  <si>
    <t>kromě oken O03, o04, O05, O06</t>
  </si>
  <si>
    <t>1,480*12+1,180*4+0,880*3+0,580*2</t>
  </si>
  <si>
    <t>118</t>
  </si>
  <si>
    <t>61144404</t>
  </si>
  <si>
    <t>parapet plastový vnitřní komůrkový tl 20mm š 400mm</t>
  </si>
  <si>
    <t>733655160</t>
  </si>
  <si>
    <t>119</t>
  </si>
  <si>
    <t>61144019</t>
  </si>
  <si>
    <t>koncovka k parapetu plastovému vnitřnímu 1 pár</t>
  </si>
  <si>
    <t>sada</t>
  </si>
  <si>
    <t>-188097246</t>
  </si>
  <si>
    <t>120</t>
  </si>
  <si>
    <t>766-SP1</t>
  </si>
  <si>
    <t>D+M sedacího parapetu ke sníženému oknu v m.č. 112</t>
  </si>
  <si>
    <t>500543068</t>
  </si>
  <si>
    <t>dle TZ a PD, Výpis truhlářských prvků D.1.1.c.14</t>
  </si>
  <si>
    <t xml:space="preserve">"SP1"  1</t>
  </si>
  <si>
    <t>121</t>
  </si>
  <si>
    <t>766-SP2</t>
  </si>
  <si>
    <t>1476919027</t>
  </si>
  <si>
    <t xml:space="preserve">"SP2"  1</t>
  </si>
  <si>
    <t>122</t>
  </si>
  <si>
    <t>766-SK1</t>
  </si>
  <si>
    <t>D+M vestavěné skříně s policemi, rozměr 600x1100x2370 mm</t>
  </si>
  <si>
    <t>1533530207</t>
  </si>
  <si>
    <t xml:space="preserve">"SK1"  1</t>
  </si>
  <si>
    <t>123</t>
  </si>
  <si>
    <t>766-SK2</t>
  </si>
  <si>
    <t>D+M vestavěné skříně, rozměr 800x1000x2320 mm</t>
  </si>
  <si>
    <t>452044027</t>
  </si>
  <si>
    <t xml:space="preserve">"SK2"  1</t>
  </si>
  <si>
    <t>124</t>
  </si>
  <si>
    <t>766-SK3</t>
  </si>
  <si>
    <t>D+M vestavěné skříně s policemi, rozměr 600x1100x2470 mm</t>
  </si>
  <si>
    <t>-85748881</t>
  </si>
  <si>
    <t xml:space="preserve">"SK3"  1</t>
  </si>
  <si>
    <t>125</t>
  </si>
  <si>
    <t>766-SK4</t>
  </si>
  <si>
    <t>D+M vestavěné skříně, rozměr 800x700x2430 mm</t>
  </si>
  <si>
    <t>-470888389</t>
  </si>
  <si>
    <t xml:space="preserve">"SK4"  1</t>
  </si>
  <si>
    <t>126</t>
  </si>
  <si>
    <t>766-KL1</t>
  </si>
  <si>
    <t>D+M kuchyňské linky, hl. 600 mm, dl. 2520 mm</t>
  </si>
  <si>
    <t>-1428760600</t>
  </si>
  <si>
    <t xml:space="preserve">"KL1"  1</t>
  </si>
  <si>
    <t>127</t>
  </si>
  <si>
    <t>766-KL2</t>
  </si>
  <si>
    <t>D+M kuchyňské linky, hl. 600 mm, dl. 4200 mm</t>
  </si>
  <si>
    <t>99282283</t>
  </si>
  <si>
    <t xml:space="preserve">"KL2"  1</t>
  </si>
  <si>
    <t>128</t>
  </si>
  <si>
    <t>766-KL3</t>
  </si>
  <si>
    <t>-1971201605</t>
  </si>
  <si>
    <t xml:space="preserve">"KL3"  1</t>
  </si>
  <si>
    <t>129</t>
  </si>
  <si>
    <t>766-KL4</t>
  </si>
  <si>
    <t>1521878074</t>
  </si>
  <si>
    <t xml:space="preserve">"KL4"  1</t>
  </si>
  <si>
    <t>130</t>
  </si>
  <si>
    <t>766-D05</t>
  </si>
  <si>
    <t>D+M interiérových dveří 2-kř. plných, vč. zárubně, povrch CPL laminát, do otvoru 1460x2090 mm, pož. odolnost EI30-DP1-C</t>
  </si>
  <si>
    <t>1149348602</t>
  </si>
  <si>
    <t>dle TZ a PD, Výpis výplní do interiéru</t>
  </si>
  <si>
    <t>kompletní provedení</t>
  </si>
  <si>
    <t xml:space="preserve">"D05"  1</t>
  </si>
  <si>
    <t>131</t>
  </si>
  <si>
    <t>766-D06</t>
  </si>
  <si>
    <t>D+M interiérových dveří 2-kř. plných s nadsvětlíkem, vč. zárubně, povrch CPL laminát, do otvoru 1330x2560 mm, pož. odolnost EI30-DP1-C</t>
  </si>
  <si>
    <t>-1316384511</t>
  </si>
  <si>
    <t xml:space="preserve">"D06"  1</t>
  </si>
  <si>
    <t>132</t>
  </si>
  <si>
    <t>766-D07</t>
  </si>
  <si>
    <t>D+M interiérových dveří 2-kř. plných s nadsvětlíkem, vč. zárubně, povrch CPL laminát, do otvoru 1180x2320 mm</t>
  </si>
  <si>
    <t>1088706958</t>
  </si>
  <si>
    <t xml:space="preserve">"D07"  1+2</t>
  </si>
  <si>
    <t>133</t>
  </si>
  <si>
    <t>766-D08</t>
  </si>
  <si>
    <t>D+M interiérových dveří 2-kř. plných s nadsvětlíkem, vč. zárubně, povrch CPL laminát, do otvoru 1180x2430 mm</t>
  </si>
  <si>
    <t>898112297</t>
  </si>
  <si>
    <t xml:space="preserve">"D08"  2+2</t>
  </si>
  <si>
    <t>134</t>
  </si>
  <si>
    <t>766-D11</t>
  </si>
  <si>
    <t>D+M interiérových dveří 1-kř. plných s nadsvětlíkem, vč. zárubně, povrch CPL laminát, do otvoru 980x2320 mm</t>
  </si>
  <si>
    <t>-498923848</t>
  </si>
  <si>
    <t xml:space="preserve">"D11"  1</t>
  </si>
  <si>
    <t>135</t>
  </si>
  <si>
    <t>766-D12</t>
  </si>
  <si>
    <t>D+M interiérových dveří 1-kř. plných s nadsvětlíkem, vč. zárubně, povrch CPL laminát, do otvoru 980x2430 mm</t>
  </si>
  <si>
    <t>1268151766</t>
  </si>
  <si>
    <t xml:space="preserve">"D12"  1</t>
  </si>
  <si>
    <t>136</t>
  </si>
  <si>
    <t>766-D13</t>
  </si>
  <si>
    <t>D+M interiérových dveří 1-kř. plných s nadsvětlíkem, vč. zárubně, povrch CPL laminát, do otvoru 880x2320 mm</t>
  </si>
  <si>
    <t>1962326738</t>
  </si>
  <si>
    <t xml:space="preserve">"D13"  3</t>
  </si>
  <si>
    <t>137</t>
  </si>
  <si>
    <t>766-D14</t>
  </si>
  <si>
    <t>D+M interiérových dveří 1-kř. plných s nadsvětlíkem, vč. zárubně, povrch CPL laminát, do otvoru 880x2430 mm</t>
  </si>
  <si>
    <t>2129462910</t>
  </si>
  <si>
    <t xml:space="preserve">"D14"  2</t>
  </si>
  <si>
    <t>138</t>
  </si>
  <si>
    <t>766-D15</t>
  </si>
  <si>
    <t>D+M interiérových dveří 1-kř. plných s nadsvětlíkem, vč. zárubně, povrch CPL laminát, do otvoru 780x2320 mm</t>
  </si>
  <si>
    <t>1095994838</t>
  </si>
  <si>
    <t xml:space="preserve">"D15"  1</t>
  </si>
  <si>
    <t>139</t>
  </si>
  <si>
    <t>766-D16</t>
  </si>
  <si>
    <t>D+M interiérových dveří 1-kř. plných s nadsvětlíkem, vč. zárubně, povrch CPL laminát, do otvoru 780x2430 mm</t>
  </si>
  <si>
    <t>-676403205</t>
  </si>
  <si>
    <t xml:space="preserve">"D16"  2</t>
  </si>
  <si>
    <t>140</t>
  </si>
  <si>
    <t>766-D17</t>
  </si>
  <si>
    <t>D+M interiérových dveří 1-kř. plných, vč. zárubně, povrch CPL laminát, do otvoru 800x2020 mm</t>
  </si>
  <si>
    <t>1551288431</t>
  </si>
  <si>
    <t>"D17" 1</t>
  </si>
  <si>
    <t>141</t>
  </si>
  <si>
    <t>766-D18</t>
  </si>
  <si>
    <t>D+M interiérových dveří 1-kř. plných posuvných, vč. zárubně, povrch CPL laminát, do otvoru 1100x2020 mm</t>
  </si>
  <si>
    <t>-951144622</t>
  </si>
  <si>
    <t>"D18" 2+6</t>
  </si>
  <si>
    <t>142</t>
  </si>
  <si>
    <t>766-O01</t>
  </si>
  <si>
    <t>D+M plastového okna 2-kř. s izol. trojsklem, rozměr 1480x1650 mm</t>
  </si>
  <si>
    <t>77321764</t>
  </si>
  <si>
    <t xml:space="preserve">int,  ext parapety a síťky proti hmyzu - viz samostatné položky</t>
  </si>
  <si>
    <t>"O01" 8</t>
  </si>
  <si>
    <t>143</t>
  </si>
  <si>
    <t>766-O02</t>
  </si>
  <si>
    <t>-1457085041</t>
  </si>
  <si>
    <t>"O02" 4</t>
  </si>
  <si>
    <t>144</t>
  </si>
  <si>
    <t>766-O03</t>
  </si>
  <si>
    <t>D+M plastového okna 2-kř. s bezpečnostním izol. trojsklem, rozměr 1480x2000 mm</t>
  </si>
  <si>
    <t>537487671</t>
  </si>
  <si>
    <t>"O03" 1</t>
  </si>
  <si>
    <t>145</t>
  </si>
  <si>
    <t>766-O04</t>
  </si>
  <si>
    <t>1234485395</t>
  </si>
  <si>
    <t>"O04" 1</t>
  </si>
  <si>
    <t>146</t>
  </si>
  <si>
    <t>766-O05</t>
  </si>
  <si>
    <t>D+M plastového okna 2-kř. s bezpečnostním izol. trojsklem, rozměr 1480x2010 mm</t>
  </si>
  <si>
    <t>901287865</t>
  </si>
  <si>
    <t>"O05" 1</t>
  </si>
  <si>
    <t>147</t>
  </si>
  <si>
    <t>766-O06</t>
  </si>
  <si>
    <t>1110033574</t>
  </si>
  <si>
    <t>"O06" 1</t>
  </si>
  <si>
    <t>148</t>
  </si>
  <si>
    <t>766-O07</t>
  </si>
  <si>
    <t>D+M plastového okna 2-kř. s izol. trojsklem, rozměr 1180x1650 mm</t>
  </si>
  <si>
    <t>-897781858</t>
  </si>
  <si>
    <t>"O07" 4</t>
  </si>
  <si>
    <t>149</t>
  </si>
  <si>
    <t>766-O08</t>
  </si>
  <si>
    <t>D+M plastového okna 1-kř. s izol. trojsklem, rozměr 880x860 mm</t>
  </si>
  <si>
    <t>-723490526</t>
  </si>
  <si>
    <t>"O08" 2</t>
  </si>
  <si>
    <t>150</t>
  </si>
  <si>
    <t>766-O09</t>
  </si>
  <si>
    <t>D+M plastového okna 1-kř. s izol. trojsklem, rozměr 880x600 mm</t>
  </si>
  <si>
    <t>807251834</t>
  </si>
  <si>
    <t>"O09" 1</t>
  </si>
  <si>
    <t>151</t>
  </si>
  <si>
    <t>766-O010</t>
  </si>
  <si>
    <t>D+M plastového okna 1-kř. s izol. trojsklem, rozměr 580x1000 mm</t>
  </si>
  <si>
    <t>1417888946</t>
  </si>
  <si>
    <t>"O010" 2</t>
  </si>
  <si>
    <t>152</t>
  </si>
  <si>
    <t>766-001R</t>
  </si>
  <si>
    <t>D+M sítěk proti hmyzu</t>
  </si>
  <si>
    <t>614353917</t>
  </si>
  <si>
    <t>"O01" 8*0,560*1,650</t>
  </si>
  <si>
    <t>"O02" 4*0,560*1,650</t>
  </si>
  <si>
    <t>"O03" 1*0,560*2,000</t>
  </si>
  <si>
    <t>"O04" 1*0,560*2,000</t>
  </si>
  <si>
    <t>"O05" 1*0,560*2,010</t>
  </si>
  <si>
    <t>"O06" 1*0,560*2,010</t>
  </si>
  <si>
    <t>"O07" 4*0,450*1,650</t>
  </si>
  <si>
    <t>"O08" 2*0,880*0,860</t>
  </si>
  <si>
    <t>"O09" 1*0,880*0,600</t>
  </si>
  <si>
    <t>"O010" 2*0,580*1,000</t>
  </si>
  <si>
    <t>153</t>
  </si>
  <si>
    <t>766441811</t>
  </si>
  <si>
    <t>Demontáž parapetních desek dřevěných nebo plastových šířky do 300 mm, délky do 1000 mm</t>
  </si>
  <si>
    <t>-1128749812</t>
  </si>
  <si>
    <t>https://podminky.urs.cz/item/CS_URS_2023_02/766441811</t>
  </si>
  <si>
    <t xml:space="preserve">"š. 0,900+0,980+0,580+0,880"  4</t>
  </si>
  <si>
    <t xml:space="preserve">"š. 0,900+0,980+0,580+0,900"  4</t>
  </si>
  <si>
    <t>154</t>
  </si>
  <si>
    <t>766441821</t>
  </si>
  <si>
    <t>Demontáž parapetních desek dřevěných nebo plastových šířky do 300 mm, délky přes 1000 do 2000 mm</t>
  </si>
  <si>
    <t>-676432640</t>
  </si>
  <si>
    <t>https://podminky.urs.cz/item/CS_URS_2023_02/766441821</t>
  </si>
  <si>
    <t xml:space="preserve">"š. 1,450*8+1,480+1,180*2"  11</t>
  </si>
  <si>
    <t>155</t>
  </si>
  <si>
    <t>998766202</t>
  </si>
  <si>
    <t>Přesun hmot pro konstrukce truhlářské stanovený procentní sazbou (%) z ceny vodorovná dopravní vzdálenost do 50 m v objektech výšky přes 6 do 12 m</t>
  </si>
  <si>
    <t>2112582995</t>
  </si>
  <si>
    <t>https://podminky.urs.cz/item/CS_URS_2023_02/998766202</t>
  </si>
  <si>
    <t>767</t>
  </si>
  <si>
    <t>Konstrukce zámečnické</t>
  </si>
  <si>
    <t>156</t>
  </si>
  <si>
    <t>767-D03</t>
  </si>
  <si>
    <t>D+M hliníkových interiérových dveří 1-kř. prosklených, s nadsvětlíkem, vč. zárubně, do otvoru 1760x2320 mm</t>
  </si>
  <si>
    <t>1347333813</t>
  </si>
  <si>
    <t xml:space="preserve">"D03"  1</t>
  </si>
  <si>
    <t>157</t>
  </si>
  <si>
    <t>767-D04</t>
  </si>
  <si>
    <t>D+M hliníkových interiérových dveří 1-kř. prosklených, s nadsvětlíkem, vč. zárubně, do otvoru 1760x2430 mm</t>
  </si>
  <si>
    <t>1422483520</t>
  </si>
  <si>
    <t xml:space="preserve">"D04"  1</t>
  </si>
  <si>
    <t>158</t>
  </si>
  <si>
    <t>767-D09</t>
  </si>
  <si>
    <t>D+M hliníkových interiérových dveří 2-kř.+fix prosklených, posuvných, vč. zárubně (úpravy nebo obkladu ostění), do otvoru 3740x2320 mm</t>
  </si>
  <si>
    <t>429165352</t>
  </si>
  <si>
    <t>kompletní provedení, vč. pojezdu dveří</t>
  </si>
  <si>
    <t xml:space="preserve">"D09"  1</t>
  </si>
  <si>
    <t>159</t>
  </si>
  <si>
    <t>767-D10</t>
  </si>
  <si>
    <t>D+M hliníkových interiérových dveří 2-kř.+fix prosklených, posuvných, vč. zárubně (úpravy nebo obkladu ostění), do otvoru 3740x2430 mm</t>
  </si>
  <si>
    <t>-1845238628</t>
  </si>
  <si>
    <t xml:space="preserve">"D10"  1</t>
  </si>
  <si>
    <t>160</t>
  </si>
  <si>
    <t>767-D19</t>
  </si>
  <si>
    <t>D+M kovových interiérových dveří 1-kř.prosklených, vč. zárubně, do otvoru 880x2010 mm, pož. odolnost EI30-DP1-C</t>
  </si>
  <si>
    <t>-1728435977</t>
  </si>
  <si>
    <t>161</t>
  </si>
  <si>
    <t>767-002R</t>
  </si>
  <si>
    <t>D+M pomocné ocelové konstrukce pro zavěšení pojezdu posuvných dveří D09, D10</t>
  </si>
  <si>
    <t>1344897094</t>
  </si>
  <si>
    <t>162</t>
  </si>
  <si>
    <t>767-D01</t>
  </si>
  <si>
    <t>D+M hliníkových vstupních dveří 1-kř. prosklených, s nadsvětlíkem, vč. zárubně, do otvoru 1150x2500 mm</t>
  </si>
  <si>
    <t>1798112372</t>
  </si>
  <si>
    <t xml:space="preserve">"D01"  1</t>
  </si>
  <si>
    <t>163</t>
  </si>
  <si>
    <t>767-D02</t>
  </si>
  <si>
    <t>D+M hliníkových vstupních dveří 1-kř. prosklených, s nadsvětlíkem, vč. zárubně, do otvoru 1150x2510 mm</t>
  </si>
  <si>
    <t>501289203</t>
  </si>
  <si>
    <t xml:space="preserve">"D02"  1</t>
  </si>
  <si>
    <t>164</t>
  </si>
  <si>
    <t>767-001R</t>
  </si>
  <si>
    <t>D+M ocelové konstrukce pro zajištění nadpraží otvorů, kompletní provedení vč. PÚ</t>
  </si>
  <si>
    <t>251323728</t>
  </si>
  <si>
    <t>vč. podlití sloupů expanzní maltou</t>
  </si>
  <si>
    <t xml:space="preserve">"P03, S1, S2...."  880</t>
  </si>
  <si>
    <t>165</t>
  </si>
  <si>
    <t>998767202</t>
  </si>
  <si>
    <t>Přesun hmot pro zámečnické konstrukce stanovený procentní sazbou (%) z ceny vodorovná dopravní vzdálenost do 50 m v objektech výšky přes 6 do 12 m</t>
  </si>
  <si>
    <t>1716862064</t>
  </si>
  <si>
    <t>https://podminky.urs.cz/item/CS_URS_2023_02/998767202</t>
  </si>
  <si>
    <t>771</t>
  </si>
  <si>
    <t>Podlahy z dlaždic</t>
  </si>
  <si>
    <t>166</t>
  </si>
  <si>
    <t>771121011</t>
  </si>
  <si>
    <t>Příprava podkladu před provedením dlažby nátěr penetrační na podlahu</t>
  </si>
  <si>
    <t>-898432160</t>
  </si>
  <si>
    <t>https://podminky.urs.cz/item/CS_URS_2023_02/771121011</t>
  </si>
  <si>
    <t xml:space="preserve">"sokl"  9,500*0,090</t>
  </si>
  <si>
    <t xml:space="preserve">"dlažba"  72,065</t>
  </si>
  <si>
    <t>167</t>
  </si>
  <si>
    <t>771161021</t>
  </si>
  <si>
    <t>Příprava podkladu před provedením dlažby montáž profilu ukončujícího profilu pro plynulý přechod (dlažba-koberec apod.)</t>
  </si>
  <si>
    <t>-653442889</t>
  </si>
  <si>
    <t>https://podminky.urs.cz/item/CS_URS_2023_02/771161021</t>
  </si>
  <si>
    <t>1,350+1,100*2+0,780+6,250+0,980+0,880*2+1,000+1,100</t>
  </si>
  <si>
    <t>1,200+1,100*2+0,780+0,980+0,880+0,780+0,700+1,100</t>
  </si>
  <si>
    <t>168</t>
  </si>
  <si>
    <t>59054153</t>
  </si>
  <si>
    <t>profil přechodový mezi kobercem a dlažbou, laminátovou nebo dřevěnou podlahou</t>
  </si>
  <si>
    <t>-204978105</t>
  </si>
  <si>
    <t>24,04*1,1 'Přepočtené koeficientem množství</t>
  </si>
  <si>
    <t>169</t>
  </si>
  <si>
    <t>771474112</t>
  </si>
  <si>
    <t>Montáž soklů z dlaždic keramických lepených cementovým flexibilním lepidlem rovných, výšky přes 65 do 90 mm</t>
  </si>
  <si>
    <t>-90739460</t>
  </si>
  <si>
    <t>https://podminky.urs.cz/item/CS_URS_2023_02/771474112</t>
  </si>
  <si>
    <t>1.NP, m.č. 112</t>
  </si>
  <si>
    <t>19,000/2</t>
  </si>
  <si>
    <t>170</t>
  </si>
  <si>
    <t>59761184</t>
  </si>
  <si>
    <t>sokl keramický mrazuvzdorný povrch hladký/matný tl do 10mm výšky přes 65 do 90mm</t>
  </si>
  <si>
    <t>-426788004</t>
  </si>
  <si>
    <t>9,5*1,1 'Přepočtené koeficientem množství</t>
  </si>
  <si>
    <t>171</t>
  </si>
  <si>
    <t>771574414</t>
  </si>
  <si>
    <t>Montáž podlah z dlaždic keramických lepených cementovým flexibilním lepidlem hladkých, tloušťky do 10 mm přes 4 do 6 ks/m2</t>
  </si>
  <si>
    <t>1631872139</t>
  </si>
  <si>
    <t>https://podminky.urs.cz/item/CS_URS_2023_02/771574414</t>
  </si>
  <si>
    <t>1.NP, m.č. 106, 107, 109, 112, 114, 115, 118, 120, 122</t>
  </si>
  <si>
    <t>2,66+1,91+9,15+30,75/2+4,77+4,21+5,22+0,80+0,55</t>
  </si>
  <si>
    <t>2.NP, m.č. 206, 207, 209, 214, 215, 218, 221, 222</t>
  </si>
  <si>
    <t>2,72+1,92+9,15+4,77+4,21+3,54+0,56+0,55</t>
  </si>
  <si>
    <t>172</t>
  </si>
  <si>
    <t>59761153</t>
  </si>
  <si>
    <t>dlažba keramická slinutá mrazuvzdorná do interiéru i exteriéru R10/A povrch hladký/matný tl do 10mm přes 4 do 6ks/m2</t>
  </si>
  <si>
    <t>-1578579858</t>
  </si>
  <si>
    <t>72,065*1,15 'Přepočtené koeficientem množství</t>
  </si>
  <si>
    <t>173</t>
  </si>
  <si>
    <t>771577211</t>
  </si>
  <si>
    <t>Montáž podlah z dlaždic keramických lepených cementovým flexibilním lepidlem Příplatek k cenám za plochu do 5 m2 jednotlivě</t>
  </si>
  <si>
    <t>1496453532</t>
  </si>
  <si>
    <t>https://podminky.urs.cz/item/CS_URS_2023_02/771577211</t>
  </si>
  <si>
    <t>1.NP, m.č. 106, 107, 114, 115, 120, 122</t>
  </si>
  <si>
    <t>2,66+1,91+4,77+4,21+0,80+0,55</t>
  </si>
  <si>
    <t>2.NP, m.č. 206, 207, 214, 215, 218, 221, 222</t>
  </si>
  <si>
    <t>2,72+1,92+4,77+4,21+3,54+0,56+0,55</t>
  </si>
  <si>
    <t>174</t>
  </si>
  <si>
    <t>771591112</t>
  </si>
  <si>
    <t>Izolace podlahy pod dlažbu nátěrem nebo stěrkou ve dvou vrstvách</t>
  </si>
  <si>
    <t>-895158203</t>
  </si>
  <si>
    <t>https://podminky.urs.cz/item/CS_URS_2023_02/771591112</t>
  </si>
  <si>
    <t xml:space="preserve">1.NP, m.č. 106, 107, 109,  114, 115</t>
  </si>
  <si>
    <t>175</t>
  </si>
  <si>
    <t>771591115</t>
  </si>
  <si>
    <t>Podlahy - dokončovací práce spárování silikonem</t>
  </si>
  <si>
    <t>1078958114</t>
  </si>
  <si>
    <t>https://podminky.urs.cz/item/CS_URS_2023_02/771591115</t>
  </si>
  <si>
    <t xml:space="preserve">1.NP, m.č.  106, 107, 109,  112, 114, 115, 118, 120, 122</t>
  </si>
  <si>
    <t>(1,650+1,650)*2-1,100</t>
  </si>
  <si>
    <t>(0,960+2,050)*2-0,780</t>
  </si>
  <si>
    <t>(2,820+3,575)*2-1,100</t>
  </si>
  <si>
    <t>(6,250+4,920)*2-3,750/2</t>
  </si>
  <si>
    <t>(2,115+2,450)*2-0,980</t>
  </si>
  <si>
    <t>(2,810+1,500)*2-0,880</t>
  </si>
  <si>
    <t>(2,375+2,520)*2-0,880</t>
  </si>
  <si>
    <t>(1,000+0,700*2)</t>
  </si>
  <si>
    <t>(1,100+0,500*2)</t>
  </si>
  <si>
    <t>(1,760+2,520)*2-0,780</t>
  </si>
  <si>
    <t>(0,700*0,700*2)</t>
  </si>
  <si>
    <t>176</t>
  </si>
  <si>
    <t>771591241</t>
  </si>
  <si>
    <t>Izolace podlahy pod dlažbu těsnícími izolačními pásy vnitřní kout</t>
  </si>
  <si>
    <t>-1184525527</t>
  </si>
  <si>
    <t>https://podminky.urs.cz/item/CS_URS_2023_02/771591241</t>
  </si>
  <si>
    <t>4+5+8+4+6</t>
  </si>
  <si>
    <t>4+5+7+4+4</t>
  </si>
  <si>
    <t>177</t>
  </si>
  <si>
    <t>771591242</t>
  </si>
  <si>
    <t>Izolace podlahy pod dlažbu těsnícími izolačními pásy vnější roh</t>
  </si>
  <si>
    <t>-721036080</t>
  </si>
  <si>
    <t>https://podminky.urs.cz/item/CS_URS_2023_02/771591242</t>
  </si>
  <si>
    <t>0+1+4+2+2</t>
  </si>
  <si>
    <t>0+1+3+2+0</t>
  </si>
  <si>
    <t>178</t>
  </si>
  <si>
    <t>771591264</t>
  </si>
  <si>
    <t>Izolace podlahy pod dlažbu těsnícími izolačními pásy mezi podlahou a stěnu</t>
  </si>
  <si>
    <t>-704795448</t>
  </si>
  <si>
    <t>https://podminky.urs.cz/item/CS_URS_2023_02/771591264</t>
  </si>
  <si>
    <t xml:space="preserve">"viz 1.NP"  38,320</t>
  </si>
  <si>
    <t>179</t>
  </si>
  <si>
    <t>771592011</t>
  </si>
  <si>
    <t>Čištění vnitřních ploch po položení dlažby podlah nebo schodišť chemickými prostředky</t>
  </si>
  <si>
    <t>161565257</t>
  </si>
  <si>
    <t>https://podminky.urs.cz/item/CS_URS_2023_02/771592011</t>
  </si>
  <si>
    <t>180</t>
  </si>
  <si>
    <t>998771102</t>
  </si>
  <si>
    <t>Přesun hmot pro podlahy z dlaždic stanovený z hmotnosti přesunovaného materiálu vodorovná dopravní vzdálenost do 50 m v objektech výšky přes 6 do 12 m</t>
  </si>
  <si>
    <t>1583983031</t>
  </si>
  <si>
    <t>https://podminky.urs.cz/item/CS_URS_2023_02/998771102</t>
  </si>
  <si>
    <t>775</t>
  </si>
  <si>
    <t>Podlahy skládané</t>
  </si>
  <si>
    <t>181</t>
  </si>
  <si>
    <t>775-001R</t>
  </si>
  <si>
    <t>Demontáž pryžové podlahy</t>
  </si>
  <si>
    <t>-798804718</t>
  </si>
  <si>
    <t xml:space="preserve">"vč. izol. podložky, teralitu, vč. soklů"  11,97+29,68+28,17+28,79+28,81</t>
  </si>
  <si>
    <t xml:space="preserve">"vč. izol. podložky, teralitu, vč. soklů"  11,97+29,65+28,16+28,76+28,81</t>
  </si>
  <si>
    <t>776</t>
  </si>
  <si>
    <t>Podlahy povlakové</t>
  </si>
  <si>
    <t>182</t>
  </si>
  <si>
    <t>776111323</t>
  </si>
  <si>
    <t>Příprava podkladu vysátí schodišť</t>
  </si>
  <si>
    <t>1053715233</t>
  </si>
  <si>
    <t>https://podminky.urs.cz/item/CS_URS_2023_02/776111323</t>
  </si>
  <si>
    <t>3,654+26,200*(0,154+0,250)</t>
  </si>
  <si>
    <t>183</t>
  </si>
  <si>
    <t>776121113</t>
  </si>
  <si>
    <t>Příprava podkladu penetrace vodou ředitelná schodišť</t>
  </si>
  <si>
    <t>254603053</t>
  </si>
  <si>
    <t>https://podminky.urs.cz/item/CS_URS_2023_02/776121113</t>
  </si>
  <si>
    <t>184</t>
  </si>
  <si>
    <t>776221111</t>
  </si>
  <si>
    <t>Montáž podlahovin z PVC lepením standardním lepidlem z pásů</t>
  </si>
  <si>
    <t>395777985</t>
  </si>
  <si>
    <t>https://podminky.urs.cz/item/CS_URS_2023_02/776221111</t>
  </si>
  <si>
    <t>1.NP podesta schodiště, m.č. 103</t>
  </si>
  <si>
    <t>1,450*2,520</t>
  </si>
  <si>
    <t>185</t>
  </si>
  <si>
    <t>28411140</t>
  </si>
  <si>
    <t>PVC vinyl heterogenní protiskluzná se vsypem a výztuž. vrstvou tl 2,00mm nášlapná vrstva 0,9mm, hořlavost Bfl-s1, třída zátěže 34/43, útlum 4dB, bodová zátěž ≤ 0,10mm, protiskluznost R10</t>
  </si>
  <si>
    <t>-507574643</t>
  </si>
  <si>
    <t>3,654*1,1 'Přepočtené koeficientem množství</t>
  </si>
  <si>
    <t>186</t>
  </si>
  <si>
    <t>776223112</t>
  </si>
  <si>
    <t>Montáž podlahovin z PVC spoj podlah svařováním za studena</t>
  </si>
  <si>
    <t>-313809321</t>
  </si>
  <si>
    <t>https://podminky.urs.cz/item/CS_URS_2023_02/776223112</t>
  </si>
  <si>
    <t>187</t>
  </si>
  <si>
    <t>776321111</t>
  </si>
  <si>
    <t>Montáž podlahovin z PVC na schodišťové stupně stupnic, šířky do 300 mm</t>
  </si>
  <si>
    <t>-1709074879</t>
  </si>
  <si>
    <t>https://podminky.urs.cz/item/CS_URS_2023_02/776321111</t>
  </si>
  <si>
    <t>1,300*10+1,200*11</t>
  </si>
  <si>
    <t>188</t>
  </si>
  <si>
    <t>-827689840</t>
  </si>
  <si>
    <t>26,2*0,33 'Přepočtené koeficientem množství</t>
  </si>
  <si>
    <t>189</t>
  </si>
  <si>
    <t>776321211</t>
  </si>
  <si>
    <t>Montáž podlahovin z PVC na schodišťové stupně podstupnic, výšky do 200 mm</t>
  </si>
  <si>
    <t>-1858958376</t>
  </si>
  <si>
    <t>https://podminky.urs.cz/item/CS_URS_2023_02/776321211</t>
  </si>
  <si>
    <t>190</t>
  </si>
  <si>
    <t>-694302167</t>
  </si>
  <si>
    <t>26,2*0,22 'Přepočtené koeficientem množství</t>
  </si>
  <si>
    <t>191</t>
  </si>
  <si>
    <t>776411111</t>
  </si>
  <si>
    <t>Montáž soklíků lepením obvodových, výšky do 80 mm</t>
  </si>
  <si>
    <t>-479887004</t>
  </si>
  <si>
    <t>https://podminky.urs.cz/item/CS_URS_2023_02/776411111</t>
  </si>
  <si>
    <t>1,450*2+2,520</t>
  </si>
  <si>
    <t>192</t>
  </si>
  <si>
    <t>RMAT0003</t>
  </si>
  <si>
    <t>lišta soklíková PVC</t>
  </si>
  <si>
    <t>-1730335457</t>
  </si>
  <si>
    <t>5,42*1,02 'Přepočtené koeficientem množství</t>
  </si>
  <si>
    <t>193</t>
  </si>
  <si>
    <t>776411121</t>
  </si>
  <si>
    <t>Montáž soklíků lepením schodišťových, výšky do 60 mm</t>
  </si>
  <si>
    <t>321627738</t>
  </si>
  <si>
    <t>https://podminky.urs.cz/item/CS_URS_2023_02/776411121</t>
  </si>
  <si>
    <t>2,700*4+0,250*21*2</t>
  </si>
  <si>
    <t>194</t>
  </si>
  <si>
    <t>RMAT0004</t>
  </si>
  <si>
    <t>1492057321</t>
  </si>
  <si>
    <t>21,3*1,02 'Přepočtené koeficientem množství</t>
  </si>
  <si>
    <t>195</t>
  </si>
  <si>
    <t>776431211</t>
  </si>
  <si>
    <t>Montáž schodišťových hran kovových nebo plastových šroubovaných</t>
  </si>
  <si>
    <t>-491152036</t>
  </si>
  <si>
    <t>https://podminky.urs.cz/item/CS_URS_2023_02/776431211</t>
  </si>
  <si>
    <t>196</t>
  </si>
  <si>
    <t>RMAT0005</t>
  </si>
  <si>
    <t>hrana schodišťová</t>
  </si>
  <si>
    <t>1528332214</t>
  </si>
  <si>
    <t>26,2*1,02 'Přepočtené koeficientem množství</t>
  </si>
  <si>
    <t>197</t>
  </si>
  <si>
    <t>998776202</t>
  </si>
  <si>
    <t>Přesun hmot pro podlahy povlakové stanovený procentní sazbou (%) z ceny vodorovná dopravní vzdálenost do 50 m v objektech výšky přes 6 do 12 m</t>
  </si>
  <si>
    <t>359120024</t>
  </si>
  <si>
    <t>https://podminky.urs.cz/item/CS_URS_2023_02/998776202</t>
  </si>
  <si>
    <t>777</t>
  </si>
  <si>
    <t>Podlahy lité</t>
  </si>
  <si>
    <t>198</t>
  </si>
  <si>
    <t>777111111</t>
  </si>
  <si>
    <t>Příprava podkladu před provedením litých podlah vysátí</t>
  </si>
  <si>
    <t>1201269792</t>
  </si>
  <si>
    <t>https://podminky.urs.cz/item/CS_URS_2023_02/777111111</t>
  </si>
  <si>
    <t>199</t>
  </si>
  <si>
    <t>777131101</t>
  </si>
  <si>
    <t>Penetrační nátěr podlahy epoxidový na podklad suchý a vyzrálý</t>
  </si>
  <si>
    <t>672431185</t>
  </si>
  <si>
    <t>https://podminky.urs.cz/item/CS_URS_2023_02/777131101</t>
  </si>
  <si>
    <t>200</t>
  </si>
  <si>
    <t>777-001R</t>
  </si>
  <si>
    <t>D+M lité pryskyřicové podlahy tl. 3 mm</t>
  </si>
  <si>
    <t>-1554352906</t>
  </si>
  <si>
    <t>5,06+25,05+11,25+4,87+12,76+12,16+30,75/2+4,20+14,01+13,07+19,80+2,75</t>
  </si>
  <si>
    <t>2.NP, m.č. 202, 204, 205, 208, 210-213, 216, 217, 219, 220</t>
  </si>
  <si>
    <t>5,06+25,92+11,97+4,87+12,76+12,16+32,24+4,20+14,01+13,07+9,26+11,75</t>
  </si>
  <si>
    <t xml:space="preserve">"203 schodiště + podstupnice"  9,26+1,300*0,190*9+1,200*0,200*10</t>
  </si>
  <si>
    <t>201</t>
  </si>
  <si>
    <t>998777202</t>
  </si>
  <si>
    <t>Přesun hmot pro podlahy lité stanovený procentní sazbou (%) z ceny vodorovná dopravní vzdálenost do 50 m v objektech výšky přes 6 do 12 m</t>
  </si>
  <si>
    <t>606963451</t>
  </si>
  <si>
    <t>https://podminky.urs.cz/item/CS_URS_2023_02/998777202</t>
  </si>
  <si>
    <t>781</t>
  </si>
  <si>
    <t>Dokončovací práce - obklady</t>
  </si>
  <si>
    <t>202</t>
  </si>
  <si>
    <t>781121011</t>
  </si>
  <si>
    <t>Příprava podkladu před provedením obkladu nátěr penetrační na stěnu</t>
  </si>
  <si>
    <t>294377756</t>
  </si>
  <si>
    <t>https://podminky.urs.cz/item/CS_URS_2023_02/781121011</t>
  </si>
  <si>
    <t>203</t>
  </si>
  <si>
    <t>781131112</t>
  </si>
  <si>
    <t>Izolace stěny pod obklad izolace nátěrem nebo stěrkou ve dvou vrstvách</t>
  </si>
  <si>
    <t>828112732</t>
  </si>
  <si>
    <t>https://podminky.urs.cz/item/CS_URS_2023_02/781131112</t>
  </si>
  <si>
    <t>za vanou, za sprchou</t>
  </si>
  <si>
    <t xml:space="preserve">1.NP, m.č. ...  </t>
  </si>
  <si>
    <t>"109" 2,000*2,600</t>
  </si>
  <si>
    <t xml:space="preserve">"114"  (1,200+1,200)*2,600</t>
  </si>
  <si>
    <t xml:space="preserve">"115"  (1,500+1,200*2)*2,600</t>
  </si>
  <si>
    <t xml:space="preserve">Mezisoučet </t>
  </si>
  <si>
    <t xml:space="preserve">"209 "  2,000*2,700</t>
  </si>
  <si>
    <t xml:space="preserve">"214 "  (1,200+1,200)*2,700</t>
  </si>
  <si>
    <t xml:space="preserve">"215 "  (1,500+1,200*2)*2,700</t>
  </si>
  <si>
    <t>204</t>
  </si>
  <si>
    <t>781131232</t>
  </si>
  <si>
    <t>Izolace stěny pod obklad izolace těsnícími izolačními pásy pro styčné nebo dilatační spáry</t>
  </si>
  <si>
    <t>-196229733</t>
  </si>
  <si>
    <t>https://podminky.urs.cz/item/CS_URS_2023_02/781131232</t>
  </si>
  <si>
    <t>"109" 0</t>
  </si>
  <si>
    <t xml:space="preserve">"114"  2,600</t>
  </si>
  <si>
    <t xml:space="preserve">"115"  2,600*2</t>
  </si>
  <si>
    <t xml:space="preserve">"209 "  0</t>
  </si>
  <si>
    <t xml:space="preserve">"214 "  2,700</t>
  </si>
  <si>
    <t xml:space="preserve">"215 "  2,700*2</t>
  </si>
  <si>
    <t>205</t>
  </si>
  <si>
    <t>781161021</t>
  </si>
  <si>
    <t>Příprava podkladu před provedením obkladu montáž profilu ukončujícího profilu rohového, vanového</t>
  </si>
  <si>
    <t>-1620947465</t>
  </si>
  <si>
    <t>https://podminky.urs.cz/item/CS_URS_2023_02/781161021</t>
  </si>
  <si>
    <t xml:space="preserve">"105"  (2,520*2+0,600*2+1,000*2)</t>
  </si>
  <si>
    <t xml:space="preserve">"106"  (1,650+1,650)*2+1,100+2,020*2</t>
  </si>
  <si>
    <t xml:space="preserve">"107"  (0,960+1,650)*2+0,780+2,490*2+2,600+0,400*2</t>
  </si>
  <si>
    <t xml:space="preserve">"109"  (3,575+2,820)*2+1,100+2,020*2+2,600*4</t>
  </si>
  <si>
    <t xml:space="preserve">"112"  (4,200*2+0,600*2+1,000*2)</t>
  </si>
  <si>
    <t xml:space="preserve">"114"  (2,115+2,070)*2+0,980+2,490*2</t>
  </si>
  <si>
    <t xml:space="preserve">"115"  (2,810+1,500)*2+0,880+2,490*2+2,600*2</t>
  </si>
  <si>
    <t xml:space="preserve">"118"  (2,375+2,520)*2+0,880+2,490*2+2,500*3,000</t>
  </si>
  <si>
    <t xml:space="preserve">"120"  (1,000+0,700*2)+2,490*2</t>
  </si>
  <si>
    <t xml:space="preserve">"122"  (1,100+0,500*2)+2,490*2</t>
  </si>
  <si>
    <t xml:space="preserve">"205 "  (2,520*2+0,600*2+1,000*2)</t>
  </si>
  <si>
    <t xml:space="preserve">"206 "  (1,650+1,650)*2+1,100+2,020*2</t>
  </si>
  <si>
    <t xml:space="preserve">"207"  (0,960+1,650)*2+0,780+2,500*2+2,700+0,400*2</t>
  </si>
  <si>
    <t xml:space="preserve">"209 "  (3,575+2,820)*2+1,100+2,020*2+2,700*3</t>
  </si>
  <si>
    <t xml:space="preserve">"212 "  (4,200*2+0,600*2+1,000*2)</t>
  </si>
  <si>
    <t xml:space="preserve">"214 "  (2,115+2,070)*2+0,980+2,500*2</t>
  </si>
  <si>
    <t xml:space="preserve">"215 "  (2,810+1,500)*2+0,880+2,500*2</t>
  </si>
  <si>
    <t xml:space="preserve">"218"  (1,760+2,520)*2+0,780+2,500*2+2,700+3,000</t>
  </si>
  <si>
    <t xml:space="preserve">"221"  (0,700+0,700*2)+2,500*2</t>
  </si>
  <si>
    <t xml:space="preserve">"222"  (1,100+0,500*2)+2,500*2</t>
  </si>
  <si>
    <t>206</t>
  </si>
  <si>
    <t>19416005</t>
  </si>
  <si>
    <t>lišta ukončovací z eloxovaného hliníku 10mm</t>
  </si>
  <si>
    <t>-2022911489</t>
  </si>
  <si>
    <t>281,11*1,1 'Přepočtené koeficientem množství</t>
  </si>
  <si>
    <t>207</t>
  </si>
  <si>
    <t>781474154</t>
  </si>
  <si>
    <t>Montáž obkladů vnitřních stěn z dlaždic keramických lepených flexibilním lepidlem velkoformátových hladkých přes 4 do 6 ks/m2</t>
  </si>
  <si>
    <t>591624130</t>
  </si>
  <si>
    <t>https://podminky.urs.cz/item/CS_URS_2023_02/781474154</t>
  </si>
  <si>
    <t xml:space="preserve">"105"  (2,520+0,600*2)*1,000</t>
  </si>
  <si>
    <t xml:space="preserve">"106"  (1,650+1,650)*2*2,600-1,100*2,020</t>
  </si>
  <si>
    <t xml:space="preserve">"107"  (0,960+1,650)*2*2,600-0,780*2,320</t>
  </si>
  <si>
    <t xml:space="preserve">"ostění"  0,400*2,320*2</t>
  </si>
  <si>
    <t xml:space="preserve">"109"  (3,575+2,820)*2*2,600-1,100*2,020</t>
  </si>
  <si>
    <t xml:space="preserve">"112"  (4,200+0,600)*1,000</t>
  </si>
  <si>
    <t xml:space="preserve">"114"  (2,115+2,070)*2*2,600-0,980*2,320</t>
  </si>
  <si>
    <t xml:space="preserve">"115"  (2,810+1,500)*2*2,600-0,880*2,320</t>
  </si>
  <si>
    <t xml:space="preserve">"118"  (2,375+2,520)*2*2,490-0,880*2,320</t>
  </si>
  <si>
    <t xml:space="preserve">"120"  (1,000+0,700*2)*2,320</t>
  </si>
  <si>
    <t xml:space="preserve">"122"  (1,100+0,500*2)*2,370</t>
  </si>
  <si>
    <t xml:space="preserve">"205 "  (2,520+0,600*2)*1,000</t>
  </si>
  <si>
    <t xml:space="preserve">"206 "  (1,650+1,650)*2*2,700-1,100*2,020</t>
  </si>
  <si>
    <t xml:space="preserve">"207"  (0,960+1,650)*2*2,700-0,780*2,430</t>
  </si>
  <si>
    <t xml:space="preserve">"ostění"  0,400*2,430*2</t>
  </si>
  <si>
    <t xml:space="preserve">"209 "  (3,575+2,820)*2*2,700-1,100*2,020</t>
  </si>
  <si>
    <t xml:space="preserve">"212 "  (4,200+0,600)*1,000</t>
  </si>
  <si>
    <t xml:space="preserve">"214 "  (2,115+2,070)*2*2,700-0,980*2,430</t>
  </si>
  <si>
    <t xml:space="preserve">"215 "  (2,810+1,500)*2*2,700-0,880*2,430</t>
  </si>
  <si>
    <t xml:space="preserve">"218"  (1,760+2,520)*2*2,500-0,780*2,430</t>
  </si>
  <si>
    <t xml:space="preserve">"221"  (0,700+0,700*2)*2,430</t>
  </si>
  <si>
    <t xml:space="preserve">"222"  (1,100+0,500*2)*2,470</t>
  </si>
  <si>
    <t>208</t>
  </si>
  <si>
    <t>59761001</t>
  </si>
  <si>
    <t>obklad velkoformátový keramický hladký přes 4 do 6ks/m2</t>
  </si>
  <si>
    <t>-362091933</t>
  </si>
  <si>
    <t>282,568*1,15 'Přepočtené koeficientem množství</t>
  </si>
  <si>
    <t>209</t>
  </si>
  <si>
    <t>781495115</t>
  </si>
  <si>
    <t>Obklad - dokončující práce ostatní práce spárování silikonem</t>
  </si>
  <si>
    <t>-1705029445</t>
  </si>
  <si>
    <t>https://podminky.urs.cz/item/CS_URS_2023_02/781495115</t>
  </si>
  <si>
    <t xml:space="preserve">"105"  2*1,000</t>
  </si>
  <si>
    <t xml:space="preserve">"106"  4*2,600</t>
  </si>
  <si>
    <t xml:space="preserve">"107"  5*2,600</t>
  </si>
  <si>
    <t xml:space="preserve">"109"  8*2,600</t>
  </si>
  <si>
    <t xml:space="preserve">"112"  1,000</t>
  </si>
  <si>
    <t xml:space="preserve">"114"  4*2,600</t>
  </si>
  <si>
    <t xml:space="preserve">"115"  6*2,600</t>
  </si>
  <si>
    <t xml:space="preserve">"118"  5*2,490</t>
  </si>
  <si>
    <t xml:space="preserve">"120"  2*2,490</t>
  </si>
  <si>
    <t xml:space="preserve">"122"  2*2,490</t>
  </si>
  <si>
    <t xml:space="preserve">"205 "  2*1,000</t>
  </si>
  <si>
    <t xml:space="preserve">"206 "  4*2,700</t>
  </si>
  <si>
    <t xml:space="preserve">"207"  5*2,700</t>
  </si>
  <si>
    <t xml:space="preserve">"209 "  7*2,700</t>
  </si>
  <si>
    <t xml:space="preserve">"212 "  1,000</t>
  </si>
  <si>
    <t xml:space="preserve">"214 "  4*2,700</t>
  </si>
  <si>
    <t xml:space="preserve">"215 "  4*2,700</t>
  </si>
  <si>
    <t xml:space="preserve">"218"  5*2,500</t>
  </si>
  <si>
    <t xml:space="preserve">"221"  2*2,500</t>
  </si>
  <si>
    <t xml:space="preserve">"222"  2*2,500</t>
  </si>
  <si>
    <t>210</t>
  </si>
  <si>
    <t>781495211</t>
  </si>
  <si>
    <t>Čištění vnitřních ploch po provedení obkladu stěn chemickými prostředky</t>
  </si>
  <si>
    <t>989667876</t>
  </si>
  <si>
    <t>https://podminky.urs.cz/item/CS_URS_2023_02/781495211</t>
  </si>
  <si>
    <t>211</t>
  </si>
  <si>
    <t>998781102</t>
  </si>
  <si>
    <t>Přesun hmot pro obklady keramické stanovený z hmotnosti přesunovaného materiálu vodorovná dopravní vzdálenost do 50 m v objektech výšky přes 6 do 12 m</t>
  </si>
  <si>
    <t>-1421701822</t>
  </si>
  <si>
    <t>https://podminky.urs.cz/item/CS_URS_2023_02/998781102</t>
  </si>
  <si>
    <t>784</t>
  </si>
  <si>
    <t>Dokončovací práce - malby a tapety</t>
  </si>
  <si>
    <t>212</t>
  </si>
  <si>
    <t>784121001</t>
  </si>
  <si>
    <t>Oškrabání malby v místnostech výšky do 3,80 m</t>
  </si>
  <si>
    <t>-671096420</t>
  </si>
  <si>
    <t>https://podminky.urs.cz/item/CS_URS_2023_02/784121001</t>
  </si>
  <si>
    <t>dle TZ a PD</t>
  </si>
  <si>
    <t xml:space="preserve">"viz pol. Oprava omítek stěn do 30%"  694,788/3*2</t>
  </si>
  <si>
    <t>213</t>
  </si>
  <si>
    <t>784171101</t>
  </si>
  <si>
    <t>Zakrytí nemalovaných ploch (materiál ve specifikaci) včetně pozdějšího odkrytí podlah</t>
  </si>
  <si>
    <t>-1032892006</t>
  </si>
  <si>
    <t>https://podminky.urs.cz/item/CS_URS_2023_02/784171101</t>
  </si>
  <si>
    <t>214</t>
  </si>
  <si>
    <t>28323157</t>
  </si>
  <si>
    <t>fólie pro malířské potřeby zakrývací tl 14µ 4x5m</t>
  </si>
  <si>
    <t>1420560167</t>
  </si>
  <si>
    <t>388,21*1,05 'Přepočtené koeficientem množství</t>
  </si>
  <si>
    <t>215</t>
  </si>
  <si>
    <t>58124833</t>
  </si>
  <si>
    <t>páska pro malířské potřeby maskovací krepová 19mmx50m</t>
  </si>
  <si>
    <t>-1560802561</t>
  </si>
  <si>
    <t>216</t>
  </si>
  <si>
    <t>784171111</t>
  </si>
  <si>
    <t>Zakrytí nemalovaných ploch (materiál ve specifikaci) včetně pozdějšího odkrytí svislých ploch např. stěn, oken, dveří v místnostech výšky do 3,80</t>
  </si>
  <si>
    <t>1979394669</t>
  </si>
  <si>
    <t>https://podminky.urs.cz/item/CS_URS_2023_02/784171111</t>
  </si>
  <si>
    <t>217</t>
  </si>
  <si>
    <t>-336386388</t>
  </si>
  <si>
    <t>350*1,05 'Přepočtené koeficientem množství</t>
  </si>
  <si>
    <t>218</t>
  </si>
  <si>
    <t>-1264072129</t>
  </si>
  <si>
    <t>219</t>
  </si>
  <si>
    <t>784181101</t>
  </si>
  <si>
    <t>Penetrace podkladu jednonásobná základní akrylátová bezbarvá v místnostech výšky do 3,80 m</t>
  </si>
  <si>
    <t>-1987062448</t>
  </si>
  <si>
    <t>https://podminky.urs.cz/item/CS_URS_2023_02/784181101</t>
  </si>
  <si>
    <t>9,175+1465,917</t>
  </si>
  <si>
    <t>220</t>
  </si>
  <si>
    <t>784211101</t>
  </si>
  <si>
    <t>Malby z malířských směsí oděruvzdorných za mokra dvojnásobné, bílé za mokra oděruvzdorné výborně v místnostech výšky do 3,80 m</t>
  </si>
  <si>
    <t>1407223922</t>
  </si>
  <si>
    <t>https://podminky.urs.cz/item/CS_URS_2023_02/784211101</t>
  </si>
  <si>
    <t>m.č. 118, 218</t>
  </si>
  <si>
    <t>(2,375+2,520)*2*0,500</t>
  </si>
  <si>
    <t>(1,760+2,520)*2*0,500</t>
  </si>
  <si>
    <t>221</t>
  </si>
  <si>
    <t>784221101</t>
  </si>
  <si>
    <t>Malby z malířských směsí otěruvzdorných za sucha dvojnásobné, bílé za sucha otěruvzdorné dobře v místnostech výšky do 3,80 m</t>
  </si>
  <si>
    <t>-1618280544</t>
  </si>
  <si>
    <t>https://podminky.urs.cz/item/CS_URS_2023_02/784221101</t>
  </si>
  <si>
    <t xml:space="preserve">"štuková omítka stěn"  694,788</t>
  </si>
  <si>
    <t xml:space="preserve">"SDK příčky"  (222,326+63,886+59,119)*2</t>
  </si>
  <si>
    <t xml:space="preserve">"SDK podhled"  369,690</t>
  </si>
  <si>
    <t xml:space="preserve">"SDK čelo podhledu"  5,040*0,500</t>
  </si>
  <si>
    <t xml:space="preserve">"odpočet omyvatelné malby m.č. 118, 218"  -9,175</t>
  </si>
  <si>
    <t xml:space="preserve">"odpočet keram. obkladů"  -282,568</t>
  </si>
  <si>
    <t>222</t>
  </si>
  <si>
    <t>784221151</t>
  </si>
  <si>
    <t>Malby z malířských směsí otěruvzdorných za sucha Příplatek k cenám dvojnásobných maleb na tónovacích automatech, v odstínu světlém</t>
  </si>
  <si>
    <t>-1531936672</t>
  </si>
  <si>
    <t>https://podminky.urs.cz/item/CS_URS_2023_02/784221151</t>
  </si>
  <si>
    <t>HZS</t>
  </si>
  <si>
    <t>Hodinové zúčtovací sazby</t>
  </si>
  <si>
    <t>223</t>
  </si>
  <si>
    <t>HZS1301</t>
  </si>
  <si>
    <t>Hodinové zúčtovací sazby profesí HSV provádění konstrukcí zedník</t>
  </si>
  <si>
    <t>hod</t>
  </si>
  <si>
    <t>512</t>
  </si>
  <si>
    <t>-16483718</t>
  </si>
  <si>
    <t>https://podminky.urs.cz/item/CS_URS_2023_02/HZS1301</t>
  </si>
  <si>
    <t>pomocné stavební práce pro profese EL, VZT a pod.</t>
  </si>
  <si>
    <t>průběžný úklid</t>
  </si>
  <si>
    <t>ÚT - Ústřední vytápění</t>
  </si>
  <si>
    <t xml:space="preserve"> </t>
  </si>
  <si>
    <t>74138103</t>
  </si>
  <si>
    <t>Ing.Jan Řehoř</t>
  </si>
  <si>
    <t xml:space="preserve">    727 - Zdravotechnika - požární ochrana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</si>
  <si>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</si>
  <si>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</si>
  <si>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</si>
  <si>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</si>
  <si>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727</t>
  </si>
  <si>
    <t>Zdravotechnika - požární ochrana</t>
  </si>
  <si>
    <t>727112001</t>
  </si>
  <si>
    <t>Protipožární trubní ucpávky ocelového potrubí s hořlavou izolací prostup stěnou tloušťky 100 mm požární odolnost EI 60 DN 25</t>
  </si>
  <si>
    <t>1679182145</t>
  </si>
  <si>
    <t>https://podminky.urs.cz/item/CS_URS_2023_02/727112001</t>
  </si>
  <si>
    <t>727112041</t>
  </si>
  <si>
    <t>Protipožární trubní ucpávky ocelového potrubí s hořlavou izolací prostup stropem tloušťky 150 mm požární odolnost EI 60 DN 25</t>
  </si>
  <si>
    <t>-250982809</t>
  </si>
  <si>
    <t>https://podminky.urs.cz/item/CS_URS_2023_02/727112041</t>
  </si>
  <si>
    <t>732</t>
  </si>
  <si>
    <t>Ústřední vytápění - strojovny</t>
  </si>
  <si>
    <t>732429212</t>
  </si>
  <si>
    <t>Čerpadla teplovodní mokroběžná závitová montáž čerpadel (do potrubí) ostatních typů mokroběžných závitových DN 25</t>
  </si>
  <si>
    <t>soubor</t>
  </si>
  <si>
    <t>1529439479</t>
  </si>
  <si>
    <t>https://podminky.urs.cz/item/CS_URS_2023_02/732429212</t>
  </si>
  <si>
    <t>Čerpadlová skupina směšovaná s čerpadlem 25-40</t>
  </si>
  <si>
    <t>-1010905607</t>
  </si>
  <si>
    <t>Čerpadlová skupina nesměšovaná s čerpadlem 25-40</t>
  </si>
  <si>
    <t>1702168857</t>
  </si>
  <si>
    <t>Rozdělovač</t>
  </si>
  <si>
    <t>Rozdělovač/sběrač 5 okruhů - HV 70/125+konzoly+montáž</t>
  </si>
  <si>
    <t>-554021379</t>
  </si>
  <si>
    <t>998732201</t>
  </si>
  <si>
    <t>Přesun hmot pro strojovny stanovený procentní sazbou (%) z ceny vodorovná dopravní vzdálenost do 50 m v objektech výšky do 6 m</t>
  </si>
  <si>
    <t>-496665767</t>
  </si>
  <si>
    <t>https://podminky.urs.cz/item/CS_URS_2023_02/998732201</t>
  </si>
  <si>
    <t>733</t>
  </si>
  <si>
    <t>Ústřední vytápění - rozvodné potrubí</t>
  </si>
  <si>
    <t>733110803</t>
  </si>
  <si>
    <t>Demontáž potrubí z trubek ocelových závitových DN do 15</t>
  </si>
  <si>
    <t>1525722174</t>
  </si>
  <si>
    <t>https://podminky.urs.cz/item/CS_URS_2023_02/733110803</t>
  </si>
  <si>
    <t>733110806</t>
  </si>
  <si>
    <t>Demontáž potrubí z trubek ocelových závitových DN přes 15 do 32</t>
  </si>
  <si>
    <t>-944120076</t>
  </si>
  <si>
    <t>https://podminky.urs.cz/item/CS_URS_2023_02/733110806</t>
  </si>
  <si>
    <t>733191923</t>
  </si>
  <si>
    <t>Opravy rozvodů potrubí z trubek ocelových závitových normálních i zesílených navaření odbočky na stávající potrubí, odbočka DN 15</t>
  </si>
  <si>
    <t>1474646338</t>
  </si>
  <si>
    <t>https://podminky.urs.cz/item/CS_URS_2023_02/733191923</t>
  </si>
  <si>
    <t>733191924</t>
  </si>
  <si>
    <t>Opravy rozvodů potrubí z trubek ocelových závitových normálních i zesílených navaření odbočky na stávající potrubí, odbočka DN 20</t>
  </si>
  <si>
    <t>-1062029612</t>
  </si>
  <si>
    <t>https://podminky.urs.cz/item/CS_URS_2023_02/733191924</t>
  </si>
  <si>
    <t>733222302</t>
  </si>
  <si>
    <t>Potrubí z trubek měděných polotvrdých spojovaných lisováním PN 16, T= +110°C Ø 15/1</t>
  </si>
  <si>
    <t>1782590323</t>
  </si>
  <si>
    <t>https://podminky.urs.cz/item/CS_URS_2023_02/733222302</t>
  </si>
  <si>
    <t>19,07*1,1</t>
  </si>
  <si>
    <t>733222304</t>
  </si>
  <si>
    <t>Potrubí z trubek měděných polotvrdých spojovaných lisováním PN 16, T= +110°C Ø 22/1</t>
  </si>
  <si>
    <t>41226935</t>
  </si>
  <si>
    <t>https://podminky.urs.cz/item/CS_URS_2023_02/733222304</t>
  </si>
  <si>
    <t>733223304</t>
  </si>
  <si>
    <t>Potrubí z trubek měděných tvrdých spojovaných lisováním PN 16, T= +110°C Ø 28/1,5</t>
  </si>
  <si>
    <t>-343806854</t>
  </si>
  <si>
    <t>https://podminky.urs.cz/item/CS_URS_2023_02/733223304</t>
  </si>
  <si>
    <t>23,13*1,1</t>
  </si>
  <si>
    <t>733224222</t>
  </si>
  <si>
    <t>Potrubí z trubek měděných Příplatek k cenám za zhotovení přípojky z trubek měděných Ø 15/1</t>
  </si>
  <si>
    <t>-661041725</t>
  </si>
  <si>
    <t>https://podminky.urs.cz/item/CS_URS_2023_02/733224222</t>
  </si>
  <si>
    <t>4+2</t>
  </si>
  <si>
    <t>733224224</t>
  </si>
  <si>
    <t>Potrubí z trubek měděných Příplatek k cenám za zhotovení přípojky z trubek měděných Ø 22/1</t>
  </si>
  <si>
    <t>791074946</t>
  </si>
  <si>
    <t>https://podminky.urs.cz/item/CS_URS_2023_02/733224224</t>
  </si>
  <si>
    <t>733224225</t>
  </si>
  <si>
    <t>Potrubí z trubek měděných Příplatek k cenám za zhotovení přípojky z trubek měděných Ø 28/1,5</t>
  </si>
  <si>
    <t>2037254724</t>
  </si>
  <si>
    <t>https://podminky.urs.cz/item/CS_URS_2023_02/733224225</t>
  </si>
  <si>
    <t>733322303</t>
  </si>
  <si>
    <t>Potrubí z trubek plastových z vícevrstvého polyethylenu (PE-Xc) spojovaných lisováním PN 10 do 80°C D 25/2,8</t>
  </si>
  <si>
    <t>-182091550</t>
  </si>
  <si>
    <t>https://podminky.urs.cz/item/CS_URS_2023_02/733322303</t>
  </si>
  <si>
    <t>733811231</t>
  </si>
  <si>
    <t>Ochrana potrubí termoizolačními trubicemi z pěnového polyetylenu PE přilepenými v příčných a podélných spojích, tloušťky izolace přes 9 do 13 mm, vnitřního průměru izolace DN do 22 mm</t>
  </si>
  <si>
    <t>1203704125</t>
  </si>
  <si>
    <t>https://podminky.urs.cz/item/CS_URS_2023_02/733811231</t>
  </si>
  <si>
    <t>733811251</t>
  </si>
  <si>
    <t>Ochrana potrubí termoizolačními trubicemi z pěnového polyetylenu PE přilepenými v příčných a podélných spojích, tloušťky izolace přes 20 do 25 mm, vnitřního průměru izolace DN do 22 mm</t>
  </si>
  <si>
    <t>-667055414</t>
  </si>
  <si>
    <t>https://podminky.urs.cz/item/CS_URS_2023_02/733811251</t>
  </si>
  <si>
    <t>20,977+30,316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</si>
  <si>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</si>
  <si>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</si>
  <si>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-2017443348</t>
  </si>
  <si>
    <t>https://podminky.urs.cz/item/CS_URS_2023_02/733811252</t>
  </si>
  <si>
    <t>998733201</t>
  </si>
  <si>
    <t>Přesun hmot pro rozvody potrubí stanovený procentní sazbou z ceny vodorovná dopravní vzdálenost do 50 m v objektech výšky do 6 m</t>
  </si>
  <si>
    <t>553838984</t>
  </si>
  <si>
    <t>https://podminky.urs.cz/item/CS_URS_2023_02/998733201</t>
  </si>
  <si>
    <t>734</t>
  </si>
  <si>
    <t>Ústřední vytápění - armatury</t>
  </si>
  <si>
    <t>734211118</t>
  </si>
  <si>
    <t>Ventily odvzdušňovací závitové automatické PN 14 do 120°C G 1/4</t>
  </si>
  <si>
    <t>296478012</t>
  </si>
  <si>
    <t>https://podminky.urs.cz/item/CS_URS_2023_02/734211118</t>
  </si>
  <si>
    <t>734220111</t>
  </si>
  <si>
    <t>Ventily regulační závitové vyvažovací přímé bez vypouštění PN 25 do 120°C G 3/8</t>
  </si>
  <si>
    <t>-154328182</t>
  </si>
  <si>
    <t>https://podminky.urs.cz/item/CS_URS_2023_02/734220111</t>
  </si>
  <si>
    <t>734220112</t>
  </si>
  <si>
    <t>Ventily regulační závitové vyvažovací přímé bez vypouštění PN 25 do 120°C G 1/2</t>
  </si>
  <si>
    <t>1466952833</t>
  </si>
  <si>
    <t>https://podminky.urs.cz/item/CS_URS_2023_02/734220112</t>
  </si>
  <si>
    <t>734261402</t>
  </si>
  <si>
    <t>Šroubení připojovací armatury radiátorů VK PN 10 do 110°C, regulační uzavíratelné rohové G 1/2 x 18</t>
  </si>
  <si>
    <t>1940095668</t>
  </si>
  <si>
    <t>https://podminky.urs.cz/item/CS_URS_2023_02/734261402</t>
  </si>
  <si>
    <t>734292713</t>
  </si>
  <si>
    <t>Ostatní armatury kulové kohouty PN 42 do 185°C přímé vnitřní závit G 1/2</t>
  </si>
  <si>
    <t>-2116197514</t>
  </si>
  <si>
    <t>https://podminky.urs.cz/item/CS_URS_2023_02/734292713</t>
  </si>
  <si>
    <t>734292714</t>
  </si>
  <si>
    <t>Ostatní armatury kulové kohouty PN 42 do 185°C přímé vnitřní závit G 3/4</t>
  </si>
  <si>
    <t>-958578915</t>
  </si>
  <si>
    <t>https://podminky.urs.cz/item/CS_URS_2023_02/734292714</t>
  </si>
  <si>
    <t>998734201</t>
  </si>
  <si>
    <t>Přesun hmot pro armatury stanovený procentní sazbou (%) z ceny vodorovná dopravní vzdálenost do 50 m v objektech výšky do 6 m</t>
  </si>
  <si>
    <t>-715688384</t>
  </si>
  <si>
    <t>https://podminky.urs.cz/item/CS_URS_2023_02/998734201</t>
  </si>
  <si>
    <t>735</t>
  </si>
  <si>
    <t>Ústřední vytápění - otopná tělesa</t>
  </si>
  <si>
    <t>735000912</t>
  </si>
  <si>
    <t>Regulace otopného systému při opravách vyregulování dvojregulačních ventilů a kohoutů s termostatickým ovládáním</t>
  </si>
  <si>
    <t>-318350188</t>
  </si>
  <si>
    <t>https://podminky.urs.cz/item/CS_URS_2023_02/735000912</t>
  </si>
  <si>
    <t>735111810</t>
  </si>
  <si>
    <t>Demontáž otopných těles litinových článkových</t>
  </si>
  <si>
    <t>-448171111</t>
  </si>
  <si>
    <t>https://podminky.urs.cz/item/CS_URS_2023_02/735111810</t>
  </si>
  <si>
    <t>735152475</t>
  </si>
  <si>
    <t>Otopná tělesa panelová VK dvoudesková PN 1,0 MPa, T do 110°C s jednou přídavnou přestupní plochou výšky tělesa 600 mm stavební délky / výkonu 800 mm / 1030 W</t>
  </si>
  <si>
    <t>1601773716</t>
  </si>
  <si>
    <t>https://podminky.urs.cz/item/CS_URS_2023_02/735152475</t>
  </si>
  <si>
    <t>735152575</t>
  </si>
  <si>
    <t>Otopná tělesa panelová VK dvoudesková PN 1,0 MPa, T do 110°C se dvěma přídavnými přestupními plochami výšky tělesa 600 mm stavební délky / výkonu 800 mm / 1343 W</t>
  </si>
  <si>
    <t>-1967956315</t>
  </si>
  <si>
    <t>https://podminky.urs.cz/item/CS_URS_2023_02/735152575</t>
  </si>
  <si>
    <t>735511010</t>
  </si>
  <si>
    <t>Trubkové teplovodní podlahové vytápění rozvod v systémové desce potrubí polyethylen PE-Xa rozvodné potrubí 17x2 mm, rozteč 150 mm</t>
  </si>
  <si>
    <t>1185212845</t>
  </si>
  <si>
    <t>https://podminky.urs.cz/item/CS_URS_2023_02/735511010</t>
  </si>
  <si>
    <t>735511026</t>
  </si>
  <si>
    <t>Trubkové teplovodní podlahové vytápění rozvod v systémové desce systémová deska s tepelnou izolací, výšky 31 mm</t>
  </si>
  <si>
    <t>2071850831</t>
  </si>
  <si>
    <t>https://podminky.urs.cz/item/CS_URS_2023_02/735511026</t>
  </si>
  <si>
    <t>735511062</t>
  </si>
  <si>
    <t>Trubkové teplovodní podlahové vytápění doplňkové prvky okrajový izolační pruh</t>
  </si>
  <si>
    <t>-1787028085</t>
  </si>
  <si>
    <t>https://podminky.urs.cz/item/CS_URS_2023_02/735511062</t>
  </si>
  <si>
    <t>396,01*1,1 "Přepočtené koeficientem množství</t>
  </si>
  <si>
    <t>735511084</t>
  </si>
  <si>
    <t>Trubkové teplovodní podlahové vytápění rozdělovače mosazné s průtokoměry pětiokruhové</t>
  </si>
  <si>
    <t>149207212</t>
  </si>
  <si>
    <t>https://podminky.urs.cz/item/CS_URS_2023_02/735511084</t>
  </si>
  <si>
    <t>735511085</t>
  </si>
  <si>
    <t>Trubkové teplovodní podlahové vytápění rozdělovače mosazné s průtokoměry šestiokruhové</t>
  </si>
  <si>
    <t>-268220601</t>
  </si>
  <si>
    <t>https://podminky.urs.cz/item/CS_URS_2023_02/735511085</t>
  </si>
  <si>
    <t>735511087</t>
  </si>
  <si>
    <t>Trubkové teplovodní podlahové vytápění rozdělovače mosazné s průtokoměry osmiokruhové</t>
  </si>
  <si>
    <t>363998946</t>
  </si>
  <si>
    <t>https://podminky.urs.cz/item/CS_URS_2023_02/735511087</t>
  </si>
  <si>
    <t>735511101</t>
  </si>
  <si>
    <t>Trubkové teplovodní podlahové vytápění skříně rozdělovače pod omítku, pro rozdělovač s počtem okruhů 2-5</t>
  </si>
  <si>
    <t>668533905</t>
  </si>
  <si>
    <t>https://podminky.urs.cz/item/CS_URS_2023_02/735511101</t>
  </si>
  <si>
    <t>735511102</t>
  </si>
  <si>
    <t>Trubkové teplovodní podlahové vytápění skříně rozdělovače pod omítku, pro rozdělovač s počtem okruhů 4-7</t>
  </si>
  <si>
    <t>-965803926</t>
  </si>
  <si>
    <t>https://podminky.urs.cz/item/CS_URS_2023_02/735511102</t>
  </si>
  <si>
    <t>735511103</t>
  </si>
  <si>
    <t>Trubkové teplovodní podlahové vytápění skříně rozdělovače pod omítku, pro rozdělovač s počtem okruhů 6-9</t>
  </si>
  <si>
    <t>-993587583</t>
  </si>
  <si>
    <t>https://podminky.urs.cz/item/CS_URS_2023_02/735511103</t>
  </si>
  <si>
    <t>735511137</t>
  </si>
  <si>
    <t>Trubkové teplovodní podlahové vytápění připojovací šroubení rozdělovače, potrubí 16x2,0 mm</t>
  </si>
  <si>
    <t>1472344128</t>
  </si>
  <si>
    <t>https://podminky.urs.cz/item/CS_URS_2023_02/735511137</t>
  </si>
  <si>
    <t>735511142</t>
  </si>
  <si>
    <t>Trubkové teplovodní podlahové vytápění regulační zařízení prostorový termostat programovatelný</t>
  </si>
  <si>
    <t>-402177784</t>
  </si>
  <si>
    <t>https://podminky.urs.cz/item/CS_URS_2023_02/735511142</t>
  </si>
  <si>
    <t>998735202</t>
  </si>
  <si>
    <t>Přesun hmot pro otopná tělesa stanovený procentní sazbou (%) z ceny vodorovná dopravní vzdálenost do 50 m v objektech výšky přes 6 do 12 m</t>
  </si>
  <si>
    <t>1664436104</t>
  </si>
  <si>
    <t>https://podminky.urs.cz/item/CS_URS_2023_02/998735202</t>
  </si>
  <si>
    <t>HZS2212</t>
  </si>
  <si>
    <t>Hodinové zúčtovací sazby profesí PSV provádění stavebních instalací instalatér odborný</t>
  </si>
  <si>
    <t>CS ÚRS 2022 02</t>
  </si>
  <si>
    <t>1562497470</t>
  </si>
  <si>
    <t>https://podminky.urs.cz/item/CS_URS_2022_02/HZS2212</t>
  </si>
  <si>
    <t>HZS2232</t>
  </si>
  <si>
    <t>Hodinové zúčtovací sazby profesí PSV provádění stavebních instalací elektrikář odborný</t>
  </si>
  <si>
    <t>81760702</t>
  </si>
  <si>
    <t>https://podminky.urs.cz/item/CS_URS_2022_02/HZS2232</t>
  </si>
  <si>
    <t>VZT - Vzduchotechnika</t>
  </si>
  <si>
    <t xml:space="preserve">    751 - Vzduchotechnika</t>
  </si>
  <si>
    <t>977151119</t>
  </si>
  <si>
    <t>Jádrové vrty diamantovými korunkami do stavebních materiálů (železobetonu, betonu, cihel, obkladů, dlažeb, kamene) průměru přes 100 do 110 mm</t>
  </si>
  <si>
    <t>1713040867</t>
  </si>
  <si>
    <t>https://podminky.urs.cz/item/CS_URS_2023_02/977151119</t>
  </si>
  <si>
    <t>9*0,5*2</t>
  </si>
  <si>
    <t>977151122</t>
  </si>
  <si>
    <t>Jádrové vrty diamantovými korunkami do stavebních materiálů (železobetonu, betonu, cihel, obkladů, dlažeb, kamene) průměru přes 120 do 130 mm</t>
  </si>
  <si>
    <t>-1397939965</t>
  </si>
  <si>
    <t>https://podminky.urs.cz/item/CS_URS_2023_02/977151122</t>
  </si>
  <si>
    <t>0,44*4</t>
  </si>
  <si>
    <t>977151125</t>
  </si>
  <si>
    <t>Jádrové vrty diamantovými korunkami do stavebních materiálů (železobetonu, betonu, cihel, obkladů, dlažeb, kamene) průměru přes 180 do 200 mm</t>
  </si>
  <si>
    <t>264220059</t>
  </si>
  <si>
    <t>https://podminky.urs.cz/item/CS_URS_2023_02/977151125</t>
  </si>
  <si>
    <t>751</t>
  </si>
  <si>
    <t>751322011</t>
  </si>
  <si>
    <t>Montáž talířových ventilů, anemostatů, dýz talířového ventilu, průměru do 100 mm</t>
  </si>
  <si>
    <t>1860330665</t>
  </si>
  <si>
    <t>https://podminky.urs.cz/item/CS_URS_2023_02/751322011</t>
  </si>
  <si>
    <t>42972206</t>
  </si>
  <si>
    <t>ventil talířový pro přívod vzduchu kovový D 100mm</t>
  </si>
  <si>
    <t>-188168031</t>
  </si>
  <si>
    <t>751344111</t>
  </si>
  <si>
    <t>Montáž tlumičů hluku pro kruhové potrubí, průměru do 100 mm</t>
  </si>
  <si>
    <t>8995974</t>
  </si>
  <si>
    <t>https://podminky.urs.cz/item/CS_URS_2023_02/751344111</t>
  </si>
  <si>
    <t>Distribuční box přímý s izolací RT2R-10x90/200</t>
  </si>
  <si>
    <t>1375459883</t>
  </si>
  <si>
    <t>Distribuční box přímý s izolací RT2R-8x90/160-OC</t>
  </si>
  <si>
    <t>1852121424</t>
  </si>
  <si>
    <t>751377011</t>
  </si>
  <si>
    <t>Montáž odsávacích stropů, zákrytů odsávacího zákrytu (digestoř) bytového vestavěného</t>
  </si>
  <si>
    <t>-2095213680</t>
  </si>
  <si>
    <t>https://podminky.urs.cz/item/CS_URS_2023_02/751377011</t>
  </si>
  <si>
    <t>42958001</t>
  </si>
  <si>
    <t>odsavač par vestavěný výsuvný (digestoř) nerez, max. výkon 640 m3/hod</t>
  </si>
  <si>
    <t>-1068057510</t>
  </si>
  <si>
    <t>751398031</t>
  </si>
  <si>
    <t>Montáž ostatních zařízení ventilační mřížky do dveří nebo desek, průřezu do 0,040 m2</t>
  </si>
  <si>
    <t>1245301542</t>
  </si>
  <si>
    <t>https://podminky.urs.cz/item/CS_URS_2023_02/751398031</t>
  </si>
  <si>
    <t>42972100</t>
  </si>
  <si>
    <t>mřížka větrací do dřeva kovová 60x400mm</t>
  </si>
  <si>
    <t>1043884084</t>
  </si>
  <si>
    <t>751398041</t>
  </si>
  <si>
    <t>Montáž ostatních zařízení protidešťové žaluzie nebo žaluziové klapky na kruhové potrubí, průměru do 300 mm</t>
  </si>
  <si>
    <t>-1691689134</t>
  </si>
  <si>
    <t>https://podminky.urs.cz/item/CS_URS_2023_02/751398041</t>
  </si>
  <si>
    <t>42972902</t>
  </si>
  <si>
    <t>žaluzie protidešťová plastová s pevnými lamelami, pro potrubí D 200mm</t>
  </si>
  <si>
    <t>210432496</t>
  </si>
  <si>
    <t>42972839</t>
  </si>
  <si>
    <t>mřížka větrací kruhová plastová s okapničkou a síťkou D 125mm</t>
  </si>
  <si>
    <t>1666441102</t>
  </si>
  <si>
    <t>751398120</t>
  </si>
  <si>
    <t>Montáž ostatních zařízení připojení na hrdlo distribučního boxu, potrubí kruhového kovového</t>
  </si>
  <si>
    <t>1167506299</t>
  </si>
  <si>
    <t>https://podminky.urs.cz/item/CS_URS_2023_02/751398120</t>
  </si>
  <si>
    <t>751511181</t>
  </si>
  <si>
    <t>Montáž potrubí plechového skupiny I kruhového bez příruby tloušťky plechu 0,6 mm, průměru do 100 mm</t>
  </si>
  <si>
    <t>-472548170</t>
  </si>
  <si>
    <t>https://podminky.urs.cz/item/CS_URS_2023_02/751511181</t>
  </si>
  <si>
    <t>80*2</t>
  </si>
  <si>
    <t>50*2</t>
  </si>
  <si>
    <t>42981010</t>
  </si>
  <si>
    <t>trouba spirálně vinutá Pz D 100mm, l=3000mm</t>
  </si>
  <si>
    <t>-2103180155</t>
  </si>
  <si>
    <t>260*1,2 "Přepočtené koeficientem množství</t>
  </si>
  <si>
    <t>751511182</t>
  </si>
  <si>
    <t>Montáž potrubí plechového skupiny I kruhového bez příruby tloušťky plechu 0,6 mm, průměru přes 100 do 200 mm</t>
  </si>
  <si>
    <t>-1234086543</t>
  </si>
  <si>
    <t>https://podminky.urs.cz/item/CS_URS_2023_02/751511182</t>
  </si>
  <si>
    <t>9*2"DN200"</t>
  </si>
  <si>
    <t>42981015</t>
  </si>
  <si>
    <t>trouba spirálně vinutá Pz D 200mm, l=3000mm</t>
  </si>
  <si>
    <t>1071186803</t>
  </si>
  <si>
    <t>18*1,2 "Přepočtené koeficientem množství</t>
  </si>
  <si>
    <t>751514478</t>
  </si>
  <si>
    <t>Montáž přechodu osového nebo pravoúhlého do plechového potrubí kruhového bez příruby, průměru přes 100 do 200 mm</t>
  </si>
  <si>
    <t>781387242</t>
  </si>
  <si>
    <t>https://podminky.urs.cz/item/CS_URS_2023_02/751514478</t>
  </si>
  <si>
    <t>42981356</t>
  </si>
  <si>
    <t>přechod osový Pz D1/D2 = 200/160mm</t>
  </si>
  <si>
    <t>619212384</t>
  </si>
  <si>
    <t>42981357</t>
  </si>
  <si>
    <t>přechod osový Pz D1/D2 = 200/180mm</t>
  </si>
  <si>
    <t>1091114706</t>
  </si>
  <si>
    <t>4*2</t>
  </si>
  <si>
    <t>751514477</t>
  </si>
  <si>
    <t>Montáž přechodu osového nebo pravoúhlého do plechového potrubí kruhového bez příruby, průměru do 100 mm</t>
  </si>
  <si>
    <t>-199079757</t>
  </si>
  <si>
    <t>https://podminky.urs.cz/item/CS_URS_2023_02/751514477</t>
  </si>
  <si>
    <t>42981891</t>
  </si>
  <si>
    <t>přechod osový Pz D1/D2 = 100/75mm</t>
  </si>
  <si>
    <t>-590358632</t>
  </si>
  <si>
    <t>751537011</t>
  </si>
  <si>
    <t>Montáž potrubí ohebného kruhového neizolovaného z Al laminátové hadice, průměru do 100 mm</t>
  </si>
  <si>
    <t>2105040777</t>
  </si>
  <si>
    <t>https://podminky.urs.cz/item/CS_URS_2023_02/751537011</t>
  </si>
  <si>
    <t>36*2"připojení na distribuční elementy"</t>
  </si>
  <si>
    <t>42981622</t>
  </si>
  <si>
    <t>hadice neizolovaná z Al-polyesteru vyztužená drátem D 102mm, l=10m</t>
  </si>
  <si>
    <t>1750292357</t>
  </si>
  <si>
    <t>8*1,2 "Přepočtené koeficientem množství</t>
  </si>
  <si>
    <t>751537112</t>
  </si>
  <si>
    <t>Montáž potrubí ohebného kruhového izolovaného minerální vatou z Al laminátu, průměru přes 100 do 200 mm</t>
  </si>
  <si>
    <t>1526747864</t>
  </si>
  <si>
    <t>https://podminky.urs.cz/item/CS_URS_2023_02/751537112</t>
  </si>
  <si>
    <t>42981960</t>
  </si>
  <si>
    <t>hadice ohebná z Al laminátu vyztužená drátem s tepelnou a zvukovou izolací, délka 10m, D 203mm</t>
  </si>
  <si>
    <t>-10665128</t>
  </si>
  <si>
    <t>6*1,2 "Přepočtené koeficientem množství</t>
  </si>
  <si>
    <t>42981958</t>
  </si>
  <si>
    <t>hadice ohebná z Al laminátu vyztužená drátem s tepelnou a zvukovou izolací, délka 10m, D 160mm</t>
  </si>
  <si>
    <t>-842151406</t>
  </si>
  <si>
    <t>42981956</t>
  </si>
  <si>
    <t>hadice ohebná z Al laminátu vyztužená drátem s tepelnou a zvukovou izolací, délka 10m, D 127mm</t>
  </si>
  <si>
    <t>-792467467</t>
  </si>
  <si>
    <t>4,5+2*2"potrubí digestoře"</t>
  </si>
  <si>
    <t>751611112</t>
  </si>
  <si>
    <t>Montáž vzduchotechnické jednotky s rekuperací tepla centrální nástěnné s výměnou vzduchu přes 500 m3/h</t>
  </si>
  <si>
    <t>1216323963</t>
  </si>
  <si>
    <t>https://podminky.urs.cz/item/CS_URS_2023_02/751611112</t>
  </si>
  <si>
    <t>PC1</t>
  </si>
  <si>
    <t>Komfortní větrací jednotka, průtok vzduchu 650 m³/hod (200 Pa), křížový protiproudý entalpický výměník s automatickým letním obtokem</t>
  </si>
  <si>
    <t>372260001</t>
  </si>
  <si>
    <t>751691111</t>
  </si>
  <si>
    <t>Zaregulování systému vzduchotechnického zařízení za 1 koncový (distribuční) prvek</t>
  </si>
  <si>
    <t>474806114</t>
  </si>
  <si>
    <t>https://podminky.urs.cz/item/CS_URS_2022_02/751691111</t>
  </si>
  <si>
    <t>998751201</t>
  </si>
  <si>
    <t>Přesun hmot pro vzduchotechniku stanovený procentní sazbou (%) z ceny vodorovná dopravní vzdálenost do 50 m v objektech výšky do 12 m</t>
  </si>
  <si>
    <t>-2072685816</t>
  </si>
  <si>
    <t>https://podminky.urs.cz/item/CS_URS_2023_02/998751201</t>
  </si>
  <si>
    <t>-42987006</t>
  </si>
  <si>
    <t>ZTI - Zdravotechnika</t>
  </si>
  <si>
    <t xml:space="preserve">    1 - Zemní práce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</si>
  <si>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</si>
  <si>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</si>
  <si>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</si>
  <si>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</si>
  <si>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Zemní práce</t>
  </si>
  <si>
    <t>132112131</t>
  </si>
  <si>
    <t>Hloubení nezapažených rýh šířky do 800 mm ručně s urovnáním dna do předepsaného profilu a spádu v hornině třídy těžitelnosti I skupiny 1 a 2 soudržných</t>
  </si>
  <si>
    <t>813906151</t>
  </si>
  <si>
    <t>https://podminky.urs.cz/item/CS_URS_2023_02/132112131</t>
  </si>
  <si>
    <t>56,94*0,8*0,3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</si>
  <si>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</si>
  <si>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</si>
  <si>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566718369</t>
  </si>
  <si>
    <t>https://podminky.urs.cz/item/CS_URS_2023_02/162211311</t>
  </si>
  <si>
    <t>56,94*0,4*0,3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</si>
  <si>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</si>
  <si>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</si>
  <si>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1708316180</t>
  </si>
  <si>
    <t>https://podminky.urs.cz/item/CS_URS_2023_02/162211319</t>
  </si>
  <si>
    <t>6,833*3</t>
  </si>
  <si>
    <t>171251201</t>
  </si>
  <si>
    <t>Uložení sypaniny na skládky nebo meziskládky bez hutnění s upravením uložené sypaniny do předepsaného tvaru</t>
  </si>
  <si>
    <t>1271994582</t>
  </si>
  <si>
    <t>https://podminky.urs.cz/item/CS_URS_2023_02/171251201</t>
  </si>
  <si>
    <t>174111101</t>
  </si>
  <si>
    <t>Zásyp sypaninou z jakékoliv horniny ručně s uložením výkopku ve vrstvách se zhutněním jam, šachet, rýh nebo kolem objektů v těchto vykopávkách</t>
  </si>
  <si>
    <t>2135026354</t>
  </si>
  <si>
    <t>https://podminky.urs.cz/item/CS_URS_2023_02/174111101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</si>
  <si>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</si>
  <si>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</si>
  <si>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-835594342</t>
  </si>
  <si>
    <t>https://podminky.urs.cz/item/CS_URS_2023_02/175111101</t>
  </si>
  <si>
    <t>58337308</t>
  </si>
  <si>
    <t>štěrkopísek frakce 0/2</t>
  </si>
  <si>
    <t>-2141254659</t>
  </si>
  <si>
    <t>6,833*2 "Přepočtené koeficientem množství</t>
  </si>
  <si>
    <t>631312141</t>
  </si>
  <si>
    <t>Doplnění dosavadních mazanin prostým betonem s dodáním hmot, bez potěru, plochy jednotlivě rýh v dosavadních mazaninách</t>
  </si>
  <si>
    <t>428569579</t>
  </si>
  <si>
    <t>https://podminky.urs.cz/item/CS_URS_2023_02/631312141</t>
  </si>
  <si>
    <t>56,94*0,3*0,15</t>
  </si>
  <si>
    <t>965043441</t>
  </si>
  <si>
    <t>Bourání mazanin betonových s potěrem nebo teracem tl. do 150 mm, plochy přes 4 m2</t>
  </si>
  <si>
    <t>-2106337345</t>
  </si>
  <si>
    <t>https://podminky.urs.cz/item/CS_URS_2023_02/965043441</t>
  </si>
  <si>
    <t>997013011</t>
  </si>
  <si>
    <t>Vyklizení ulehlé suti na vzdálenost do 3 m od okraje vyklízeného prostoru nebo s naložením na dopravní prostředek z prostorů o půdorysné ploše přes 15 m2 z výšky (hloubky) do 2 m</t>
  </si>
  <si>
    <t>1392577611</t>
  </si>
  <si>
    <t>https://podminky.urs.cz/item/CS_URS_2023_02/997013011</t>
  </si>
  <si>
    <t>-790544829</t>
  </si>
  <si>
    <t>211003755</t>
  </si>
  <si>
    <t>390865093</t>
  </si>
  <si>
    <t>9,479*10</t>
  </si>
  <si>
    <t>997013862</t>
  </si>
  <si>
    <t>Poplatek za uložení stavebního odpadu na recyklační skládce (skládkovné) z armovaného betonu zatříděného do Katalogu odpadů pod kódem 17 01 01</t>
  </si>
  <si>
    <t>1717592956</t>
  </si>
  <si>
    <t>https://podminky.urs.cz/item/CS_URS_2023_02/997013862</t>
  </si>
  <si>
    <t>721</t>
  </si>
  <si>
    <t>Zdravotechnika - vnitřní kanalizace</t>
  </si>
  <si>
    <t>721140802</t>
  </si>
  <si>
    <t>Demontáž potrubí z litinových trub odpadních nebo dešťových do DN 100</t>
  </si>
  <si>
    <t>283172637</t>
  </si>
  <si>
    <t>https://podminky.urs.cz/item/CS_URS_2023_02/721140802</t>
  </si>
  <si>
    <t>721140806</t>
  </si>
  <si>
    <t>Demontáž potrubí z litinových trub odpadních nebo dešťových přes 100 do DN 200</t>
  </si>
  <si>
    <t>539127715</t>
  </si>
  <si>
    <t>https://podminky.urs.cz/item/CS_URS_2023_02/721140806</t>
  </si>
  <si>
    <t>721171914</t>
  </si>
  <si>
    <t>Opravy odpadního potrubí plastového propojení dosavadního potrubí DN 75</t>
  </si>
  <si>
    <t>-1127215474</t>
  </si>
  <si>
    <t>https://podminky.urs.cz/item/CS_URS_2023_02/721171914</t>
  </si>
  <si>
    <t>721171915</t>
  </si>
  <si>
    <t>Opravy odpadního potrubí plastového propojení dosavadního potrubí DN 110</t>
  </si>
  <si>
    <t>-1761204744</t>
  </si>
  <si>
    <t>https://podminky.urs.cz/item/CS_URS_2023_02/721171915</t>
  </si>
  <si>
    <t>721173401</t>
  </si>
  <si>
    <t>Potrubí z trub PVC SN4 svodné (ležaté) DN 110</t>
  </si>
  <si>
    <t>444003911</t>
  </si>
  <si>
    <t>https://podminky.urs.cz/item/CS_URS_2023_02/721173401</t>
  </si>
  <si>
    <t>721173402</t>
  </si>
  <si>
    <t>Potrubí z trub PVC SN4 svodné (ležaté) DN 125</t>
  </si>
  <si>
    <t>-1674732483</t>
  </si>
  <si>
    <t>https://podminky.urs.cz/item/CS_URS_2023_02/721173402</t>
  </si>
  <si>
    <t>721173403</t>
  </si>
  <si>
    <t>Potrubí z trub PVC SN4 svodné (ležaté) DN 160</t>
  </si>
  <si>
    <t>1410374911</t>
  </si>
  <si>
    <t>https://podminky.urs.cz/item/CS_URS_2023_02/721173403</t>
  </si>
  <si>
    <t>721174024</t>
  </si>
  <si>
    <t>Potrubí z trub polypropylenových odpadní (svislé) DN 75</t>
  </si>
  <si>
    <t>1969917951</t>
  </si>
  <si>
    <t>https://podminky.urs.cz/item/CS_URS_2023_02/721174024</t>
  </si>
  <si>
    <t>721174025</t>
  </si>
  <si>
    <t>Potrubí z trub polypropylenových odpadní (svislé) DN 110</t>
  </si>
  <si>
    <t>-1398038891</t>
  </si>
  <si>
    <t>https://podminky.urs.cz/item/CS_URS_2023_02/721174025</t>
  </si>
  <si>
    <t>721174026</t>
  </si>
  <si>
    <t>Potrubí z trub polypropylenových odpadní (svislé) DN 125</t>
  </si>
  <si>
    <t>1552146503</t>
  </si>
  <si>
    <t>https://podminky.urs.cz/item/CS_URS_2023_02/721174026</t>
  </si>
  <si>
    <t>721174042</t>
  </si>
  <si>
    <t>Potrubí z trub polypropylenových připojovací DN 40</t>
  </si>
  <si>
    <t>-2025956343</t>
  </si>
  <si>
    <t>https://podminky.urs.cz/item/CS_URS_2023_02/721174042</t>
  </si>
  <si>
    <t>721174043</t>
  </si>
  <si>
    <t>Potrubí z trub polypropylenových připojovací DN 50</t>
  </si>
  <si>
    <t>924521046</t>
  </si>
  <si>
    <t>https://podminky.urs.cz/item/CS_URS_2023_02/721174043</t>
  </si>
  <si>
    <t>721174045</t>
  </si>
  <si>
    <t>Potrubí z trub polypropylenových připojovací DN 110</t>
  </si>
  <si>
    <t>-114578751</t>
  </si>
  <si>
    <t>https://podminky.urs.cz/item/CS_URS_2023_02/721174045</t>
  </si>
  <si>
    <t>721194104</t>
  </si>
  <si>
    <t>Vyměření přípojek na potrubí vyvedení a upevnění odpadních výpustek DN 40</t>
  </si>
  <si>
    <t>1162668810</t>
  </si>
  <si>
    <t>https://podminky.urs.cz/item/CS_URS_2023_02/721194104</t>
  </si>
  <si>
    <t>7 "2.NP"</t>
  </si>
  <si>
    <t>8 "1.NP"</t>
  </si>
  <si>
    <t>721194105</t>
  </si>
  <si>
    <t>Vyměření přípojek na potrubí vyvedení a upevnění odpadních výpustek DN 50</t>
  </si>
  <si>
    <t>-1796752435</t>
  </si>
  <si>
    <t>https://podminky.urs.cz/item/CS_URS_2023_02/721194105</t>
  </si>
  <si>
    <t>6 "1.NP"</t>
  </si>
  <si>
    <t>6 "2.NP"</t>
  </si>
  <si>
    <t>721194109</t>
  </si>
  <si>
    <t>Vyměření přípojek na potrubí vyvedení a upevnění odpadních výpustek DN 110</t>
  </si>
  <si>
    <t>-24357391</t>
  </si>
  <si>
    <t>https://podminky.urs.cz/item/CS_URS_2023_02/721194109</t>
  </si>
  <si>
    <t>721212122</t>
  </si>
  <si>
    <t>Odtokové sprchové žlaby se zápachovou uzávěrkou a krycím roštem délky 750 mm</t>
  </si>
  <si>
    <t>-779488184</t>
  </si>
  <si>
    <t>https://podminky.urs.cz/item/CS_URS_2023_02/721212122</t>
  </si>
  <si>
    <t>3+3</t>
  </si>
  <si>
    <t>721226511</t>
  </si>
  <si>
    <t>Zápachové uzávěrky podomítkové (Pe) s krycí deskou pro pračku a myčku DN 40</t>
  </si>
  <si>
    <t>250229205</t>
  </si>
  <si>
    <t>https://podminky.urs.cz/item/CS_URS_2023_02/721226511</t>
  </si>
  <si>
    <t>2"Pračka"</t>
  </si>
  <si>
    <t>2"Myčka"</t>
  </si>
  <si>
    <t>721274125</t>
  </si>
  <si>
    <t>Ventily přivzdušňovací odpadních potrubí vnitřní DN 75</t>
  </si>
  <si>
    <t>-640981562</t>
  </si>
  <si>
    <t>https://podminky.urs.cz/item/CS_URS_2023_02/721274125</t>
  </si>
  <si>
    <t>721290111</t>
  </si>
  <si>
    <t>Zkouška těsnosti kanalizace v objektech vodou do DN 125</t>
  </si>
  <si>
    <t>-122522374</t>
  </si>
  <si>
    <t>https://podminky.urs.cz/item/CS_URS_2023_02/721290111</t>
  </si>
  <si>
    <t>721290112</t>
  </si>
  <si>
    <t>Zkouška těsnosti kanalizace v objektech vodou DN 150 nebo DN 200</t>
  </si>
  <si>
    <t>1949403567</t>
  </si>
  <si>
    <t>https://podminky.urs.cz/item/CS_URS_2023_02/721290112</t>
  </si>
  <si>
    <t>998721202</t>
  </si>
  <si>
    <t>Přesun hmot pro vnitřní kanalizace stanovený procentní sazbou (%) z ceny vodorovná dopravní vzdálenost do 50 m v objektech výšky přes 6 do 12 m</t>
  </si>
  <si>
    <t>898009149</t>
  </si>
  <si>
    <t>https://podminky.urs.cz/item/CS_URS_2023_02/998721202</t>
  </si>
  <si>
    <t>722</t>
  </si>
  <si>
    <t>Zdravotechnika - vnitřní vodovod</t>
  </si>
  <si>
    <t>722130104</t>
  </si>
  <si>
    <t>Potrubí z ocelových trubek pozinkovaných hladkých pro zavodněný systém spojovaných lisováním PN 16 do 110°C Ø 28/1,5</t>
  </si>
  <si>
    <t>-1949818729</t>
  </si>
  <si>
    <t>https://podminky.urs.cz/item/CS_URS_2023_02/722130104</t>
  </si>
  <si>
    <t>722130801</t>
  </si>
  <si>
    <t>Demontáž potrubí z ocelových trubek pozinkovaných závitových do DN 25</t>
  </si>
  <si>
    <t>1039492796</t>
  </si>
  <si>
    <t>https://podminky.urs.cz/item/CS_URS_2023_02/722130801</t>
  </si>
  <si>
    <t>722174001</t>
  </si>
  <si>
    <t>Potrubí z plastových trubek z polypropylenu PPR svařovaných polyfúzně PN 16 (SDR 7,4) D 16 x 2,2</t>
  </si>
  <si>
    <t>2128380061</t>
  </si>
  <si>
    <t>https://podminky.urs.cz/item/CS_URS_2023_02/722174001</t>
  </si>
  <si>
    <t>5+5 "propojení na rozvody v podkroví"</t>
  </si>
  <si>
    <t>82,72+1,7</t>
  </si>
  <si>
    <t>722174002</t>
  </si>
  <si>
    <t>Potrubí z plastových trubek z polypropylenu PPR svařovaných polyfúzně PN 16 (SDR 7,4) D 20 x 2,8</t>
  </si>
  <si>
    <t>1486949961</t>
  </si>
  <si>
    <t>https://podminky.urs.cz/item/CS_URS_2023_02/722174002</t>
  </si>
  <si>
    <t>722174003</t>
  </si>
  <si>
    <t>Potrubí z plastových trubek z polypropylenu PPR svařovaných polyfúzně PN 16 (SDR 7,4) D 25 x 3,5</t>
  </si>
  <si>
    <t>-199111761</t>
  </si>
  <si>
    <t>https://podminky.urs.cz/item/CS_URS_2023_02/722174003</t>
  </si>
  <si>
    <t>722174004</t>
  </si>
  <si>
    <t>Potrubí z plastových trubek z polypropylenu PPR svařovaných polyfúzně PN 16 (SDR 7,4) D 32 x 4,4</t>
  </si>
  <si>
    <t>788683054</t>
  </si>
  <si>
    <t>https://podminky.urs.cz/item/CS_URS_2023_02/722174004</t>
  </si>
  <si>
    <t>722174005</t>
  </si>
  <si>
    <t>Potrubí z plastových trubek z polypropylenu PPR svařovaných polyfúzně PN 16 (SDR 7,4) D 40 x 5,5</t>
  </si>
  <si>
    <t>663681533</t>
  </si>
  <si>
    <t>https://podminky.urs.cz/item/CS_URS_2023_02/722174005</t>
  </si>
  <si>
    <t>722174006</t>
  </si>
  <si>
    <t>Potrubí z plastových trubek z polypropylenu PPR svařovaných polyfúzně PN 16 (SDR 7,4) D 50 x 6,9</t>
  </si>
  <si>
    <t>1712764695</t>
  </si>
  <si>
    <t>https://podminky.urs.cz/item/CS_URS_2023_02/722174006</t>
  </si>
  <si>
    <t>722174007</t>
  </si>
  <si>
    <t>Potrubí z plastových trubek z polypropylenu PPR svařovaných polyfúzně PN 16 (SDR 7,4) D 63 x 8,6</t>
  </si>
  <si>
    <t>-1260475947</t>
  </si>
  <si>
    <t>https://podminky.urs.cz/item/CS_URS_2023_02/722174007</t>
  </si>
  <si>
    <t>722174022</t>
  </si>
  <si>
    <t>Potrubí z plastových trubek z polypropylenu PPR svařovaných polyfúzně PN 20 (SDR 6) D 20 x 3,4</t>
  </si>
  <si>
    <t>-1253987740</t>
  </si>
  <si>
    <t>https://podminky.urs.cz/item/CS_URS_2023_02/722174022</t>
  </si>
  <si>
    <t>722174023</t>
  </si>
  <si>
    <t>Potrubí z plastových trubek z polypropylenu PPR svařovaných polyfúzně PN 20 (SDR 6) D 25 x 4,2</t>
  </si>
  <si>
    <t>-1501311700</t>
  </si>
  <si>
    <t>https://podminky.urs.cz/item/CS_URS_2023_02/722174023</t>
  </si>
  <si>
    <t>722174024</t>
  </si>
  <si>
    <t>Potrubí z plastových trubek z polypropylenu PPR svařovaných polyfúzně PN 20 (SDR 6) D 32 x 5,4</t>
  </si>
  <si>
    <t>-2132027365</t>
  </si>
  <si>
    <t>https://podminky.urs.cz/item/CS_URS_2023_02/722174024</t>
  </si>
  <si>
    <t>722174025</t>
  </si>
  <si>
    <t>Potrubí z plastových trubek z polypropylenu PPR svařovaných polyfúzně PN 20 (SDR 6) D 40 x 6,7</t>
  </si>
  <si>
    <t>-956442854</t>
  </si>
  <si>
    <t>https://podminky.urs.cz/item/CS_URS_2023_02/722174025</t>
  </si>
  <si>
    <t>722174026</t>
  </si>
  <si>
    <t>Potrubí z plastových trubek z polypropylenu PPR svařovaných polyfúzně PN 20 (SDR 6) D 50 x 8,3</t>
  </si>
  <si>
    <t>1487346650</t>
  </si>
  <si>
    <t>https://podminky.urs.cz/item/CS_URS_2023_02/722174026</t>
  </si>
  <si>
    <t>722176118</t>
  </si>
  <si>
    <t>Montáž potrubí z plastových trub svařovaných polyfuzně D přes 63 do 75 mm</t>
  </si>
  <si>
    <t>-1730631306</t>
  </si>
  <si>
    <t>https://podminky.urs.cz/item/CS_URS_2023_02/722176118</t>
  </si>
  <si>
    <t>28614446</t>
  </si>
  <si>
    <t>trubka vodovodní tlaková PP-RCT S 4 D 63mm</t>
  </si>
  <si>
    <t>-980275561</t>
  </si>
  <si>
    <t>13*1,03 "Přepočtené koeficientem množství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</si>
  <si>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</si>
  <si>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</si>
  <si>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-1452805727</t>
  </si>
  <si>
    <t>https://podminky.urs.cz/item/CS_URS_2023_02/722181211</t>
  </si>
  <si>
    <t>722181212</t>
  </si>
  <si>
    <t>Ochrana potrubí termoizolačními trubicemi z pěnového polyetylenu PE přilepenými v příčných a podélných spojích, tloušťky izolace do 6 mm, vnitřního průměru izolace DN přes 22 do 32 mm</t>
  </si>
  <si>
    <t>-1306010416</t>
  </si>
  <si>
    <t>https://podminky.urs.cz/item/CS_URS_2023_02/722181212</t>
  </si>
  <si>
    <t>30+6</t>
  </si>
  <si>
    <t>722181213</t>
  </si>
  <si>
    <t>Ochrana potrubí termoizolačními trubicemi z pěnového polyetylenu PE přilepenými v příčných a podélných spojích, tloušťky izolace do 6 mm, vnitřního průměru izolace DN přes 32 mm</t>
  </si>
  <si>
    <t>-1847734721</t>
  </si>
  <si>
    <t>https://podminky.urs.cz/item/CS_URS_2023_02/722181213</t>
  </si>
  <si>
    <t>2+21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</si>
  <si>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</si>
  <si>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</si>
  <si>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-2066557341</t>
  </si>
  <si>
    <t>https://podminky.urs.cz/item/CS_URS_2023_02/722181251</t>
  </si>
  <si>
    <t>16,36+30+31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</si>
  <si>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</si>
  <si>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</si>
  <si>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297622383</t>
  </si>
  <si>
    <t>https://podminky.urs.cz/item/CS_URS_2023_02/722181252</t>
  </si>
  <si>
    <t>9+8+13</t>
  </si>
  <si>
    <t>722190401</t>
  </si>
  <si>
    <t>Zřízení přípojek na potrubí vyvedení a upevnění výpustek do DN 25</t>
  </si>
  <si>
    <t>-661834657</t>
  </si>
  <si>
    <t>https://podminky.urs.cz/item/CS_URS_2023_02/722190401</t>
  </si>
  <si>
    <t>34 "1.NP"</t>
  </si>
  <si>
    <t>32"1.NP"</t>
  </si>
  <si>
    <t>722224115</t>
  </si>
  <si>
    <t>Armatury s jedním závitem kohouty plnicí a vypouštěcí PN 10 G 1/2"</t>
  </si>
  <si>
    <t>-1253470304</t>
  </si>
  <si>
    <t>https://podminky.urs.cz/item/CS_URS_2023_02/722224115</t>
  </si>
  <si>
    <t>722232061</t>
  </si>
  <si>
    <t>Armatury se dvěma závity kulové kohouty PN 42 do 185 °C přímé vnitřní závit s vypouštěním G 1/2"</t>
  </si>
  <si>
    <t>-489772708</t>
  </si>
  <si>
    <t>https://podminky.urs.cz/item/CS_URS_2023_02/722232061</t>
  </si>
  <si>
    <t>722232062</t>
  </si>
  <si>
    <t>Armatury se dvěma závity kulové kohouty PN 42 do 185 °C přímé vnitřní závit s vypouštěním G 3/4"</t>
  </si>
  <si>
    <t>2115494140</t>
  </si>
  <si>
    <t>https://podminky.urs.cz/item/CS_URS_2023_02/722232062</t>
  </si>
  <si>
    <t>722232063</t>
  </si>
  <si>
    <t>Armatury se dvěma závity kulové kohouty PN 42 do 185 °C přímé vnitřní závit s vypouštěním G 1"</t>
  </si>
  <si>
    <t>1370105085</t>
  </si>
  <si>
    <t>https://podminky.urs.cz/item/CS_URS_2023_02/722232063</t>
  </si>
  <si>
    <t>1 "rozvod požární vody"</t>
  </si>
  <si>
    <t>8 "KK DN25 na rozvodu vody"</t>
  </si>
  <si>
    <t>722232065</t>
  </si>
  <si>
    <t>Armatury se dvěma závity kulové kohouty PN 42 do 185 °C přímé vnitřní závit s vypouštěním G 6/4"</t>
  </si>
  <si>
    <t>-370202399</t>
  </si>
  <si>
    <t>https://podminky.urs.cz/item/CS_URS_2023_02/722232065</t>
  </si>
  <si>
    <t>722232503</t>
  </si>
  <si>
    <t>Armatury se dvěma závity potrubní oddělovače vnější závit PN 10 do 65 °C G 1"</t>
  </si>
  <si>
    <t>1802034948</t>
  </si>
  <si>
    <t>https://podminky.urs.cz/item/CS_URS_2023_02/722232503</t>
  </si>
  <si>
    <t>722239101</t>
  </si>
  <si>
    <t>Armatury se dvěma závity montáž vodovodních armatur se dvěma závity ostatních typů G 1/2"</t>
  </si>
  <si>
    <t>-939896444</t>
  </si>
  <si>
    <t>https://podminky.urs.cz/item/CS_URS_2023_02/722239101</t>
  </si>
  <si>
    <t>Vyvažovací ventil Onvetrop Hydrocontrol VTR 1/2" + přip. sada č.3</t>
  </si>
  <si>
    <t>-389829215</t>
  </si>
  <si>
    <t>722250133</t>
  </si>
  <si>
    <t>Požární příslušenství a armatury hydrantový systém s tvarově stálou hadicí celoplechový D 25 x 30 m</t>
  </si>
  <si>
    <t>-1667179079</t>
  </si>
  <si>
    <t>https://podminky.urs.cz/item/CS_URS_2023_02/722250133</t>
  </si>
  <si>
    <t>722290226</t>
  </si>
  <si>
    <t>Zkoušky, proplach a desinfekce vodovodního potrubí zkoušky těsnosti vodovodního potrubí závitového do DN 50</t>
  </si>
  <si>
    <t>1832751577</t>
  </si>
  <si>
    <t>https://podminky.urs.cz/item/CS_URS_2023_02/722290226</t>
  </si>
  <si>
    <t>722290246</t>
  </si>
  <si>
    <t>Zkoušky, proplach a desinfekce vodovodního potrubí zkoušky těsnosti vodovodního potrubí plastového do DN 40</t>
  </si>
  <si>
    <t>1339124457</t>
  </si>
  <si>
    <t>https://podminky.urs.cz/item/CS_URS_2023_02/722290246</t>
  </si>
  <si>
    <t>60+62+27+30+6+2 "SV"</t>
  </si>
  <si>
    <t>16,36+30+31+9+8 "TV"</t>
  </si>
  <si>
    <t>10 "propojení na rozvody podkroví"</t>
  </si>
  <si>
    <t>722290249</t>
  </si>
  <si>
    <t>Zkoušky, proplach a desinfekce vodovodního potrubí zkoušky těsnosti vodovodního potrubí plastového přes DN 40 do DN 90</t>
  </si>
  <si>
    <t>-801726049</t>
  </si>
  <si>
    <t>https://podminky.urs.cz/item/CS_URS_2023_02/722290249</t>
  </si>
  <si>
    <t>21 "SV"</t>
  </si>
  <si>
    <t>13 "TV"</t>
  </si>
  <si>
    <t>998722202</t>
  </si>
  <si>
    <t>Přesun hmot pro vnitřní vodovod stanovený procentní sazbou (%) z ceny vodorovná dopravní vzdálenost do 50 m v objektech výšky přes 6 do 12 m</t>
  </si>
  <si>
    <t>854838862</t>
  </si>
  <si>
    <t>https://podminky.urs.cz/item/CS_URS_2023_02/998722202</t>
  </si>
  <si>
    <t>725</t>
  </si>
  <si>
    <t>Zdravotechnika - zařizovací předměty</t>
  </si>
  <si>
    <t>725110814</t>
  </si>
  <si>
    <t>Demontáž klozetů kombi</t>
  </si>
  <si>
    <t>1873070514</t>
  </si>
  <si>
    <t>https://podminky.urs.cz/item/CS_URS_2023_02/725110814</t>
  </si>
  <si>
    <t>725112022</t>
  </si>
  <si>
    <t>Zařízení záchodů klozety keramické závěsné na nosné stěny s hlubokým splachováním odpad vodorovný</t>
  </si>
  <si>
    <t>1562770274</t>
  </si>
  <si>
    <t>https://podminky.urs.cz/item/CS_URS_2023_02/725112022</t>
  </si>
  <si>
    <t>725119125</t>
  </si>
  <si>
    <t>Zařízení záchodů montáž klozetových mís závěsných na nosné stěny</t>
  </si>
  <si>
    <t>1849873021</t>
  </si>
  <si>
    <t>https://podminky.urs.cz/item/CS_URS_2023_02/725119125</t>
  </si>
  <si>
    <t>64236051</t>
  </si>
  <si>
    <t>klozet keramický bílý závěsný hluboké splachování pro handicapované</t>
  </si>
  <si>
    <t>-1586178427</t>
  </si>
  <si>
    <t>725119131</t>
  </si>
  <si>
    <t>Zařízení záchodů montáž klozetových sedátek standardních</t>
  </si>
  <si>
    <t>-1689311760</t>
  </si>
  <si>
    <t>https://podminky.urs.cz/item/CS_URS_2023_02/725119131</t>
  </si>
  <si>
    <t>55166827</t>
  </si>
  <si>
    <t>sedátko záchodové plastové bílé</t>
  </si>
  <si>
    <t>147706954</t>
  </si>
  <si>
    <t>725210821</t>
  </si>
  <si>
    <t>Demontáž umyvadel bez výtokových armatur umyvadel</t>
  </si>
  <si>
    <t>1488242517</t>
  </si>
  <si>
    <t>https://podminky.urs.cz/item/CS_URS_2023_02/725210821</t>
  </si>
  <si>
    <t>725211603</t>
  </si>
  <si>
    <t>Umyvadla keramická bílá bez výtokových armatur připevněná na stěnu šrouby bez sloupu nebo krytu na sifon, šířka umyvadla 600 mm</t>
  </si>
  <si>
    <t>1422570701</t>
  </si>
  <si>
    <t>https://podminky.urs.cz/item/CS_URS_2023_02/725211603</t>
  </si>
  <si>
    <t>725211681</t>
  </si>
  <si>
    <t>Umyvadla keramická bílá bez výtokových armatur připevněná na stěnu šrouby zdravotní, šířka umyvadla 640 mm</t>
  </si>
  <si>
    <t>-292855083</t>
  </si>
  <si>
    <t>https://podminky.urs.cz/item/CS_URS_2023_02/725211681</t>
  </si>
  <si>
    <t>725211701</t>
  </si>
  <si>
    <t>Umyvadla keramická bílá bez výtokových armatur připevněná na stěnu šrouby malá (umývátka) stěnová 400 mm</t>
  </si>
  <si>
    <t>-1332797791</t>
  </si>
  <si>
    <t>https://podminky.urs.cz/item/CS_URS_2023_02/725211701</t>
  </si>
  <si>
    <t>725220851</t>
  </si>
  <si>
    <t>Demontáž van akrylátových</t>
  </si>
  <si>
    <t>624411949</t>
  </si>
  <si>
    <t>https://podminky.urs.cz/item/CS_URS_2023_02/725220851</t>
  </si>
  <si>
    <t>725229103</t>
  </si>
  <si>
    <t>Vany bez výtokových armatur montáž van se zápachovou uzávěrkou akrylátových</t>
  </si>
  <si>
    <t>1882280279</t>
  </si>
  <si>
    <t>https://podminky.urs.cz/item/CS_URS_2023_02/725229103</t>
  </si>
  <si>
    <t>Vana s elektrickým polohováním, 2185x780 mm, 250 litrů, 400 Kg</t>
  </si>
  <si>
    <t>971466774</t>
  </si>
  <si>
    <t>725244905</t>
  </si>
  <si>
    <t>Sprchové dveře a zástěny montáž sprchové zástěny bezdveřové (pevná stěna)</t>
  </si>
  <si>
    <t>150246359</t>
  </si>
  <si>
    <t>https://podminky.urs.cz/item/CS_URS_2023_02/725244905</t>
  </si>
  <si>
    <t>RMAT0011</t>
  </si>
  <si>
    <t>WALK IN 900 mm, v=2000 mm, 6 mm, ESG čiré sklo s nano úpravou, stříbrný, lesklý profil, včetně vzpěry, TRINNITY</t>
  </si>
  <si>
    <t>1434329927</t>
  </si>
  <si>
    <t>725291641</t>
  </si>
  <si>
    <t>Doplňky zařízení koupelen a záchodů nerezové madlo sprchové 750 x 450 mm</t>
  </si>
  <si>
    <t>1755861308</t>
  </si>
  <si>
    <t>https://podminky.urs.cz/item/CS_URS_2023_02/725291641</t>
  </si>
  <si>
    <t>725291708</t>
  </si>
  <si>
    <t>Doplňky zařízení koupelen a záchodů smaltované madla rovná, délky 1000 mm</t>
  </si>
  <si>
    <t>904310171</t>
  </si>
  <si>
    <t>https://podminky.urs.cz/item/CS_URS_2023_02/725291708</t>
  </si>
  <si>
    <t>725291722</t>
  </si>
  <si>
    <t>Doplňky zařízení koupelen a záchodů smaltované madla krakorcová sklopná, délky 834 mm</t>
  </si>
  <si>
    <t>537145756</t>
  </si>
  <si>
    <t>https://podminky.urs.cz/item/CS_URS_2023_02/725291722</t>
  </si>
  <si>
    <t>725310823</t>
  </si>
  <si>
    <t>Demontáž dřezů jednodílných bez výtokových armatur vestavěných v kuchyňských sestavách</t>
  </si>
  <si>
    <t>1222036149</t>
  </si>
  <si>
    <t>https://podminky.urs.cz/item/CS_URS_2023_02/725310823</t>
  </si>
  <si>
    <t>725339111</t>
  </si>
  <si>
    <t>Výlevky montáž výlevky</t>
  </si>
  <si>
    <t>1532255847</t>
  </si>
  <si>
    <t>https://podminky.urs.cz/item/CS_URS_2023_02/725339111</t>
  </si>
  <si>
    <t>závěsná výlevka</t>
  </si>
  <si>
    <t>525038830</t>
  </si>
  <si>
    <t>725813111</t>
  </si>
  <si>
    <t>Ventily rohové bez připojovací trubičky nebo flexi hadičky G 1/2"</t>
  </si>
  <si>
    <t>-642288910</t>
  </si>
  <si>
    <t>https://podminky.urs.cz/item/CS_URS_2023_02/725813111</t>
  </si>
  <si>
    <t>22 "1.NP"</t>
  </si>
  <si>
    <t>20 "2.NP"</t>
  </si>
  <si>
    <t>725820801</t>
  </si>
  <si>
    <t>Demontáž baterií nástěnných do G 3/4</t>
  </si>
  <si>
    <t>-1775632704</t>
  </si>
  <si>
    <t>https://podminky.urs.cz/item/CS_URS_2023_02/725820801</t>
  </si>
  <si>
    <t>725820802</t>
  </si>
  <si>
    <t>Demontáž baterií stojánkových do 1 otvoru</t>
  </si>
  <si>
    <t>1665289820</t>
  </si>
  <si>
    <t>https://podminky.urs.cz/item/CS_URS_2023_02/725820802</t>
  </si>
  <si>
    <t>725821325</t>
  </si>
  <si>
    <t>Baterie dřezové stojánkové pákové s otáčivým ústím a délkou ramínka 220 mm</t>
  </si>
  <si>
    <t>1403798141</t>
  </si>
  <si>
    <t>https://podminky.urs.cz/item/CS_URS_2023_02/725821325</t>
  </si>
  <si>
    <t>725822611</t>
  </si>
  <si>
    <t>Baterie umyvadlové stojánkové pákové bez výpusti</t>
  </si>
  <si>
    <t>1979447687</t>
  </si>
  <si>
    <t>https://podminky.urs.cz/item/CS_URS_2023_02/725822611</t>
  </si>
  <si>
    <t>725829121</t>
  </si>
  <si>
    <t>Baterie umyvadlové montáž ostatních typů nástěnných pákových nebo klasických</t>
  </si>
  <si>
    <t>1524659471</t>
  </si>
  <si>
    <t>https://podminky.urs.cz/item/CS_URS_2023_02/725829121</t>
  </si>
  <si>
    <t>55145615</t>
  </si>
  <si>
    <t>baterie umyvadlová nástěnná páková 150mm chrom</t>
  </si>
  <si>
    <t>-911069045</t>
  </si>
  <si>
    <t>725840850</t>
  </si>
  <si>
    <t>Demontáž baterií sprchových diferenciálních do G 3/4 x 1</t>
  </si>
  <si>
    <t>-990342072</t>
  </si>
  <si>
    <t>https://podminky.urs.cz/item/CS_URS_2023_02/725840850</t>
  </si>
  <si>
    <t>725840860</t>
  </si>
  <si>
    <t>Demontáž baterií sprchových diferenciálních sprchových ramen nebo sprch táhlových</t>
  </si>
  <si>
    <t>202228027</t>
  </si>
  <si>
    <t>https://podminky.urs.cz/item/CS_URS_2023_02/725840860</t>
  </si>
  <si>
    <t>725841332</t>
  </si>
  <si>
    <t>Baterie sprchové podomítkové (zápustné) s přepínačem a pohyblivým držákem</t>
  </si>
  <si>
    <t>538805370</t>
  </si>
  <si>
    <t>https://podminky.urs.cz/item/CS_URS_2023_02/725841332</t>
  </si>
  <si>
    <t>725849414</t>
  </si>
  <si>
    <t>Baterie sprchové montáž nástěnných baterií automatických</t>
  </si>
  <si>
    <t>-1926619993</t>
  </si>
  <si>
    <t>https://podminky.urs.cz/item/CS_URS_2023_02/725849414</t>
  </si>
  <si>
    <t>RMAT0006</t>
  </si>
  <si>
    <t>Sprchový mixážní panel s dezinfekcí, splachovačem</t>
  </si>
  <si>
    <t>1935013542</t>
  </si>
  <si>
    <t>725861102</t>
  </si>
  <si>
    <t>Zápachové uzávěrky zařizovacích předmětů pro umyvadla DN 40</t>
  </si>
  <si>
    <t>1639988557</t>
  </si>
  <si>
    <t>https://podminky.urs.cz/item/CS_URS_2023_02/725861102</t>
  </si>
  <si>
    <t>725862103</t>
  </si>
  <si>
    <t>Zápachové uzávěrky zařizovacích předmětů pro dřezy DN 40/50</t>
  </si>
  <si>
    <t>1593776990</t>
  </si>
  <si>
    <t>https://podminky.urs.cz/item/CS_URS_2023_02/725862103</t>
  </si>
  <si>
    <t>725869101</t>
  </si>
  <si>
    <t>Zápachové uzávěrky zařizovacích předmětů montáž zápachových uzávěrek umyvadlových do DN 40</t>
  </si>
  <si>
    <t>1202824978</t>
  </si>
  <si>
    <t>https://podminky.urs.cz/item/CS_URS_2023_02/725869101</t>
  </si>
  <si>
    <t>zápachová uzávěrka umyvadlová, místošetřící a zdravotní</t>
  </si>
  <si>
    <t>-897960649</t>
  </si>
  <si>
    <t>PC3</t>
  </si>
  <si>
    <t>Sklopné zrcadlo s úchytem, 50 × 60 cm, Stříbrná</t>
  </si>
  <si>
    <t>-365920411</t>
  </si>
  <si>
    <t>PC4</t>
  </si>
  <si>
    <t>Myčka podložních mís a močových lahví D+M</t>
  </si>
  <si>
    <t>-864011386</t>
  </si>
  <si>
    <t>998725201</t>
  </si>
  <si>
    <t>Přesun hmot pro zařizovací předměty stanovený procentní sazbou (%) z ceny vodorovná dopravní vzdálenost do 50 m v objektech výšky do 6 m</t>
  </si>
  <si>
    <t>-1312720271</t>
  </si>
  <si>
    <t>https://podminky.urs.cz/item/CS_URS_2023_02/998725201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</si>
  <si>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</si>
  <si>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</si>
  <si>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</si>
  <si>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</si>
  <si>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14193944</t>
  </si>
  <si>
    <t>https://podminky.urs.cz/item/CS_URS_2023_02/726111031</t>
  </si>
  <si>
    <t>726131041</t>
  </si>
  <si>
    <t>Předstěnové instalační systémy do lehkých stěn s kovovou konstrukcí pro závěsné klozety ovládání zepředu, stavební výšky 1120 mm</t>
  </si>
  <si>
    <t>-953406028</t>
  </si>
  <si>
    <t>https://podminky.urs.cz/item/CS_URS_2023_02/726131041</t>
  </si>
  <si>
    <t>6 "WC"</t>
  </si>
  <si>
    <t>726131202</t>
  </si>
  <si>
    <t>Předstěnové instalační systémy do lehkých stěn s kovovou konstrukcí montáž ostatních typů bidetů</t>
  </si>
  <si>
    <t>-1932224980</t>
  </si>
  <si>
    <t>https://podminky.urs.cz/item/CS_URS_2023_02/726131202</t>
  </si>
  <si>
    <t>Modul pro závěsnou výlevku</t>
  </si>
  <si>
    <t>-1621205578</t>
  </si>
  <si>
    <t>726191001</t>
  </si>
  <si>
    <t>Ostatní příslušenství instalačních systémů zvukoizolační souprava pro WC a bidet</t>
  </si>
  <si>
    <t>216360506</t>
  </si>
  <si>
    <t>https://podminky.urs.cz/item/CS_URS_2023_02/726191001</t>
  </si>
  <si>
    <t>726191011</t>
  </si>
  <si>
    <t>Ostatní příslušenství instalačních systémů montáž ovládacích tlačítek k WC</t>
  </si>
  <si>
    <t>1539325958</t>
  </si>
  <si>
    <t>https://podminky.urs.cz/item/CS_URS_2023_02/726191011</t>
  </si>
  <si>
    <t>55281800</t>
  </si>
  <si>
    <t>tlačítko pro ovládání WC zepředu dvě vody bílé 246x164mm</t>
  </si>
  <si>
    <t>-1489277620</t>
  </si>
  <si>
    <t>998726211</t>
  </si>
  <si>
    <t>Přesun hmot pro instalační prefabrikáty stanovený procentní sazbou (%) z ceny vodorovná dopravní vzdálenost do 50 m v objektech výšky do 6 m</t>
  </si>
  <si>
    <t>-1884088631</t>
  </si>
  <si>
    <t>https://podminky.urs.cz/item/CS_URS_2023_02/998726211</t>
  </si>
  <si>
    <t>727213211</t>
  </si>
  <si>
    <t>Protipožární trubní ucpávky plastového potrubí prostup stropem tloušťky 150 mm požární odolnost EI 90 D 20</t>
  </si>
  <si>
    <t>-211136560</t>
  </si>
  <si>
    <t>https://podminky.urs.cz/item/CS_URS_2023_02/727213211</t>
  </si>
  <si>
    <t>727213212</t>
  </si>
  <si>
    <t>Protipožární trubní ucpávky plastového potrubí prostup stropem tloušťky 150 mm požární odolnost EI 90 D 25</t>
  </si>
  <si>
    <t>-1883027785</t>
  </si>
  <si>
    <t>https://podminky.urs.cz/item/CS_URS_2023_02/727213212</t>
  </si>
  <si>
    <t>727213213</t>
  </si>
  <si>
    <t>Protipožární trubní ucpávky plastového potrubí prostup stropem tloušťky 150 mm požární odolnost EI 90 D 32</t>
  </si>
  <si>
    <t>1545216616</t>
  </si>
  <si>
    <t>https://podminky.urs.cz/item/CS_URS_2023_02/727213213</t>
  </si>
  <si>
    <t>1 "požární voda"</t>
  </si>
  <si>
    <t>2+1+1+1</t>
  </si>
  <si>
    <t>727213227</t>
  </si>
  <si>
    <t>Protipožární trubní ucpávky plastového potrubí prostup stropem tloušťky 150 mm požární odolnost EI 120 D 110</t>
  </si>
  <si>
    <t>-1345645245</t>
  </si>
  <si>
    <t>https://podminky.urs.cz/item/CS_URS_2023_02/727213227</t>
  </si>
  <si>
    <t>11 "Stoupačky kanalizace mezi 1.NP a 2.NP"</t>
  </si>
  <si>
    <t>4"Stoupačka kanalizace mezi 2.NP a podkrovím"</t>
  </si>
  <si>
    <t>763172352</t>
  </si>
  <si>
    <t>Montáž dvířek pro konstrukce ze sádrokartonových desek revizních jednoplášťových pro podhledy velikost (šxv) 300 x 300 mm</t>
  </si>
  <si>
    <t>-712723474</t>
  </si>
  <si>
    <t>https://podminky.urs.cz/item/CS_URS_2023_02/763172352</t>
  </si>
  <si>
    <t>59030711</t>
  </si>
  <si>
    <t>dvířka revizní jednokřídlá s automatickým zámkem 300x300mm</t>
  </si>
  <si>
    <t>921531067</t>
  </si>
  <si>
    <t>998763401</t>
  </si>
  <si>
    <t>Přesun hmot pro konstrukce montované z desek stanovený procentní sazbou (%) z ceny vodorovná dopravní vzdálenost do 50 m v objektech výšky do 6 m</t>
  </si>
  <si>
    <t>352261756</t>
  </si>
  <si>
    <t>https://podminky.urs.cz/item/CS_URS_2023_02/998763401</t>
  </si>
  <si>
    <t>HZS1291</t>
  </si>
  <si>
    <t>Hodinové zúčtovací sazby profesí HSV zemní a pomocné práce pomocný stavební dělník</t>
  </si>
  <si>
    <t>-561553784</t>
  </si>
  <si>
    <t>https://podminky.urs.cz/item/CS_URS_2023_02/HZS1291</t>
  </si>
  <si>
    <t>EL - Silnoproudá a slaboproudá elektrotechnika</t>
  </si>
  <si>
    <t>Výkaz-výměr je pouze orientační a v žádném případě samostatně (bez výkresové dokumentace) neslouží jako podklad pro výběrové řízení. konkrétní materiály a výrobky uvedené v projektové dokumentaci určují specifikaci požadovaných fyzikálních, technických, estetických a kvalitativních vlastností, jež musí splňovat případné alternativy. Změny v projektovém řešení jsou akceptovatelné za předpokladu, že budou tyto vlastnosti dodrženy bez vyvolání zásadních změn v projektovém řešení. Záměny je nutno konzultovat s projektantem, autorem architektonického návrhu a investorem.</t>
  </si>
  <si>
    <t>D1 - Rozvaděče</t>
  </si>
  <si>
    <t>D2 - Svítidla</t>
  </si>
  <si>
    <t>D3 - Kabely a vodiče</t>
  </si>
  <si>
    <t>D4 - Koncové prvky</t>
  </si>
  <si>
    <t>D5 - Instalační materiál</t>
  </si>
  <si>
    <t>D6 - Datové rozvody</t>
  </si>
  <si>
    <t>D7 - Anténní rozvody</t>
  </si>
  <si>
    <t xml:space="preserve">D8 - Ostatní </t>
  </si>
  <si>
    <t>D1</t>
  </si>
  <si>
    <t>Rozvaděče</t>
  </si>
  <si>
    <t>Rozvaděč R1.1</t>
  </si>
  <si>
    <t>ks</t>
  </si>
  <si>
    <t>Rozvaděč R2.1</t>
  </si>
  <si>
    <t>D2</t>
  </si>
  <si>
    <t>Svítidla</t>
  </si>
  <si>
    <t>1.1</t>
  </si>
  <si>
    <t>VML 120 D3</t>
  </si>
  <si>
    <t>2.1</t>
  </si>
  <si>
    <t>VML 130 LS3</t>
  </si>
  <si>
    <t>VML 130 LS3 NZ 1h</t>
  </si>
  <si>
    <t>VML 115 D1 O</t>
  </si>
  <si>
    <t>LV3P/R/1W</t>
  </si>
  <si>
    <t>VML 120 LS3</t>
  </si>
  <si>
    <t>VML 120 LS3 NZ 1h</t>
  </si>
  <si>
    <t>VML 135 LS4</t>
  </si>
  <si>
    <t>VML 130 D3 O</t>
  </si>
  <si>
    <t>Poplatek na svítidlo</t>
  </si>
  <si>
    <t>Poplatek na svítidlo - malé svítidla do 50 cm</t>
  </si>
  <si>
    <t>D3</t>
  </si>
  <si>
    <t>Kabely a vodiče</t>
  </si>
  <si>
    <t>1.2</t>
  </si>
  <si>
    <t>1-CXKH-R(J) 3x1,5 B2cas1d0</t>
  </si>
  <si>
    <t>2.2</t>
  </si>
  <si>
    <t>1-CXKH-R(O) 3x1,5 B2cas1d0</t>
  </si>
  <si>
    <t>3.1</t>
  </si>
  <si>
    <t>1-CXKH-R(J) 3x2,5 B2cas1d0</t>
  </si>
  <si>
    <t>4.1</t>
  </si>
  <si>
    <t>1-CXKH-R(J) 5x1,5 B2cas1d0</t>
  </si>
  <si>
    <t>5.1</t>
  </si>
  <si>
    <t>1-CXKH-R(J) 5x10 B2cas1d0</t>
  </si>
  <si>
    <t>6.1</t>
  </si>
  <si>
    <t>1-CXKH-R(J) 1x10 RM B2cas1d0</t>
  </si>
  <si>
    <t>7.1</t>
  </si>
  <si>
    <t>1-CXKH-R(J) 1x25 RM B2cas1d0</t>
  </si>
  <si>
    <t>8.1</t>
  </si>
  <si>
    <t>Kabel UTP LSOHFR B2ca cat.5e</t>
  </si>
  <si>
    <t>9.1</t>
  </si>
  <si>
    <t>Kabel koaxiální LSFH B2ca</t>
  </si>
  <si>
    <t>10.1</t>
  </si>
  <si>
    <t>Ukončení kabelů</t>
  </si>
  <si>
    <t>D4</t>
  </si>
  <si>
    <t>Koncové prvky</t>
  </si>
  <si>
    <t>1.3</t>
  </si>
  <si>
    <t>Spínač řazení 1 pod omítku, kompletní</t>
  </si>
  <si>
    <t>2.3</t>
  </si>
  <si>
    <t>Spínač řazení 5 pod omítku, kompletní</t>
  </si>
  <si>
    <t>3.2</t>
  </si>
  <si>
    <t>Spínač řazení 6 pod omítku, kompletní</t>
  </si>
  <si>
    <t>4.2</t>
  </si>
  <si>
    <t>Spínač řazení 6+6 pod omítku, kompletní</t>
  </si>
  <si>
    <t>5.2</t>
  </si>
  <si>
    <t>Spínač řazení 7+7 pod omítku, kompletní</t>
  </si>
  <si>
    <t>5.3</t>
  </si>
  <si>
    <t>Tlačítko pod omítku, kompletní</t>
  </si>
  <si>
    <t>6.2</t>
  </si>
  <si>
    <t>Zásuvka 230V pod omítku, kompletní</t>
  </si>
  <si>
    <t>7.2</t>
  </si>
  <si>
    <t>Zásuvka anténní koncová, kompletní</t>
  </si>
  <si>
    <t>8.2</t>
  </si>
  <si>
    <t>Datová zásuvka 2xRJ45, kompletní</t>
  </si>
  <si>
    <t>D5</t>
  </si>
  <si>
    <t>Instalační materiál</t>
  </si>
  <si>
    <t>1.4</t>
  </si>
  <si>
    <t>Krabice přístrojová pod omítku</t>
  </si>
  <si>
    <t>2.4</t>
  </si>
  <si>
    <t>Krabicové svorky</t>
  </si>
  <si>
    <t>D6</t>
  </si>
  <si>
    <t>Datové rozvody</t>
  </si>
  <si>
    <t>1.5</t>
  </si>
  <si>
    <t>19" RACK závěsný 6U</t>
  </si>
  <si>
    <t>2.5</t>
  </si>
  <si>
    <t>Patch panel 24 port UTP cat.5e, 1U</t>
  </si>
  <si>
    <t>3.3</t>
  </si>
  <si>
    <t>19‘‘ vyvazovací panel 1U</t>
  </si>
  <si>
    <t>4.3</t>
  </si>
  <si>
    <t>Měření parametrů vedení</t>
  </si>
  <si>
    <t>D7</t>
  </si>
  <si>
    <t>Anténní rozvody</t>
  </si>
  <si>
    <t>1.6</t>
  </si>
  <si>
    <t>Rozvaděč plechový 800x600x200</t>
  </si>
  <si>
    <t>2.6</t>
  </si>
  <si>
    <t>Anténní rozbočovač 16xF</t>
  </si>
  <si>
    <t>3.4</t>
  </si>
  <si>
    <t>Pomocné práce a materiál</t>
  </si>
  <si>
    <t>D8</t>
  </si>
  <si>
    <t xml:space="preserve">Ostatní </t>
  </si>
  <si>
    <t>1.7</t>
  </si>
  <si>
    <t>2.7</t>
  </si>
  <si>
    <t>Stavební přípomoce vč. průrazů a sekání drážek</t>
  </si>
  <si>
    <t>3.5</t>
  </si>
  <si>
    <t>Doprava</t>
  </si>
  <si>
    <t>4.4</t>
  </si>
  <si>
    <t>Dokumentace skutečného provedení</t>
  </si>
  <si>
    <t>5.4</t>
  </si>
  <si>
    <t>Výchozí revizní zpráva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</si>
  <si>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</si>
  <si>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</si>
  <si>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</si>
  <si>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</si>
  <si>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</si>
  <si>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</si>
  <si>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013254000</t>
  </si>
  <si>
    <t>Dokumentace skutečného provedení stavby</t>
  </si>
  <si>
    <t>1024</t>
  </si>
  <si>
    <t>488945380</t>
  </si>
  <si>
    <t>https://podminky.urs.cz/item/CS_URS_2023_02/013254000</t>
  </si>
  <si>
    <t>P</t>
  </si>
  <si>
    <t>Poznámka k položce:_x000d_
*dokumentace stavby (výkresová a textová) skutečného provedení stavby</t>
  </si>
  <si>
    <t>013294000</t>
  </si>
  <si>
    <t>Ostatní dokumentace</t>
  </si>
  <si>
    <t>1149953090</t>
  </si>
  <si>
    <t>https://podminky.urs.cz/item/CS_URS_2023_02/013294000</t>
  </si>
  <si>
    <t>VRN3</t>
  </si>
  <si>
    <t>Zařízení staveniště</t>
  </si>
  <si>
    <t>030001000</t>
  </si>
  <si>
    <t>304999558</t>
  </si>
  <si>
    <t>https://podminky.urs.cz/item/CS_URS_2023_02/030001000</t>
  </si>
  <si>
    <t xml:space="preserve">Poznámka k položce:_x000d_
*Zajištění bezpečného příjezdu a přístupu na staveniště a potřebných souhlasů a rozhodnutí s vybudováním zařízení staveniště_x000d_
*Náklady s připojením staveniště na energie + zajištění měření odběru energií _x000d_
*Vytýčení obvodu staveniště _x000d_
*Oplocení a zabezpečení prostoru staveniště proti neoprávněnému vstupu_x000d_
*Náklady na vybavení zařízení staveniště _x000d_
*Náklady na spotřebované energie provozem zařízení staveniště _x000d_
*Náklady na úklid v prostoru staveniště a příjezdových komunikací ke staveništi _x000d_
*Opatření k zabránění nadměrného zatěžování staveniště a jeho okolí prachem (např. používání krycích plachet, kropení sutě a odtěžované zeminy vodou) _x000d_
*Náklady na odstranění a odvoz zařízení staveniště _x000d_
*Uvedení stavbou dotčených ploch a ploch zařízení staveniště do původního stavu </t>
  </si>
  <si>
    <t>VRN4</t>
  </si>
  <si>
    <t>Inženýrská činnost</t>
  </si>
  <si>
    <t>045002000</t>
  </si>
  <si>
    <t>Kompletační a koordinační činnost</t>
  </si>
  <si>
    <t>435816963</t>
  </si>
  <si>
    <t>https://podminky.urs.cz/item/CS_URS_2023_02/045002000</t>
  </si>
  <si>
    <t xml:space="preserve">Poznámka k položce:_x000d_
* kompletní dokladová část dle SoD (revize, atesty, certifikáty, prohlášení o shodě) pro předání a převzetí dokončeného díla a pro zajištění kolaudačního souhlasu _x000d_
* náklady zhotovitele, související s prováděním vzorkování dodávaných materiálů a výrobků v souladu s SoD _x000d_
* náklady zhotovitele, související s prováděním zkoušek a REVIZÍ předepsaných technickými normami a vyjádřeními dotčených orgánů pro řádné provedení a předání díla * náklady na individuální zkoušky dodaných a smontovaných technologických zařízení včetně komplexního vyzkoušení _x000d_
* náklady zhotovitele na vypracování provozních řádů pro trvalý provoz _x000d_
* náklady na předání všech návodů k obsluze a údržbě pro technologická zařízení  _x000d_
* náklady na zaškolení obsluhy objednatele _x000d_
 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</si>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</sst>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40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310236251" TargetMode="External" /><Relationship Id="rId2" Type="http://schemas.openxmlformats.org/officeDocument/2006/relationships/hyperlink" Target="https://podminky.urs.cz/item/CS_URS_2023_02/310238211" TargetMode="External" /><Relationship Id="rId3" Type="http://schemas.openxmlformats.org/officeDocument/2006/relationships/hyperlink" Target="https://podminky.urs.cz/item/CS_URS_2023_02/310239211" TargetMode="External" /><Relationship Id="rId4" Type="http://schemas.openxmlformats.org/officeDocument/2006/relationships/hyperlink" Target="https://podminky.urs.cz/item/CS_URS_2023_02/317143431" TargetMode="External" /><Relationship Id="rId5" Type="http://schemas.openxmlformats.org/officeDocument/2006/relationships/hyperlink" Target="https://podminky.urs.cz/item/CS_URS_2023_02/317143434" TargetMode="External" /><Relationship Id="rId6" Type="http://schemas.openxmlformats.org/officeDocument/2006/relationships/hyperlink" Target="https://podminky.urs.cz/item/CS_URS_2023_02/611325412" TargetMode="External" /><Relationship Id="rId7" Type="http://schemas.openxmlformats.org/officeDocument/2006/relationships/hyperlink" Target="https://podminky.urs.cz/item/CS_URS_2023_02/611325452" TargetMode="External" /><Relationship Id="rId8" Type="http://schemas.openxmlformats.org/officeDocument/2006/relationships/hyperlink" Target="https://podminky.urs.cz/item/CS_URS_2023_02/612131121" TargetMode="External" /><Relationship Id="rId9" Type="http://schemas.openxmlformats.org/officeDocument/2006/relationships/hyperlink" Target="https://podminky.urs.cz/item/CS_URS_2023_02/612135001" TargetMode="External" /><Relationship Id="rId10" Type="http://schemas.openxmlformats.org/officeDocument/2006/relationships/hyperlink" Target="https://podminky.urs.cz/item/CS_URS_2023_02/612135091" TargetMode="External" /><Relationship Id="rId11" Type="http://schemas.openxmlformats.org/officeDocument/2006/relationships/hyperlink" Target="https://podminky.urs.cz/item/CS_URS_2023_02/612325101" TargetMode="External" /><Relationship Id="rId12" Type="http://schemas.openxmlformats.org/officeDocument/2006/relationships/hyperlink" Target="https://podminky.urs.cz/item/CS_URS_2023_02/612325417" TargetMode="External" /><Relationship Id="rId13" Type="http://schemas.openxmlformats.org/officeDocument/2006/relationships/hyperlink" Target="https://podminky.urs.cz/item/CS_URS_2023_02/612325452" TargetMode="External" /><Relationship Id="rId14" Type="http://schemas.openxmlformats.org/officeDocument/2006/relationships/hyperlink" Target="https://podminky.urs.cz/item/CS_URS_2023_02/631311114" TargetMode="External" /><Relationship Id="rId15" Type="http://schemas.openxmlformats.org/officeDocument/2006/relationships/hyperlink" Target="https://podminky.urs.cz/item/CS_URS_2023_02/631319011" TargetMode="External" /><Relationship Id="rId16" Type="http://schemas.openxmlformats.org/officeDocument/2006/relationships/hyperlink" Target="https://podminky.urs.cz/item/CS_URS_2023_02/631319195" TargetMode="External" /><Relationship Id="rId17" Type="http://schemas.openxmlformats.org/officeDocument/2006/relationships/hyperlink" Target="https://podminky.urs.cz/item/CS_URS_2023_02/632441218" TargetMode="External" /><Relationship Id="rId18" Type="http://schemas.openxmlformats.org/officeDocument/2006/relationships/hyperlink" Target="https://podminky.urs.cz/item/CS_URS_2023_02/632441220" TargetMode="External" /><Relationship Id="rId19" Type="http://schemas.openxmlformats.org/officeDocument/2006/relationships/hyperlink" Target="https://podminky.urs.cz/item/CS_URS_2023_02/633811111" TargetMode="External" /><Relationship Id="rId20" Type="http://schemas.openxmlformats.org/officeDocument/2006/relationships/hyperlink" Target="https://podminky.urs.cz/item/CS_URS_2023_02/634112113" TargetMode="External" /><Relationship Id="rId21" Type="http://schemas.openxmlformats.org/officeDocument/2006/relationships/hyperlink" Target="https://podminky.urs.cz/item/CS_URS_2023_02/949101111" TargetMode="External" /><Relationship Id="rId22" Type="http://schemas.openxmlformats.org/officeDocument/2006/relationships/hyperlink" Target="https://podminky.urs.cz/item/CS_URS_2023_02/952901111" TargetMode="External" /><Relationship Id="rId23" Type="http://schemas.openxmlformats.org/officeDocument/2006/relationships/hyperlink" Target="https://podminky.urs.cz/item/CS_URS_2023_02/953943211" TargetMode="External" /><Relationship Id="rId24" Type="http://schemas.openxmlformats.org/officeDocument/2006/relationships/hyperlink" Target="https://podminky.urs.cz/item/CS_URS_2023_02/962031132" TargetMode="External" /><Relationship Id="rId25" Type="http://schemas.openxmlformats.org/officeDocument/2006/relationships/hyperlink" Target="https://podminky.urs.cz/item/CS_URS_2023_02/962031133" TargetMode="External" /><Relationship Id="rId26" Type="http://schemas.openxmlformats.org/officeDocument/2006/relationships/hyperlink" Target="https://podminky.urs.cz/item/CS_URS_2023_02/962032231" TargetMode="External" /><Relationship Id="rId27" Type="http://schemas.openxmlformats.org/officeDocument/2006/relationships/hyperlink" Target="https://podminky.urs.cz/item/CS_URS_2023_02/964011211" TargetMode="External" /><Relationship Id="rId28" Type="http://schemas.openxmlformats.org/officeDocument/2006/relationships/hyperlink" Target="https://podminky.urs.cz/item/CS_URS_2023_02/965042141" TargetMode="External" /><Relationship Id="rId29" Type="http://schemas.openxmlformats.org/officeDocument/2006/relationships/hyperlink" Target="https://podminky.urs.cz/item/CS_URS_2023_02/965045113" TargetMode="External" /><Relationship Id="rId30" Type="http://schemas.openxmlformats.org/officeDocument/2006/relationships/hyperlink" Target="https://podminky.urs.cz/item/CS_URS_2023_02/965049111" TargetMode="External" /><Relationship Id="rId31" Type="http://schemas.openxmlformats.org/officeDocument/2006/relationships/hyperlink" Target="https://podminky.urs.cz/item/CS_URS_2023_02/965081213" TargetMode="External" /><Relationship Id="rId32" Type="http://schemas.openxmlformats.org/officeDocument/2006/relationships/hyperlink" Target="https://podminky.urs.cz/item/CS_URS_2023_02/965081323" TargetMode="External" /><Relationship Id="rId33" Type="http://schemas.openxmlformats.org/officeDocument/2006/relationships/hyperlink" Target="https://podminky.urs.cz/item/CS_URS_2023_02/965081611" TargetMode="External" /><Relationship Id="rId34" Type="http://schemas.openxmlformats.org/officeDocument/2006/relationships/hyperlink" Target="https://podminky.urs.cz/item/CS_URS_2023_02/968072455" TargetMode="External" /><Relationship Id="rId35" Type="http://schemas.openxmlformats.org/officeDocument/2006/relationships/hyperlink" Target="https://podminky.urs.cz/item/CS_URS_2023_02/968072456" TargetMode="External" /><Relationship Id="rId36" Type="http://schemas.openxmlformats.org/officeDocument/2006/relationships/hyperlink" Target="https://podminky.urs.cz/item/CS_URS_2023_02/968082015" TargetMode="External" /><Relationship Id="rId37" Type="http://schemas.openxmlformats.org/officeDocument/2006/relationships/hyperlink" Target="https://podminky.urs.cz/item/CS_URS_2023_02/968082016" TargetMode="External" /><Relationship Id="rId38" Type="http://schemas.openxmlformats.org/officeDocument/2006/relationships/hyperlink" Target="https://podminky.urs.cz/item/CS_URS_2023_02/968082017" TargetMode="External" /><Relationship Id="rId39" Type="http://schemas.openxmlformats.org/officeDocument/2006/relationships/hyperlink" Target="https://podminky.urs.cz/item/CS_URS_2023_02/968082022" TargetMode="External" /><Relationship Id="rId40" Type="http://schemas.openxmlformats.org/officeDocument/2006/relationships/hyperlink" Target="https://podminky.urs.cz/item/CS_URS_2023_02/971033561" TargetMode="External" /><Relationship Id="rId41" Type="http://schemas.openxmlformats.org/officeDocument/2006/relationships/hyperlink" Target="https://podminky.urs.cz/item/CS_URS_2023_02/971033651" TargetMode="External" /><Relationship Id="rId42" Type="http://schemas.openxmlformats.org/officeDocument/2006/relationships/hyperlink" Target="https://podminky.urs.cz/item/CS_URS_2023_02/974031142" TargetMode="External" /><Relationship Id="rId43" Type="http://schemas.openxmlformats.org/officeDocument/2006/relationships/hyperlink" Target="https://podminky.urs.cz/item/CS_URS_2023_02/974031164" TargetMode="External" /><Relationship Id="rId44" Type="http://schemas.openxmlformats.org/officeDocument/2006/relationships/hyperlink" Target="https://podminky.urs.cz/item/CS_URS_2023_02/974031664" TargetMode="External" /><Relationship Id="rId45" Type="http://schemas.openxmlformats.org/officeDocument/2006/relationships/hyperlink" Target="https://podminky.urs.cz/item/CS_URS_2023_02/975043111" TargetMode="External" /><Relationship Id="rId46" Type="http://schemas.openxmlformats.org/officeDocument/2006/relationships/hyperlink" Target="https://podminky.urs.cz/item/CS_URS_2023_02/977151114" TargetMode="External" /><Relationship Id="rId47" Type="http://schemas.openxmlformats.org/officeDocument/2006/relationships/hyperlink" Target="https://podminky.urs.cz/item/CS_URS_2023_02/977151121" TargetMode="External" /><Relationship Id="rId48" Type="http://schemas.openxmlformats.org/officeDocument/2006/relationships/hyperlink" Target="https://podminky.urs.cz/item/CS_URS_2023_02/977151214" TargetMode="External" /><Relationship Id="rId49" Type="http://schemas.openxmlformats.org/officeDocument/2006/relationships/hyperlink" Target="https://podminky.urs.cz/item/CS_URS_2023_02/977151221" TargetMode="External" /><Relationship Id="rId50" Type="http://schemas.openxmlformats.org/officeDocument/2006/relationships/hyperlink" Target="https://podminky.urs.cz/item/CS_URS_2023_02/977151224" TargetMode="External" /><Relationship Id="rId51" Type="http://schemas.openxmlformats.org/officeDocument/2006/relationships/hyperlink" Target="https://podminky.urs.cz/item/CS_URS_2023_02/978011141" TargetMode="External" /><Relationship Id="rId52" Type="http://schemas.openxmlformats.org/officeDocument/2006/relationships/hyperlink" Target="https://podminky.urs.cz/item/CS_URS_2023_02/978013141" TargetMode="External" /><Relationship Id="rId53" Type="http://schemas.openxmlformats.org/officeDocument/2006/relationships/hyperlink" Target="https://podminky.urs.cz/item/CS_URS_2023_02/978059541" TargetMode="External" /><Relationship Id="rId54" Type="http://schemas.openxmlformats.org/officeDocument/2006/relationships/hyperlink" Target="https://podminky.urs.cz/item/CS_URS_2023_02/985311314" TargetMode="External" /><Relationship Id="rId55" Type="http://schemas.openxmlformats.org/officeDocument/2006/relationships/hyperlink" Target="https://podminky.urs.cz/item/CS_URS_2023_02/985312131" TargetMode="External" /><Relationship Id="rId56" Type="http://schemas.openxmlformats.org/officeDocument/2006/relationships/hyperlink" Target="https://podminky.urs.cz/item/CS_URS_2023_02/985323111" TargetMode="External" /><Relationship Id="rId57" Type="http://schemas.openxmlformats.org/officeDocument/2006/relationships/hyperlink" Target="https://podminky.urs.cz/item/CS_URS_2023_02/997013111" TargetMode="External" /><Relationship Id="rId58" Type="http://schemas.openxmlformats.org/officeDocument/2006/relationships/hyperlink" Target="https://podminky.urs.cz/item/CS_URS_2023_02/997013311" TargetMode="External" /><Relationship Id="rId59" Type="http://schemas.openxmlformats.org/officeDocument/2006/relationships/hyperlink" Target="https://podminky.urs.cz/item/CS_URS_2023_02/997013321" TargetMode="External" /><Relationship Id="rId60" Type="http://schemas.openxmlformats.org/officeDocument/2006/relationships/hyperlink" Target="https://podminky.urs.cz/item/CS_URS_2023_02/997013501" TargetMode="External" /><Relationship Id="rId61" Type="http://schemas.openxmlformats.org/officeDocument/2006/relationships/hyperlink" Target="https://podminky.urs.cz/item/CS_URS_2023_02/997013509" TargetMode="External" /><Relationship Id="rId62" Type="http://schemas.openxmlformats.org/officeDocument/2006/relationships/hyperlink" Target="https://podminky.urs.cz/item/CS_URS_2023_02/997013602" TargetMode="External" /><Relationship Id="rId63" Type="http://schemas.openxmlformats.org/officeDocument/2006/relationships/hyperlink" Target="https://podminky.urs.cz/item/CS_URS_2023_02/997013603" TargetMode="External" /><Relationship Id="rId64" Type="http://schemas.openxmlformats.org/officeDocument/2006/relationships/hyperlink" Target="https://podminky.urs.cz/item/CS_URS_2023_02/997013631" TargetMode="External" /><Relationship Id="rId65" Type="http://schemas.openxmlformats.org/officeDocument/2006/relationships/hyperlink" Target="https://podminky.urs.cz/item/CS_URS_2023_02/997013645" TargetMode="External" /><Relationship Id="rId66" Type="http://schemas.openxmlformats.org/officeDocument/2006/relationships/hyperlink" Target="https://podminky.urs.cz/item/CS_URS_2023_02/997013814" TargetMode="External" /><Relationship Id="rId67" Type="http://schemas.openxmlformats.org/officeDocument/2006/relationships/hyperlink" Target="https://podminky.urs.cz/item/CS_URS_2023_02/998011002" TargetMode="External" /><Relationship Id="rId68" Type="http://schemas.openxmlformats.org/officeDocument/2006/relationships/hyperlink" Target="https://podminky.urs.cz/item/CS_URS_2023_02/711111001" TargetMode="External" /><Relationship Id="rId69" Type="http://schemas.openxmlformats.org/officeDocument/2006/relationships/hyperlink" Target="https://podminky.urs.cz/item/CS_URS_2023_02/711131811" TargetMode="External" /><Relationship Id="rId70" Type="http://schemas.openxmlformats.org/officeDocument/2006/relationships/hyperlink" Target="https://podminky.urs.cz/item/CS_URS_2023_02/711141559" TargetMode="External" /><Relationship Id="rId71" Type="http://schemas.openxmlformats.org/officeDocument/2006/relationships/hyperlink" Target="https://podminky.urs.cz/item/CS_URS_2023_02/711191001" TargetMode="External" /><Relationship Id="rId72" Type="http://schemas.openxmlformats.org/officeDocument/2006/relationships/hyperlink" Target="https://podminky.urs.cz/item/CS_URS_2023_02/998711102" TargetMode="External" /><Relationship Id="rId73" Type="http://schemas.openxmlformats.org/officeDocument/2006/relationships/hyperlink" Target="https://podminky.urs.cz/item/CS_URS_2023_02/713120811" TargetMode="External" /><Relationship Id="rId74" Type="http://schemas.openxmlformats.org/officeDocument/2006/relationships/hyperlink" Target="https://podminky.urs.cz/item/CS_URS_2023_02/713121111" TargetMode="External" /><Relationship Id="rId75" Type="http://schemas.openxmlformats.org/officeDocument/2006/relationships/hyperlink" Target="https://podminky.urs.cz/item/CS_URS_2023_02/998713202" TargetMode="External" /><Relationship Id="rId76" Type="http://schemas.openxmlformats.org/officeDocument/2006/relationships/hyperlink" Target="https://podminky.urs.cz/item/CS_URS_2023_02/763111338" TargetMode="External" /><Relationship Id="rId77" Type="http://schemas.openxmlformats.org/officeDocument/2006/relationships/hyperlink" Target="https://podminky.urs.cz/item/CS_URS_2023_02/763111339" TargetMode="External" /><Relationship Id="rId78" Type="http://schemas.openxmlformats.org/officeDocument/2006/relationships/hyperlink" Target="https://podminky.urs.cz/item/CS_URS_2023_02/763111718" TargetMode="External" /><Relationship Id="rId79" Type="http://schemas.openxmlformats.org/officeDocument/2006/relationships/hyperlink" Target="https://podminky.urs.cz/item/CS_URS_2023_02/763111723" TargetMode="External" /><Relationship Id="rId80" Type="http://schemas.openxmlformats.org/officeDocument/2006/relationships/hyperlink" Target="https://podminky.urs.cz/item/CS_URS_2023_02/763111762" TargetMode="External" /><Relationship Id="rId81" Type="http://schemas.openxmlformats.org/officeDocument/2006/relationships/hyperlink" Target="https://podminky.urs.cz/item/CS_URS_2023_02/763131721" TargetMode="External" /><Relationship Id="rId82" Type="http://schemas.openxmlformats.org/officeDocument/2006/relationships/hyperlink" Target="https://podminky.urs.cz/item/CS_URS_2023_02/763131751" TargetMode="External" /><Relationship Id="rId83" Type="http://schemas.openxmlformats.org/officeDocument/2006/relationships/hyperlink" Target="https://podminky.urs.cz/item/CS_URS_2023_02/763131752" TargetMode="External" /><Relationship Id="rId84" Type="http://schemas.openxmlformats.org/officeDocument/2006/relationships/hyperlink" Target="https://podminky.urs.cz/item/CS_URS_2023_02/763131761" TargetMode="External" /><Relationship Id="rId85" Type="http://schemas.openxmlformats.org/officeDocument/2006/relationships/hyperlink" Target="https://podminky.urs.cz/item/CS_URS_2023_02/763164523" TargetMode="External" /><Relationship Id="rId86" Type="http://schemas.openxmlformats.org/officeDocument/2006/relationships/hyperlink" Target="https://podminky.urs.cz/item/CS_URS_2023_02/763164635" TargetMode="External" /><Relationship Id="rId87" Type="http://schemas.openxmlformats.org/officeDocument/2006/relationships/hyperlink" Target="https://podminky.urs.cz/item/CS_URS_2023_02/763172351" TargetMode="External" /><Relationship Id="rId88" Type="http://schemas.openxmlformats.org/officeDocument/2006/relationships/hyperlink" Target="https://podminky.urs.cz/item/CS_URS_2023_02/763181421" TargetMode="External" /><Relationship Id="rId89" Type="http://schemas.openxmlformats.org/officeDocument/2006/relationships/hyperlink" Target="https://podminky.urs.cz/item/CS_URS_2023_02/763183112" TargetMode="External" /><Relationship Id="rId90" Type="http://schemas.openxmlformats.org/officeDocument/2006/relationships/hyperlink" Target="https://podminky.urs.cz/item/CS_URS_2023_02/998763402" TargetMode="External" /><Relationship Id="rId91" Type="http://schemas.openxmlformats.org/officeDocument/2006/relationships/hyperlink" Target="https://podminky.urs.cz/item/CS_URS_2023_02/764002851" TargetMode="External" /><Relationship Id="rId92" Type="http://schemas.openxmlformats.org/officeDocument/2006/relationships/hyperlink" Target="https://podminky.urs.cz/item/CS_URS_2023_02/764216604" TargetMode="External" /><Relationship Id="rId93" Type="http://schemas.openxmlformats.org/officeDocument/2006/relationships/hyperlink" Target="https://podminky.urs.cz/item/CS_URS_2023_02/998764102" TargetMode="External" /><Relationship Id="rId94" Type="http://schemas.openxmlformats.org/officeDocument/2006/relationships/hyperlink" Target="https://podminky.urs.cz/item/CS_URS_2023_02/766694126" TargetMode="External" /><Relationship Id="rId95" Type="http://schemas.openxmlformats.org/officeDocument/2006/relationships/hyperlink" Target="https://podminky.urs.cz/item/CS_URS_2023_02/766441811" TargetMode="External" /><Relationship Id="rId96" Type="http://schemas.openxmlformats.org/officeDocument/2006/relationships/hyperlink" Target="https://podminky.urs.cz/item/CS_URS_2023_02/766441821" TargetMode="External" /><Relationship Id="rId97" Type="http://schemas.openxmlformats.org/officeDocument/2006/relationships/hyperlink" Target="https://podminky.urs.cz/item/CS_URS_2023_02/998766202" TargetMode="External" /><Relationship Id="rId98" Type="http://schemas.openxmlformats.org/officeDocument/2006/relationships/hyperlink" Target="https://podminky.urs.cz/item/CS_URS_2023_02/998767202" TargetMode="External" /><Relationship Id="rId99" Type="http://schemas.openxmlformats.org/officeDocument/2006/relationships/hyperlink" Target="https://podminky.urs.cz/item/CS_URS_2023_02/771121011" TargetMode="External" /><Relationship Id="rId100" Type="http://schemas.openxmlformats.org/officeDocument/2006/relationships/hyperlink" Target="https://podminky.urs.cz/item/CS_URS_2023_02/771161021" TargetMode="External" /><Relationship Id="rId101" Type="http://schemas.openxmlformats.org/officeDocument/2006/relationships/hyperlink" Target="https://podminky.urs.cz/item/CS_URS_2023_02/771474112" TargetMode="External" /><Relationship Id="rId102" Type="http://schemas.openxmlformats.org/officeDocument/2006/relationships/hyperlink" Target="https://podminky.urs.cz/item/CS_URS_2023_02/771574414" TargetMode="External" /><Relationship Id="rId103" Type="http://schemas.openxmlformats.org/officeDocument/2006/relationships/hyperlink" Target="https://podminky.urs.cz/item/CS_URS_2023_02/771577211" TargetMode="External" /><Relationship Id="rId104" Type="http://schemas.openxmlformats.org/officeDocument/2006/relationships/hyperlink" Target="https://podminky.urs.cz/item/CS_URS_2023_02/771591112" TargetMode="External" /><Relationship Id="rId105" Type="http://schemas.openxmlformats.org/officeDocument/2006/relationships/hyperlink" Target="https://podminky.urs.cz/item/CS_URS_2023_02/771591115" TargetMode="External" /><Relationship Id="rId106" Type="http://schemas.openxmlformats.org/officeDocument/2006/relationships/hyperlink" Target="https://podminky.urs.cz/item/CS_URS_2023_02/771591241" TargetMode="External" /><Relationship Id="rId107" Type="http://schemas.openxmlformats.org/officeDocument/2006/relationships/hyperlink" Target="https://podminky.urs.cz/item/CS_URS_2023_02/771591242" TargetMode="External" /><Relationship Id="rId108" Type="http://schemas.openxmlformats.org/officeDocument/2006/relationships/hyperlink" Target="https://podminky.urs.cz/item/CS_URS_2023_02/771591264" TargetMode="External" /><Relationship Id="rId109" Type="http://schemas.openxmlformats.org/officeDocument/2006/relationships/hyperlink" Target="https://podminky.urs.cz/item/CS_URS_2023_02/771592011" TargetMode="External" /><Relationship Id="rId110" Type="http://schemas.openxmlformats.org/officeDocument/2006/relationships/hyperlink" Target="https://podminky.urs.cz/item/CS_URS_2023_02/998771102" TargetMode="External" /><Relationship Id="rId111" Type="http://schemas.openxmlformats.org/officeDocument/2006/relationships/hyperlink" Target="https://podminky.urs.cz/item/CS_URS_2023_02/776111323" TargetMode="External" /><Relationship Id="rId112" Type="http://schemas.openxmlformats.org/officeDocument/2006/relationships/hyperlink" Target="https://podminky.urs.cz/item/CS_URS_2023_02/776121113" TargetMode="External" /><Relationship Id="rId113" Type="http://schemas.openxmlformats.org/officeDocument/2006/relationships/hyperlink" Target="https://podminky.urs.cz/item/CS_URS_2023_02/776221111" TargetMode="External" /><Relationship Id="rId114" Type="http://schemas.openxmlformats.org/officeDocument/2006/relationships/hyperlink" Target="https://podminky.urs.cz/item/CS_URS_2023_02/776223112" TargetMode="External" /><Relationship Id="rId115" Type="http://schemas.openxmlformats.org/officeDocument/2006/relationships/hyperlink" Target="https://podminky.urs.cz/item/CS_URS_2023_02/776321111" TargetMode="External" /><Relationship Id="rId116" Type="http://schemas.openxmlformats.org/officeDocument/2006/relationships/hyperlink" Target="https://podminky.urs.cz/item/CS_URS_2023_02/776321211" TargetMode="External" /><Relationship Id="rId117" Type="http://schemas.openxmlformats.org/officeDocument/2006/relationships/hyperlink" Target="https://podminky.urs.cz/item/CS_URS_2023_02/776411111" TargetMode="External" /><Relationship Id="rId118" Type="http://schemas.openxmlformats.org/officeDocument/2006/relationships/hyperlink" Target="https://podminky.urs.cz/item/CS_URS_2023_02/776411121" TargetMode="External" /><Relationship Id="rId119" Type="http://schemas.openxmlformats.org/officeDocument/2006/relationships/hyperlink" Target="https://podminky.urs.cz/item/CS_URS_2023_02/776431211" TargetMode="External" /><Relationship Id="rId120" Type="http://schemas.openxmlformats.org/officeDocument/2006/relationships/hyperlink" Target="https://podminky.urs.cz/item/CS_URS_2023_02/998776202" TargetMode="External" /><Relationship Id="rId121" Type="http://schemas.openxmlformats.org/officeDocument/2006/relationships/hyperlink" Target="https://podminky.urs.cz/item/CS_URS_2023_02/777111111" TargetMode="External" /><Relationship Id="rId122" Type="http://schemas.openxmlformats.org/officeDocument/2006/relationships/hyperlink" Target="https://podminky.urs.cz/item/CS_URS_2023_02/777131101" TargetMode="External" /><Relationship Id="rId123" Type="http://schemas.openxmlformats.org/officeDocument/2006/relationships/hyperlink" Target="https://podminky.urs.cz/item/CS_URS_2023_02/998777202" TargetMode="External" /><Relationship Id="rId124" Type="http://schemas.openxmlformats.org/officeDocument/2006/relationships/hyperlink" Target="https://podminky.urs.cz/item/CS_URS_2023_02/781121011" TargetMode="External" /><Relationship Id="rId125" Type="http://schemas.openxmlformats.org/officeDocument/2006/relationships/hyperlink" Target="https://podminky.urs.cz/item/CS_URS_2023_02/781131112" TargetMode="External" /><Relationship Id="rId126" Type="http://schemas.openxmlformats.org/officeDocument/2006/relationships/hyperlink" Target="https://podminky.urs.cz/item/CS_URS_2023_02/781131232" TargetMode="External" /><Relationship Id="rId127" Type="http://schemas.openxmlformats.org/officeDocument/2006/relationships/hyperlink" Target="https://podminky.urs.cz/item/CS_URS_2023_02/781161021" TargetMode="External" /><Relationship Id="rId128" Type="http://schemas.openxmlformats.org/officeDocument/2006/relationships/hyperlink" Target="https://podminky.urs.cz/item/CS_URS_2023_02/781474154" TargetMode="External" /><Relationship Id="rId129" Type="http://schemas.openxmlformats.org/officeDocument/2006/relationships/hyperlink" Target="https://podminky.urs.cz/item/CS_URS_2023_02/781495115" TargetMode="External" /><Relationship Id="rId130" Type="http://schemas.openxmlformats.org/officeDocument/2006/relationships/hyperlink" Target="https://podminky.urs.cz/item/CS_URS_2023_02/781495211" TargetMode="External" /><Relationship Id="rId131" Type="http://schemas.openxmlformats.org/officeDocument/2006/relationships/hyperlink" Target="https://podminky.urs.cz/item/CS_URS_2023_02/998781102" TargetMode="External" /><Relationship Id="rId132" Type="http://schemas.openxmlformats.org/officeDocument/2006/relationships/hyperlink" Target="https://podminky.urs.cz/item/CS_URS_2023_02/784121001" TargetMode="External" /><Relationship Id="rId133" Type="http://schemas.openxmlformats.org/officeDocument/2006/relationships/hyperlink" Target="https://podminky.urs.cz/item/CS_URS_2023_02/784171101" TargetMode="External" /><Relationship Id="rId134" Type="http://schemas.openxmlformats.org/officeDocument/2006/relationships/hyperlink" Target="https://podminky.urs.cz/item/CS_URS_2023_02/784171111" TargetMode="External" /><Relationship Id="rId135" Type="http://schemas.openxmlformats.org/officeDocument/2006/relationships/hyperlink" Target="https://podminky.urs.cz/item/CS_URS_2023_02/784181101" TargetMode="External" /><Relationship Id="rId136" Type="http://schemas.openxmlformats.org/officeDocument/2006/relationships/hyperlink" Target="https://podminky.urs.cz/item/CS_URS_2023_02/784211101" TargetMode="External" /><Relationship Id="rId137" Type="http://schemas.openxmlformats.org/officeDocument/2006/relationships/hyperlink" Target="https://podminky.urs.cz/item/CS_URS_2023_02/784221101" TargetMode="External" /><Relationship Id="rId138" Type="http://schemas.openxmlformats.org/officeDocument/2006/relationships/hyperlink" Target="https://podminky.urs.cz/item/CS_URS_2023_02/784221151" TargetMode="External" /><Relationship Id="rId139" Type="http://schemas.openxmlformats.org/officeDocument/2006/relationships/hyperlink" Target="https://podminky.urs.cz/item/CS_URS_2023_02/HZS1301" TargetMode="External" /><Relationship Id="rId14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27112001" TargetMode="External" /><Relationship Id="rId2" Type="http://schemas.openxmlformats.org/officeDocument/2006/relationships/hyperlink" Target="https://podminky.urs.cz/item/CS_URS_2023_02/727112041" TargetMode="External" /><Relationship Id="rId3" Type="http://schemas.openxmlformats.org/officeDocument/2006/relationships/hyperlink" Target="https://podminky.urs.cz/item/CS_URS_2023_02/732429212" TargetMode="External" /><Relationship Id="rId4" Type="http://schemas.openxmlformats.org/officeDocument/2006/relationships/hyperlink" Target="https://podminky.urs.cz/item/CS_URS_2023_02/998732201" TargetMode="External" /><Relationship Id="rId5" Type="http://schemas.openxmlformats.org/officeDocument/2006/relationships/hyperlink" Target="https://podminky.urs.cz/item/CS_URS_2023_02/733110803" TargetMode="External" /><Relationship Id="rId6" Type="http://schemas.openxmlformats.org/officeDocument/2006/relationships/hyperlink" Target="https://podminky.urs.cz/item/CS_URS_2023_02/733110806" TargetMode="External" /><Relationship Id="rId7" Type="http://schemas.openxmlformats.org/officeDocument/2006/relationships/hyperlink" Target="https://podminky.urs.cz/item/CS_URS_2023_02/733191923" TargetMode="External" /><Relationship Id="rId8" Type="http://schemas.openxmlformats.org/officeDocument/2006/relationships/hyperlink" Target="https://podminky.urs.cz/item/CS_URS_2023_02/733191924" TargetMode="External" /><Relationship Id="rId9" Type="http://schemas.openxmlformats.org/officeDocument/2006/relationships/hyperlink" Target="https://podminky.urs.cz/item/CS_URS_2023_02/733222302" TargetMode="External" /><Relationship Id="rId10" Type="http://schemas.openxmlformats.org/officeDocument/2006/relationships/hyperlink" Target="https://podminky.urs.cz/item/CS_URS_2023_02/733222304" TargetMode="External" /><Relationship Id="rId11" Type="http://schemas.openxmlformats.org/officeDocument/2006/relationships/hyperlink" Target="https://podminky.urs.cz/item/CS_URS_2023_02/733223304" TargetMode="External" /><Relationship Id="rId12" Type="http://schemas.openxmlformats.org/officeDocument/2006/relationships/hyperlink" Target="https://podminky.urs.cz/item/CS_URS_2023_02/733224222" TargetMode="External" /><Relationship Id="rId13" Type="http://schemas.openxmlformats.org/officeDocument/2006/relationships/hyperlink" Target="https://podminky.urs.cz/item/CS_URS_2023_02/733224224" TargetMode="External" /><Relationship Id="rId14" Type="http://schemas.openxmlformats.org/officeDocument/2006/relationships/hyperlink" Target="https://podminky.urs.cz/item/CS_URS_2023_02/733224225" TargetMode="External" /><Relationship Id="rId15" Type="http://schemas.openxmlformats.org/officeDocument/2006/relationships/hyperlink" Target="https://podminky.urs.cz/item/CS_URS_2023_02/733322303" TargetMode="External" /><Relationship Id="rId16" Type="http://schemas.openxmlformats.org/officeDocument/2006/relationships/hyperlink" Target="https://podminky.urs.cz/item/CS_URS_2023_02/733811231" TargetMode="External" /><Relationship Id="rId17" Type="http://schemas.openxmlformats.org/officeDocument/2006/relationships/hyperlink" Target="https://podminky.urs.cz/item/CS_URS_2023_02/733811251" TargetMode="External" /><Relationship Id="rId18" Type="http://schemas.openxmlformats.org/officeDocument/2006/relationships/hyperlink" Target="https://podminky.urs.cz/item/CS_URS_2023_02/733811252" TargetMode="External" /><Relationship Id="rId19" Type="http://schemas.openxmlformats.org/officeDocument/2006/relationships/hyperlink" Target="https://podminky.urs.cz/item/CS_URS_2023_02/998733201" TargetMode="External" /><Relationship Id="rId20" Type="http://schemas.openxmlformats.org/officeDocument/2006/relationships/hyperlink" Target="https://podminky.urs.cz/item/CS_URS_2023_02/734211118" TargetMode="External" /><Relationship Id="rId21" Type="http://schemas.openxmlformats.org/officeDocument/2006/relationships/hyperlink" Target="https://podminky.urs.cz/item/CS_URS_2023_02/734220111" TargetMode="External" /><Relationship Id="rId22" Type="http://schemas.openxmlformats.org/officeDocument/2006/relationships/hyperlink" Target="https://podminky.urs.cz/item/CS_URS_2023_02/734220112" TargetMode="External" /><Relationship Id="rId23" Type="http://schemas.openxmlformats.org/officeDocument/2006/relationships/hyperlink" Target="https://podminky.urs.cz/item/CS_URS_2023_02/734261402" TargetMode="External" /><Relationship Id="rId24" Type="http://schemas.openxmlformats.org/officeDocument/2006/relationships/hyperlink" Target="https://podminky.urs.cz/item/CS_URS_2023_02/734292713" TargetMode="External" /><Relationship Id="rId25" Type="http://schemas.openxmlformats.org/officeDocument/2006/relationships/hyperlink" Target="https://podminky.urs.cz/item/CS_URS_2023_02/734292714" TargetMode="External" /><Relationship Id="rId26" Type="http://schemas.openxmlformats.org/officeDocument/2006/relationships/hyperlink" Target="https://podminky.urs.cz/item/CS_URS_2023_02/998734201" TargetMode="External" /><Relationship Id="rId27" Type="http://schemas.openxmlformats.org/officeDocument/2006/relationships/hyperlink" Target="https://podminky.urs.cz/item/CS_URS_2023_02/735000912" TargetMode="External" /><Relationship Id="rId28" Type="http://schemas.openxmlformats.org/officeDocument/2006/relationships/hyperlink" Target="https://podminky.urs.cz/item/CS_URS_2023_02/735111810" TargetMode="External" /><Relationship Id="rId29" Type="http://schemas.openxmlformats.org/officeDocument/2006/relationships/hyperlink" Target="https://podminky.urs.cz/item/CS_URS_2023_02/735152475" TargetMode="External" /><Relationship Id="rId30" Type="http://schemas.openxmlformats.org/officeDocument/2006/relationships/hyperlink" Target="https://podminky.urs.cz/item/CS_URS_2023_02/735152575" TargetMode="External" /><Relationship Id="rId31" Type="http://schemas.openxmlformats.org/officeDocument/2006/relationships/hyperlink" Target="https://podminky.urs.cz/item/CS_URS_2023_02/735511010" TargetMode="External" /><Relationship Id="rId32" Type="http://schemas.openxmlformats.org/officeDocument/2006/relationships/hyperlink" Target="https://podminky.urs.cz/item/CS_URS_2023_02/735511026" TargetMode="External" /><Relationship Id="rId33" Type="http://schemas.openxmlformats.org/officeDocument/2006/relationships/hyperlink" Target="https://podminky.urs.cz/item/CS_URS_2023_02/735511062" TargetMode="External" /><Relationship Id="rId34" Type="http://schemas.openxmlformats.org/officeDocument/2006/relationships/hyperlink" Target="https://podminky.urs.cz/item/CS_URS_2023_02/735511084" TargetMode="External" /><Relationship Id="rId35" Type="http://schemas.openxmlformats.org/officeDocument/2006/relationships/hyperlink" Target="https://podminky.urs.cz/item/CS_URS_2023_02/735511085" TargetMode="External" /><Relationship Id="rId36" Type="http://schemas.openxmlformats.org/officeDocument/2006/relationships/hyperlink" Target="https://podminky.urs.cz/item/CS_URS_2023_02/735511087" TargetMode="External" /><Relationship Id="rId37" Type="http://schemas.openxmlformats.org/officeDocument/2006/relationships/hyperlink" Target="https://podminky.urs.cz/item/CS_URS_2023_02/735511101" TargetMode="External" /><Relationship Id="rId38" Type="http://schemas.openxmlformats.org/officeDocument/2006/relationships/hyperlink" Target="https://podminky.urs.cz/item/CS_URS_2023_02/735511102" TargetMode="External" /><Relationship Id="rId39" Type="http://schemas.openxmlformats.org/officeDocument/2006/relationships/hyperlink" Target="https://podminky.urs.cz/item/CS_URS_2023_02/735511103" TargetMode="External" /><Relationship Id="rId40" Type="http://schemas.openxmlformats.org/officeDocument/2006/relationships/hyperlink" Target="https://podminky.urs.cz/item/CS_URS_2023_02/735511137" TargetMode="External" /><Relationship Id="rId41" Type="http://schemas.openxmlformats.org/officeDocument/2006/relationships/hyperlink" Target="https://podminky.urs.cz/item/CS_URS_2023_02/735511142" TargetMode="External" /><Relationship Id="rId42" Type="http://schemas.openxmlformats.org/officeDocument/2006/relationships/hyperlink" Target="https://podminky.urs.cz/item/CS_URS_2023_02/998735202" TargetMode="External" /><Relationship Id="rId43" Type="http://schemas.openxmlformats.org/officeDocument/2006/relationships/hyperlink" Target="https://podminky.urs.cz/item/CS_URS_2022_02/HZS2212" TargetMode="External" /><Relationship Id="rId44" Type="http://schemas.openxmlformats.org/officeDocument/2006/relationships/hyperlink" Target="https://podminky.urs.cz/item/CS_URS_2022_02/HZS2232" TargetMode="External" /><Relationship Id="rId4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77151119" TargetMode="External" /><Relationship Id="rId2" Type="http://schemas.openxmlformats.org/officeDocument/2006/relationships/hyperlink" Target="https://podminky.urs.cz/item/CS_URS_2023_02/977151122" TargetMode="External" /><Relationship Id="rId3" Type="http://schemas.openxmlformats.org/officeDocument/2006/relationships/hyperlink" Target="https://podminky.urs.cz/item/CS_URS_2023_02/977151125" TargetMode="External" /><Relationship Id="rId4" Type="http://schemas.openxmlformats.org/officeDocument/2006/relationships/hyperlink" Target="https://podminky.urs.cz/item/CS_URS_2023_02/751322011" TargetMode="External" /><Relationship Id="rId5" Type="http://schemas.openxmlformats.org/officeDocument/2006/relationships/hyperlink" Target="https://podminky.urs.cz/item/CS_URS_2023_02/751344111" TargetMode="External" /><Relationship Id="rId6" Type="http://schemas.openxmlformats.org/officeDocument/2006/relationships/hyperlink" Target="https://podminky.urs.cz/item/CS_URS_2023_02/751377011" TargetMode="External" /><Relationship Id="rId7" Type="http://schemas.openxmlformats.org/officeDocument/2006/relationships/hyperlink" Target="https://podminky.urs.cz/item/CS_URS_2023_02/751398031" TargetMode="External" /><Relationship Id="rId8" Type="http://schemas.openxmlformats.org/officeDocument/2006/relationships/hyperlink" Target="https://podminky.urs.cz/item/CS_URS_2023_02/751398041" TargetMode="External" /><Relationship Id="rId9" Type="http://schemas.openxmlformats.org/officeDocument/2006/relationships/hyperlink" Target="https://podminky.urs.cz/item/CS_URS_2023_02/751398120" TargetMode="External" /><Relationship Id="rId10" Type="http://schemas.openxmlformats.org/officeDocument/2006/relationships/hyperlink" Target="https://podminky.urs.cz/item/CS_URS_2023_02/751511181" TargetMode="External" /><Relationship Id="rId11" Type="http://schemas.openxmlformats.org/officeDocument/2006/relationships/hyperlink" Target="https://podminky.urs.cz/item/CS_URS_2023_02/751511182" TargetMode="External" /><Relationship Id="rId12" Type="http://schemas.openxmlformats.org/officeDocument/2006/relationships/hyperlink" Target="https://podminky.urs.cz/item/CS_URS_2023_02/751514478" TargetMode="External" /><Relationship Id="rId13" Type="http://schemas.openxmlformats.org/officeDocument/2006/relationships/hyperlink" Target="https://podminky.urs.cz/item/CS_URS_2023_02/751514477" TargetMode="External" /><Relationship Id="rId14" Type="http://schemas.openxmlformats.org/officeDocument/2006/relationships/hyperlink" Target="https://podminky.urs.cz/item/CS_URS_2023_02/751537011" TargetMode="External" /><Relationship Id="rId15" Type="http://schemas.openxmlformats.org/officeDocument/2006/relationships/hyperlink" Target="https://podminky.urs.cz/item/CS_URS_2023_02/751537112" TargetMode="External" /><Relationship Id="rId16" Type="http://schemas.openxmlformats.org/officeDocument/2006/relationships/hyperlink" Target="https://podminky.urs.cz/item/CS_URS_2023_02/751611112" TargetMode="External" /><Relationship Id="rId17" Type="http://schemas.openxmlformats.org/officeDocument/2006/relationships/hyperlink" Target="https://podminky.urs.cz/item/CS_URS_2022_02/751691111" TargetMode="External" /><Relationship Id="rId18" Type="http://schemas.openxmlformats.org/officeDocument/2006/relationships/hyperlink" Target="https://podminky.urs.cz/item/CS_URS_2023_02/998751201" TargetMode="External" /><Relationship Id="rId19" Type="http://schemas.openxmlformats.org/officeDocument/2006/relationships/hyperlink" Target="https://podminky.urs.cz/item/CS_URS_2023_02/HZS1301" TargetMode="External" /><Relationship Id="rId2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2112131" TargetMode="External" /><Relationship Id="rId2" Type="http://schemas.openxmlformats.org/officeDocument/2006/relationships/hyperlink" Target="https://podminky.urs.cz/item/CS_URS_2023_02/162211311" TargetMode="External" /><Relationship Id="rId3" Type="http://schemas.openxmlformats.org/officeDocument/2006/relationships/hyperlink" Target="https://podminky.urs.cz/item/CS_URS_2023_02/162211319" TargetMode="External" /><Relationship Id="rId4" Type="http://schemas.openxmlformats.org/officeDocument/2006/relationships/hyperlink" Target="https://podminky.urs.cz/item/CS_URS_2023_02/171251201" TargetMode="External" /><Relationship Id="rId5" Type="http://schemas.openxmlformats.org/officeDocument/2006/relationships/hyperlink" Target="https://podminky.urs.cz/item/CS_URS_2023_02/174111101" TargetMode="External" /><Relationship Id="rId6" Type="http://schemas.openxmlformats.org/officeDocument/2006/relationships/hyperlink" Target="https://podminky.urs.cz/item/CS_URS_2023_02/175111101" TargetMode="External" /><Relationship Id="rId7" Type="http://schemas.openxmlformats.org/officeDocument/2006/relationships/hyperlink" Target="https://podminky.urs.cz/item/CS_URS_2023_02/631312141" TargetMode="External" /><Relationship Id="rId8" Type="http://schemas.openxmlformats.org/officeDocument/2006/relationships/hyperlink" Target="https://podminky.urs.cz/item/CS_URS_2023_02/965043441" TargetMode="External" /><Relationship Id="rId9" Type="http://schemas.openxmlformats.org/officeDocument/2006/relationships/hyperlink" Target="https://podminky.urs.cz/item/CS_URS_2023_02/997013011" TargetMode="External" /><Relationship Id="rId10" Type="http://schemas.openxmlformats.org/officeDocument/2006/relationships/hyperlink" Target="https://podminky.urs.cz/item/CS_URS_2023_02/997013111" TargetMode="External" /><Relationship Id="rId11" Type="http://schemas.openxmlformats.org/officeDocument/2006/relationships/hyperlink" Target="https://podminky.urs.cz/item/CS_URS_2023_02/997013501" TargetMode="External" /><Relationship Id="rId12" Type="http://schemas.openxmlformats.org/officeDocument/2006/relationships/hyperlink" Target="https://podminky.urs.cz/item/CS_URS_2023_02/997013509" TargetMode="External" /><Relationship Id="rId13" Type="http://schemas.openxmlformats.org/officeDocument/2006/relationships/hyperlink" Target="https://podminky.urs.cz/item/CS_URS_2023_02/997013862" TargetMode="External" /><Relationship Id="rId14" Type="http://schemas.openxmlformats.org/officeDocument/2006/relationships/hyperlink" Target="https://podminky.urs.cz/item/CS_URS_2023_02/721140802" TargetMode="External" /><Relationship Id="rId15" Type="http://schemas.openxmlformats.org/officeDocument/2006/relationships/hyperlink" Target="https://podminky.urs.cz/item/CS_URS_2023_02/721140806" TargetMode="External" /><Relationship Id="rId16" Type="http://schemas.openxmlformats.org/officeDocument/2006/relationships/hyperlink" Target="https://podminky.urs.cz/item/CS_URS_2023_02/721171914" TargetMode="External" /><Relationship Id="rId17" Type="http://schemas.openxmlformats.org/officeDocument/2006/relationships/hyperlink" Target="https://podminky.urs.cz/item/CS_URS_2023_02/721171915" TargetMode="External" /><Relationship Id="rId18" Type="http://schemas.openxmlformats.org/officeDocument/2006/relationships/hyperlink" Target="https://podminky.urs.cz/item/CS_URS_2023_02/721173401" TargetMode="External" /><Relationship Id="rId19" Type="http://schemas.openxmlformats.org/officeDocument/2006/relationships/hyperlink" Target="https://podminky.urs.cz/item/CS_URS_2023_02/721173402" TargetMode="External" /><Relationship Id="rId20" Type="http://schemas.openxmlformats.org/officeDocument/2006/relationships/hyperlink" Target="https://podminky.urs.cz/item/CS_URS_2023_02/721173403" TargetMode="External" /><Relationship Id="rId21" Type="http://schemas.openxmlformats.org/officeDocument/2006/relationships/hyperlink" Target="https://podminky.urs.cz/item/CS_URS_2023_02/721174024" TargetMode="External" /><Relationship Id="rId22" Type="http://schemas.openxmlformats.org/officeDocument/2006/relationships/hyperlink" Target="https://podminky.urs.cz/item/CS_URS_2023_02/721174025" TargetMode="External" /><Relationship Id="rId23" Type="http://schemas.openxmlformats.org/officeDocument/2006/relationships/hyperlink" Target="https://podminky.urs.cz/item/CS_URS_2023_02/721174026" TargetMode="External" /><Relationship Id="rId24" Type="http://schemas.openxmlformats.org/officeDocument/2006/relationships/hyperlink" Target="https://podminky.urs.cz/item/CS_URS_2023_02/721174042" TargetMode="External" /><Relationship Id="rId25" Type="http://schemas.openxmlformats.org/officeDocument/2006/relationships/hyperlink" Target="https://podminky.urs.cz/item/CS_URS_2023_02/721174043" TargetMode="External" /><Relationship Id="rId26" Type="http://schemas.openxmlformats.org/officeDocument/2006/relationships/hyperlink" Target="https://podminky.urs.cz/item/CS_URS_2023_02/721174045" TargetMode="External" /><Relationship Id="rId27" Type="http://schemas.openxmlformats.org/officeDocument/2006/relationships/hyperlink" Target="https://podminky.urs.cz/item/CS_URS_2023_02/721194104" TargetMode="External" /><Relationship Id="rId28" Type="http://schemas.openxmlformats.org/officeDocument/2006/relationships/hyperlink" Target="https://podminky.urs.cz/item/CS_URS_2023_02/721194105" TargetMode="External" /><Relationship Id="rId29" Type="http://schemas.openxmlformats.org/officeDocument/2006/relationships/hyperlink" Target="https://podminky.urs.cz/item/CS_URS_2023_02/721194109" TargetMode="External" /><Relationship Id="rId30" Type="http://schemas.openxmlformats.org/officeDocument/2006/relationships/hyperlink" Target="https://podminky.urs.cz/item/CS_URS_2023_02/721212122" TargetMode="External" /><Relationship Id="rId31" Type="http://schemas.openxmlformats.org/officeDocument/2006/relationships/hyperlink" Target="https://podminky.urs.cz/item/CS_URS_2023_02/721226511" TargetMode="External" /><Relationship Id="rId32" Type="http://schemas.openxmlformats.org/officeDocument/2006/relationships/hyperlink" Target="https://podminky.urs.cz/item/CS_URS_2023_02/721274125" TargetMode="External" /><Relationship Id="rId33" Type="http://schemas.openxmlformats.org/officeDocument/2006/relationships/hyperlink" Target="https://podminky.urs.cz/item/CS_URS_2023_02/721290111" TargetMode="External" /><Relationship Id="rId34" Type="http://schemas.openxmlformats.org/officeDocument/2006/relationships/hyperlink" Target="https://podminky.urs.cz/item/CS_URS_2023_02/721290112" TargetMode="External" /><Relationship Id="rId35" Type="http://schemas.openxmlformats.org/officeDocument/2006/relationships/hyperlink" Target="https://podminky.urs.cz/item/CS_URS_2023_02/998721202" TargetMode="External" /><Relationship Id="rId36" Type="http://schemas.openxmlformats.org/officeDocument/2006/relationships/hyperlink" Target="https://podminky.urs.cz/item/CS_URS_2023_02/722130104" TargetMode="External" /><Relationship Id="rId37" Type="http://schemas.openxmlformats.org/officeDocument/2006/relationships/hyperlink" Target="https://podminky.urs.cz/item/CS_URS_2023_02/722130801" TargetMode="External" /><Relationship Id="rId38" Type="http://schemas.openxmlformats.org/officeDocument/2006/relationships/hyperlink" Target="https://podminky.urs.cz/item/CS_URS_2023_02/722174001" TargetMode="External" /><Relationship Id="rId39" Type="http://schemas.openxmlformats.org/officeDocument/2006/relationships/hyperlink" Target="https://podminky.urs.cz/item/CS_URS_2023_02/722174002" TargetMode="External" /><Relationship Id="rId40" Type="http://schemas.openxmlformats.org/officeDocument/2006/relationships/hyperlink" Target="https://podminky.urs.cz/item/CS_URS_2023_02/722174003" TargetMode="External" /><Relationship Id="rId41" Type="http://schemas.openxmlformats.org/officeDocument/2006/relationships/hyperlink" Target="https://podminky.urs.cz/item/CS_URS_2023_02/722174004" TargetMode="External" /><Relationship Id="rId42" Type="http://schemas.openxmlformats.org/officeDocument/2006/relationships/hyperlink" Target="https://podminky.urs.cz/item/CS_URS_2023_02/722174005" TargetMode="External" /><Relationship Id="rId43" Type="http://schemas.openxmlformats.org/officeDocument/2006/relationships/hyperlink" Target="https://podminky.urs.cz/item/CS_URS_2023_02/722174006" TargetMode="External" /><Relationship Id="rId44" Type="http://schemas.openxmlformats.org/officeDocument/2006/relationships/hyperlink" Target="https://podminky.urs.cz/item/CS_URS_2023_02/722174007" TargetMode="External" /><Relationship Id="rId45" Type="http://schemas.openxmlformats.org/officeDocument/2006/relationships/hyperlink" Target="https://podminky.urs.cz/item/CS_URS_2023_02/722174022" TargetMode="External" /><Relationship Id="rId46" Type="http://schemas.openxmlformats.org/officeDocument/2006/relationships/hyperlink" Target="https://podminky.urs.cz/item/CS_URS_2023_02/722174023" TargetMode="External" /><Relationship Id="rId47" Type="http://schemas.openxmlformats.org/officeDocument/2006/relationships/hyperlink" Target="https://podminky.urs.cz/item/CS_URS_2023_02/722174024" TargetMode="External" /><Relationship Id="rId48" Type="http://schemas.openxmlformats.org/officeDocument/2006/relationships/hyperlink" Target="https://podminky.urs.cz/item/CS_URS_2023_02/722174025" TargetMode="External" /><Relationship Id="rId49" Type="http://schemas.openxmlformats.org/officeDocument/2006/relationships/hyperlink" Target="https://podminky.urs.cz/item/CS_URS_2023_02/722174026" TargetMode="External" /><Relationship Id="rId50" Type="http://schemas.openxmlformats.org/officeDocument/2006/relationships/hyperlink" Target="https://podminky.urs.cz/item/CS_URS_2023_02/722176118" TargetMode="External" /><Relationship Id="rId51" Type="http://schemas.openxmlformats.org/officeDocument/2006/relationships/hyperlink" Target="https://podminky.urs.cz/item/CS_URS_2023_02/722181211" TargetMode="External" /><Relationship Id="rId52" Type="http://schemas.openxmlformats.org/officeDocument/2006/relationships/hyperlink" Target="https://podminky.urs.cz/item/CS_URS_2023_02/722181212" TargetMode="External" /><Relationship Id="rId53" Type="http://schemas.openxmlformats.org/officeDocument/2006/relationships/hyperlink" Target="https://podminky.urs.cz/item/CS_URS_2023_02/722181213" TargetMode="External" /><Relationship Id="rId54" Type="http://schemas.openxmlformats.org/officeDocument/2006/relationships/hyperlink" Target="https://podminky.urs.cz/item/CS_URS_2023_02/722181251" TargetMode="External" /><Relationship Id="rId55" Type="http://schemas.openxmlformats.org/officeDocument/2006/relationships/hyperlink" Target="https://podminky.urs.cz/item/CS_URS_2023_02/722181252" TargetMode="External" /><Relationship Id="rId56" Type="http://schemas.openxmlformats.org/officeDocument/2006/relationships/hyperlink" Target="https://podminky.urs.cz/item/CS_URS_2023_02/722190401" TargetMode="External" /><Relationship Id="rId57" Type="http://schemas.openxmlformats.org/officeDocument/2006/relationships/hyperlink" Target="https://podminky.urs.cz/item/CS_URS_2023_02/722224115" TargetMode="External" /><Relationship Id="rId58" Type="http://schemas.openxmlformats.org/officeDocument/2006/relationships/hyperlink" Target="https://podminky.urs.cz/item/CS_URS_2023_02/722232061" TargetMode="External" /><Relationship Id="rId59" Type="http://schemas.openxmlformats.org/officeDocument/2006/relationships/hyperlink" Target="https://podminky.urs.cz/item/CS_URS_2023_02/722232062" TargetMode="External" /><Relationship Id="rId60" Type="http://schemas.openxmlformats.org/officeDocument/2006/relationships/hyperlink" Target="https://podminky.urs.cz/item/CS_URS_2023_02/722232063" TargetMode="External" /><Relationship Id="rId61" Type="http://schemas.openxmlformats.org/officeDocument/2006/relationships/hyperlink" Target="https://podminky.urs.cz/item/CS_URS_2023_02/722232065" TargetMode="External" /><Relationship Id="rId62" Type="http://schemas.openxmlformats.org/officeDocument/2006/relationships/hyperlink" Target="https://podminky.urs.cz/item/CS_URS_2023_02/722232503" TargetMode="External" /><Relationship Id="rId63" Type="http://schemas.openxmlformats.org/officeDocument/2006/relationships/hyperlink" Target="https://podminky.urs.cz/item/CS_URS_2023_02/722239101" TargetMode="External" /><Relationship Id="rId64" Type="http://schemas.openxmlformats.org/officeDocument/2006/relationships/hyperlink" Target="https://podminky.urs.cz/item/CS_URS_2023_02/722250133" TargetMode="External" /><Relationship Id="rId65" Type="http://schemas.openxmlformats.org/officeDocument/2006/relationships/hyperlink" Target="https://podminky.urs.cz/item/CS_URS_2023_02/722290226" TargetMode="External" /><Relationship Id="rId66" Type="http://schemas.openxmlformats.org/officeDocument/2006/relationships/hyperlink" Target="https://podminky.urs.cz/item/CS_URS_2023_02/722290246" TargetMode="External" /><Relationship Id="rId67" Type="http://schemas.openxmlformats.org/officeDocument/2006/relationships/hyperlink" Target="https://podminky.urs.cz/item/CS_URS_2023_02/722290249" TargetMode="External" /><Relationship Id="rId68" Type="http://schemas.openxmlformats.org/officeDocument/2006/relationships/hyperlink" Target="https://podminky.urs.cz/item/CS_URS_2023_02/998722202" TargetMode="External" /><Relationship Id="rId69" Type="http://schemas.openxmlformats.org/officeDocument/2006/relationships/hyperlink" Target="https://podminky.urs.cz/item/CS_URS_2023_02/725110814" TargetMode="External" /><Relationship Id="rId70" Type="http://schemas.openxmlformats.org/officeDocument/2006/relationships/hyperlink" Target="https://podminky.urs.cz/item/CS_URS_2023_02/725112022" TargetMode="External" /><Relationship Id="rId71" Type="http://schemas.openxmlformats.org/officeDocument/2006/relationships/hyperlink" Target="https://podminky.urs.cz/item/CS_URS_2023_02/725119125" TargetMode="External" /><Relationship Id="rId72" Type="http://schemas.openxmlformats.org/officeDocument/2006/relationships/hyperlink" Target="https://podminky.urs.cz/item/CS_URS_2023_02/725119131" TargetMode="External" /><Relationship Id="rId73" Type="http://schemas.openxmlformats.org/officeDocument/2006/relationships/hyperlink" Target="https://podminky.urs.cz/item/CS_URS_2023_02/725210821" TargetMode="External" /><Relationship Id="rId74" Type="http://schemas.openxmlformats.org/officeDocument/2006/relationships/hyperlink" Target="https://podminky.urs.cz/item/CS_URS_2023_02/725211603" TargetMode="External" /><Relationship Id="rId75" Type="http://schemas.openxmlformats.org/officeDocument/2006/relationships/hyperlink" Target="https://podminky.urs.cz/item/CS_URS_2023_02/725211681" TargetMode="External" /><Relationship Id="rId76" Type="http://schemas.openxmlformats.org/officeDocument/2006/relationships/hyperlink" Target="https://podminky.urs.cz/item/CS_URS_2023_02/725211701" TargetMode="External" /><Relationship Id="rId77" Type="http://schemas.openxmlformats.org/officeDocument/2006/relationships/hyperlink" Target="https://podminky.urs.cz/item/CS_URS_2023_02/725220851" TargetMode="External" /><Relationship Id="rId78" Type="http://schemas.openxmlformats.org/officeDocument/2006/relationships/hyperlink" Target="https://podminky.urs.cz/item/CS_URS_2023_02/725229103" TargetMode="External" /><Relationship Id="rId79" Type="http://schemas.openxmlformats.org/officeDocument/2006/relationships/hyperlink" Target="https://podminky.urs.cz/item/CS_URS_2023_02/725244905" TargetMode="External" /><Relationship Id="rId80" Type="http://schemas.openxmlformats.org/officeDocument/2006/relationships/hyperlink" Target="https://podminky.urs.cz/item/CS_URS_2023_02/725291641" TargetMode="External" /><Relationship Id="rId81" Type="http://schemas.openxmlformats.org/officeDocument/2006/relationships/hyperlink" Target="https://podminky.urs.cz/item/CS_URS_2023_02/725291708" TargetMode="External" /><Relationship Id="rId82" Type="http://schemas.openxmlformats.org/officeDocument/2006/relationships/hyperlink" Target="https://podminky.urs.cz/item/CS_URS_2023_02/725291722" TargetMode="External" /><Relationship Id="rId83" Type="http://schemas.openxmlformats.org/officeDocument/2006/relationships/hyperlink" Target="https://podminky.urs.cz/item/CS_URS_2023_02/725310823" TargetMode="External" /><Relationship Id="rId84" Type="http://schemas.openxmlformats.org/officeDocument/2006/relationships/hyperlink" Target="https://podminky.urs.cz/item/CS_URS_2023_02/725339111" TargetMode="External" /><Relationship Id="rId85" Type="http://schemas.openxmlformats.org/officeDocument/2006/relationships/hyperlink" Target="https://podminky.urs.cz/item/CS_URS_2023_02/725813111" TargetMode="External" /><Relationship Id="rId86" Type="http://schemas.openxmlformats.org/officeDocument/2006/relationships/hyperlink" Target="https://podminky.urs.cz/item/CS_URS_2023_02/725820801" TargetMode="External" /><Relationship Id="rId87" Type="http://schemas.openxmlformats.org/officeDocument/2006/relationships/hyperlink" Target="https://podminky.urs.cz/item/CS_URS_2023_02/725820802" TargetMode="External" /><Relationship Id="rId88" Type="http://schemas.openxmlformats.org/officeDocument/2006/relationships/hyperlink" Target="https://podminky.urs.cz/item/CS_URS_2023_02/725821325" TargetMode="External" /><Relationship Id="rId89" Type="http://schemas.openxmlformats.org/officeDocument/2006/relationships/hyperlink" Target="https://podminky.urs.cz/item/CS_URS_2023_02/725822611" TargetMode="External" /><Relationship Id="rId90" Type="http://schemas.openxmlformats.org/officeDocument/2006/relationships/hyperlink" Target="https://podminky.urs.cz/item/CS_URS_2023_02/725829121" TargetMode="External" /><Relationship Id="rId91" Type="http://schemas.openxmlformats.org/officeDocument/2006/relationships/hyperlink" Target="https://podminky.urs.cz/item/CS_URS_2023_02/725840850" TargetMode="External" /><Relationship Id="rId92" Type="http://schemas.openxmlformats.org/officeDocument/2006/relationships/hyperlink" Target="https://podminky.urs.cz/item/CS_URS_2023_02/725840860" TargetMode="External" /><Relationship Id="rId93" Type="http://schemas.openxmlformats.org/officeDocument/2006/relationships/hyperlink" Target="https://podminky.urs.cz/item/CS_URS_2023_02/725841332" TargetMode="External" /><Relationship Id="rId94" Type="http://schemas.openxmlformats.org/officeDocument/2006/relationships/hyperlink" Target="https://podminky.urs.cz/item/CS_URS_2023_02/725849414" TargetMode="External" /><Relationship Id="rId95" Type="http://schemas.openxmlformats.org/officeDocument/2006/relationships/hyperlink" Target="https://podminky.urs.cz/item/CS_URS_2023_02/725861102" TargetMode="External" /><Relationship Id="rId96" Type="http://schemas.openxmlformats.org/officeDocument/2006/relationships/hyperlink" Target="https://podminky.urs.cz/item/CS_URS_2023_02/725862103" TargetMode="External" /><Relationship Id="rId97" Type="http://schemas.openxmlformats.org/officeDocument/2006/relationships/hyperlink" Target="https://podminky.urs.cz/item/CS_URS_2023_02/725869101" TargetMode="External" /><Relationship Id="rId98" Type="http://schemas.openxmlformats.org/officeDocument/2006/relationships/hyperlink" Target="https://podminky.urs.cz/item/CS_URS_2023_02/998725201" TargetMode="External" /><Relationship Id="rId99" Type="http://schemas.openxmlformats.org/officeDocument/2006/relationships/hyperlink" Target="https://podminky.urs.cz/item/CS_URS_2023_02/726111031" TargetMode="External" /><Relationship Id="rId100" Type="http://schemas.openxmlformats.org/officeDocument/2006/relationships/hyperlink" Target="https://podminky.urs.cz/item/CS_URS_2023_02/726131041" TargetMode="External" /><Relationship Id="rId101" Type="http://schemas.openxmlformats.org/officeDocument/2006/relationships/hyperlink" Target="https://podminky.urs.cz/item/CS_URS_2023_02/726131202" TargetMode="External" /><Relationship Id="rId102" Type="http://schemas.openxmlformats.org/officeDocument/2006/relationships/hyperlink" Target="https://podminky.urs.cz/item/CS_URS_2023_02/726191001" TargetMode="External" /><Relationship Id="rId103" Type="http://schemas.openxmlformats.org/officeDocument/2006/relationships/hyperlink" Target="https://podminky.urs.cz/item/CS_URS_2023_02/726191011" TargetMode="External" /><Relationship Id="rId104" Type="http://schemas.openxmlformats.org/officeDocument/2006/relationships/hyperlink" Target="https://podminky.urs.cz/item/CS_URS_2023_02/998726211" TargetMode="External" /><Relationship Id="rId105" Type="http://schemas.openxmlformats.org/officeDocument/2006/relationships/hyperlink" Target="https://podminky.urs.cz/item/CS_URS_2023_02/727213211" TargetMode="External" /><Relationship Id="rId106" Type="http://schemas.openxmlformats.org/officeDocument/2006/relationships/hyperlink" Target="https://podminky.urs.cz/item/CS_URS_2023_02/727213212" TargetMode="External" /><Relationship Id="rId107" Type="http://schemas.openxmlformats.org/officeDocument/2006/relationships/hyperlink" Target="https://podminky.urs.cz/item/CS_URS_2023_02/727213213" TargetMode="External" /><Relationship Id="rId108" Type="http://schemas.openxmlformats.org/officeDocument/2006/relationships/hyperlink" Target="https://podminky.urs.cz/item/CS_URS_2023_02/727213227" TargetMode="External" /><Relationship Id="rId109" Type="http://schemas.openxmlformats.org/officeDocument/2006/relationships/hyperlink" Target="https://podminky.urs.cz/item/CS_URS_2023_02/763172352" TargetMode="External" /><Relationship Id="rId110" Type="http://schemas.openxmlformats.org/officeDocument/2006/relationships/hyperlink" Target="https://podminky.urs.cz/item/CS_URS_2023_02/998763401" TargetMode="External" /><Relationship Id="rId111" Type="http://schemas.openxmlformats.org/officeDocument/2006/relationships/hyperlink" Target="https://podminky.urs.cz/item/CS_URS_2023_02/HZS1291" TargetMode="External" /><Relationship Id="rId11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3254000" TargetMode="External" /><Relationship Id="rId2" Type="http://schemas.openxmlformats.org/officeDocument/2006/relationships/hyperlink" Target="https://podminky.urs.cz/item/CS_URS_2023_02/013294000" TargetMode="External" /><Relationship Id="rId3" Type="http://schemas.openxmlformats.org/officeDocument/2006/relationships/hyperlink" Target="https://podminky.urs.cz/item/CS_URS_2023_02/030001000" TargetMode="External" /><Relationship Id="rId4" Type="http://schemas.openxmlformats.org/officeDocument/2006/relationships/hyperlink" Target="https://podminky.urs.cz/item/CS_URS_2023_02/045002000" TargetMode="External" /><Relationship Id="rId5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35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Humanizace třetí domácnosti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Klentnice 81, k.ú Klentnice, č.p. 389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22. 12. 2023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40.0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Srdce v domě, p.o.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POLYCHROME - architektonická platforma s.r.o.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Ing. Alena Chmelová, Opava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ROUND(SUM(AG55:AG60),2)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ROUND(SUM(AS55:AS60),2)</f>
        <v>0</v>
      </c>
      <c r="AT54" s="108">
        <f>ROUND(SUM(AV54:AW54),2)</f>
        <v>0</v>
      </c>
      <c r="AU54" s="109">
        <f>ROUND(SUM(AU55:AU60),5)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ROUND(SUM(AZ55:AZ60),2)</f>
        <v>0</v>
      </c>
      <c r="BA54" s="108">
        <f>ROUND(SUM(BA55:BA60),2)</f>
        <v>0</v>
      </c>
      <c r="BB54" s="108">
        <f>ROUND(SUM(BB55:BB60),2)</f>
        <v>0</v>
      </c>
      <c r="BC54" s="108">
        <f>ROUND(SUM(BC55:BC60),2)</f>
        <v>0</v>
      </c>
      <c r="BD54" s="110">
        <f>ROUND(SUM(BD55:BD60),2)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'D.1.1 - Architektonicko s...'!J30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'D.1.1 - Architektonicko s...'!P99</f>
        <v>0</v>
      </c>
      <c r="AV55" s="122">
        <f>'D.1.1 - Architektonicko s...'!J33</f>
        <v>0</v>
      </c>
      <c r="AW55" s="122">
        <f>'D.1.1 - Architektonicko s...'!J34</f>
        <v>0</v>
      </c>
      <c r="AX55" s="122">
        <f>'D.1.1 - Architektonicko s...'!J35</f>
        <v>0</v>
      </c>
      <c r="AY55" s="122">
        <f>'D.1.1 - Architektonicko s...'!J36</f>
        <v>0</v>
      </c>
      <c r="AZ55" s="122">
        <f>'D.1.1 - Architektonicko s...'!F33</f>
        <v>0</v>
      </c>
      <c r="BA55" s="122">
        <f>'D.1.1 - Architektonicko s...'!F34</f>
        <v>0</v>
      </c>
      <c r="BB55" s="122">
        <f>'D.1.1 - Architektonicko s...'!F35</f>
        <v>0</v>
      </c>
      <c r="BC55" s="122">
        <f>'D.1.1 - Architektonicko s...'!F36</f>
        <v>0</v>
      </c>
      <c r="BD55" s="124">
        <f>'D.1.1 - Architektonicko s...'!F37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81</v>
      </c>
    </row>
    <row r="56" s="7" customFormat="1" ht="16.5" customHeight="1">
      <c r="A56" s="113" t="s">
        <v>77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'ÚT - Ústřední vytápění'!J30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80</v>
      </c>
      <c r="AR56" s="120"/>
      <c r="AS56" s="121">
        <v>0</v>
      </c>
      <c r="AT56" s="122">
        <f>ROUND(SUM(AV56:AW56),2)</f>
        <v>0</v>
      </c>
      <c r="AU56" s="123">
        <f>'ÚT - Ústřední vytápění'!P86</f>
        <v>0</v>
      </c>
      <c r="AV56" s="122">
        <f>'ÚT - Ústřední vytápění'!J33</f>
        <v>0</v>
      </c>
      <c r="AW56" s="122">
        <f>'ÚT - Ústřední vytápění'!J34</f>
        <v>0</v>
      </c>
      <c r="AX56" s="122">
        <f>'ÚT - Ústřední vytápění'!J35</f>
        <v>0</v>
      </c>
      <c r="AY56" s="122">
        <f>'ÚT - Ústřední vytápění'!J36</f>
        <v>0</v>
      </c>
      <c r="AZ56" s="122">
        <f>'ÚT - Ústřední vytápění'!F33</f>
        <v>0</v>
      </c>
      <c r="BA56" s="122">
        <f>'ÚT - Ústřední vytápění'!F34</f>
        <v>0</v>
      </c>
      <c r="BB56" s="122">
        <f>'ÚT - Ústřední vytápění'!F35</f>
        <v>0</v>
      </c>
      <c r="BC56" s="122">
        <f>'ÚT - Ústřední vytápění'!F36</f>
        <v>0</v>
      </c>
      <c r="BD56" s="124">
        <f>'ÚT - Ústřední vytápění'!F37</f>
        <v>0</v>
      </c>
      <c r="BE56" s="7"/>
      <c r="BT56" s="125" t="s">
        <v>81</v>
      </c>
      <c r="BV56" s="125" t="s">
        <v>75</v>
      </c>
      <c r="BW56" s="125" t="s">
        <v>85</v>
      </c>
      <c r="BX56" s="125" t="s">
        <v>5</v>
      </c>
      <c r="CL56" s="125" t="s">
        <v>19</v>
      </c>
      <c r="CM56" s="125" t="s">
        <v>14</v>
      </c>
    </row>
    <row r="57" s="7" customFormat="1" ht="16.5" customHeight="1">
      <c r="A57" s="113" t="s">
        <v>77</v>
      </c>
      <c r="B57" s="114"/>
      <c r="C57" s="115"/>
      <c r="D57" s="116" t="s">
        <v>86</v>
      </c>
      <c r="E57" s="116"/>
      <c r="F57" s="116"/>
      <c r="G57" s="116"/>
      <c r="H57" s="116"/>
      <c r="I57" s="117"/>
      <c r="J57" s="116" t="s">
        <v>87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'VZT - Vzduchotechnika'!J30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80</v>
      </c>
      <c r="AR57" s="120"/>
      <c r="AS57" s="121">
        <v>0</v>
      </c>
      <c r="AT57" s="122">
        <f>ROUND(SUM(AV57:AW57),2)</f>
        <v>0</v>
      </c>
      <c r="AU57" s="123">
        <f>'VZT - Vzduchotechnika'!P84</f>
        <v>0</v>
      </c>
      <c r="AV57" s="122">
        <f>'VZT - Vzduchotechnika'!J33</f>
        <v>0</v>
      </c>
      <c r="AW57" s="122">
        <f>'VZT - Vzduchotechnika'!J34</f>
        <v>0</v>
      </c>
      <c r="AX57" s="122">
        <f>'VZT - Vzduchotechnika'!J35</f>
        <v>0</v>
      </c>
      <c r="AY57" s="122">
        <f>'VZT - Vzduchotechnika'!J36</f>
        <v>0</v>
      </c>
      <c r="AZ57" s="122">
        <f>'VZT - Vzduchotechnika'!F33</f>
        <v>0</v>
      </c>
      <c r="BA57" s="122">
        <f>'VZT - Vzduchotechnika'!F34</f>
        <v>0</v>
      </c>
      <c r="BB57" s="122">
        <f>'VZT - Vzduchotechnika'!F35</f>
        <v>0</v>
      </c>
      <c r="BC57" s="122">
        <f>'VZT - Vzduchotechnika'!F36</f>
        <v>0</v>
      </c>
      <c r="BD57" s="124">
        <f>'VZT - Vzduchotechnika'!F37</f>
        <v>0</v>
      </c>
      <c r="BE57" s="7"/>
      <c r="BT57" s="125" t="s">
        <v>81</v>
      </c>
      <c r="BV57" s="125" t="s">
        <v>75</v>
      </c>
      <c r="BW57" s="125" t="s">
        <v>88</v>
      </c>
      <c r="BX57" s="125" t="s">
        <v>5</v>
      </c>
      <c r="CL57" s="125" t="s">
        <v>19</v>
      </c>
      <c r="CM57" s="125" t="s">
        <v>14</v>
      </c>
    </row>
    <row r="58" s="7" customFormat="1" ht="16.5" customHeight="1">
      <c r="A58" s="113" t="s">
        <v>77</v>
      </c>
      <c r="B58" s="114"/>
      <c r="C58" s="115"/>
      <c r="D58" s="116" t="s">
        <v>89</v>
      </c>
      <c r="E58" s="116"/>
      <c r="F58" s="116"/>
      <c r="G58" s="116"/>
      <c r="H58" s="116"/>
      <c r="I58" s="117"/>
      <c r="J58" s="116" t="s">
        <v>90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'ZTI - Zdravotechnika'!J30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80</v>
      </c>
      <c r="AR58" s="120"/>
      <c r="AS58" s="121">
        <v>0</v>
      </c>
      <c r="AT58" s="122">
        <f>ROUND(SUM(AV58:AW58),2)</f>
        <v>0</v>
      </c>
      <c r="AU58" s="123">
        <f>'ZTI - Zdravotechnika'!P92</f>
        <v>0</v>
      </c>
      <c r="AV58" s="122">
        <f>'ZTI - Zdravotechnika'!J33</f>
        <v>0</v>
      </c>
      <c r="AW58" s="122">
        <f>'ZTI - Zdravotechnika'!J34</f>
        <v>0</v>
      </c>
      <c r="AX58" s="122">
        <f>'ZTI - Zdravotechnika'!J35</f>
        <v>0</v>
      </c>
      <c r="AY58" s="122">
        <f>'ZTI - Zdravotechnika'!J36</f>
        <v>0</v>
      </c>
      <c r="AZ58" s="122">
        <f>'ZTI - Zdravotechnika'!F33</f>
        <v>0</v>
      </c>
      <c r="BA58" s="122">
        <f>'ZTI - Zdravotechnika'!F34</f>
        <v>0</v>
      </c>
      <c r="BB58" s="122">
        <f>'ZTI - Zdravotechnika'!F35</f>
        <v>0</v>
      </c>
      <c r="BC58" s="122">
        <f>'ZTI - Zdravotechnika'!F36</f>
        <v>0</v>
      </c>
      <c r="BD58" s="124">
        <f>'ZTI - Zdravotechnika'!F37</f>
        <v>0</v>
      </c>
      <c r="BE58" s="7"/>
      <c r="BT58" s="125" t="s">
        <v>81</v>
      </c>
      <c r="BV58" s="125" t="s">
        <v>75</v>
      </c>
      <c r="BW58" s="125" t="s">
        <v>91</v>
      </c>
      <c r="BX58" s="125" t="s">
        <v>5</v>
      </c>
      <c r="CL58" s="125" t="s">
        <v>19</v>
      </c>
      <c r="CM58" s="125" t="s">
        <v>14</v>
      </c>
    </row>
    <row r="59" s="7" customFormat="1" ht="16.5" customHeight="1">
      <c r="A59" s="113" t="s">
        <v>77</v>
      </c>
      <c r="B59" s="114"/>
      <c r="C59" s="115"/>
      <c r="D59" s="116" t="s">
        <v>92</v>
      </c>
      <c r="E59" s="116"/>
      <c r="F59" s="116"/>
      <c r="G59" s="116"/>
      <c r="H59" s="116"/>
      <c r="I59" s="117"/>
      <c r="J59" s="116" t="s">
        <v>93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'EL - Silnoproudá a slabop...'!J30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80</v>
      </c>
      <c r="AR59" s="120"/>
      <c r="AS59" s="121">
        <v>0</v>
      </c>
      <c r="AT59" s="122">
        <f>ROUND(SUM(AV59:AW59),2)</f>
        <v>0</v>
      </c>
      <c r="AU59" s="123">
        <f>'EL - Silnoproudá a slabop...'!P87</f>
        <v>0</v>
      </c>
      <c r="AV59" s="122">
        <f>'EL - Silnoproudá a slabop...'!J33</f>
        <v>0</v>
      </c>
      <c r="AW59" s="122">
        <f>'EL - Silnoproudá a slabop...'!J34</f>
        <v>0</v>
      </c>
      <c r="AX59" s="122">
        <f>'EL - Silnoproudá a slabop...'!J35</f>
        <v>0</v>
      </c>
      <c r="AY59" s="122">
        <f>'EL - Silnoproudá a slabop...'!J36</f>
        <v>0</v>
      </c>
      <c r="AZ59" s="122">
        <f>'EL - Silnoproudá a slabop...'!F33</f>
        <v>0</v>
      </c>
      <c r="BA59" s="122">
        <f>'EL - Silnoproudá a slabop...'!F34</f>
        <v>0</v>
      </c>
      <c r="BB59" s="122">
        <f>'EL - Silnoproudá a slabop...'!F35</f>
        <v>0</v>
      </c>
      <c r="BC59" s="122">
        <f>'EL - Silnoproudá a slabop...'!F36</f>
        <v>0</v>
      </c>
      <c r="BD59" s="124">
        <f>'EL - Silnoproudá a slabop...'!F37</f>
        <v>0</v>
      </c>
      <c r="BE59" s="7"/>
      <c r="BT59" s="125" t="s">
        <v>81</v>
      </c>
      <c r="BV59" s="125" t="s">
        <v>75</v>
      </c>
      <c r="BW59" s="125" t="s">
        <v>94</v>
      </c>
      <c r="BX59" s="125" t="s">
        <v>5</v>
      </c>
      <c r="CL59" s="125" t="s">
        <v>19</v>
      </c>
      <c r="CM59" s="125" t="s">
        <v>81</v>
      </c>
    </row>
    <row r="60" s="7" customFormat="1" ht="16.5" customHeight="1">
      <c r="A60" s="113" t="s">
        <v>77</v>
      </c>
      <c r="B60" s="114"/>
      <c r="C60" s="115"/>
      <c r="D60" s="116" t="s">
        <v>95</v>
      </c>
      <c r="E60" s="116"/>
      <c r="F60" s="116"/>
      <c r="G60" s="116"/>
      <c r="H60" s="116"/>
      <c r="I60" s="117"/>
      <c r="J60" s="116" t="s">
        <v>96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'VRN - Vedlejší rozpočtové...'!J30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80</v>
      </c>
      <c r="AR60" s="120"/>
      <c r="AS60" s="126">
        <v>0</v>
      </c>
      <c r="AT60" s="127">
        <f>ROUND(SUM(AV60:AW60),2)</f>
        <v>0</v>
      </c>
      <c r="AU60" s="128">
        <f>'VRN - Vedlejší rozpočtové...'!P83</f>
        <v>0</v>
      </c>
      <c r="AV60" s="127">
        <f>'VRN - Vedlejší rozpočtové...'!J33</f>
        <v>0</v>
      </c>
      <c r="AW60" s="127">
        <f>'VRN - Vedlejší rozpočtové...'!J34</f>
        <v>0</v>
      </c>
      <c r="AX60" s="127">
        <f>'VRN - Vedlejší rozpočtové...'!J35</f>
        <v>0</v>
      </c>
      <c r="AY60" s="127">
        <f>'VRN - Vedlejší rozpočtové...'!J36</f>
        <v>0</v>
      </c>
      <c r="AZ60" s="127">
        <f>'VRN - Vedlejší rozpočtové...'!F33</f>
        <v>0</v>
      </c>
      <c r="BA60" s="127">
        <f>'VRN - Vedlejší rozpočtové...'!F34</f>
        <v>0</v>
      </c>
      <c r="BB60" s="127">
        <f>'VRN - Vedlejší rozpočtové...'!F35</f>
        <v>0</v>
      </c>
      <c r="BC60" s="127">
        <f>'VRN - Vedlejší rozpočtové...'!F36</f>
        <v>0</v>
      </c>
      <c r="BD60" s="129">
        <f>'VRN - Vedlejší rozpočtové...'!F37</f>
        <v>0</v>
      </c>
      <c r="BE60" s="7"/>
      <c r="BT60" s="125" t="s">
        <v>81</v>
      </c>
      <c r="BV60" s="125" t="s">
        <v>75</v>
      </c>
      <c r="BW60" s="125" t="s">
        <v>97</v>
      </c>
      <c r="BX60" s="125" t="s">
        <v>5</v>
      </c>
      <c r="CL60" s="125" t="s">
        <v>19</v>
      </c>
      <c r="CM60" s="125" t="s">
        <v>81</v>
      </c>
    </row>
    <row r="61" s="2" customFormat="1" ht="30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</sheetData>
  <sheetProtection sheet="1" formatColumns="0" formatRows="0" objects="1" scenarios="1" spinCount="100000" saltValue="KzL087yDYHUHMiGUxjHhX0UBitoJ/MejbS+ztP2GGh3JWTV3V7rlvXC2I6VaAWNV8eB2SHsIaoQ+/maOWv9kOg==" hashValue="x81Un/09z8gCfv89BHldZb5db8Gem2zmUbAy6On4ly9aY3ypSN5LMN0cLpxoBDXEgzmDBOX+SqiRq1l3/VxQWg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D.1.1 - Architektonicko s...'!C2" display="/"/>
    <hyperlink ref="A56" location="'ÚT - Ústřední vytápění'!C2" display="/"/>
    <hyperlink ref="A57" location="'VZT - Vzduchotechnika'!C2" display="/"/>
    <hyperlink ref="A58" location="'ZTI - Zdravotechnika'!C2" display="/"/>
    <hyperlink ref="A59" location="'EL - Silnoproudá a slabop...'!C2" display="/"/>
    <hyperlink ref="A60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Humanizace třetí domácnosti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22. 12. 2023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38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ROUND(J99,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ROUND((SUM(BE99:BE1476)),  2)</f>
        <v>0</v>
      </c>
      <c r="G33" s="40"/>
      <c r="H33" s="40"/>
      <c r="I33" s="150">
        <v>0.20999999999999999</v>
      </c>
      <c r="J33" s="149">
        <f>ROUND(((SUM(BE99:BE1476))*I33),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ROUND((SUM(BF99:BF1476)),  2)</f>
        <v>0</v>
      </c>
      <c r="G34" s="40"/>
      <c r="H34" s="40"/>
      <c r="I34" s="150">
        <v>0.14999999999999999</v>
      </c>
      <c r="J34" s="149">
        <f>ROUND(((SUM(BF99:BF1476))*I34),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ROUND((SUM(BG99:BG1476)),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ROUND((SUM(BH99:BH1476)),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ROUND((SUM(BI99:BI1476)),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Humanizace třetí domácnosti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D.1.1 - Architektonicko stavební část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Klentnice 81, k.ú Klentnice, č.p. 389</v>
      </c>
      <c r="G52" s="42"/>
      <c r="H52" s="42"/>
      <c r="I52" s="34" t="s">
        <v>23</v>
      </c>
      <c r="J52" s="74" t="str">
        <f>IF(J12="","",J12)</f>
        <v>22. 12. 2023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Srdce v domě, p.o.</v>
      </c>
      <c r="G54" s="42"/>
      <c r="H54" s="42"/>
      <c r="I54" s="34" t="s">
        <v>31</v>
      </c>
      <c r="J54" s="38" t="str">
        <f>E21</f>
        <v>POLYCHROME - architektonická platforma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Alena Chmelová, Opava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J99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105</v>
      </c>
      <c r="E60" s="170"/>
      <c r="F60" s="170"/>
      <c r="G60" s="170"/>
      <c r="H60" s="170"/>
      <c r="I60" s="170"/>
      <c r="J60" s="171">
        <f>J100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106</v>
      </c>
      <c r="E61" s="176"/>
      <c r="F61" s="176"/>
      <c r="G61" s="176"/>
      <c r="H61" s="176"/>
      <c r="I61" s="176"/>
      <c r="J61" s="177">
        <f>J101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107</v>
      </c>
      <c r="E62" s="176"/>
      <c r="F62" s="176"/>
      <c r="G62" s="176"/>
      <c r="H62" s="176"/>
      <c r="I62" s="176"/>
      <c r="J62" s="177">
        <f>J125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108</v>
      </c>
      <c r="E63" s="176"/>
      <c r="F63" s="176"/>
      <c r="G63" s="176"/>
      <c r="H63" s="176"/>
      <c r="I63" s="176"/>
      <c r="J63" s="177">
        <f>J233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109</v>
      </c>
      <c r="E64" s="176"/>
      <c r="F64" s="176"/>
      <c r="G64" s="176"/>
      <c r="H64" s="176"/>
      <c r="I64" s="176"/>
      <c r="J64" s="177">
        <f>J577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110</v>
      </c>
      <c r="E65" s="176"/>
      <c r="F65" s="176"/>
      <c r="G65" s="176"/>
      <c r="H65" s="176"/>
      <c r="I65" s="176"/>
      <c r="J65" s="177">
        <f>J600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111</v>
      </c>
      <c r="E66" s="170"/>
      <c r="F66" s="170"/>
      <c r="G66" s="170"/>
      <c r="H66" s="170"/>
      <c r="I66" s="170"/>
      <c r="J66" s="171">
        <f>J603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112</v>
      </c>
      <c r="E67" s="176"/>
      <c r="F67" s="176"/>
      <c r="G67" s="176"/>
      <c r="H67" s="176"/>
      <c r="I67" s="176"/>
      <c r="J67" s="177">
        <f>J604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113</v>
      </c>
      <c r="E68" s="176"/>
      <c r="F68" s="176"/>
      <c r="G68" s="176"/>
      <c r="H68" s="176"/>
      <c r="I68" s="176"/>
      <c r="J68" s="177">
        <f>J638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114</v>
      </c>
      <c r="E69" s="176"/>
      <c r="F69" s="176"/>
      <c r="G69" s="176"/>
      <c r="H69" s="176"/>
      <c r="I69" s="176"/>
      <c r="J69" s="177">
        <f>J691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115</v>
      </c>
      <c r="E70" s="176"/>
      <c r="F70" s="176"/>
      <c r="G70" s="176"/>
      <c r="H70" s="176"/>
      <c r="I70" s="176"/>
      <c r="J70" s="177">
        <f>J889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116</v>
      </c>
      <c r="E71" s="176"/>
      <c r="F71" s="176"/>
      <c r="G71" s="176"/>
      <c r="H71" s="176"/>
      <c r="I71" s="176"/>
      <c r="J71" s="177">
        <f>J909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117</v>
      </c>
      <c r="E72" s="176"/>
      <c r="F72" s="176"/>
      <c r="G72" s="176"/>
      <c r="H72" s="176"/>
      <c r="I72" s="176"/>
      <c r="J72" s="177">
        <f>J1077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118</v>
      </c>
      <c r="E73" s="176"/>
      <c r="F73" s="176"/>
      <c r="G73" s="176"/>
      <c r="H73" s="176"/>
      <c r="I73" s="176"/>
      <c r="J73" s="177">
        <f>J1115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119</v>
      </c>
      <c r="E74" s="176"/>
      <c r="F74" s="176"/>
      <c r="G74" s="176"/>
      <c r="H74" s="176"/>
      <c r="I74" s="176"/>
      <c r="J74" s="177">
        <f>J1223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120</v>
      </c>
      <c r="E75" s="176"/>
      <c r="F75" s="176"/>
      <c r="G75" s="176"/>
      <c r="H75" s="176"/>
      <c r="I75" s="176"/>
      <c r="J75" s="177">
        <f>J1231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121</v>
      </c>
      <c r="E76" s="176"/>
      <c r="F76" s="176"/>
      <c r="G76" s="176"/>
      <c r="H76" s="176"/>
      <c r="I76" s="176"/>
      <c r="J76" s="177">
        <f>J1277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122</v>
      </c>
      <c r="E77" s="176"/>
      <c r="F77" s="176"/>
      <c r="G77" s="176"/>
      <c r="H77" s="176"/>
      <c r="I77" s="176"/>
      <c r="J77" s="177">
        <f>J1294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123</v>
      </c>
      <c r="E78" s="176"/>
      <c r="F78" s="176"/>
      <c r="G78" s="176"/>
      <c r="H78" s="176"/>
      <c r="I78" s="176"/>
      <c r="J78" s="177">
        <f>J1421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9" customFormat="1" ht="24.96" customHeight="1">
      <c r="A79" s="9"/>
      <c r="B79" s="167"/>
      <c r="C79" s="168"/>
      <c r="D79" s="169" t="s">
        <v>124</v>
      </c>
      <c r="E79" s="170"/>
      <c r="F79" s="170"/>
      <c r="G79" s="170"/>
      <c r="H79" s="170"/>
      <c r="I79" s="170"/>
      <c r="J79" s="171">
        <f>J1469</f>
        <v>0</v>
      </c>
      <c r="K79" s="168"/>
      <c r="L79" s="172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="2" customFormat="1" ht="21.84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5" s="2" customFormat="1" ht="6.96" customHeight="1">
      <c r="A85" s="40"/>
      <c r="B85" s="63"/>
      <c r="C85" s="64"/>
      <c r="D85" s="64"/>
      <c r="E85" s="64"/>
      <c r="F85" s="64"/>
      <c r="G85" s="64"/>
      <c r="H85" s="64"/>
      <c r="I85" s="64"/>
      <c r="J85" s="64"/>
      <c r="K85" s="64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4.96" customHeight="1">
      <c r="A86" s="40"/>
      <c r="B86" s="41"/>
      <c r="C86" s="25" t="s">
        <v>125</v>
      </c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16</v>
      </c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162" t="str">
        <f>E7</f>
        <v>Humanizace třetí domácnosti</v>
      </c>
      <c r="F89" s="34"/>
      <c r="G89" s="34"/>
      <c r="H89" s="34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99</v>
      </c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71" t="str">
        <f>E9</f>
        <v>D.1.1 - Architektonicko stavební část</v>
      </c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21</v>
      </c>
      <c r="D93" s="42"/>
      <c r="E93" s="42"/>
      <c r="F93" s="29" t="str">
        <f>F12</f>
        <v>Klentnice 81, k.ú Klentnice, č.p. 389</v>
      </c>
      <c r="G93" s="42"/>
      <c r="H93" s="42"/>
      <c r="I93" s="34" t="s">
        <v>23</v>
      </c>
      <c r="J93" s="74" t="str">
        <f>IF(J12="","",J12)</f>
        <v>22. 12. 2023</v>
      </c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40.05" customHeight="1">
      <c r="A95" s="40"/>
      <c r="B95" s="41"/>
      <c r="C95" s="34" t="s">
        <v>25</v>
      </c>
      <c r="D95" s="42"/>
      <c r="E95" s="42"/>
      <c r="F95" s="29" t="str">
        <f>E15</f>
        <v>Srdce v domě, p.o.</v>
      </c>
      <c r="G95" s="42"/>
      <c r="H95" s="42"/>
      <c r="I95" s="34" t="s">
        <v>31</v>
      </c>
      <c r="J95" s="38" t="str">
        <f>E21</f>
        <v>POLYCHROME - architektonická platforma s.r.o.</v>
      </c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5.65" customHeight="1">
      <c r="A96" s="40"/>
      <c r="B96" s="41"/>
      <c r="C96" s="34" t="s">
        <v>29</v>
      </c>
      <c r="D96" s="42"/>
      <c r="E96" s="42"/>
      <c r="F96" s="29" t="str">
        <f>IF(E18="","",E18)</f>
        <v>Vyplň údaj</v>
      </c>
      <c r="G96" s="42"/>
      <c r="H96" s="42"/>
      <c r="I96" s="34" t="s">
        <v>34</v>
      </c>
      <c r="J96" s="38" t="str">
        <f>E24</f>
        <v>Ing. Alena Chmelová, Opava</v>
      </c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11" customFormat="1" ht="29.28" customHeight="1">
      <c r="A98" s="179"/>
      <c r="B98" s="180"/>
      <c r="C98" s="181" t="s">
        <v>126</v>
      </c>
      <c r="D98" s="182" t="s">
        <v>58</v>
      </c>
      <c r="E98" s="182" t="s">
        <v>54</v>
      </c>
      <c r="F98" s="182" t="s">
        <v>55</v>
      </c>
      <c r="G98" s="182" t="s">
        <v>127</v>
      </c>
      <c r="H98" s="182" t="s">
        <v>128</v>
      </c>
      <c r="I98" s="182" t="s">
        <v>129</v>
      </c>
      <c r="J98" s="182" t="s">
        <v>103</v>
      </c>
      <c r="K98" s="183" t="s">
        <v>130</v>
      </c>
      <c r="L98" s="184"/>
      <c r="M98" s="94" t="s">
        <v>19</v>
      </c>
      <c r="N98" s="95" t="s">
        <v>43</v>
      </c>
      <c r="O98" s="95" t="s">
        <v>131</v>
      </c>
      <c r="P98" s="95" t="s">
        <v>132</v>
      </c>
      <c r="Q98" s="95" t="s">
        <v>133</v>
      </c>
      <c r="R98" s="95" t="s">
        <v>134</v>
      </c>
      <c r="S98" s="95" t="s">
        <v>135</v>
      </c>
      <c r="T98" s="96" t="s">
        <v>136</v>
      </c>
      <c r="U98" s="179"/>
      <c r="V98" s="179"/>
      <c r="W98" s="179"/>
      <c r="X98" s="179"/>
      <c r="Y98" s="179"/>
      <c r="Z98" s="179"/>
      <c r="AA98" s="179"/>
      <c r="AB98" s="179"/>
      <c r="AC98" s="179"/>
      <c r="AD98" s="179"/>
      <c r="AE98" s="179"/>
    </row>
    <row r="99" s="2" customFormat="1" ht="22.8" customHeight="1">
      <c r="A99" s="40"/>
      <c r="B99" s="41"/>
      <c r="C99" s="101" t="s">
        <v>137</v>
      </c>
      <c r="D99" s="42"/>
      <c r="E99" s="42"/>
      <c r="F99" s="42"/>
      <c r="G99" s="42"/>
      <c r="H99" s="42"/>
      <c r="I99" s="42"/>
      <c r="J99" s="185">
        <f>BK99</f>
        <v>0</v>
      </c>
      <c r="K99" s="42"/>
      <c r="L99" s="46"/>
      <c r="M99" s="97"/>
      <c r="N99" s="186"/>
      <c r="O99" s="98"/>
      <c r="P99" s="187">
        <f>P100+P603+P1469</f>
        <v>0</v>
      </c>
      <c r="Q99" s="98"/>
      <c r="R99" s="187">
        <f>R100+R603+R1469</f>
        <v>116.04099678280001</v>
      </c>
      <c r="S99" s="98"/>
      <c r="T99" s="188">
        <f>T100+T603+T1469</f>
        <v>169.11086412000003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72</v>
      </c>
      <c r="AU99" s="19" t="s">
        <v>104</v>
      </c>
      <c r="BK99" s="189">
        <f>BK100+BK603+BK1469</f>
        <v>0</v>
      </c>
    </row>
    <row r="100" s="12" customFormat="1" ht="25.92" customHeight="1">
      <c r="A100" s="12"/>
      <c r="B100" s="190"/>
      <c r="C100" s="191"/>
      <c r="D100" s="192" t="s">
        <v>72</v>
      </c>
      <c r="E100" s="193" t="s">
        <v>138</v>
      </c>
      <c r="F100" s="193" t="s">
        <v>139</v>
      </c>
      <c r="G100" s="191"/>
      <c r="H100" s="191"/>
      <c r="I100" s="194"/>
      <c r="J100" s="195">
        <f>BK100</f>
        <v>0</v>
      </c>
      <c r="K100" s="191"/>
      <c r="L100" s="196"/>
      <c r="M100" s="197"/>
      <c r="N100" s="198"/>
      <c r="O100" s="198"/>
      <c r="P100" s="199">
        <f>P101+P125+P233+P577+P600</f>
        <v>0</v>
      </c>
      <c r="Q100" s="198"/>
      <c r="R100" s="199">
        <f>R101+R125+R233+R577+R600</f>
        <v>81.204101260000016</v>
      </c>
      <c r="S100" s="198"/>
      <c r="T100" s="200">
        <f>T101+T125+T233+T577+T600</f>
        <v>163.90475900000004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81</v>
      </c>
      <c r="AT100" s="202" t="s">
        <v>72</v>
      </c>
      <c r="AU100" s="202" t="s">
        <v>73</v>
      </c>
      <c r="AY100" s="201" t="s">
        <v>140</v>
      </c>
      <c r="BK100" s="203">
        <f>BK101+BK125+BK233+BK577+BK600</f>
        <v>0</v>
      </c>
    </row>
    <row r="101" s="12" customFormat="1" ht="22.8" customHeight="1">
      <c r="A101" s="12"/>
      <c r="B101" s="190"/>
      <c r="C101" s="191"/>
      <c r="D101" s="192" t="s">
        <v>72</v>
      </c>
      <c r="E101" s="204" t="s">
        <v>141</v>
      </c>
      <c r="F101" s="204" t="s">
        <v>142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SUM(P102:P124)</f>
        <v>0</v>
      </c>
      <c r="Q101" s="198"/>
      <c r="R101" s="199">
        <f>SUM(R102:R124)</f>
        <v>8.8447825000000009</v>
      </c>
      <c r="S101" s="198"/>
      <c r="T101" s="200">
        <f>SUM(T102:T124)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81</v>
      </c>
      <c r="AT101" s="202" t="s">
        <v>72</v>
      </c>
      <c r="AU101" s="202" t="s">
        <v>81</v>
      </c>
      <c r="AY101" s="201" t="s">
        <v>140</v>
      </c>
      <c r="BK101" s="203">
        <f>SUM(BK102:BK124)</f>
        <v>0</v>
      </c>
    </row>
    <row r="102" s="2" customFormat="1" ht="24.15" customHeight="1">
      <c r="A102" s="40"/>
      <c r="B102" s="41"/>
      <c r="C102" s="206" t="s">
        <v>81</v>
      </c>
      <c r="D102" s="206" t="s">
        <v>143</v>
      </c>
      <c r="E102" s="207" t="s">
        <v>144</v>
      </c>
      <c r="F102" s="208" t="s">
        <v>145</v>
      </c>
      <c r="G102" s="209" t="s">
        <v>146</v>
      </c>
      <c r="H102" s="210">
        <v>1</v>
      </c>
      <c r="I102" s="211"/>
      <c r="J102" s="212">
        <f>ROUND(I102*H102,2)</f>
        <v>0</v>
      </c>
      <c r="K102" s="208" t="s">
        <v>147</v>
      </c>
      <c r="L102" s="46"/>
      <c r="M102" s="213" t="s">
        <v>19</v>
      </c>
      <c r="N102" s="214" t="s">
        <v>45</v>
      </c>
      <c r="O102" s="86"/>
      <c r="P102" s="215">
        <f>O102*H102</f>
        <v>0</v>
      </c>
      <c r="Q102" s="215">
        <v>0.073669999999999999</v>
      </c>
      <c r="R102" s="215">
        <f>Q102*H102</f>
        <v>0.073669999999999999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148</v>
      </c>
      <c r="AT102" s="217" t="s">
        <v>143</v>
      </c>
      <c r="AU102" s="217" t="s">
        <v>14</v>
      </c>
      <c r="AY102" s="19" t="s">
        <v>140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14</v>
      </c>
      <c r="BK102" s="218">
        <f>ROUND(I102*H102,2)</f>
        <v>0</v>
      </c>
      <c r="BL102" s="19" t="s">
        <v>148</v>
      </c>
      <c r="BM102" s="217" t="s">
        <v>149</v>
      </c>
    </row>
    <row r="103" s="2" customFormat="1">
      <c r="A103" s="40"/>
      <c r="B103" s="41"/>
      <c r="C103" s="42"/>
      <c r="D103" s="219" t="s">
        <v>150</v>
      </c>
      <c r="E103" s="42"/>
      <c r="F103" s="220" t="s">
        <v>151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150</v>
      </c>
      <c r="AU103" s="19" t="s">
        <v>14</v>
      </c>
    </row>
    <row r="104" s="13" customFormat="1">
      <c r="A104" s="13"/>
      <c r="B104" s="224"/>
      <c r="C104" s="225"/>
      <c r="D104" s="226" t="s">
        <v>152</v>
      </c>
      <c r="E104" s="227" t="s">
        <v>19</v>
      </c>
      <c r="F104" s="228" t="s">
        <v>153</v>
      </c>
      <c r="G104" s="225"/>
      <c r="H104" s="227" t="s">
        <v>19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152</v>
      </c>
      <c r="AU104" s="234" t="s">
        <v>14</v>
      </c>
      <c r="AV104" s="13" t="s">
        <v>81</v>
      </c>
      <c r="AW104" s="13" t="s">
        <v>33</v>
      </c>
      <c r="AX104" s="13" t="s">
        <v>73</v>
      </c>
      <c r="AY104" s="234" t="s">
        <v>140</v>
      </c>
    </row>
    <row r="105" s="13" customFormat="1">
      <c r="A105" s="13"/>
      <c r="B105" s="224"/>
      <c r="C105" s="225"/>
      <c r="D105" s="226" t="s">
        <v>152</v>
      </c>
      <c r="E105" s="227" t="s">
        <v>19</v>
      </c>
      <c r="F105" s="228" t="s">
        <v>154</v>
      </c>
      <c r="G105" s="225"/>
      <c r="H105" s="227" t="s">
        <v>19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152</v>
      </c>
      <c r="AU105" s="234" t="s">
        <v>14</v>
      </c>
      <c r="AV105" s="13" t="s">
        <v>81</v>
      </c>
      <c r="AW105" s="13" t="s">
        <v>33</v>
      </c>
      <c r="AX105" s="13" t="s">
        <v>73</v>
      </c>
      <c r="AY105" s="234" t="s">
        <v>140</v>
      </c>
    </row>
    <row r="106" s="14" customFormat="1">
      <c r="A106" s="14"/>
      <c r="B106" s="235"/>
      <c r="C106" s="236"/>
      <c r="D106" s="226" t="s">
        <v>152</v>
      </c>
      <c r="E106" s="237" t="s">
        <v>19</v>
      </c>
      <c r="F106" s="238" t="s">
        <v>155</v>
      </c>
      <c r="G106" s="236"/>
      <c r="H106" s="239">
        <v>1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152</v>
      </c>
      <c r="AU106" s="245" t="s">
        <v>14</v>
      </c>
      <c r="AV106" s="14" t="s">
        <v>14</v>
      </c>
      <c r="AW106" s="14" t="s">
        <v>33</v>
      </c>
      <c r="AX106" s="14" t="s">
        <v>81</v>
      </c>
      <c r="AY106" s="245" t="s">
        <v>140</v>
      </c>
    </row>
    <row r="107" s="2" customFormat="1" ht="24.15" customHeight="1">
      <c r="A107" s="40"/>
      <c r="B107" s="41"/>
      <c r="C107" s="206" t="s">
        <v>14</v>
      </c>
      <c r="D107" s="206" t="s">
        <v>143</v>
      </c>
      <c r="E107" s="207" t="s">
        <v>156</v>
      </c>
      <c r="F107" s="208" t="s">
        <v>157</v>
      </c>
      <c r="G107" s="209" t="s">
        <v>158</v>
      </c>
      <c r="H107" s="210">
        <v>0.51700000000000002</v>
      </c>
      <c r="I107" s="211"/>
      <c r="J107" s="212">
        <f>ROUND(I107*H107,2)</f>
        <v>0</v>
      </c>
      <c r="K107" s="208" t="s">
        <v>147</v>
      </c>
      <c r="L107" s="46"/>
      <c r="M107" s="213" t="s">
        <v>19</v>
      </c>
      <c r="N107" s="214" t="s">
        <v>45</v>
      </c>
      <c r="O107" s="86"/>
      <c r="P107" s="215">
        <f>O107*H107</f>
        <v>0</v>
      </c>
      <c r="Q107" s="215">
        <v>1.8775</v>
      </c>
      <c r="R107" s="215">
        <f>Q107*H107</f>
        <v>0.97066750000000002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148</v>
      </c>
      <c r="AT107" s="217" t="s">
        <v>143</v>
      </c>
      <c r="AU107" s="217" t="s">
        <v>14</v>
      </c>
      <c r="AY107" s="19" t="s">
        <v>140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14</v>
      </c>
      <c r="BK107" s="218">
        <f>ROUND(I107*H107,2)</f>
        <v>0</v>
      </c>
      <c r="BL107" s="19" t="s">
        <v>148</v>
      </c>
      <c r="BM107" s="217" t="s">
        <v>159</v>
      </c>
    </row>
    <row r="108" s="2" customFormat="1">
      <c r="A108" s="40"/>
      <c r="B108" s="41"/>
      <c r="C108" s="42"/>
      <c r="D108" s="219" t="s">
        <v>150</v>
      </c>
      <c r="E108" s="42"/>
      <c r="F108" s="220" t="s">
        <v>160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150</v>
      </c>
      <c r="AU108" s="19" t="s">
        <v>14</v>
      </c>
    </row>
    <row r="109" s="13" customFormat="1">
      <c r="A109" s="13"/>
      <c r="B109" s="224"/>
      <c r="C109" s="225"/>
      <c r="D109" s="226" t="s">
        <v>152</v>
      </c>
      <c r="E109" s="227" t="s">
        <v>19</v>
      </c>
      <c r="F109" s="228" t="s">
        <v>153</v>
      </c>
      <c r="G109" s="225"/>
      <c r="H109" s="227" t="s">
        <v>19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152</v>
      </c>
      <c r="AU109" s="234" t="s">
        <v>14</v>
      </c>
      <c r="AV109" s="13" t="s">
        <v>81</v>
      </c>
      <c r="AW109" s="13" t="s">
        <v>33</v>
      </c>
      <c r="AX109" s="13" t="s">
        <v>73</v>
      </c>
      <c r="AY109" s="234" t="s">
        <v>140</v>
      </c>
    </row>
    <row r="110" s="13" customFormat="1">
      <c r="A110" s="13"/>
      <c r="B110" s="224"/>
      <c r="C110" s="225"/>
      <c r="D110" s="226" t="s">
        <v>152</v>
      </c>
      <c r="E110" s="227" t="s">
        <v>19</v>
      </c>
      <c r="F110" s="228" t="s">
        <v>154</v>
      </c>
      <c r="G110" s="225"/>
      <c r="H110" s="227" t="s">
        <v>19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152</v>
      </c>
      <c r="AU110" s="234" t="s">
        <v>14</v>
      </c>
      <c r="AV110" s="13" t="s">
        <v>81</v>
      </c>
      <c r="AW110" s="13" t="s">
        <v>33</v>
      </c>
      <c r="AX110" s="13" t="s">
        <v>73</v>
      </c>
      <c r="AY110" s="234" t="s">
        <v>140</v>
      </c>
    </row>
    <row r="111" s="14" customFormat="1">
      <c r="A111" s="14"/>
      <c r="B111" s="235"/>
      <c r="C111" s="236"/>
      <c r="D111" s="226" t="s">
        <v>152</v>
      </c>
      <c r="E111" s="237" t="s">
        <v>19</v>
      </c>
      <c r="F111" s="238" t="s">
        <v>161</v>
      </c>
      <c r="G111" s="236"/>
      <c r="H111" s="239">
        <v>0.51700000000000002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152</v>
      </c>
      <c r="AU111" s="245" t="s">
        <v>14</v>
      </c>
      <c r="AV111" s="14" t="s">
        <v>14</v>
      </c>
      <c r="AW111" s="14" t="s">
        <v>33</v>
      </c>
      <c r="AX111" s="14" t="s">
        <v>81</v>
      </c>
      <c r="AY111" s="245" t="s">
        <v>140</v>
      </c>
    </row>
    <row r="112" s="2" customFormat="1" ht="24.15" customHeight="1">
      <c r="A112" s="40"/>
      <c r="B112" s="41"/>
      <c r="C112" s="206" t="s">
        <v>141</v>
      </c>
      <c r="D112" s="206" t="s">
        <v>143</v>
      </c>
      <c r="E112" s="207" t="s">
        <v>162</v>
      </c>
      <c r="F112" s="208" t="s">
        <v>163</v>
      </c>
      <c r="G112" s="209" t="s">
        <v>158</v>
      </c>
      <c r="H112" s="210">
        <v>3.802</v>
      </c>
      <c r="I112" s="211"/>
      <c r="J112" s="212">
        <f>ROUND(I112*H112,2)</f>
        <v>0</v>
      </c>
      <c r="K112" s="208" t="s">
        <v>147</v>
      </c>
      <c r="L112" s="46"/>
      <c r="M112" s="213" t="s">
        <v>19</v>
      </c>
      <c r="N112" s="214" t="s">
        <v>45</v>
      </c>
      <c r="O112" s="86"/>
      <c r="P112" s="215">
        <f>O112*H112</f>
        <v>0</v>
      </c>
      <c r="Q112" s="215">
        <v>1.8775</v>
      </c>
      <c r="R112" s="215">
        <f>Q112*H112</f>
        <v>7.138255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148</v>
      </c>
      <c r="AT112" s="217" t="s">
        <v>143</v>
      </c>
      <c r="AU112" s="217" t="s">
        <v>14</v>
      </c>
      <c r="AY112" s="19" t="s">
        <v>140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14</v>
      </c>
      <c r="BK112" s="218">
        <f>ROUND(I112*H112,2)</f>
        <v>0</v>
      </c>
      <c r="BL112" s="19" t="s">
        <v>148</v>
      </c>
      <c r="BM112" s="217" t="s">
        <v>164</v>
      </c>
    </row>
    <row r="113" s="2" customFormat="1">
      <c r="A113" s="40"/>
      <c r="B113" s="41"/>
      <c r="C113" s="42"/>
      <c r="D113" s="219" t="s">
        <v>150</v>
      </c>
      <c r="E113" s="42"/>
      <c r="F113" s="220" t="s">
        <v>165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150</v>
      </c>
      <c r="AU113" s="19" t="s">
        <v>14</v>
      </c>
    </row>
    <row r="114" s="13" customFormat="1">
      <c r="A114" s="13"/>
      <c r="B114" s="224"/>
      <c r="C114" s="225"/>
      <c r="D114" s="226" t="s">
        <v>152</v>
      </c>
      <c r="E114" s="227" t="s">
        <v>19</v>
      </c>
      <c r="F114" s="228" t="s">
        <v>153</v>
      </c>
      <c r="G114" s="225"/>
      <c r="H114" s="227" t="s">
        <v>19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152</v>
      </c>
      <c r="AU114" s="234" t="s">
        <v>14</v>
      </c>
      <c r="AV114" s="13" t="s">
        <v>81</v>
      </c>
      <c r="AW114" s="13" t="s">
        <v>33</v>
      </c>
      <c r="AX114" s="13" t="s">
        <v>73</v>
      </c>
      <c r="AY114" s="234" t="s">
        <v>140</v>
      </c>
    </row>
    <row r="115" s="13" customFormat="1">
      <c r="A115" s="13"/>
      <c r="B115" s="224"/>
      <c r="C115" s="225"/>
      <c r="D115" s="226" t="s">
        <v>152</v>
      </c>
      <c r="E115" s="227" t="s">
        <v>19</v>
      </c>
      <c r="F115" s="228" t="s">
        <v>166</v>
      </c>
      <c r="G115" s="225"/>
      <c r="H115" s="227" t="s">
        <v>19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152</v>
      </c>
      <c r="AU115" s="234" t="s">
        <v>14</v>
      </c>
      <c r="AV115" s="13" t="s">
        <v>81</v>
      </c>
      <c r="AW115" s="13" t="s">
        <v>33</v>
      </c>
      <c r="AX115" s="13" t="s">
        <v>73</v>
      </c>
      <c r="AY115" s="234" t="s">
        <v>140</v>
      </c>
    </row>
    <row r="116" s="14" customFormat="1">
      <c r="A116" s="14"/>
      <c r="B116" s="235"/>
      <c r="C116" s="236"/>
      <c r="D116" s="226" t="s">
        <v>152</v>
      </c>
      <c r="E116" s="237" t="s">
        <v>19</v>
      </c>
      <c r="F116" s="238" t="s">
        <v>167</v>
      </c>
      <c r="G116" s="236"/>
      <c r="H116" s="239">
        <v>3.802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152</v>
      </c>
      <c r="AU116" s="245" t="s">
        <v>14</v>
      </c>
      <c r="AV116" s="14" t="s">
        <v>14</v>
      </c>
      <c r="AW116" s="14" t="s">
        <v>33</v>
      </c>
      <c r="AX116" s="14" t="s">
        <v>81</v>
      </c>
      <c r="AY116" s="245" t="s">
        <v>140</v>
      </c>
    </row>
    <row r="117" s="2" customFormat="1" ht="24.15" customHeight="1">
      <c r="A117" s="40"/>
      <c r="B117" s="41"/>
      <c r="C117" s="206" t="s">
        <v>148</v>
      </c>
      <c r="D117" s="206" t="s">
        <v>143</v>
      </c>
      <c r="E117" s="207" t="s">
        <v>168</v>
      </c>
      <c r="F117" s="208" t="s">
        <v>169</v>
      </c>
      <c r="G117" s="209" t="s">
        <v>146</v>
      </c>
      <c r="H117" s="210">
        <v>3</v>
      </c>
      <c r="I117" s="211"/>
      <c r="J117" s="212">
        <f>ROUND(I117*H117,2)</f>
        <v>0</v>
      </c>
      <c r="K117" s="208" t="s">
        <v>147</v>
      </c>
      <c r="L117" s="46"/>
      <c r="M117" s="213" t="s">
        <v>19</v>
      </c>
      <c r="N117" s="214" t="s">
        <v>45</v>
      </c>
      <c r="O117" s="86"/>
      <c r="P117" s="215">
        <f>O117*H117</f>
        <v>0</v>
      </c>
      <c r="Q117" s="215">
        <v>0.054210000000000001</v>
      </c>
      <c r="R117" s="215">
        <f>Q117*H117</f>
        <v>0.16263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148</v>
      </c>
      <c r="AT117" s="217" t="s">
        <v>143</v>
      </c>
      <c r="AU117" s="217" t="s">
        <v>14</v>
      </c>
      <c r="AY117" s="19" t="s">
        <v>140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14</v>
      </c>
      <c r="BK117" s="218">
        <f>ROUND(I117*H117,2)</f>
        <v>0</v>
      </c>
      <c r="BL117" s="19" t="s">
        <v>148</v>
      </c>
      <c r="BM117" s="217" t="s">
        <v>170</v>
      </c>
    </row>
    <row r="118" s="2" customFormat="1">
      <c r="A118" s="40"/>
      <c r="B118" s="41"/>
      <c r="C118" s="42"/>
      <c r="D118" s="219" t="s">
        <v>150</v>
      </c>
      <c r="E118" s="42"/>
      <c r="F118" s="220" t="s">
        <v>171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150</v>
      </c>
      <c r="AU118" s="19" t="s">
        <v>14</v>
      </c>
    </row>
    <row r="119" s="13" customFormat="1">
      <c r="A119" s="13"/>
      <c r="B119" s="224"/>
      <c r="C119" s="225"/>
      <c r="D119" s="226" t="s">
        <v>152</v>
      </c>
      <c r="E119" s="227" t="s">
        <v>19</v>
      </c>
      <c r="F119" s="228" t="s">
        <v>172</v>
      </c>
      <c r="G119" s="225"/>
      <c r="H119" s="227" t="s">
        <v>19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152</v>
      </c>
      <c r="AU119" s="234" t="s">
        <v>14</v>
      </c>
      <c r="AV119" s="13" t="s">
        <v>81</v>
      </c>
      <c r="AW119" s="13" t="s">
        <v>33</v>
      </c>
      <c r="AX119" s="13" t="s">
        <v>73</v>
      </c>
      <c r="AY119" s="234" t="s">
        <v>140</v>
      </c>
    </row>
    <row r="120" s="14" customFormat="1">
      <c r="A120" s="14"/>
      <c r="B120" s="235"/>
      <c r="C120" s="236"/>
      <c r="D120" s="226" t="s">
        <v>152</v>
      </c>
      <c r="E120" s="237" t="s">
        <v>19</v>
      </c>
      <c r="F120" s="238" t="s">
        <v>173</v>
      </c>
      <c r="G120" s="236"/>
      <c r="H120" s="239">
        <v>3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152</v>
      </c>
      <c r="AU120" s="245" t="s">
        <v>14</v>
      </c>
      <c r="AV120" s="14" t="s">
        <v>14</v>
      </c>
      <c r="AW120" s="14" t="s">
        <v>33</v>
      </c>
      <c r="AX120" s="14" t="s">
        <v>81</v>
      </c>
      <c r="AY120" s="245" t="s">
        <v>140</v>
      </c>
    </row>
    <row r="121" s="2" customFormat="1" ht="24.15" customHeight="1">
      <c r="A121" s="40"/>
      <c r="B121" s="41"/>
      <c r="C121" s="206" t="s">
        <v>174</v>
      </c>
      <c r="D121" s="206" t="s">
        <v>143</v>
      </c>
      <c r="E121" s="207" t="s">
        <v>175</v>
      </c>
      <c r="F121" s="208" t="s">
        <v>176</v>
      </c>
      <c r="G121" s="209" t="s">
        <v>146</v>
      </c>
      <c r="H121" s="210">
        <v>6</v>
      </c>
      <c r="I121" s="211"/>
      <c r="J121" s="212">
        <f>ROUND(I121*H121,2)</f>
        <v>0</v>
      </c>
      <c r="K121" s="208" t="s">
        <v>147</v>
      </c>
      <c r="L121" s="46"/>
      <c r="M121" s="213" t="s">
        <v>19</v>
      </c>
      <c r="N121" s="214" t="s">
        <v>45</v>
      </c>
      <c r="O121" s="86"/>
      <c r="P121" s="215">
        <f>O121*H121</f>
        <v>0</v>
      </c>
      <c r="Q121" s="215">
        <v>0.083260000000000001</v>
      </c>
      <c r="R121" s="215">
        <f>Q121*H121</f>
        <v>0.49956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148</v>
      </c>
      <c r="AT121" s="217" t="s">
        <v>143</v>
      </c>
      <c r="AU121" s="217" t="s">
        <v>14</v>
      </c>
      <c r="AY121" s="19" t="s">
        <v>140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14</v>
      </c>
      <c r="BK121" s="218">
        <f>ROUND(I121*H121,2)</f>
        <v>0</v>
      </c>
      <c r="BL121" s="19" t="s">
        <v>148</v>
      </c>
      <c r="BM121" s="217" t="s">
        <v>177</v>
      </c>
    </row>
    <row r="122" s="2" customFormat="1">
      <c r="A122" s="40"/>
      <c r="B122" s="41"/>
      <c r="C122" s="42"/>
      <c r="D122" s="219" t="s">
        <v>150</v>
      </c>
      <c r="E122" s="42"/>
      <c r="F122" s="220" t="s">
        <v>178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150</v>
      </c>
      <c r="AU122" s="19" t="s">
        <v>14</v>
      </c>
    </row>
    <row r="123" s="13" customFormat="1">
      <c r="A123" s="13"/>
      <c r="B123" s="224"/>
      <c r="C123" s="225"/>
      <c r="D123" s="226" t="s">
        <v>152</v>
      </c>
      <c r="E123" s="227" t="s">
        <v>19</v>
      </c>
      <c r="F123" s="228" t="s">
        <v>172</v>
      </c>
      <c r="G123" s="225"/>
      <c r="H123" s="227" t="s">
        <v>19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152</v>
      </c>
      <c r="AU123" s="234" t="s">
        <v>14</v>
      </c>
      <c r="AV123" s="13" t="s">
        <v>81</v>
      </c>
      <c r="AW123" s="13" t="s">
        <v>33</v>
      </c>
      <c r="AX123" s="13" t="s">
        <v>73</v>
      </c>
      <c r="AY123" s="234" t="s">
        <v>140</v>
      </c>
    </row>
    <row r="124" s="14" customFormat="1">
      <c r="A124" s="14"/>
      <c r="B124" s="235"/>
      <c r="C124" s="236"/>
      <c r="D124" s="226" t="s">
        <v>152</v>
      </c>
      <c r="E124" s="237" t="s">
        <v>19</v>
      </c>
      <c r="F124" s="238" t="s">
        <v>179</v>
      </c>
      <c r="G124" s="236"/>
      <c r="H124" s="239">
        <v>6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152</v>
      </c>
      <c r="AU124" s="245" t="s">
        <v>14</v>
      </c>
      <c r="AV124" s="14" t="s">
        <v>14</v>
      </c>
      <c r="AW124" s="14" t="s">
        <v>33</v>
      </c>
      <c r="AX124" s="14" t="s">
        <v>81</v>
      </c>
      <c r="AY124" s="245" t="s">
        <v>140</v>
      </c>
    </row>
    <row r="125" s="12" customFormat="1" ht="22.8" customHeight="1">
      <c r="A125" s="12"/>
      <c r="B125" s="190"/>
      <c r="C125" s="191"/>
      <c r="D125" s="192" t="s">
        <v>72</v>
      </c>
      <c r="E125" s="204" t="s">
        <v>180</v>
      </c>
      <c r="F125" s="204" t="s">
        <v>181</v>
      </c>
      <c r="G125" s="191"/>
      <c r="H125" s="191"/>
      <c r="I125" s="194"/>
      <c r="J125" s="205">
        <f>BK125</f>
        <v>0</v>
      </c>
      <c r="K125" s="191"/>
      <c r="L125" s="196"/>
      <c r="M125" s="197"/>
      <c r="N125" s="198"/>
      <c r="O125" s="198"/>
      <c r="P125" s="199">
        <f>SUM(P126:P232)</f>
        <v>0</v>
      </c>
      <c r="Q125" s="198"/>
      <c r="R125" s="199">
        <f>SUM(R126:R232)</f>
        <v>71.083089860000015</v>
      </c>
      <c r="S125" s="198"/>
      <c r="T125" s="200">
        <f>SUM(T126:T232)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1" t="s">
        <v>81</v>
      </c>
      <c r="AT125" s="202" t="s">
        <v>72</v>
      </c>
      <c r="AU125" s="202" t="s">
        <v>81</v>
      </c>
      <c r="AY125" s="201" t="s">
        <v>140</v>
      </c>
      <c r="BK125" s="203">
        <f>SUM(BK126:BK232)</f>
        <v>0</v>
      </c>
    </row>
    <row r="126" s="2" customFormat="1" ht="24.15" customHeight="1">
      <c r="A126" s="40"/>
      <c r="B126" s="41"/>
      <c r="C126" s="206" t="s">
        <v>180</v>
      </c>
      <c r="D126" s="206" t="s">
        <v>143</v>
      </c>
      <c r="E126" s="207" t="s">
        <v>182</v>
      </c>
      <c r="F126" s="208" t="s">
        <v>183</v>
      </c>
      <c r="G126" s="209" t="s">
        <v>184</v>
      </c>
      <c r="H126" s="210">
        <v>388.20999999999998</v>
      </c>
      <c r="I126" s="211"/>
      <c r="J126" s="212">
        <f>ROUND(I126*H126,2)</f>
        <v>0</v>
      </c>
      <c r="K126" s="208" t="s">
        <v>147</v>
      </c>
      <c r="L126" s="46"/>
      <c r="M126" s="213" t="s">
        <v>19</v>
      </c>
      <c r="N126" s="214" t="s">
        <v>45</v>
      </c>
      <c r="O126" s="86"/>
      <c r="P126" s="215">
        <f>O126*H126</f>
        <v>0</v>
      </c>
      <c r="Q126" s="215">
        <v>0.016899999999999998</v>
      </c>
      <c r="R126" s="215">
        <f>Q126*H126</f>
        <v>6.5607489999999986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148</v>
      </c>
      <c r="AT126" s="217" t="s">
        <v>143</v>
      </c>
      <c r="AU126" s="217" t="s">
        <v>14</v>
      </c>
      <c r="AY126" s="19" t="s">
        <v>140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14</v>
      </c>
      <c r="BK126" s="218">
        <f>ROUND(I126*H126,2)</f>
        <v>0</v>
      </c>
      <c r="BL126" s="19" t="s">
        <v>148</v>
      </c>
      <c r="BM126" s="217" t="s">
        <v>185</v>
      </c>
    </row>
    <row r="127" s="2" customFormat="1">
      <c r="A127" s="40"/>
      <c r="B127" s="41"/>
      <c r="C127" s="42"/>
      <c r="D127" s="219" t="s">
        <v>150</v>
      </c>
      <c r="E127" s="42"/>
      <c r="F127" s="220" t="s">
        <v>186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150</v>
      </c>
      <c r="AU127" s="19" t="s">
        <v>14</v>
      </c>
    </row>
    <row r="128" s="13" customFormat="1">
      <c r="A128" s="13"/>
      <c r="B128" s="224"/>
      <c r="C128" s="225"/>
      <c r="D128" s="226" t="s">
        <v>152</v>
      </c>
      <c r="E128" s="227" t="s">
        <v>19</v>
      </c>
      <c r="F128" s="228" t="s">
        <v>153</v>
      </c>
      <c r="G128" s="225"/>
      <c r="H128" s="227" t="s">
        <v>19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152</v>
      </c>
      <c r="AU128" s="234" t="s">
        <v>14</v>
      </c>
      <c r="AV128" s="13" t="s">
        <v>81</v>
      </c>
      <c r="AW128" s="13" t="s">
        <v>33</v>
      </c>
      <c r="AX128" s="13" t="s">
        <v>73</v>
      </c>
      <c r="AY128" s="234" t="s">
        <v>140</v>
      </c>
    </row>
    <row r="129" s="14" customFormat="1">
      <c r="A129" s="14"/>
      <c r="B129" s="235"/>
      <c r="C129" s="236"/>
      <c r="D129" s="226" t="s">
        <v>152</v>
      </c>
      <c r="E129" s="237" t="s">
        <v>19</v>
      </c>
      <c r="F129" s="238" t="s">
        <v>187</v>
      </c>
      <c r="G129" s="236"/>
      <c r="H129" s="239">
        <v>194.25999999999999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152</v>
      </c>
      <c r="AU129" s="245" t="s">
        <v>14</v>
      </c>
      <c r="AV129" s="14" t="s">
        <v>14</v>
      </c>
      <c r="AW129" s="14" t="s">
        <v>33</v>
      </c>
      <c r="AX129" s="14" t="s">
        <v>73</v>
      </c>
      <c r="AY129" s="245" t="s">
        <v>140</v>
      </c>
    </row>
    <row r="130" s="14" customFormat="1">
      <c r="A130" s="14"/>
      <c r="B130" s="235"/>
      <c r="C130" s="236"/>
      <c r="D130" s="226" t="s">
        <v>152</v>
      </c>
      <c r="E130" s="237" t="s">
        <v>19</v>
      </c>
      <c r="F130" s="238" t="s">
        <v>188</v>
      </c>
      <c r="G130" s="236"/>
      <c r="H130" s="239">
        <v>193.94999999999999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152</v>
      </c>
      <c r="AU130" s="245" t="s">
        <v>14</v>
      </c>
      <c r="AV130" s="14" t="s">
        <v>14</v>
      </c>
      <c r="AW130" s="14" t="s">
        <v>33</v>
      </c>
      <c r="AX130" s="14" t="s">
        <v>73</v>
      </c>
      <c r="AY130" s="245" t="s">
        <v>140</v>
      </c>
    </row>
    <row r="131" s="15" customFormat="1">
      <c r="A131" s="15"/>
      <c r="B131" s="246"/>
      <c r="C131" s="247"/>
      <c r="D131" s="226" t="s">
        <v>152</v>
      </c>
      <c r="E131" s="248" t="s">
        <v>19</v>
      </c>
      <c r="F131" s="249" t="s">
        <v>189</v>
      </c>
      <c r="G131" s="247"/>
      <c r="H131" s="250">
        <v>388.20999999999998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6" t="s">
        <v>152</v>
      </c>
      <c r="AU131" s="256" t="s">
        <v>14</v>
      </c>
      <c r="AV131" s="15" t="s">
        <v>148</v>
      </c>
      <c r="AW131" s="15" t="s">
        <v>33</v>
      </c>
      <c r="AX131" s="15" t="s">
        <v>81</v>
      </c>
      <c r="AY131" s="256" t="s">
        <v>140</v>
      </c>
    </row>
    <row r="132" s="2" customFormat="1" ht="24.15" customHeight="1">
      <c r="A132" s="40"/>
      <c r="B132" s="41"/>
      <c r="C132" s="206" t="s">
        <v>190</v>
      </c>
      <c r="D132" s="206" t="s">
        <v>143</v>
      </c>
      <c r="E132" s="207" t="s">
        <v>191</v>
      </c>
      <c r="F132" s="208" t="s">
        <v>192</v>
      </c>
      <c r="G132" s="209" t="s">
        <v>184</v>
      </c>
      <c r="H132" s="210">
        <v>776.41999999999996</v>
      </c>
      <c r="I132" s="211"/>
      <c r="J132" s="212">
        <f>ROUND(I132*H132,2)</f>
        <v>0</v>
      </c>
      <c r="K132" s="208" t="s">
        <v>147</v>
      </c>
      <c r="L132" s="46"/>
      <c r="M132" s="213" t="s">
        <v>19</v>
      </c>
      <c r="N132" s="214" t="s">
        <v>45</v>
      </c>
      <c r="O132" s="86"/>
      <c r="P132" s="215">
        <f>O132*H132</f>
        <v>0</v>
      </c>
      <c r="Q132" s="215">
        <v>0.0061999999999999998</v>
      </c>
      <c r="R132" s="215">
        <f>Q132*H132</f>
        <v>4.8138039999999993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148</v>
      </c>
      <c r="AT132" s="217" t="s">
        <v>143</v>
      </c>
      <c r="AU132" s="217" t="s">
        <v>14</v>
      </c>
      <c r="AY132" s="19" t="s">
        <v>140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14</v>
      </c>
      <c r="BK132" s="218">
        <f>ROUND(I132*H132,2)</f>
        <v>0</v>
      </c>
      <c r="BL132" s="19" t="s">
        <v>148</v>
      </c>
      <c r="BM132" s="217" t="s">
        <v>193</v>
      </c>
    </row>
    <row r="133" s="2" customFormat="1">
      <c r="A133" s="40"/>
      <c r="B133" s="41"/>
      <c r="C133" s="42"/>
      <c r="D133" s="219" t="s">
        <v>150</v>
      </c>
      <c r="E133" s="42"/>
      <c r="F133" s="220" t="s">
        <v>194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150</v>
      </c>
      <c r="AU133" s="19" t="s">
        <v>14</v>
      </c>
    </row>
    <row r="134" s="13" customFormat="1">
      <c r="A134" s="13"/>
      <c r="B134" s="224"/>
      <c r="C134" s="225"/>
      <c r="D134" s="226" t="s">
        <v>152</v>
      </c>
      <c r="E134" s="227" t="s">
        <v>19</v>
      </c>
      <c r="F134" s="228" t="s">
        <v>153</v>
      </c>
      <c r="G134" s="225"/>
      <c r="H134" s="227" t="s">
        <v>19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152</v>
      </c>
      <c r="AU134" s="234" t="s">
        <v>14</v>
      </c>
      <c r="AV134" s="13" t="s">
        <v>81</v>
      </c>
      <c r="AW134" s="13" t="s">
        <v>33</v>
      </c>
      <c r="AX134" s="13" t="s">
        <v>73</v>
      </c>
      <c r="AY134" s="234" t="s">
        <v>140</v>
      </c>
    </row>
    <row r="135" s="14" customFormat="1">
      <c r="A135" s="14"/>
      <c r="B135" s="235"/>
      <c r="C135" s="236"/>
      <c r="D135" s="226" t="s">
        <v>152</v>
      </c>
      <c r="E135" s="237" t="s">
        <v>19</v>
      </c>
      <c r="F135" s="238" t="s">
        <v>195</v>
      </c>
      <c r="G135" s="236"/>
      <c r="H135" s="239">
        <v>776.41999999999996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152</v>
      </c>
      <c r="AU135" s="245" t="s">
        <v>14</v>
      </c>
      <c r="AV135" s="14" t="s">
        <v>14</v>
      </c>
      <c r="AW135" s="14" t="s">
        <v>33</v>
      </c>
      <c r="AX135" s="14" t="s">
        <v>81</v>
      </c>
      <c r="AY135" s="245" t="s">
        <v>140</v>
      </c>
    </row>
    <row r="136" s="2" customFormat="1" ht="16.5" customHeight="1">
      <c r="A136" s="40"/>
      <c r="B136" s="41"/>
      <c r="C136" s="206" t="s">
        <v>196</v>
      </c>
      <c r="D136" s="206" t="s">
        <v>143</v>
      </c>
      <c r="E136" s="207" t="s">
        <v>197</v>
      </c>
      <c r="F136" s="208" t="s">
        <v>198</v>
      </c>
      <c r="G136" s="209" t="s">
        <v>184</v>
      </c>
      <c r="H136" s="210">
        <v>694.78800000000001</v>
      </c>
      <c r="I136" s="211"/>
      <c r="J136" s="212">
        <f>ROUND(I136*H136,2)</f>
        <v>0</v>
      </c>
      <c r="K136" s="208" t="s">
        <v>147</v>
      </c>
      <c r="L136" s="46"/>
      <c r="M136" s="213" t="s">
        <v>19</v>
      </c>
      <c r="N136" s="214" t="s">
        <v>45</v>
      </c>
      <c r="O136" s="86"/>
      <c r="P136" s="215">
        <f>O136*H136</f>
        <v>0</v>
      </c>
      <c r="Q136" s="215">
        <v>0.00025999999999999998</v>
      </c>
      <c r="R136" s="215">
        <f>Q136*H136</f>
        <v>0.18064487999999998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148</v>
      </c>
      <c r="AT136" s="217" t="s">
        <v>143</v>
      </c>
      <c r="AU136" s="217" t="s">
        <v>14</v>
      </c>
      <c r="AY136" s="19" t="s">
        <v>140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14</v>
      </c>
      <c r="BK136" s="218">
        <f>ROUND(I136*H136,2)</f>
        <v>0</v>
      </c>
      <c r="BL136" s="19" t="s">
        <v>148</v>
      </c>
      <c r="BM136" s="217" t="s">
        <v>199</v>
      </c>
    </row>
    <row r="137" s="2" customFormat="1">
      <c r="A137" s="40"/>
      <c r="B137" s="41"/>
      <c r="C137" s="42"/>
      <c r="D137" s="219" t="s">
        <v>150</v>
      </c>
      <c r="E137" s="42"/>
      <c r="F137" s="220" t="s">
        <v>200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150</v>
      </c>
      <c r="AU137" s="19" t="s">
        <v>14</v>
      </c>
    </row>
    <row r="138" s="13" customFormat="1">
      <c r="A138" s="13"/>
      <c r="B138" s="224"/>
      <c r="C138" s="225"/>
      <c r="D138" s="226" t="s">
        <v>152</v>
      </c>
      <c r="E138" s="227" t="s">
        <v>19</v>
      </c>
      <c r="F138" s="228" t="s">
        <v>153</v>
      </c>
      <c r="G138" s="225"/>
      <c r="H138" s="227" t="s">
        <v>19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152</v>
      </c>
      <c r="AU138" s="234" t="s">
        <v>14</v>
      </c>
      <c r="AV138" s="13" t="s">
        <v>81</v>
      </c>
      <c r="AW138" s="13" t="s">
        <v>33</v>
      </c>
      <c r="AX138" s="13" t="s">
        <v>73</v>
      </c>
      <c r="AY138" s="234" t="s">
        <v>140</v>
      </c>
    </row>
    <row r="139" s="13" customFormat="1">
      <c r="A139" s="13"/>
      <c r="B139" s="224"/>
      <c r="C139" s="225"/>
      <c r="D139" s="226" t="s">
        <v>152</v>
      </c>
      <c r="E139" s="227" t="s">
        <v>19</v>
      </c>
      <c r="F139" s="228" t="s">
        <v>201</v>
      </c>
      <c r="G139" s="225"/>
      <c r="H139" s="227" t="s">
        <v>19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152</v>
      </c>
      <c r="AU139" s="234" t="s">
        <v>14</v>
      </c>
      <c r="AV139" s="13" t="s">
        <v>81</v>
      </c>
      <c r="AW139" s="13" t="s">
        <v>33</v>
      </c>
      <c r="AX139" s="13" t="s">
        <v>73</v>
      </c>
      <c r="AY139" s="234" t="s">
        <v>140</v>
      </c>
    </row>
    <row r="140" s="14" customFormat="1">
      <c r="A140" s="14"/>
      <c r="B140" s="235"/>
      <c r="C140" s="236"/>
      <c r="D140" s="226" t="s">
        <v>152</v>
      </c>
      <c r="E140" s="237" t="s">
        <v>19</v>
      </c>
      <c r="F140" s="238" t="s">
        <v>202</v>
      </c>
      <c r="G140" s="236"/>
      <c r="H140" s="239">
        <v>694.78800000000001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152</v>
      </c>
      <c r="AU140" s="245" t="s">
        <v>14</v>
      </c>
      <c r="AV140" s="14" t="s">
        <v>14</v>
      </c>
      <c r="AW140" s="14" t="s">
        <v>33</v>
      </c>
      <c r="AX140" s="14" t="s">
        <v>81</v>
      </c>
      <c r="AY140" s="245" t="s">
        <v>140</v>
      </c>
    </row>
    <row r="141" s="2" customFormat="1" ht="21.75" customHeight="1">
      <c r="A141" s="40"/>
      <c r="B141" s="41"/>
      <c r="C141" s="206" t="s">
        <v>203</v>
      </c>
      <c r="D141" s="206" t="s">
        <v>143</v>
      </c>
      <c r="E141" s="207" t="s">
        <v>204</v>
      </c>
      <c r="F141" s="208" t="s">
        <v>205</v>
      </c>
      <c r="G141" s="209" t="s">
        <v>184</v>
      </c>
      <c r="H141" s="210">
        <v>16.984000000000002</v>
      </c>
      <c r="I141" s="211"/>
      <c r="J141" s="212">
        <f>ROUND(I141*H141,2)</f>
        <v>0</v>
      </c>
      <c r="K141" s="208" t="s">
        <v>147</v>
      </c>
      <c r="L141" s="46"/>
      <c r="M141" s="213" t="s">
        <v>19</v>
      </c>
      <c r="N141" s="214" t="s">
        <v>45</v>
      </c>
      <c r="O141" s="86"/>
      <c r="P141" s="215">
        <f>O141*H141</f>
        <v>0</v>
      </c>
      <c r="Q141" s="215">
        <v>0.020480000000000002</v>
      </c>
      <c r="R141" s="215">
        <f>Q141*H141</f>
        <v>0.34783232000000008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148</v>
      </c>
      <c r="AT141" s="217" t="s">
        <v>143</v>
      </c>
      <c r="AU141" s="217" t="s">
        <v>14</v>
      </c>
      <c r="AY141" s="19" t="s">
        <v>140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14</v>
      </c>
      <c r="BK141" s="218">
        <f>ROUND(I141*H141,2)</f>
        <v>0</v>
      </c>
      <c r="BL141" s="19" t="s">
        <v>148</v>
      </c>
      <c r="BM141" s="217" t="s">
        <v>206</v>
      </c>
    </row>
    <row r="142" s="2" customFormat="1">
      <c r="A142" s="40"/>
      <c r="B142" s="41"/>
      <c r="C142" s="42"/>
      <c r="D142" s="219" t="s">
        <v>150</v>
      </c>
      <c r="E142" s="42"/>
      <c r="F142" s="220" t="s">
        <v>207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150</v>
      </c>
      <c r="AU142" s="19" t="s">
        <v>14</v>
      </c>
    </row>
    <row r="143" s="13" customFormat="1">
      <c r="A143" s="13"/>
      <c r="B143" s="224"/>
      <c r="C143" s="225"/>
      <c r="D143" s="226" t="s">
        <v>152</v>
      </c>
      <c r="E143" s="227" t="s">
        <v>19</v>
      </c>
      <c r="F143" s="228" t="s">
        <v>153</v>
      </c>
      <c r="G143" s="225"/>
      <c r="H143" s="227" t="s">
        <v>19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152</v>
      </c>
      <c r="AU143" s="234" t="s">
        <v>14</v>
      </c>
      <c r="AV143" s="13" t="s">
        <v>81</v>
      </c>
      <c r="AW143" s="13" t="s">
        <v>33</v>
      </c>
      <c r="AX143" s="13" t="s">
        <v>73</v>
      </c>
      <c r="AY143" s="234" t="s">
        <v>140</v>
      </c>
    </row>
    <row r="144" s="14" customFormat="1">
      <c r="A144" s="14"/>
      <c r="B144" s="235"/>
      <c r="C144" s="236"/>
      <c r="D144" s="226" t="s">
        <v>152</v>
      </c>
      <c r="E144" s="237" t="s">
        <v>19</v>
      </c>
      <c r="F144" s="238" t="s">
        <v>208</v>
      </c>
      <c r="G144" s="236"/>
      <c r="H144" s="239">
        <v>14.167999999999999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152</v>
      </c>
      <c r="AU144" s="245" t="s">
        <v>14</v>
      </c>
      <c r="AV144" s="14" t="s">
        <v>14</v>
      </c>
      <c r="AW144" s="14" t="s">
        <v>33</v>
      </c>
      <c r="AX144" s="14" t="s">
        <v>73</v>
      </c>
      <c r="AY144" s="245" t="s">
        <v>140</v>
      </c>
    </row>
    <row r="145" s="14" customFormat="1">
      <c r="A145" s="14"/>
      <c r="B145" s="235"/>
      <c r="C145" s="236"/>
      <c r="D145" s="226" t="s">
        <v>152</v>
      </c>
      <c r="E145" s="237" t="s">
        <v>19</v>
      </c>
      <c r="F145" s="238" t="s">
        <v>209</v>
      </c>
      <c r="G145" s="236"/>
      <c r="H145" s="239">
        <v>0.26400000000000001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152</v>
      </c>
      <c r="AU145" s="245" t="s">
        <v>14</v>
      </c>
      <c r="AV145" s="14" t="s">
        <v>14</v>
      </c>
      <c r="AW145" s="14" t="s">
        <v>33</v>
      </c>
      <c r="AX145" s="14" t="s">
        <v>73</v>
      </c>
      <c r="AY145" s="245" t="s">
        <v>140</v>
      </c>
    </row>
    <row r="146" s="14" customFormat="1">
      <c r="A146" s="14"/>
      <c r="B146" s="235"/>
      <c r="C146" s="236"/>
      <c r="D146" s="226" t="s">
        <v>152</v>
      </c>
      <c r="E146" s="237" t="s">
        <v>19</v>
      </c>
      <c r="F146" s="238" t="s">
        <v>210</v>
      </c>
      <c r="G146" s="236"/>
      <c r="H146" s="239">
        <v>2.552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152</v>
      </c>
      <c r="AU146" s="245" t="s">
        <v>14</v>
      </c>
      <c r="AV146" s="14" t="s">
        <v>14</v>
      </c>
      <c r="AW146" s="14" t="s">
        <v>33</v>
      </c>
      <c r="AX146" s="14" t="s">
        <v>73</v>
      </c>
      <c r="AY146" s="245" t="s">
        <v>140</v>
      </c>
    </row>
    <row r="147" s="15" customFormat="1">
      <c r="A147" s="15"/>
      <c r="B147" s="246"/>
      <c r="C147" s="247"/>
      <c r="D147" s="226" t="s">
        <v>152</v>
      </c>
      <c r="E147" s="248" t="s">
        <v>19</v>
      </c>
      <c r="F147" s="249" t="s">
        <v>189</v>
      </c>
      <c r="G147" s="247"/>
      <c r="H147" s="250">
        <v>16.984000000000002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6" t="s">
        <v>152</v>
      </c>
      <c r="AU147" s="256" t="s">
        <v>14</v>
      </c>
      <c r="AV147" s="15" t="s">
        <v>148</v>
      </c>
      <c r="AW147" s="15" t="s">
        <v>33</v>
      </c>
      <c r="AX147" s="15" t="s">
        <v>81</v>
      </c>
      <c r="AY147" s="256" t="s">
        <v>140</v>
      </c>
    </row>
    <row r="148" s="2" customFormat="1" ht="24.15" customHeight="1">
      <c r="A148" s="40"/>
      <c r="B148" s="41"/>
      <c r="C148" s="206" t="s">
        <v>211</v>
      </c>
      <c r="D148" s="206" t="s">
        <v>143</v>
      </c>
      <c r="E148" s="207" t="s">
        <v>212</v>
      </c>
      <c r="F148" s="208" t="s">
        <v>213</v>
      </c>
      <c r="G148" s="209" t="s">
        <v>184</v>
      </c>
      <c r="H148" s="210">
        <v>33.968000000000004</v>
      </c>
      <c r="I148" s="211"/>
      <c r="J148" s="212">
        <f>ROUND(I148*H148,2)</f>
        <v>0</v>
      </c>
      <c r="K148" s="208" t="s">
        <v>147</v>
      </c>
      <c r="L148" s="46"/>
      <c r="M148" s="213" t="s">
        <v>19</v>
      </c>
      <c r="N148" s="214" t="s">
        <v>45</v>
      </c>
      <c r="O148" s="86"/>
      <c r="P148" s="215">
        <f>O148*H148</f>
        <v>0</v>
      </c>
      <c r="Q148" s="215">
        <v>0.0079000000000000008</v>
      </c>
      <c r="R148" s="215">
        <f>Q148*H148</f>
        <v>0.26834720000000006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148</v>
      </c>
      <c r="AT148" s="217" t="s">
        <v>143</v>
      </c>
      <c r="AU148" s="217" t="s">
        <v>14</v>
      </c>
      <c r="AY148" s="19" t="s">
        <v>140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14</v>
      </c>
      <c r="BK148" s="218">
        <f>ROUND(I148*H148,2)</f>
        <v>0</v>
      </c>
      <c r="BL148" s="19" t="s">
        <v>148</v>
      </c>
      <c r="BM148" s="217" t="s">
        <v>214</v>
      </c>
    </row>
    <row r="149" s="2" customFormat="1">
      <c r="A149" s="40"/>
      <c r="B149" s="41"/>
      <c r="C149" s="42"/>
      <c r="D149" s="219" t="s">
        <v>150</v>
      </c>
      <c r="E149" s="42"/>
      <c r="F149" s="220" t="s">
        <v>215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150</v>
      </c>
      <c r="AU149" s="19" t="s">
        <v>14</v>
      </c>
    </row>
    <row r="150" s="13" customFormat="1">
      <c r="A150" s="13"/>
      <c r="B150" s="224"/>
      <c r="C150" s="225"/>
      <c r="D150" s="226" t="s">
        <v>152</v>
      </c>
      <c r="E150" s="227" t="s">
        <v>19</v>
      </c>
      <c r="F150" s="228" t="s">
        <v>153</v>
      </c>
      <c r="G150" s="225"/>
      <c r="H150" s="227" t="s">
        <v>19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152</v>
      </c>
      <c r="AU150" s="234" t="s">
        <v>14</v>
      </c>
      <c r="AV150" s="13" t="s">
        <v>81</v>
      </c>
      <c r="AW150" s="13" t="s">
        <v>33</v>
      </c>
      <c r="AX150" s="13" t="s">
        <v>73</v>
      </c>
      <c r="AY150" s="234" t="s">
        <v>140</v>
      </c>
    </row>
    <row r="151" s="14" customFormat="1">
      <c r="A151" s="14"/>
      <c r="B151" s="235"/>
      <c r="C151" s="236"/>
      <c r="D151" s="226" t="s">
        <v>152</v>
      </c>
      <c r="E151" s="237" t="s">
        <v>19</v>
      </c>
      <c r="F151" s="238" t="s">
        <v>216</v>
      </c>
      <c r="G151" s="236"/>
      <c r="H151" s="239">
        <v>33.968000000000004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152</v>
      </c>
      <c r="AU151" s="245" t="s">
        <v>14</v>
      </c>
      <c r="AV151" s="14" t="s">
        <v>14</v>
      </c>
      <c r="AW151" s="14" t="s">
        <v>33</v>
      </c>
      <c r="AX151" s="14" t="s">
        <v>81</v>
      </c>
      <c r="AY151" s="245" t="s">
        <v>140</v>
      </c>
    </row>
    <row r="152" s="2" customFormat="1" ht="16.5" customHeight="1">
      <c r="A152" s="40"/>
      <c r="B152" s="41"/>
      <c r="C152" s="206" t="s">
        <v>217</v>
      </c>
      <c r="D152" s="206" t="s">
        <v>143</v>
      </c>
      <c r="E152" s="207" t="s">
        <v>218</v>
      </c>
      <c r="F152" s="208" t="s">
        <v>219</v>
      </c>
      <c r="G152" s="209" t="s">
        <v>184</v>
      </c>
      <c r="H152" s="210">
        <v>11</v>
      </c>
      <c r="I152" s="211"/>
      <c r="J152" s="212">
        <f>ROUND(I152*H152,2)</f>
        <v>0</v>
      </c>
      <c r="K152" s="208" t="s">
        <v>147</v>
      </c>
      <c r="L152" s="46"/>
      <c r="M152" s="213" t="s">
        <v>19</v>
      </c>
      <c r="N152" s="214" t="s">
        <v>45</v>
      </c>
      <c r="O152" s="86"/>
      <c r="P152" s="215">
        <f>O152*H152</f>
        <v>0</v>
      </c>
      <c r="Q152" s="215">
        <v>0.038899999999999997</v>
      </c>
      <c r="R152" s="215">
        <f>Q152*H152</f>
        <v>0.42789999999999995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148</v>
      </c>
      <c r="AT152" s="217" t="s">
        <v>143</v>
      </c>
      <c r="AU152" s="217" t="s">
        <v>14</v>
      </c>
      <c r="AY152" s="19" t="s">
        <v>140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14</v>
      </c>
      <c r="BK152" s="218">
        <f>ROUND(I152*H152,2)</f>
        <v>0</v>
      </c>
      <c r="BL152" s="19" t="s">
        <v>148</v>
      </c>
      <c r="BM152" s="217" t="s">
        <v>220</v>
      </c>
    </row>
    <row r="153" s="2" customFormat="1">
      <c r="A153" s="40"/>
      <c r="B153" s="41"/>
      <c r="C153" s="42"/>
      <c r="D153" s="219" t="s">
        <v>150</v>
      </c>
      <c r="E153" s="42"/>
      <c r="F153" s="220" t="s">
        <v>221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150</v>
      </c>
      <c r="AU153" s="19" t="s">
        <v>14</v>
      </c>
    </row>
    <row r="154" s="13" customFormat="1">
      <c r="A154" s="13"/>
      <c r="B154" s="224"/>
      <c r="C154" s="225"/>
      <c r="D154" s="226" t="s">
        <v>152</v>
      </c>
      <c r="E154" s="227" t="s">
        <v>19</v>
      </c>
      <c r="F154" s="228" t="s">
        <v>153</v>
      </c>
      <c r="G154" s="225"/>
      <c r="H154" s="227" t="s">
        <v>19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152</v>
      </c>
      <c r="AU154" s="234" t="s">
        <v>14</v>
      </c>
      <c r="AV154" s="13" t="s">
        <v>81</v>
      </c>
      <c r="AW154" s="13" t="s">
        <v>33</v>
      </c>
      <c r="AX154" s="13" t="s">
        <v>73</v>
      </c>
      <c r="AY154" s="234" t="s">
        <v>140</v>
      </c>
    </row>
    <row r="155" s="14" customFormat="1">
      <c r="A155" s="14"/>
      <c r="B155" s="235"/>
      <c r="C155" s="236"/>
      <c r="D155" s="226" t="s">
        <v>152</v>
      </c>
      <c r="E155" s="237" t="s">
        <v>19</v>
      </c>
      <c r="F155" s="238" t="s">
        <v>222</v>
      </c>
      <c r="G155" s="236"/>
      <c r="H155" s="239">
        <v>11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152</v>
      </c>
      <c r="AU155" s="245" t="s">
        <v>14</v>
      </c>
      <c r="AV155" s="14" t="s">
        <v>14</v>
      </c>
      <c r="AW155" s="14" t="s">
        <v>33</v>
      </c>
      <c r="AX155" s="14" t="s">
        <v>81</v>
      </c>
      <c r="AY155" s="245" t="s">
        <v>140</v>
      </c>
    </row>
    <row r="156" s="2" customFormat="1" ht="24.15" customHeight="1">
      <c r="A156" s="40"/>
      <c r="B156" s="41"/>
      <c r="C156" s="206" t="s">
        <v>223</v>
      </c>
      <c r="D156" s="206" t="s">
        <v>143</v>
      </c>
      <c r="E156" s="207" t="s">
        <v>224</v>
      </c>
      <c r="F156" s="208" t="s">
        <v>225</v>
      </c>
      <c r="G156" s="209" t="s">
        <v>184</v>
      </c>
      <c r="H156" s="210">
        <v>694.78800000000001</v>
      </c>
      <c r="I156" s="211"/>
      <c r="J156" s="212">
        <f>ROUND(I156*H156,2)</f>
        <v>0</v>
      </c>
      <c r="K156" s="208" t="s">
        <v>147</v>
      </c>
      <c r="L156" s="46"/>
      <c r="M156" s="213" t="s">
        <v>19</v>
      </c>
      <c r="N156" s="214" t="s">
        <v>45</v>
      </c>
      <c r="O156" s="86"/>
      <c r="P156" s="215">
        <f>O156*H156</f>
        <v>0</v>
      </c>
      <c r="Q156" s="215">
        <v>0.019699999999999999</v>
      </c>
      <c r="R156" s="215">
        <f>Q156*H156</f>
        <v>13.687323599999999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148</v>
      </c>
      <c r="AT156" s="217" t="s">
        <v>143</v>
      </c>
      <c r="AU156" s="217" t="s">
        <v>14</v>
      </c>
      <c r="AY156" s="19" t="s">
        <v>140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14</v>
      </c>
      <c r="BK156" s="218">
        <f>ROUND(I156*H156,2)</f>
        <v>0</v>
      </c>
      <c r="BL156" s="19" t="s">
        <v>148</v>
      </c>
      <c r="BM156" s="217" t="s">
        <v>226</v>
      </c>
    </row>
    <row r="157" s="2" customFormat="1">
      <c r="A157" s="40"/>
      <c r="B157" s="41"/>
      <c r="C157" s="42"/>
      <c r="D157" s="219" t="s">
        <v>150</v>
      </c>
      <c r="E157" s="42"/>
      <c r="F157" s="220" t="s">
        <v>227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150</v>
      </c>
      <c r="AU157" s="19" t="s">
        <v>14</v>
      </c>
    </row>
    <row r="158" s="13" customFormat="1">
      <c r="A158" s="13"/>
      <c r="B158" s="224"/>
      <c r="C158" s="225"/>
      <c r="D158" s="226" t="s">
        <v>152</v>
      </c>
      <c r="E158" s="227" t="s">
        <v>19</v>
      </c>
      <c r="F158" s="228" t="s">
        <v>153</v>
      </c>
      <c r="G158" s="225"/>
      <c r="H158" s="227" t="s">
        <v>19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152</v>
      </c>
      <c r="AU158" s="234" t="s">
        <v>14</v>
      </c>
      <c r="AV158" s="13" t="s">
        <v>81</v>
      </c>
      <c r="AW158" s="13" t="s">
        <v>33</v>
      </c>
      <c r="AX158" s="13" t="s">
        <v>73</v>
      </c>
      <c r="AY158" s="234" t="s">
        <v>140</v>
      </c>
    </row>
    <row r="159" s="13" customFormat="1">
      <c r="A159" s="13"/>
      <c r="B159" s="224"/>
      <c r="C159" s="225"/>
      <c r="D159" s="226" t="s">
        <v>152</v>
      </c>
      <c r="E159" s="227" t="s">
        <v>19</v>
      </c>
      <c r="F159" s="228" t="s">
        <v>201</v>
      </c>
      <c r="G159" s="225"/>
      <c r="H159" s="227" t="s">
        <v>19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152</v>
      </c>
      <c r="AU159" s="234" t="s">
        <v>14</v>
      </c>
      <c r="AV159" s="13" t="s">
        <v>81</v>
      </c>
      <c r="AW159" s="13" t="s">
        <v>33</v>
      </c>
      <c r="AX159" s="13" t="s">
        <v>73</v>
      </c>
      <c r="AY159" s="234" t="s">
        <v>140</v>
      </c>
    </row>
    <row r="160" s="14" customFormat="1">
      <c r="A160" s="14"/>
      <c r="B160" s="235"/>
      <c r="C160" s="236"/>
      <c r="D160" s="226" t="s">
        <v>152</v>
      </c>
      <c r="E160" s="237" t="s">
        <v>19</v>
      </c>
      <c r="F160" s="238" t="s">
        <v>202</v>
      </c>
      <c r="G160" s="236"/>
      <c r="H160" s="239">
        <v>694.78800000000001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152</v>
      </c>
      <c r="AU160" s="245" t="s">
        <v>14</v>
      </c>
      <c r="AV160" s="14" t="s">
        <v>14</v>
      </c>
      <c r="AW160" s="14" t="s">
        <v>33</v>
      </c>
      <c r="AX160" s="14" t="s">
        <v>81</v>
      </c>
      <c r="AY160" s="245" t="s">
        <v>140</v>
      </c>
    </row>
    <row r="161" s="2" customFormat="1" ht="24.15" customHeight="1">
      <c r="A161" s="40"/>
      <c r="B161" s="41"/>
      <c r="C161" s="206" t="s">
        <v>228</v>
      </c>
      <c r="D161" s="206" t="s">
        <v>143</v>
      </c>
      <c r="E161" s="207" t="s">
        <v>229</v>
      </c>
      <c r="F161" s="208" t="s">
        <v>230</v>
      </c>
      <c r="G161" s="209" t="s">
        <v>184</v>
      </c>
      <c r="H161" s="210">
        <v>1389.576</v>
      </c>
      <c r="I161" s="211"/>
      <c r="J161" s="212">
        <f>ROUND(I161*H161,2)</f>
        <v>0</v>
      </c>
      <c r="K161" s="208" t="s">
        <v>147</v>
      </c>
      <c r="L161" s="46"/>
      <c r="M161" s="213" t="s">
        <v>19</v>
      </c>
      <c r="N161" s="214" t="s">
        <v>45</v>
      </c>
      <c r="O161" s="86"/>
      <c r="P161" s="215">
        <f>O161*H161</f>
        <v>0</v>
      </c>
      <c r="Q161" s="215">
        <v>0.0061999999999999998</v>
      </c>
      <c r="R161" s="215">
        <f>Q161*H161</f>
        <v>8.6153712000000002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148</v>
      </c>
      <c r="AT161" s="217" t="s">
        <v>143</v>
      </c>
      <c r="AU161" s="217" t="s">
        <v>14</v>
      </c>
      <c r="AY161" s="19" t="s">
        <v>140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14</v>
      </c>
      <c r="BK161" s="218">
        <f>ROUND(I161*H161,2)</f>
        <v>0</v>
      </c>
      <c r="BL161" s="19" t="s">
        <v>148</v>
      </c>
      <c r="BM161" s="217" t="s">
        <v>231</v>
      </c>
    </row>
    <row r="162" s="2" customFormat="1">
      <c r="A162" s="40"/>
      <c r="B162" s="41"/>
      <c r="C162" s="42"/>
      <c r="D162" s="219" t="s">
        <v>150</v>
      </c>
      <c r="E162" s="42"/>
      <c r="F162" s="220" t="s">
        <v>232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150</v>
      </c>
      <c r="AU162" s="19" t="s">
        <v>14</v>
      </c>
    </row>
    <row r="163" s="13" customFormat="1">
      <c r="A163" s="13"/>
      <c r="B163" s="224"/>
      <c r="C163" s="225"/>
      <c r="D163" s="226" t="s">
        <v>152</v>
      </c>
      <c r="E163" s="227" t="s">
        <v>19</v>
      </c>
      <c r="F163" s="228" t="s">
        <v>153</v>
      </c>
      <c r="G163" s="225"/>
      <c r="H163" s="227" t="s">
        <v>19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152</v>
      </c>
      <c r="AU163" s="234" t="s">
        <v>14</v>
      </c>
      <c r="AV163" s="13" t="s">
        <v>81</v>
      </c>
      <c r="AW163" s="13" t="s">
        <v>33</v>
      </c>
      <c r="AX163" s="13" t="s">
        <v>73</v>
      </c>
      <c r="AY163" s="234" t="s">
        <v>140</v>
      </c>
    </row>
    <row r="164" s="13" customFormat="1">
      <c r="A164" s="13"/>
      <c r="B164" s="224"/>
      <c r="C164" s="225"/>
      <c r="D164" s="226" t="s">
        <v>152</v>
      </c>
      <c r="E164" s="227" t="s">
        <v>19</v>
      </c>
      <c r="F164" s="228" t="s">
        <v>201</v>
      </c>
      <c r="G164" s="225"/>
      <c r="H164" s="227" t="s">
        <v>19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152</v>
      </c>
      <c r="AU164" s="234" t="s">
        <v>14</v>
      </c>
      <c r="AV164" s="13" t="s">
        <v>81</v>
      </c>
      <c r="AW164" s="13" t="s">
        <v>33</v>
      </c>
      <c r="AX164" s="13" t="s">
        <v>73</v>
      </c>
      <c r="AY164" s="234" t="s">
        <v>140</v>
      </c>
    </row>
    <row r="165" s="14" customFormat="1">
      <c r="A165" s="14"/>
      <c r="B165" s="235"/>
      <c r="C165" s="236"/>
      <c r="D165" s="226" t="s">
        <v>152</v>
      </c>
      <c r="E165" s="237" t="s">
        <v>19</v>
      </c>
      <c r="F165" s="238" t="s">
        <v>233</v>
      </c>
      <c r="G165" s="236"/>
      <c r="H165" s="239">
        <v>1389.576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152</v>
      </c>
      <c r="AU165" s="245" t="s">
        <v>14</v>
      </c>
      <c r="AV165" s="14" t="s">
        <v>14</v>
      </c>
      <c r="AW165" s="14" t="s">
        <v>33</v>
      </c>
      <c r="AX165" s="14" t="s">
        <v>81</v>
      </c>
      <c r="AY165" s="245" t="s">
        <v>140</v>
      </c>
    </row>
    <row r="166" s="2" customFormat="1" ht="16.5" customHeight="1">
      <c r="A166" s="40"/>
      <c r="B166" s="41"/>
      <c r="C166" s="206" t="s">
        <v>234</v>
      </c>
      <c r="D166" s="206" t="s">
        <v>143</v>
      </c>
      <c r="E166" s="207" t="s">
        <v>235</v>
      </c>
      <c r="F166" s="208" t="s">
        <v>236</v>
      </c>
      <c r="G166" s="209" t="s">
        <v>184</v>
      </c>
      <c r="H166" s="210">
        <v>160.72999999999999</v>
      </c>
      <c r="I166" s="211"/>
      <c r="J166" s="212">
        <f>ROUND(I166*H166,2)</f>
        <v>0</v>
      </c>
      <c r="K166" s="208" t="s">
        <v>19</v>
      </c>
      <c r="L166" s="46"/>
      <c r="M166" s="213" t="s">
        <v>19</v>
      </c>
      <c r="N166" s="214" t="s">
        <v>45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148</v>
      </c>
      <c r="AT166" s="217" t="s">
        <v>143</v>
      </c>
      <c r="AU166" s="217" t="s">
        <v>14</v>
      </c>
      <c r="AY166" s="19" t="s">
        <v>140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14</v>
      </c>
      <c r="BK166" s="218">
        <f>ROUND(I166*H166,2)</f>
        <v>0</v>
      </c>
      <c r="BL166" s="19" t="s">
        <v>148</v>
      </c>
      <c r="BM166" s="217" t="s">
        <v>237</v>
      </c>
    </row>
    <row r="167" s="13" customFormat="1">
      <c r="A167" s="13"/>
      <c r="B167" s="224"/>
      <c r="C167" s="225"/>
      <c r="D167" s="226" t="s">
        <v>152</v>
      </c>
      <c r="E167" s="227" t="s">
        <v>19</v>
      </c>
      <c r="F167" s="228" t="s">
        <v>153</v>
      </c>
      <c r="G167" s="225"/>
      <c r="H167" s="227" t="s">
        <v>19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152</v>
      </c>
      <c r="AU167" s="234" t="s">
        <v>14</v>
      </c>
      <c r="AV167" s="13" t="s">
        <v>81</v>
      </c>
      <c r="AW167" s="13" t="s">
        <v>33</v>
      </c>
      <c r="AX167" s="13" t="s">
        <v>73</v>
      </c>
      <c r="AY167" s="234" t="s">
        <v>140</v>
      </c>
    </row>
    <row r="168" s="13" customFormat="1">
      <c r="A168" s="13"/>
      <c r="B168" s="224"/>
      <c r="C168" s="225"/>
      <c r="D168" s="226" t="s">
        <v>152</v>
      </c>
      <c r="E168" s="227" t="s">
        <v>19</v>
      </c>
      <c r="F168" s="228" t="s">
        <v>238</v>
      </c>
      <c r="G168" s="225"/>
      <c r="H168" s="227" t="s">
        <v>19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152</v>
      </c>
      <c r="AU168" s="234" t="s">
        <v>14</v>
      </c>
      <c r="AV168" s="13" t="s">
        <v>81</v>
      </c>
      <c r="AW168" s="13" t="s">
        <v>33</v>
      </c>
      <c r="AX168" s="13" t="s">
        <v>73</v>
      </c>
      <c r="AY168" s="234" t="s">
        <v>140</v>
      </c>
    </row>
    <row r="169" s="13" customFormat="1">
      <c r="A169" s="13"/>
      <c r="B169" s="224"/>
      <c r="C169" s="225"/>
      <c r="D169" s="226" t="s">
        <v>152</v>
      </c>
      <c r="E169" s="227" t="s">
        <v>19</v>
      </c>
      <c r="F169" s="228" t="s">
        <v>239</v>
      </c>
      <c r="G169" s="225"/>
      <c r="H169" s="227" t="s">
        <v>19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152</v>
      </c>
      <c r="AU169" s="234" t="s">
        <v>14</v>
      </c>
      <c r="AV169" s="13" t="s">
        <v>81</v>
      </c>
      <c r="AW169" s="13" t="s">
        <v>33</v>
      </c>
      <c r="AX169" s="13" t="s">
        <v>73</v>
      </c>
      <c r="AY169" s="234" t="s">
        <v>140</v>
      </c>
    </row>
    <row r="170" s="14" customFormat="1">
      <c r="A170" s="14"/>
      <c r="B170" s="235"/>
      <c r="C170" s="236"/>
      <c r="D170" s="226" t="s">
        <v>152</v>
      </c>
      <c r="E170" s="237" t="s">
        <v>19</v>
      </c>
      <c r="F170" s="238" t="s">
        <v>240</v>
      </c>
      <c r="G170" s="236"/>
      <c r="H170" s="239">
        <v>155.72999999999999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152</v>
      </c>
      <c r="AU170" s="245" t="s">
        <v>14</v>
      </c>
      <c r="AV170" s="14" t="s">
        <v>14</v>
      </c>
      <c r="AW170" s="14" t="s">
        <v>33</v>
      </c>
      <c r="AX170" s="14" t="s">
        <v>73</v>
      </c>
      <c r="AY170" s="245" t="s">
        <v>140</v>
      </c>
    </row>
    <row r="171" s="14" customFormat="1">
      <c r="A171" s="14"/>
      <c r="B171" s="235"/>
      <c r="C171" s="236"/>
      <c r="D171" s="226" t="s">
        <v>152</v>
      </c>
      <c r="E171" s="237" t="s">
        <v>19</v>
      </c>
      <c r="F171" s="238" t="s">
        <v>241</v>
      </c>
      <c r="G171" s="236"/>
      <c r="H171" s="239">
        <v>5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152</v>
      </c>
      <c r="AU171" s="245" t="s">
        <v>14</v>
      </c>
      <c r="AV171" s="14" t="s">
        <v>14</v>
      </c>
      <c r="AW171" s="14" t="s">
        <v>33</v>
      </c>
      <c r="AX171" s="14" t="s">
        <v>73</v>
      </c>
      <c r="AY171" s="245" t="s">
        <v>140</v>
      </c>
    </row>
    <row r="172" s="15" customFormat="1">
      <c r="A172" s="15"/>
      <c r="B172" s="246"/>
      <c r="C172" s="247"/>
      <c r="D172" s="226" t="s">
        <v>152</v>
      </c>
      <c r="E172" s="248" t="s">
        <v>19</v>
      </c>
      <c r="F172" s="249" t="s">
        <v>189</v>
      </c>
      <c r="G172" s="247"/>
      <c r="H172" s="250">
        <v>160.72999999999999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6" t="s">
        <v>152</v>
      </c>
      <c r="AU172" s="256" t="s">
        <v>14</v>
      </c>
      <c r="AV172" s="15" t="s">
        <v>148</v>
      </c>
      <c r="AW172" s="15" t="s">
        <v>33</v>
      </c>
      <c r="AX172" s="15" t="s">
        <v>81</v>
      </c>
      <c r="AY172" s="256" t="s">
        <v>140</v>
      </c>
    </row>
    <row r="173" s="2" customFormat="1" ht="16.5" customHeight="1">
      <c r="A173" s="40"/>
      <c r="B173" s="41"/>
      <c r="C173" s="206" t="s">
        <v>8</v>
      </c>
      <c r="D173" s="206" t="s">
        <v>143</v>
      </c>
      <c r="E173" s="207" t="s">
        <v>242</v>
      </c>
      <c r="F173" s="208" t="s">
        <v>243</v>
      </c>
      <c r="G173" s="209" t="s">
        <v>184</v>
      </c>
      <c r="H173" s="210">
        <v>34.270000000000003</v>
      </c>
      <c r="I173" s="211"/>
      <c r="J173" s="212">
        <f>ROUND(I173*H173,2)</f>
        <v>0</v>
      </c>
      <c r="K173" s="208" t="s">
        <v>19</v>
      </c>
      <c r="L173" s="46"/>
      <c r="M173" s="213" t="s">
        <v>19</v>
      </c>
      <c r="N173" s="214" t="s">
        <v>45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148</v>
      </c>
      <c r="AT173" s="217" t="s">
        <v>143</v>
      </c>
      <c r="AU173" s="217" t="s">
        <v>14</v>
      </c>
      <c r="AY173" s="19" t="s">
        <v>140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14</v>
      </c>
      <c r="BK173" s="218">
        <f>ROUND(I173*H173,2)</f>
        <v>0</v>
      </c>
      <c r="BL173" s="19" t="s">
        <v>148</v>
      </c>
      <c r="BM173" s="217" t="s">
        <v>244</v>
      </c>
    </row>
    <row r="174" s="13" customFormat="1">
      <c r="A174" s="13"/>
      <c r="B174" s="224"/>
      <c r="C174" s="225"/>
      <c r="D174" s="226" t="s">
        <v>152</v>
      </c>
      <c r="E174" s="227" t="s">
        <v>19</v>
      </c>
      <c r="F174" s="228" t="s">
        <v>153</v>
      </c>
      <c r="G174" s="225"/>
      <c r="H174" s="227" t="s">
        <v>19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152</v>
      </c>
      <c r="AU174" s="234" t="s">
        <v>14</v>
      </c>
      <c r="AV174" s="13" t="s">
        <v>81</v>
      </c>
      <c r="AW174" s="13" t="s">
        <v>33</v>
      </c>
      <c r="AX174" s="13" t="s">
        <v>73</v>
      </c>
      <c r="AY174" s="234" t="s">
        <v>140</v>
      </c>
    </row>
    <row r="175" s="13" customFormat="1">
      <c r="A175" s="13"/>
      <c r="B175" s="224"/>
      <c r="C175" s="225"/>
      <c r="D175" s="226" t="s">
        <v>152</v>
      </c>
      <c r="E175" s="227" t="s">
        <v>19</v>
      </c>
      <c r="F175" s="228" t="s">
        <v>245</v>
      </c>
      <c r="G175" s="225"/>
      <c r="H175" s="227" t="s">
        <v>19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152</v>
      </c>
      <c r="AU175" s="234" t="s">
        <v>14</v>
      </c>
      <c r="AV175" s="13" t="s">
        <v>81</v>
      </c>
      <c r="AW175" s="13" t="s">
        <v>33</v>
      </c>
      <c r="AX175" s="13" t="s">
        <v>73</v>
      </c>
      <c r="AY175" s="234" t="s">
        <v>140</v>
      </c>
    </row>
    <row r="176" s="13" customFormat="1">
      <c r="A176" s="13"/>
      <c r="B176" s="224"/>
      <c r="C176" s="225"/>
      <c r="D176" s="226" t="s">
        <v>152</v>
      </c>
      <c r="E176" s="227" t="s">
        <v>19</v>
      </c>
      <c r="F176" s="228" t="s">
        <v>246</v>
      </c>
      <c r="G176" s="225"/>
      <c r="H176" s="227" t="s">
        <v>19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152</v>
      </c>
      <c r="AU176" s="234" t="s">
        <v>14</v>
      </c>
      <c r="AV176" s="13" t="s">
        <v>81</v>
      </c>
      <c r="AW176" s="13" t="s">
        <v>33</v>
      </c>
      <c r="AX176" s="13" t="s">
        <v>73</v>
      </c>
      <c r="AY176" s="234" t="s">
        <v>140</v>
      </c>
    </row>
    <row r="177" s="14" customFormat="1">
      <c r="A177" s="14"/>
      <c r="B177" s="235"/>
      <c r="C177" s="236"/>
      <c r="D177" s="226" t="s">
        <v>152</v>
      </c>
      <c r="E177" s="237" t="s">
        <v>19</v>
      </c>
      <c r="F177" s="238" t="s">
        <v>247</v>
      </c>
      <c r="G177" s="236"/>
      <c r="H177" s="239">
        <v>29.27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152</v>
      </c>
      <c r="AU177" s="245" t="s">
        <v>14</v>
      </c>
      <c r="AV177" s="14" t="s">
        <v>14</v>
      </c>
      <c r="AW177" s="14" t="s">
        <v>33</v>
      </c>
      <c r="AX177" s="14" t="s">
        <v>73</v>
      </c>
      <c r="AY177" s="245" t="s">
        <v>140</v>
      </c>
    </row>
    <row r="178" s="14" customFormat="1">
      <c r="A178" s="14"/>
      <c r="B178" s="235"/>
      <c r="C178" s="236"/>
      <c r="D178" s="226" t="s">
        <v>152</v>
      </c>
      <c r="E178" s="237" t="s">
        <v>19</v>
      </c>
      <c r="F178" s="238" t="s">
        <v>241</v>
      </c>
      <c r="G178" s="236"/>
      <c r="H178" s="239">
        <v>5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152</v>
      </c>
      <c r="AU178" s="245" t="s">
        <v>14</v>
      </c>
      <c r="AV178" s="14" t="s">
        <v>14</v>
      </c>
      <c r="AW178" s="14" t="s">
        <v>33</v>
      </c>
      <c r="AX178" s="14" t="s">
        <v>73</v>
      </c>
      <c r="AY178" s="245" t="s">
        <v>140</v>
      </c>
    </row>
    <row r="179" s="15" customFormat="1">
      <c r="A179" s="15"/>
      <c r="B179" s="246"/>
      <c r="C179" s="247"/>
      <c r="D179" s="226" t="s">
        <v>152</v>
      </c>
      <c r="E179" s="248" t="s">
        <v>19</v>
      </c>
      <c r="F179" s="249" t="s">
        <v>189</v>
      </c>
      <c r="G179" s="247"/>
      <c r="H179" s="250">
        <v>34.270000000000003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6" t="s">
        <v>152</v>
      </c>
      <c r="AU179" s="256" t="s">
        <v>14</v>
      </c>
      <c r="AV179" s="15" t="s">
        <v>148</v>
      </c>
      <c r="AW179" s="15" t="s">
        <v>33</v>
      </c>
      <c r="AX179" s="15" t="s">
        <v>81</v>
      </c>
      <c r="AY179" s="256" t="s">
        <v>140</v>
      </c>
    </row>
    <row r="180" s="2" customFormat="1" ht="16.5" customHeight="1">
      <c r="A180" s="40"/>
      <c r="B180" s="41"/>
      <c r="C180" s="206" t="s">
        <v>248</v>
      </c>
      <c r="D180" s="206" t="s">
        <v>143</v>
      </c>
      <c r="E180" s="207" t="s">
        <v>249</v>
      </c>
      <c r="F180" s="208" t="s">
        <v>250</v>
      </c>
      <c r="G180" s="209" t="s">
        <v>184</v>
      </c>
      <c r="H180" s="210">
        <v>194.69</v>
      </c>
      <c r="I180" s="211"/>
      <c r="J180" s="212">
        <f>ROUND(I180*H180,2)</f>
        <v>0</v>
      </c>
      <c r="K180" s="208" t="s">
        <v>19</v>
      </c>
      <c r="L180" s="46"/>
      <c r="M180" s="213" t="s">
        <v>19</v>
      </c>
      <c r="N180" s="214" t="s">
        <v>45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148</v>
      </c>
      <c r="AT180" s="217" t="s">
        <v>143</v>
      </c>
      <c r="AU180" s="217" t="s">
        <v>14</v>
      </c>
      <c r="AY180" s="19" t="s">
        <v>140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14</v>
      </c>
      <c r="BK180" s="218">
        <f>ROUND(I180*H180,2)</f>
        <v>0</v>
      </c>
      <c r="BL180" s="19" t="s">
        <v>148</v>
      </c>
      <c r="BM180" s="217" t="s">
        <v>251</v>
      </c>
    </row>
    <row r="181" s="13" customFormat="1">
      <c r="A181" s="13"/>
      <c r="B181" s="224"/>
      <c r="C181" s="225"/>
      <c r="D181" s="226" t="s">
        <v>152</v>
      </c>
      <c r="E181" s="227" t="s">
        <v>19</v>
      </c>
      <c r="F181" s="228" t="s">
        <v>153</v>
      </c>
      <c r="G181" s="225"/>
      <c r="H181" s="227" t="s">
        <v>19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152</v>
      </c>
      <c r="AU181" s="234" t="s">
        <v>14</v>
      </c>
      <c r="AV181" s="13" t="s">
        <v>81</v>
      </c>
      <c r="AW181" s="13" t="s">
        <v>33</v>
      </c>
      <c r="AX181" s="13" t="s">
        <v>73</v>
      </c>
      <c r="AY181" s="234" t="s">
        <v>140</v>
      </c>
    </row>
    <row r="182" s="13" customFormat="1">
      <c r="A182" s="13"/>
      <c r="B182" s="224"/>
      <c r="C182" s="225"/>
      <c r="D182" s="226" t="s">
        <v>152</v>
      </c>
      <c r="E182" s="227" t="s">
        <v>19</v>
      </c>
      <c r="F182" s="228" t="s">
        <v>252</v>
      </c>
      <c r="G182" s="225"/>
      <c r="H182" s="227" t="s">
        <v>19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152</v>
      </c>
      <c r="AU182" s="234" t="s">
        <v>14</v>
      </c>
      <c r="AV182" s="13" t="s">
        <v>81</v>
      </c>
      <c r="AW182" s="13" t="s">
        <v>33</v>
      </c>
      <c r="AX182" s="13" t="s">
        <v>73</v>
      </c>
      <c r="AY182" s="234" t="s">
        <v>140</v>
      </c>
    </row>
    <row r="183" s="14" customFormat="1">
      <c r="A183" s="14"/>
      <c r="B183" s="235"/>
      <c r="C183" s="236"/>
      <c r="D183" s="226" t="s">
        <v>152</v>
      </c>
      <c r="E183" s="237" t="s">
        <v>19</v>
      </c>
      <c r="F183" s="238" t="s">
        <v>253</v>
      </c>
      <c r="G183" s="236"/>
      <c r="H183" s="239">
        <v>203.94999999999999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152</v>
      </c>
      <c r="AU183" s="245" t="s">
        <v>14</v>
      </c>
      <c r="AV183" s="14" t="s">
        <v>14</v>
      </c>
      <c r="AW183" s="14" t="s">
        <v>33</v>
      </c>
      <c r="AX183" s="14" t="s">
        <v>73</v>
      </c>
      <c r="AY183" s="245" t="s">
        <v>140</v>
      </c>
    </row>
    <row r="184" s="14" customFormat="1">
      <c r="A184" s="14"/>
      <c r="B184" s="235"/>
      <c r="C184" s="236"/>
      <c r="D184" s="226" t="s">
        <v>152</v>
      </c>
      <c r="E184" s="237" t="s">
        <v>19</v>
      </c>
      <c r="F184" s="238" t="s">
        <v>254</v>
      </c>
      <c r="G184" s="236"/>
      <c r="H184" s="239">
        <v>-9.2599999999999998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152</v>
      </c>
      <c r="AU184" s="245" t="s">
        <v>14</v>
      </c>
      <c r="AV184" s="14" t="s">
        <v>14</v>
      </c>
      <c r="AW184" s="14" t="s">
        <v>33</v>
      </c>
      <c r="AX184" s="14" t="s">
        <v>73</v>
      </c>
      <c r="AY184" s="245" t="s">
        <v>140</v>
      </c>
    </row>
    <row r="185" s="15" customFormat="1">
      <c r="A185" s="15"/>
      <c r="B185" s="246"/>
      <c r="C185" s="247"/>
      <c r="D185" s="226" t="s">
        <v>152</v>
      </c>
      <c r="E185" s="248" t="s">
        <v>19</v>
      </c>
      <c r="F185" s="249" t="s">
        <v>189</v>
      </c>
      <c r="G185" s="247"/>
      <c r="H185" s="250">
        <v>194.69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6" t="s">
        <v>152</v>
      </c>
      <c r="AU185" s="256" t="s">
        <v>14</v>
      </c>
      <c r="AV185" s="15" t="s">
        <v>148</v>
      </c>
      <c r="AW185" s="15" t="s">
        <v>33</v>
      </c>
      <c r="AX185" s="15" t="s">
        <v>81</v>
      </c>
      <c r="AY185" s="256" t="s">
        <v>140</v>
      </c>
    </row>
    <row r="186" s="2" customFormat="1" ht="21.75" customHeight="1">
      <c r="A186" s="40"/>
      <c r="B186" s="41"/>
      <c r="C186" s="206" t="s">
        <v>255</v>
      </c>
      <c r="D186" s="206" t="s">
        <v>143</v>
      </c>
      <c r="E186" s="207" t="s">
        <v>256</v>
      </c>
      <c r="F186" s="208" t="s">
        <v>257</v>
      </c>
      <c r="G186" s="209" t="s">
        <v>158</v>
      </c>
      <c r="H186" s="210">
        <v>0.187</v>
      </c>
      <c r="I186" s="211"/>
      <c r="J186" s="212">
        <f>ROUND(I186*H186,2)</f>
        <v>0</v>
      </c>
      <c r="K186" s="208" t="s">
        <v>147</v>
      </c>
      <c r="L186" s="46"/>
      <c r="M186" s="213" t="s">
        <v>19</v>
      </c>
      <c r="N186" s="214" t="s">
        <v>45</v>
      </c>
      <c r="O186" s="86"/>
      <c r="P186" s="215">
        <f>O186*H186</f>
        <v>0</v>
      </c>
      <c r="Q186" s="215">
        <v>2.3010199999999998</v>
      </c>
      <c r="R186" s="215">
        <f>Q186*H186</f>
        <v>0.43029073999999995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148</v>
      </c>
      <c r="AT186" s="217" t="s">
        <v>143</v>
      </c>
      <c r="AU186" s="217" t="s">
        <v>14</v>
      </c>
      <c r="AY186" s="19" t="s">
        <v>140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14</v>
      </c>
      <c r="BK186" s="218">
        <f>ROUND(I186*H186,2)</f>
        <v>0</v>
      </c>
      <c r="BL186" s="19" t="s">
        <v>148</v>
      </c>
      <c r="BM186" s="217" t="s">
        <v>258</v>
      </c>
    </row>
    <row r="187" s="2" customFormat="1">
      <c r="A187" s="40"/>
      <c r="B187" s="41"/>
      <c r="C187" s="42"/>
      <c r="D187" s="219" t="s">
        <v>150</v>
      </c>
      <c r="E187" s="42"/>
      <c r="F187" s="220" t="s">
        <v>259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150</v>
      </c>
      <c r="AU187" s="19" t="s">
        <v>14</v>
      </c>
    </row>
    <row r="188" s="13" customFormat="1">
      <c r="A188" s="13"/>
      <c r="B188" s="224"/>
      <c r="C188" s="225"/>
      <c r="D188" s="226" t="s">
        <v>152</v>
      </c>
      <c r="E188" s="227" t="s">
        <v>19</v>
      </c>
      <c r="F188" s="228" t="s">
        <v>260</v>
      </c>
      <c r="G188" s="225"/>
      <c r="H188" s="227" t="s">
        <v>19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152</v>
      </c>
      <c r="AU188" s="234" t="s">
        <v>14</v>
      </c>
      <c r="AV188" s="13" t="s">
        <v>81</v>
      </c>
      <c r="AW188" s="13" t="s">
        <v>33</v>
      </c>
      <c r="AX188" s="13" t="s">
        <v>73</v>
      </c>
      <c r="AY188" s="234" t="s">
        <v>140</v>
      </c>
    </row>
    <row r="189" s="13" customFormat="1">
      <c r="A189" s="13"/>
      <c r="B189" s="224"/>
      <c r="C189" s="225"/>
      <c r="D189" s="226" t="s">
        <v>152</v>
      </c>
      <c r="E189" s="227" t="s">
        <v>19</v>
      </c>
      <c r="F189" s="228" t="s">
        <v>261</v>
      </c>
      <c r="G189" s="225"/>
      <c r="H189" s="227" t="s">
        <v>19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152</v>
      </c>
      <c r="AU189" s="234" t="s">
        <v>14</v>
      </c>
      <c r="AV189" s="13" t="s">
        <v>81</v>
      </c>
      <c r="AW189" s="13" t="s">
        <v>33</v>
      </c>
      <c r="AX189" s="13" t="s">
        <v>73</v>
      </c>
      <c r="AY189" s="234" t="s">
        <v>140</v>
      </c>
    </row>
    <row r="190" s="14" customFormat="1">
      <c r="A190" s="14"/>
      <c r="B190" s="235"/>
      <c r="C190" s="236"/>
      <c r="D190" s="226" t="s">
        <v>152</v>
      </c>
      <c r="E190" s="237" t="s">
        <v>19</v>
      </c>
      <c r="F190" s="238" t="s">
        <v>262</v>
      </c>
      <c r="G190" s="236"/>
      <c r="H190" s="239">
        <v>0.094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152</v>
      </c>
      <c r="AU190" s="245" t="s">
        <v>14</v>
      </c>
      <c r="AV190" s="14" t="s">
        <v>14</v>
      </c>
      <c r="AW190" s="14" t="s">
        <v>33</v>
      </c>
      <c r="AX190" s="14" t="s">
        <v>73</v>
      </c>
      <c r="AY190" s="245" t="s">
        <v>140</v>
      </c>
    </row>
    <row r="191" s="13" customFormat="1">
      <c r="A191" s="13"/>
      <c r="B191" s="224"/>
      <c r="C191" s="225"/>
      <c r="D191" s="226" t="s">
        <v>152</v>
      </c>
      <c r="E191" s="227" t="s">
        <v>19</v>
      </c>
      <c r="F191" s="228" t="s">
        <v>263</v>
      </c>
      <c r="G191" s="225"/>
      <c r="H191" s="227" t="s">
        <v>19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152</v>
      </c>
      <c r="AU191" s="234" t="s">
        <v>14</v>
      </c>
      <c r="AV191" s="13" t="s">
        <v>81</v>
      </c>
      <c r="AW191" s="13" t="s">
        <v>33</v>
      </c>
      <c r="AX191" s="13" t="s">
        <v>73</v>
      </c>
      <c r="AY191" s="234" t="s">
        <v>140</v>
      </c>
    </row>
    <row r="192" s="14" customFormat="1">
      <c r="A192" s="14"/>
      <c r="B192" s="235"/>
      <c r="C192" s="236"/>
      <c r="D192" s="226" t="s">
        <v>152</v>
      </c>
      <c r="E192" s="237" t="s">
        <v>19</v>
      </c>
      <c r="F192" s="238" t="s">
        <v>264</v>
      </c>
      <c r="G192" s="236"/>
      <c r="H192" s="239">
        <v>0.092999999999999999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152</v>
      </c>
      <c r="AU192" s="245" t="s">
        <v>14</v>
      </c>
      <c r="AV192" s="14" t="s">
        <v>14</v>
      </c>
      <c r="AW192" s="14" t="s">
        <v>33</v>
      </c>
      <c r="AX192" s="14" t="s">
        <v>73</v>
      </c>
      <c r="AY192" s="245" t="s">
        <v>140</v>
      </c>
    </row>
    <row r="193" s="15" customFormat="1">
      <c r="A193" s="15"/>
      <c r="B193" s="246"/>
      <c r="C193" s="247"/>
      <c r="D193" s="226" t="s">
        <v>152</v>
      </c>
      <c r="E193" s="248" t="s">
        <v>19</v>
      </c>
      <c r="F193" s="249" t="s">
        <v>189</v>
      </c>
      <c r="G193" s="247"/>
      <c r="H193" s="250">
        <v>0.187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6" t="s">
        <v>152</v>
      </c>
      <c r="AU193" s="256" t="s">
        <v>14</v>
      </c>
      <c r="AV193" s="15" t="s">
        <v>148</v>
      </c>
      <c r="AW193" s="15" t="s">
        <v>33</v>
      </c>
      <c r="AX193" s="15" t="s">
        <v>81</v>
      </c>
      <c r="AY193" s="256" t="s">
        <v>140</v>
      </c>
    </row>
    <row r="194" s="2" customFormat="1" ht="21.75" customHeight="1">
      <c r="A194" s="40"/>
      <c r="B194" s="41"/>
      <c r="C194" s="206" t="s">
        <v>265</v>
      </c>
      <c r="D194" s="206" t="s">
        <v>143</v>
      </c>
      <c r="E194" s="207" t="s">
        <v>266</v>
      </c>
      <c r="F194" s="208" t="s">
        <v>267</v>
      </c>
      <c r="G194" s="209" t="s">
        <v>158</v>
      </c>
      <c r="H194" s="210">
        <v>0.187</v>
      </c>
      <c r="I194" s="211"/>
      <c r="J194" s="212">
        <f>ROUND(I194*H194,2)</f>
        <v>0</v>
      </c>
      <c r="K194" s="208" t="s">
        <v>147</v>
      </c>
      <c r="L194" s="46"/>
      <c r="M194" s="213" t="s">
        <v>19</v>
      </c>
      <c r="N194" s="214" t="s">
        <v>45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148</v>
      </c>
      <c r="AT194" s="217" t="s">
        <v>143</v>
      </c>
      <c r="AU194" s="217" t="s">
        <v>14</v>
      </c>
      <c r="AY194" s="19" t="s">
        <v>140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14</v>
      </c>
      <c r="BK194" s="218">
        <f>ROUND(I194*H194,2)</f>
        <v>0</v>
      </c>
      <c r="BL194" s="19" t="s">
        <v>148</v>
      </c>
      <c r="BM194" s="217" t="s">
        <v>268</v>
      </c>
    </row>
    <row r="195" s="2" customFormat="1">
      <c r="A195" s="40"/>
      <c r="B195" s="41"/>
      <c r="C195" s="42"/>
      <c r="D195" s="219" t="s">
        <v>150</v>
      </c>
      <c r="E195" s="42"/>
      <c r="F195" s="220" t="s">
        <v>269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150</v>
      </c>
      <c r="AU195" s="19" t="s">
        <v>14</v>
      </c>
    </row>
    <row r="196" s="2" customFormat="1" ht="21.75" customHeight="1">
      <c r="A196" s="40"/>
      <c r="B196" s="41"/>
      <c r="C196" s="206" t="s">
        <v>270</v>
      </c>
      <c r="D196" s="206" t="s">
        <v>143</v>
      </c>
      <c r="E196" s="207" t="s">
        <v>271</v>
      </c>
      <c r="F196" s="208" t="s">
        <v>272</v>
      </c>
      <c r="G196" s="209" t="s">
        <v>158</v>
      </c>
      <c r="H196" s="210">
        <v>0.187</v>
      </c>
      <c r="I196" s="211"/>
      <c r="J196" s="212">
        <f>ROUND(I196*H196,2)</f>
        <v>0</v>
      </c>
      <c r="K196" s="208" t="s">
        <v>147</v>
      </c>
      <c r="L196" s="46"/>
      <c r="M196" s="213" t="s">
        <v>19</v>
      </c>
      <c r="N196" s="214" t="s">
        <v>45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148</v>
      </c>
      <c r="AT196" s="217" t="s">
        <v>143</v>
      </c>
      <c r="AU196" s="217" t="s">
        <v>14</v>
      </c>
      <c r="AY196" s="19" t="s">
        <v>140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14</v>
      </c>
      <c r="BK196" s="218">
        <f>ROUND(I196*H196,2)</f>
        <v>0</v>
      </c>
      <c r="BL196" s="19" t="s">
        <v>148</v>
      </c>
      <c r="BM196" s="217" t="s">
        <v>273</v>
      </c>
    </row>
    <row r="197" s="2" customFormat="1">
      <c r="A197" s="40"/>
      <c r="B197" s="41"/>
      <c r="C197" s="42"/>
      <c r="D197" s="219" t="s">
        <v>150</v>
      </c>
      <c r="E197" s="42"/>
      <c r="F197" s="220" t="s">
        <v>274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150</v>
      </c>
      <c r="AU197" s="19" t="s">
        <v>14</v>
      </c>
    </row>
    <row r="198" s="2" customFormat="1" ht="16.5" customHeight="1">
      <c r="A198" s="40"/>
      <c r="B198" s="41"/>
      <c r="C198" s="206" t="s">
        <v>275</v>
      </c>
      <c r="D198" s="206" t="s">
        <v>143</v>
      </c>
      <c r="E198" s="207" t="s">
        <v>276</v>
      </c>
      <c r="F198" s="208" t="s">
        <v>277</v>
      </c>
      <c r="G198" s="209" t="s">
        <v>184</v>
      </c>
      <c r="H198" s="210">
        <v>391.94200000000001</v>
      </c>
      <c r="I198" s="211"/>
      <c r="J198" s="212">
        <f>ROUND(I198*H198,2)</f>
        <v>0</v>
      </c>
      <c r="K198" s="208" t="s">
        <v>147</v>
      </c>
      <c r="L198" s="46"/>
      <c r="M198" s="213" t="s">
        <v>19</v>
      </c>
      <c r="N198" s="214" t="s">
        <v>45</v>
      </c>
      <c r="O198" s="86"/>
      <c r="P198" s="215">
        <f>O198*H198</f>
        <v>0</v>
      </c>
      <c r="Q198" s="215">
        <v>0.089760000000000006</v>
      </c>
      <c r="R198" s="215">
        <f>Q198*H198</f>
        <v>35.180713920000002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148</v>
      </c>
      <c r="AT198" s="217" t="s">
        <v>143</v>
      </c>
      <c r="AU198" s="217" t="s">
        <v>14</v>
      </c>
      <c r="AY198" s="19" t="s">
        <v>140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14</v>
      </c>
      <c r="BK198" s="218">
        <f>ROUND(I198*H198,2)</f>
        <v>0</v>
      </c>
      <c r="BL198" s="19" t="s">
        <v>148</v>
      </c>
      <c r="BM198" s="217" t="s">
        <v>278</v>
      </c>
    </row>
    <row r="199" s="2" customFormat="1">
      <c r="A199" s="40"/>
      <c r="B199" s="41"/>
      <c r="C199" s="42"/>
      <c r="D199" s="219" t="s">
        <v>150</v>
      </c>
      <c r="E199" s="42"/>
      <c r="F199" s="220" t="s">
        <v>279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150</v>
      </c>
      <c r="AU199" s="19" t="s">
        <v>14</v>
      </c>
    </row>
    <row r="200" s="13" customFormat="1">
      <c r="A200" s="13"/>
      <c r="B200" s="224"/>
      <c r="C200" s="225"/>
      <c r="D200" s="226" t="s">
        <v>152</v>
      </c>
      <c r="E200" s="227" t="s">
        <v>19</v>
      </c>
      <c r="F200" s="228" t="s">
        <v>153</v>
      </c>
      <c r="G200" s="225"/>
      <c r="H200" s="227" t="s">
        <v>19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152</v>
      </c>
      <c r="AU200" s="234" t="s">
        <v>14</v>
      </c>
      <c r="AV200" s="13" t="s">
        <v>81</v>
      </c>
      <c r="AW200" s="13" t="s">
        <v>33</v>
      </c>
      <c r="AX200" s="13" t="s">
        <v>73</v>
      </c>
      <c r="AY200" s="234" t="s">
        <v>140</v>
      </c>
    </row>
    <row r="201" s="13" customFormat="1">
      <c r="A201" s="13"/>
      <c r="B201" s="224"/>
      <c r="C201" s="225"/>
      <c r="D201" s="226" t="s">
        <v>152</v>
      </c>
      <c r="E201" s="227" t="s">
        <v>19</v>
      </c>
      <c r="F201" s="228" t="s">
        <v>280</v>
      </c>
      <c r="G201" s="225"/>
      <c r="H201" s="227" t="s">
        <v>19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152</v>
      </c>
      <c r="AU201" s="234" t="s">
        <v>14</v>
      </c>
      <c r="AV201" s="13" t="s">
        <v>81</v>
      </c>
      <c r="AW201" s="13" t="s">
        <v>33</v>
      </c>
      <c r="AX201" s="13" t="s">
        <v>73</v>
      </c>
      <c r="AY201" s="234" t="s">
        <v>140</v>
      </c>
    </row>
    <row r="202" s="14" customFormat="1">
      <c r="A202" s="14"/>
      <c r="B202" s="235"/>
      <c r="C202" s="236"/>
      <c r="D202" s="226" t="s">
        <v>152</v>
      </c>
      <c r="E202" s="237" t="s">
        <v>19</v>
      </c>
      <c r="F202" s="238" t="s">
        <v>281</v>
      </c>
      <c r="G202" s="236"/>
      <c r="H202" s="239">
        <v>204.25999999999999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5" t="s">
        <v>152</v>
      </c>
      <c r="AU202" s="245" t="s">
        <v>14</v>
      </c>
      <c r="AV202" s="14" t="s">
        <v>14</v>
      </c>
      <c r="AW202" s="14" t="s">
        <v>33</v>
      </c>
      <c r="AX202" s="14" t="s">
        <v>73</v>
      </c>
      <c r="AY202" s="245" t="s">
        <v>140</v>
      </c>
    </row>
    <row r="203" s="14" customFormat="1">
      <c r="A203" s="14"/>
      <c r="B203" s="235"/>
      <c r="C203" s="236"/>
      <c r="D203" s="226" t="s">
        <v>152</v>
      </c>
      <c r="E203" s="237" t="s">
        <v>19</v>
      </c>
      <c r="F203" s="238" t="s">
        <v>282</v>
      </c>
      <c r="G203" s="236"/>
      <c r="H203" s="239">
        <v>-3.504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152</v>
      </c>
      <c r="AU203" s="245" t="s">
        <v>14</v>
      </c>
      <c r="AV203" s="14" t="s">
        <v>14</v>
      </c>
      <c r="AW203" s="14" t="s">
        <v>33</v>
      </c>
      <c r="AX203" s="14" t="s">
        <v>73</v>
      </c>
      <c r="AY203" s="245" t="s">
        <v>140</v>
      </c>
    </row>
    <row r="204" s="16" customFormat="1">
      <c r="A204" s="16"/>
      <c r="B204" s="257"/>
      <c r="C204" s="258"/>
      <c r="D204" s="226" t="s">
        <v>152</v>
      </c>
      <c r="E204" s="259" t="s">
        <v>19</v>
      </c>
      <c r="F204" s="260" t="s">
        <v>283</v>
      </c>
      <c r="G204" s="258"/>
      <c r="H204" s="261">
        <v>200.756</v>
      </c>
      <c r="I204" s="262"/>
      <c r="J204" s="258"/>
      <c r="K204" s="258"/>
      <c r="L204" s="263"/>
      <c r="M204" s="264"/>
      <c r="N204" s="265"/>
      <c r="O204" s="265"/>
      <c r="P204" s="265"/>
      <c r="Q204" s="265"/>
      <c r="R204" s="265"/>
      <c r="S204" s="265"/>
      <c r="T204" s="26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67" t="s">
        <v>152</v>
      </c>
      <c r="AU204" s="267" t="s">
        <v>14</v>
      </c>
      <c r="AV204" s="16" t="s">
        <v>141</v>
      </c>
      <c r="AW204" s="16" t="s">
        <v>33</v>
      </c>
      <c r="AX204" s="16" t="s">
        <v>73</v>
      </c>
      <c r="AY204" s="267" t="s">
        <v>140</v>
      </c>
    </row>
    <row r="205" s="13" customFormat="1">
      <c r="A205" s="13"/>
      <c r="B205" s="224"/>
      <c r="C205" s="225"/>
      <c r="D205" s="226" t="s">
        <v>152</v>
      </c>
      <c r="E205" s="227" t="s">
        <v>19</v>
      </c>
      <c r="F205" s="228" t="s">
        <v>284</v>
      </c>
      <c r="G205" s="225"/>
      <c r="H205" s="227" t="s">
        <v>19</v>
      </c>
      <c r="I205" s="229"/>
      <c r="J205" s="225"/>
      <c r="K205" s="225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152</v>
      </c>
      <c r="AU205" s="234" t="s">
        <v>14</v>
      </c>
      <c r="AV205" s="13" t="s">
        <v>81</v>
      </c>
      <c r="AW205" s="13" t="s">
        <v>33</v>
      </c>
      <c r="AX205" s="13" t="s">
        <v>73</v>
      </c>
      <c r="AY205" s="234" t="s">
        <v>140</v>
      </c>
    </row>
    <row r="206" s="14" customFormat="1">
      <c r="A206" s="14"/>
      <c r="B206" s="235"/>
      <c r="C206" s="236"/>
      <c r="D206" s="226" t="s">
        <v>152</v>
      </c>
      <c r="E206" s="237" t="s">
        <v>19</v>
      </c>
      <c r="F206" s="238" t="s">
        <v>253</v>
      </c>
      <c r="G206" s="236"/>
      <c r="H206" s="239">
        <v>203.94999999999999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5" t="s">
        <v>152</v>
      </c>
      <c r="AU206" s="245" t="s">
        <v>14</v>
      </c>
      <c r="AV206" s="14" t="s">
        <v>14</v>
      </c>
      <c r="AW206" s="14" t="s">
        <v>33</v>
      </c>
      <c r="AX206" s="14" t="s">
        <v>73</v>
      </c>
      <c r="AY206" s="245" t="s">
        <v>140</v>
      </c>
    </row>
    <row r="207" s="14" customFormat="1">
      <c r="A207" s="14"/>
      <c r="B207" s="235"/>
      <c r="C207" s="236"/>
      <c r="D207" s="226" t="s">
        <v>152</v>
      </c>
      <c r="E207" s="237" t="s">
        <v>19</v>
      </c>
      <c r="F207" s="238" t="s">
        <v>285</v>
      </c>
      <c r="G207" s="236"/>
      <c r="H207" s="239">
        <v>-3.504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152</v>
      </c>
      <c r="AU207" s="245" t="s">
        <v>14</v>
      </c>
      <c r="AV207" s="14" t="s">
        <v>14</v>
      </c>
      <c r="AW207" s="14" t="s">
        <v>33</v>
      </c>
      <c r="AX207" s="14" t="s">
        <v>73</v>
      </c>
      <c r="AY207" s="245" t="s">
        <v>140</v>
      </c>
    </row>
    <row r="208" s="14" customFormat="1">
      <c r="A208" s="14"/>
      <c r="B208" s="235"/>
      <c r="C208" s="236"/>
      <c r="D208" s="226" t="s">
        <v>152</v>
      </c>
      <c r="E208" s="237" t="s">
        <v>19</v>
      </c>
      <c r="F208" s="238" t="s">
        <v>254</v>
      </c>
      <c r="G208" s="236"/>
      <c r="H208" s="239">
        <v>-9.2599999999999998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152</v>
      </c>
      <c r="AU208" s="245" t="s">
        <v>14</v>
      </c>
      <c r="AV208" s="14" t="s">
        <v>14</v>
      </c>
      <c r="AW208" s="14" t="s">
        <v>33</v>
      </c>
      <c r="AX208" s="14" t="s">
        <v>73</v>
      </c>
      <c r="AY208" s="245" t="s">
        <v>140</v>
      </c>
    </row>
    <row r="209" s="16" customFormat="1">
      <c r="A209" s="16"/>
      <c r="B209" s="257"/>
      <c r="C209" s="258"/>
      <c r="D209" s="226" t="s">
        <v>152</v>
      </c>
      <c r="E209" s="259" t="s">
        <v>19</v>
      </c>
      <c r="F209" s="260" t="s">
        <v>283</v>
      </c>
      <c r="G209" s="258"/>
      <c r="H209" s="261">
        <v>191.18600000000001</v>
      </c>
      <c r="I209" s="262"/>
      <c r="J209" s="258"/>
      <c r="K209" s="258"/>
      <c r="L209" s="263"/>
      <c r="M209" s="264"/>
      <c r="N209" s="265"/>
      <c r="O209" s="265"/>
      <c r="P209" s="265"/>
      <c r="Q209" s="265"/>
      <c r="R209" s="265"/>
      <c r="S209" s="265"/>
      <c r="T209" s="26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67" t="s">
        <v>152</v>
      </c>
      <c r="AU209" s="267" t="s">
        <v>14</v>
      </c>
      <c r="AV209" s="16" t="s">
        <v>141</v>
      </c>
      <c r="AW209" s="16" t="s">
        <v>33</v>
      </c>
      <c r="AX209" s="16" t="s">
        <v>73</v>
      </c>
      <c r="AY209" s="267" t="s">
        <v>140</v>
      </c>
    </row>
    <row r="210" s="15" customFormat="1">
      <c r="A210" s="15"/>
      <c r="B210" s="246"/>
      <c r="C210" s="247"/>
      <c r="D210" s="226" t="s">
        <v>152</v>
      </c>
      <c r="E210" s="248" t="s">
        <v>19</v>
      </c>
      <c r="F210" s="249" t="s">
        <v>189</v>
      </c>
      <c r="G210" s="247"/>
      <c r="H210" s="250">
        <v>391.94200000000001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6" t="s">
        <v>152</v>
      </c>
      <c r="AU210" s="256" t="s">
        <v>14</v>
      </c>
      <c r="AV210" s="15" t="s">
        <v>148</v>
      </c>
      <c r="AW210" s="15" t="s">
        <v>33</v>
      </c>
      <c r="AX210" s="15" t="s">
        <v>81</v>
      </c>
      <c r="AY210" s="256" t="s">
        <v>140</v>
      </c>
    </row>
    <row r="211" s="2" customFormat="1" ht="16.5" customHeight="1">
      <c r="A211" s="40"/>
      <c r="B211" s="41"/>
      <c r="C211" s="206" t="s">
        <v>7</v>
      </c>
      <c r="D211" s="206" t="s">
        <v>143</v>
      </c>
      <c r="E211" s="207" t="s">
        <v>286</v>
      </c>
      <c r="F211" s="208" t="s">
        <v>287</v>
      </c>
      <c r="G211" s="209" t="s">
        <v>184</v>
      </c>
      <c r="H211" s="210">
        <v>5.0449999999999999</v>
      </c>
      <c r="I211" s="211"/>
      <c r="J211" s="212">
        <f>ROUND(I211*H211,2)</f>
        <v>0</v>
      </c>
      <c r="K211" s="208" t="s">
        <v>147</v>
      </c>
      <c r="L211" s="46"/>
      <c r="M211" s="213" t="s">
        <v>19</v>
      </c>
      <c r="N211" s="214" t="s">
        <v>45</v>
      </c>
      <c r="O211" s="86"/>
      <c r="P211" s="215">
        <f>O211*H211</f>
        <v>0</v>
      </c>
      <c r="Q211" s="215">
        <v>0.11219999999999999</v>
      </c>
      <c r="R211" s="215">
        <f>Q211*H211</f>
        <v>0.56604899999999991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148</v>
      </c>
      <c r="AT211" s="217" t="s">
        <v>143</v>
      </c>
      <c r="AU211" s="217" t="s">
        <v>14</v>
      </c>
      <c r="AY211" s="19" t="s">
        <v>140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14</v>
      </c>
      <c r="BK211" s="218">
        <f>ROUND(I211*H211,2)</f>
        <v>0</v>
      </c>
      <c r="BL211" s="19" t="s">
        <v>148</v>
      </c>
      <c r="BM211" s="217" t="s">
        <v>288</v>
      </c>
    </row>
    <row r="212" s="2" customFormat="1">
      <c r="A212" s="40"/>
      <c r="B212" s="41"/>
      <c r="C212" s="42"/>
      <c r="D212" s="219" t="s">
        <v>150</v>
      </c>
      <c r="E212" s="42"/>
      <c r="F212" s="220" t="s">
        <v>289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150</v>
      </c>
      <c r="AU212" s="19" t="s">
        <v>14</v>
      </c>
    </row>
    <row r="213" s="13" customFormat="1">
      <c r="A213" s="13"/>
      <c r="B213" s="224"/>
      <c r="C213" s="225"/>
      <c r="D213" s="226" t="s">
        <v>152</v>
      </c>
      <c r="E213" s="227" t="s">
        <v>19</v>
      </c>
      <c r="F213" s="228" t="s">
        <v>260</v>
      </c>
      <c r="G213" s="225"/>
      <c r="H213" s="227" t="s">
        <v>19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152</v>
      </c>
      <c r="AU213" s="234" t="s">
        <v>14</v>
      </c>
      <c r="AV213" s="13" t="s">
        <v>81</v>
      </c>
      <c r="AW213" s="13" t="s">
        <v>33</v>
      </c>
      <c r="AX213" s="13" t="s">
        <v>73</v>
      </c>
      <c r="AY213" s="234" t="s">
        <v>140</v>
      </c>
    </row>
    <row r="214" s="13" customFormat="1">
      <c r="A214" s="13"/>
      <c r="B214" s="224"/>
      <c r="C214" s="225"/>
      <c r="D214" s="226" t="s">
        <v>152</v>
      </c>
      <c r="E214" s="227" t="s">
        <v>19</v>
      </c>
      <c r="F214" s="228" t="s">
        <v>290</v>
      </c>
      <c r="G214" s="225"/>
      <c r="H214" s="227" t="s">
        <v>19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152</v>
      </c>
      <c r="AU214" s="234" t="s">
        <v>14</v>
      </c>
      <c r="AV214" s="13" t="s">
        <v>81</v>
      </c>
      <c r="AW214" s="13" t="s">
        <v>33</v>
      </c>
      <c r="AX214" s="13" t="s">
        <v>73</v>
      </c>
      <c r="AY214" s="234" t="s">
        <v>140</v>
      </c>
    </row>
    <row r="215" s="14" customFormat="1">
      <c r="A215" s="14"/>
      <c r="B215" s="235"/>
      <c r="C215" s="236"/>
      <c r="D215" s="226" t="s">
        <v>152</v>
      </c>
      <c r="E215" s="237" t="s">
        <v>19</v>
      </c>
      <c r="F215" s="238" t="s">
        <v>291</v>
      </c>
      <c r="G215" s="236"/>
      <c r="H215" s="239">
        <v>2.3290000000000002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152</v>
      </c>
      <c r="AU215" s="245" t="s">
        <v>14</v>
      </c>
      <c r="AV215" s="14" t="s">
        <v>14</v>
      </c>
      <c r="AW215" s="14" t="s">
        <v>33</v>
      </c>
      <c r="AX215" s="14" t="s">
        <v>73</v>
      </c>
      <c r="AY215" s="245" t="s">
        <v>140</v>
      </c>
    </row>
    <row r="216" s="13" customFormat="1">
      <c r="A216" s="13"/>
      <c r="B216" s="224"/>
      <c r="C216" s="225"/>
      <c r="D216" s="226" t="s">
        <v>152</v>
      </c>
      <c r="E216" s="227" t="s">
        <v>19</v>
      </c>
      <c r="F216" s="228" t="s">
        <v>263</v>
      </c>
      <c r="G216" s="225"/>
      <c r="H216" s="227" t="s">
        <v>19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152</v>
      </c>
      <c r="AU216" s="234" t="s">
        <v>14</v>
      </c>
      <c r="AV216" s="13" t="s">
        <v>81</v>
      </c>
      <c r="AW216" s="13" t="s">
        <v>33</v>
      </c>
      <c r="AX216" s="13" t="s">
        <v>73</v>
      </c>
      <c r="AY216" s="234" t="s">
        <v>140</v>
      </c>
    </row>
    <row r="217" s="14" customFormat="1">
      <c r="A217" s="14"/>
      <c r="B217" s="235"/>
      <c r="C217" s="236"/>
      <c r="D217" s="226" t="s">
        <v>152</v>
      </c>
      <c r="E217" s="237" t="s">
        <v>19</v>
      </c>
      <c r="F217" s="238" t="s">
        <v>292</v>
      </c>
      <c r="G217" s="236"/>
      <c r="H217" s="239">
        <v>2.7160000000000002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152</v>
      </c>
      <c r="AU217" s="245" t="s">
        <v>14</v>
      </c>
      <c r="AV217" s="14" t="s">
        <v>14</v>
      </c>
      <c r="AW217" s="14" t="s">
        <v>33</v>
      </c>
      <c r="AX217" s="14" t="s">
        <v>73</v>
      </c>
      <c r="AY217" s="245" t="s">
        <v>140</v>
      </c>
    </row>
    <row r="218" s="15" customFormat="1">
      <c r="A218" s="15"/>
      <c r="B218" s="246"/>
      <c r="C218" s="247"/>
      <c r="D218" s="226" t="s">
        <v>152</v>
      </c>
      <c r="E218" s="248" t="s">
        <v>19</v>
      </c>
      <c r="F218" s="249" t="s">
        <v>189</v>
      </c>
      <c r="G218" s="247"/>
      <c r="H218" s="250">
        <v>5.0449999999999999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6" t="s">
        <v>152</v>
      </c>
      <c r="AU218" s="256" t="s">
        <v>14</v>
      </c>
      <c r="AV218" s="15" t="s">
        <v>148</v>
      </c>
      <c r="AW218" s="15" t="s">
        <v>33</v>
      </c>
      <c r="AX218" s="15" t="s">
        <v>81</v>
      </c>
      <c r="AY218" s="256" t="s">
        <v>140</v>
      </c>
    </row>
    <row r="219" s="2" customFormat="1" ht="16.5" customHeight="1">
      <c r="A219" s="40"/>
      <c r="B219" s="41"/>
      <c r="C219" s="206" t="s">
        <v>293</v>
      </c>
      <c r="D219" s="206" t="s">
        <v>143</v>
      </c>
      <c r="E219" s="207" t="s">
        <v>294</v>
      </c>
      <c r="F219" s="208" t="s">
        <v>295</v>
      </c>
      <c r="G219" s="209" t="s">
        <v>184</v>
      </c>
      <c r="H219" s="210">
        <v>399.33699999999999</v>
      </c>
      <c r="I219" s="211"/>
      <c r="J219" s="212">
        <f>ROUND(I219*H219,2)</f>
        <v>0</v>
      </c>
      <c r="K219" s="208" t="s">
        <v>147</v>
      </c>
      <c r="L219" s="46"/>
      <c r="M219" s="213" t="s">
        <v>19</v>
      </c>
      <c r="N219" s="214" t="s">
        <v>45</v>
      </c>
      <c r="O219" s="86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148</v>
      </c>
      <c r="AT219" s="217" t="s">
        <v>143</v>
      </c>
      <c r="AU219" s="217" t="s">
        <v>14</v>
      </c>
      <c r="AY219" s="19" t="s">
        <v>140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14</v>
      </c>
      <c r="BK219" s="218">
        <f>ROUND(I219*H219,2)</f>
        <v>0</v>
      </c>
      <c r="BL219" s="19" t="s">
        <v>148</v>
      </c>
      <c r="BM219" s="217" t="s">
        <v>296</v>
      </c>
    </row>
    <row r="220" s="2" customFormat="1">
      <c r="A220" s="40"/>
      <c r="B220" s="41"/>
      <c r="C220" s="42"/>
      <c r="D220" s="219" t="s">
        <v>150</v>
      </c>
      <c r="E220" s="42"/>
      <c r="F220" s="220" t="s">
        <v>297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150</v>
      </c>
      <c r="AU220" s="19" t="s">
        <v>14</v>
      </c>
    </row>
    <row r="221" s="13" customFormat="1">
      <c r="A221" s="13"/>
      <c r="B221" s="224"/>
      <c r="C221" s="225"/>
      <c r="D221" s="226" t="s">
        <v>152</v>
      </c>
      <c r="E221" s="227" t="s">
        <v>19</v>
      </c>
      <c r="F221" s="228" t="s">
        <v>153</v>
      </c>
      <c r="G221" s="225"/>
      <c r="H221" s="227" t="s">
        <v>19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152</v>
      </c>
      <c r="AU221" s="234" t="s">
        <v>14</v>
      </c>
      <c r="AV221" s="13" t="s">
        <v>81</v>
      </c>
      <c r="AW221" s="13" t="s">
        <v>33</v>
      </c>
      <c r="AX221" s="13" t="s">
        <v>73</v>
      </c>
      <c r="AY221" s="234" t="s">
        <v>140</v>
      </c>
    </row>
    <row r="222" s="14" customFormat="1">
      <c r="A222" s="14"/>
      <c r="B222" s="235"/>
      <c r="C222" s="236"/>
      <c r="D222" s="226" t="s">
        <v>152</v>
      </c>
      <c r="E222" s="237" t="s">
        <v>19</v>
      </c>
      <c r="F222" s="238" t="s">
        <v>298</v>
      </c>
      <c r="G222" s="236"/>
      <c r="H222" s="239">
        <v>396.98700000000002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152</v>
      </c>
      <c r="AU222" s="245" t="s">
        <v>14</v>
      </c>
      <c r="AV222" s="14" t="s">
        <v>14</v>
      </c>
      <c r="AW222" s="14" t="s">
        <v>33</v>
      </c>
      <c r="AX222" s="14" t="s">
        <v>73</v>
      </c>
      <c r="AY222" s="245" t="s">
        <v>140</v>
      </c>
    </row>
    <row r="223" s="14" customFormat="1">
      <c r="A223" s="14"/>
      <c r="B223" s="235"/>
      <c r="C223" s="236"/>
      <c r="D223" s="226" t="s">
        <v>152</v>
      </c>
      <c r="E223" s="237" t="s">
        <v>19</v>
      </c>
      <c r="F223" s="238" t="s">
        <v>299</v>
      </c>
      <c r="G223" s="236"/>
      <c r="H223" s="239">
        <v>2.3500000000000001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152</v>
      </c>
      <c r="AU223" s="245" t="s">
        <v>14</v>
      </c>
      <c r="AV223" s="14" t="s">
        <v>14</v>
      </c>
      <c r="AW223" s="14" t="s">
        <v>33</v>
      </c>
      <c r="AX223" s="14" t="s">
        <v>73</v>
      </c>
      <c r="AY223" s="245" t="s">
        <v>140</v>
      </c>
    </row>
    <row r="224" s="15" customFormat="1">
      <c r="A224" s="15"/>
      <c r="B224" s="246"/>
      <c r="C224" s="247"/>
      <c r="D224" s="226" t="s">
        <v>152</v>
      </c>
      <c r="E224" s="248" t="s">
        <v>19</v>
      </c>
      <c r="F224" s="249" t="s">
        <v>189</v>
      </c>
      <c r="G224" s="247"/>
      <c r="H224" s="250">
        <v>399.33699999999999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6" t="s">
        <v>152</v>
      </c>
      <c r="AU224" s="256" t="s">
        <v>14</v>
      </c>
      <c r="AV224" s="15" t="s">
        <v>148</v>
      </c>
      <c r="AW224" s="15" t="s">
        <v>33</v>
      </c>
      <c r="AX224" s="15" t="s">
        <v>81</v>
      </c>
      <c r="AY224" s="256" t="s">
        <v>140</v>
      </c>
    </row>
    <row r="225" s="2" customFormat="1" ht="24.15" customHeight="1">
      <c r="A225" s="40"/>
      <c r="B225" s="41"/>
      <c r="C225" s="206" t="s">
        <v>300</v>
      </c>
      <c r="D225" s="206" t="s">
        <v>143</v>
      </c>
      <c r="E225" s="207" t="s">
        <v>301</v>
      </c>
      <c r="F225" s="208" t="s">
        <v>302</v>
      </c>
      <c r="G225" s="209" t="s">
        <v>303</v>
      </c>
      <c r="H225" s="210">
        <v>203.19999999999999</v>
      </c>
      <c r="I225" s="211"/>
      <c r="J225" s="212">
        <f>ROUND(I225*H225,2)</f>
        <v>0</v>
      </c>
      <c r="K225" s="208" t="s">
        <v>147</v>
      </c>
      <c r="L225" s="46"/>
      <c r="M225" s="213" t="s">
        <v>19</v>
      </c>
      <c r="N225" s="214" t="s">
        <v>45</v>
      </c>
      <c r="O225" s="86"/>
      <c r="P225" s="215">
        <f>O225*H225</f>
        <v>0</v>
      </c>
      <c r="Q225" s="215">
        <v>2.0000000000000002E-05</v>
      </c>
      <c r="R225" s="215">
        <f>Q225*H225</f>
        <v>0.0040639999999999999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148</v>
      </c>
      <c r="AT225" s="217" t="s">
        <v>143</v>
      </c>
      <c r="AU225" s="217" t="s">
        <v>14</v>
      </c>
      <c r="AY225" s="19" t="s">
        <v>140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14</v>
      </c>
      <c r="BK225" s="218">
        <f>ROUND(I225*H225,2)</f>
        <v>0</v>
      </c>
      <c r="BL225" s="19" t="s">
        <v>148</v>
      </c>
      <c r="BM225" s="217" t="s">
        <v>304</v>
      </c>
    </row>
    <row r="226" s="2" customFormat="1">
      <c r="A226" s="40"/>
      <c r="B226" s="41"/>
      <c r="C226" s="42"/>
      <c r="D226" s="219" t="s">
        <v>150</v>
      </c>
      <c r="E226" s="42"/>
      <c r="F226" s="220" t="s">
        <v>305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150</v>
      </c>
      <c r="AU226" s="19" t="s">
        <v>14</v>
      </c>
    </row>
    <row r="227" s="13" customFormat="1">
      <c r="A227" s="13"/>
      <c r="B227" s="224"/>
      <c r="C227" s="225"/>
      <c r="D227" s="226" t="s">
        <v>152</v>
      </c>
      <c r="E227" s="227" t="s">
        <v>19</v>
      </c>
      <c r="F227" s="228" t="s">
        <v>153</v>
      </c>
      <c r="G227" s="225"/>
      <c r="H227" s="227" t="s">
        <v>19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152</v>
      </c>
      <c r="AU227" s="234" t="s">
        <v>14</v>
      </c>
      <c r="AV227" s="13" t="s">
        <v>81</v>
      </c>
      <c r="AW227" s="13" t="s">
        <v>33</v>
      </c>
      <c r="AX227" s="13" t="s">
        <v>73</v>
      </c>
      <c r="AY227" s="234" t="s">
        <v>140</v>
      </c>
    </row>
    <row r="228" s="13" customFormat="1">
      <c r="A228" s="13"/>
      <c r="B228" s="224"/>
      <c r="C228" s="225"/>
      <c r="D228" s="226" t="s">
        <v>152</v>
      </c>
      <c r="E228" s="227" t="s">
        <v>19</v>
      </c>
      <c r="F228" s="228" t="s">
        <v>280</v>
      </c>
      <c r="G228" s="225"/>
      <c r="H228" s="227" t="s">
        <v>19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152</v>
      </c>
      <c r="AU228" s="234" t="s">
        <v>14</v>
      </c>
      <c r="AV228" s="13" t="s">
        <v>81</v>
      </c>
      <c r="AW228" s="13" t="s">
        <v>33</v>
      </c>
      <c r="AX228" s="13" t="s">
        <v>73</v>
      </c>
      <c r="AY228" s="234" t="s">
        <v>140</v>
      </c>
    </row>
    <row r="229" s="14" customFormat="1">
      <c r="A229" s="14"/>
      <c r="B229" s="235"/>
      <c r="C229" s="236"/>
      <c r="D229" s="226" t="s">
        <v>152</v>
      </c>
      <c r="E229" s="237" t="s">
        <v>19</v>
      </c>
      <c r="F229" s="238" t="s">
        <v>306</v>
      </c>
      <c r="G229" s="236"/>
      <c r="H229" s="239">
        <v>106.59999999999999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5" t="s">
        <v>152</v>
      </c>
      <c r="AU229" s="245" t="s">
        <v>14</v>
      </c>
      <c r="AV229" s="14" t="s">
        <v>14</v>
      </c>
      <c r="AW229" s="14" t="s">
        <v>33</v>
      </c>
      <c r="AX229" s="14" t="s">
        <v>73</v>
      </c>
      <c r="AY229" s="245" t="s">
        <v>140</v>
      </c>
    </row>
    <row r="230" s="13" customFormat="1">
      <c r="A230" s="13"/>
      <c r="B230" s="224"/>
      <c r="C230" s="225"/>
      <c r="D230" s="226" t="s">
        <v>152</v>
      </c>
      <c r="E230" s="227" t="s">
        <v>19</v>
      </c>
      <c r="F230" s="228" t="s">
        <v>307</v>
      </c>
      <c r="G230" s="225"/>
      <c r="H230" s="227" t="s">
        <v>19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152</v>
      </c>
      <c r="AU230" s="234" t="s">
        <v>14</v>
      </c>
      <c r="AV230" s="13" t="s">
        <v>81</v>
      </c>
      <c r="AW230" s="13" t="s">
        <v>33</v>
      </c>
      <c r="AX230" s="13" t="s">
        <v>73</v>
      </c>
      <c r="AY230" s="234" t="s">
        <v>140</v>
      </c>
    </row>
    <row r="231" s="14" customFormat="1">
      <c r="A231" s="14"/>
      <c r="B231" s="235"/>
      <c r="C231" s="236"/>
      <c r="D231" s="226" t="s">
        <v>152</v>
      </c>
      <c r="E231" s="237" t="s">
        <v>19</v>
      </c>
      <c r="F231" s="238" t="s">
        <v>308</v>
      </c>
      <c r="G231" s="236"/>
      <c r="H231" s="239">
        <v>96.599999999999994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152</v>
      </c>
      <c r="AU231" s="245" t="s">
        <v>14</v>
      </c>
      <c r="AV231" s="14" t="s">
        <v>14</v>
      </c>
      <c r="AW231" s="14" t="s">
        <v>33</v>
      </c>
      <c r="AX231" s="14" t="s">
        <v>73</v>
      </c>
      <c r="AY231" s="245" t="s">
        <v>140</v>
      </c>
    </row>
    <row r="232" s="15" customFormat="1">
      <c r="A232" s="15"/>
      <c r="B232" s="246"/>
      <c r="C232" s="247"/>
      <c r="D232" s="226" t="s">
        <v>152</v>
      </c>
      <c r="E232" s="248" t="s">
        <v>19</v>
      </c>
      <c r="F232" s="249" t="s">
        <v>189</v>
      </c>
      <c r="G232" s="247"/>
      <c r="H232" s="250">
        <v>203.19999999999999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6" t="s">
        <v>152</v>
      </c>
      <c r="AU232" s="256" t="s">
        <v>14</v>
      </c>
      <c r="AV232" s="15" t="s">
        <v>148</v>
      </c>
      <c r="AW232" s="15" t="s">
        <v>33</v>
      </c>
      <c r="AX232" s="15" t="s">
        <v>81</v>
      </c>
      <c r="AY232" s="256" t="s">
        <v>140</v>
      </c>
    </row>
    <row r="233" s="12" customFormat="1" ht="22.8" customHeight="1">
      <c r="A233" s="12"/>
      <c r="B233" s="190"/>
      <c r="C233" s="191"/>
      <c r="D233" s="192" t="s">
        <v>72</v>
      </c>
      <c r="E233" s="204" t="s">
        <v>203</v>
      </c>
      <c r="F233" s="204" t="s">
        <v>309</v>
      </c>
      <c r="G233" s="191"/>
      <c r="H233" s="191"/>
      <c r="I233" s="194"/>
      <c r="J233" s="205">
        <f>BK233</f>
        <v>0</v>
      </c>
      <c r="K233" s="191"/>
      <c r="L233" s="196"/>
      <c r="M233" s="197"/>
      <c r="N233" s="198"/>
      <c r="O233" s="198"/>
      <c r="P233" s="199">
        <f>SUM(P234:P576)</f>
        <v>0</v>
      </c>
      <c r="Q233" s="198"/>
      <c r="R233" s="199">
        <f>SUM(R234:R576)</f>
        <v>1.2762289</v>
      </c>
      <c r="S233" s="198"/>
      <c r="T233" s="200">
        <f>SUM(T234:T576)</f>
        <v>163.90475900000004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1" t="s">
        <v>81</v>
      </c>
      <c r="AT233" s="202" t="s">
        <v>72</v>
      </c>
      <c r="AU233" s="202" t="s">
        <v>81</v>
      </c>
      <c r="AY233" s="201" t="s">
        <v>140</v>
      </c>
      <c r="BK233" s="203">
        <f>SUM(BK234:BK576)</f>
        <v>0</v>
      </c>
    </row>
    <row r="234" s="2" customFormat="1" ht="24.15" customHeight="1">
      <c r="A234" s="40"/>
      <c r="B234" s="41"/>
      <c r="C234" s="206" t="s">
        <v>310</v>
      </c>
      <c r="D234" s="206" t="s">
        <v>143</v>
      </c>
      <c r="E234" s="207" t="s">
        <v>311</v>
      </c>
      <c r="F234" s="208" t="s">
        <v>312</v>
      </c>
      <c r="G234" s="209" t="s">
        <v>184</v>
      </c>
      <c r="H234" s="210">
        <v>388.20999999999998</v>
      </c>
      <c r="I234" s="211"/>
      <c r="J234" s="212">
        <f>ROUND(I234*H234,2)</f>
        <v>0</v>
      </c>
      <c r="K234" s="208" t="s">
        <v>147</v>
      </c>
      <c r="L234" s="46"/>
      <c r="M234" s="213" t="s">
        <v>19</v>
      </c>
      <c r="N234" s="214" t="s">
        <v>45</v>
      </c>
      <c r="O234" s="86"/>
      <c r="P234" s="215">
        <f>O234*H234</f>
        <v>0</v>
      </c>
      <c r="Q234" s="215">
        <v>0.00012999999999999999</v>
      </c>
      <c r="R234" s="215">
        <f>Q234*H234</f>
        <v>0.050467299999999993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148</v>
      </c>
      <c r="AT234" s="217" t="s">
        <v>143</v>
      </c>
      <c r="AU234" s="217" t="s">
        <v>14</v>
      </c>
      <c r="AY234" s="19" t="s">
        <v>140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14</v>
      </c>
      <c r="BK234" s="218">
        <f>ROUND(I234*H234,2)</f>
        <v>0</v>
      </c>
      <c r="BL234" s="19" t="s">
        <v>148</v>
      </c>
      <c r="BM234" s="217" t="s">
        <v>313</v>
      </c>
    </row>
    <row r="235" s="2" customFormat="1">
      <c r="A235" s="40"/>
      <c r="B235" s="41"/>
      <c r="C235" s="42"/>
      <c r="D235" s="219" t="s">
        <v>150</v>
      </c>
      <c r="E235" s="42"/>
      <c r="F235" s="220" t="s">
        <v>314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150</v>
      </c>
      <c r="AU235" s="19" t="s">
        <v>14</v>
      </c>
    </row>
    <row r="236" s="2" customFormat="1" ht="24.15" customHeight="1">
      <c r="A236" s="40"/>
      <c r="B236" s="41"/>
      <c r="C236" s="206" t="s">
        <v>315</v>
      </c>
      <c r="D236" s="206" t="s">
        <v>143</v>
      </c>
      <c r="E236" s="207" t="s">
        <v>316</v>
      </c>
      <c r="F236" s="208" t="s">
        <v>317</v>
      </c>
      <c r="G236" s="209" t="s">
        <v>184</v>
      </c>
      <c r="H236" s="210">
        <v>388.20999999999998</v>
      </c>
      <c r="I236" s="211"/>
      <c r="J236" s="212">
        <f>ROUND(I236*H236,2)</f>
        <v>0</v>
      </c>
      <c r="K236" s="208" t="s">
        <v>147</v>
      </c>
      <c r="L236" s="46"/>
      <c r="M236" s="213" t="s">
        <v>19</v>
      </c>
      <c r="N236" s="214" t="s">
        <v>45</v>
      </c>
      <c r="O236" s="86"/>
      <c r="P236" s="215">
        <f>O236*H236</f>
        <v>0</v>
      </c>
      <c r="Q236" s="215">
        <v>4.0000000000000003E-05</v>
      </c>
      <c r="R236" s="215">
        <f>Q236*H236</f>
        <v>0.015528400000000001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148</v>
      </c>
      <c r="AT236" s="217" t="s">
        <v>143</v>
      </c>
      <c r="AU236" s="217" t="s">
        <v>14</v>
      </c>
      <c r="AY236" s="19" t="s">
        <v>140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14</v>
      </c>
      <c r="BK236" s="218">
        <f>ROUND(I236*H236,2)</f>
        <v>0</v>
      </c>
      <c r="BL236" s="19" t="s">
        <v>148</v>
      </c>
      <c r="BM236" s="217" t="s">
        <v>318</v>
      </c>
    </row>
    <row r="237" s="2" customFormat="1">
      <c r="A237" s="40"/>
      <c r="B237" s="41"/>
      <c r="C237" s="42"/>
      <c r="D237" s="219" t="s">
        <v>150</v>
      </c>
      <c r="E237" s="42"/>
      <c r="F237" s="220" t="s">
        <v>319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150</v>
      </c>
      <c r="AU237" s="19" t="s">
        <v>14</v>
      </c>
    </row>
    <row r="238" s="13" customFormat="1">
      <c r="A238" s="13"/>
      <c r="B238" s="224"/>
      <c r="C238" s="225"/>
      <c r="D238" s="226" t="s">
        <v>152</v>
      </c>
      <c r="E238" s="227" t="s">
        <v>19</v>
      </c>
      <c r="F238" s="228" t="s">
        <v>153</v>
      </c>
      <c r="G238" s="225"/>
      <c r="H238" s="227" t="s">
        <v>19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152</v>
      </c>
      <c r="AU238" s="234" t="s">
        <v>14</v>
      </c>
      <c r="AV238" s="13" t="s">
        <v>81</v>
      </c>
      <c r="AW238" s="13" t="s">
        <v>33</v>
      </c>
      <c r="AX238" s="13" t="s">
        <v>73</v>
      </c>
      <c r="AY238" s="234" t="s">
        <v>140</v>
      </c>
    </row>
    <row r="239" s="14" customFormat="1">
      <c r="A239" s="14"/>
      <c r="B239" s="235"/>
      <c r="C239" s="236"/>
      <c r="D239" s="226" t="s">
        <v>152</v>
      </c>
      <c r="E239" s="237" t="s">
        <v>19</v>
      </c>
      <c r="F239" s="238" t="s">
        <v>320</v>
      </c>
      <c r="G239" s="236"/>
      <c r="H239" s="239">
        <v>194.25999999999999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5" t="s">
        <v>152</v>
      </c>
      <c r="AU239" s="245" t="s">
        <v>14</v>
      </c>
      <c r="AV239" s="14" t="s">
        <v>14</v>
      </c>
      <c r="AW239" s="14" t="s">
        <v>33</v>
      </c>
      <c r="AX239" s="14" t="s">
        <v>73</v>
      </c>
      <c r="AY239" s="245" t="s">
        <v>140</v>
      </c>
    </row>
    <row r="240" s="14" customFormat="1">
      <c r="A240" s="14"/>
      <c r="B240" s="235"/>
      <c r="C240" s="236"/>
      <c r="D240" s="226" t="s">
        <v>152</v>
      </c>
      <c r="E240" s="237" t="s">
        <v>19</v>
      </c>
      <c r="F240" s="238" t="s">
        <v>321</v>
      </c>
      <c r="G240" s="236"/>
      <c r="H240" s="239">
        <v>193.94999999999999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152</v>
      </c>
      <c r="AU240" s="245" t="s">
        <v>14</v>
      </c>
      <c r="AV240" s="14" t="s">
        <v>14</v>
      </c>
      <c r="AW240" s="14" t="s">
        <v>33</v>
      </c>
      <c r="AX240" s="14" t="s">
        <v>73</v>
      </c>
      <c r="AY240" s="245" t="s">
        <v>140</v>
      </c>
    </row>
    <row r="241" s="15" customFormat="1">
      <c r="A241" s="15"/>
      <c r="B241" s="246"/>
      <c r="C241" s="247"/>
      <c r="D241" s="226" t="s">
        <v>152</v>
      </c>
      <c r="E241" s="248" t="s">
        <v>19</v>
      </c>
      <c r="F241" s="249" t="s">
        <v>189</v>
      </c>
      <c r="G241" s="247"/>
      <c r="H241" s="250">
        <v>388.20999999999998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6" t="s">
        <v>152</v>
      </c>
      <c r="AU241" s="256" t="s">
        <v>14</v>
      </c>
      <c r="AV241" s="15" t="s">
        <v>148</v>
      </c>
      <c r="AW241" s="15" t="s">
        <v>33</v>
      </c>
      <c r="AX241" s="15" t="s">
        <v>81</v>
      </c>
      <c r="AY241" s="256" t="s">
        <v>140</v>
      </c>
    </row>
    <row r="242" s="2" customFormat="1" ht="16.5" customHeight="1">
      <c r="A242" s="40"/>
      <c r="B242" s="41"/>
      <c r="C242" s="206" t="s">
        <v>322</v>
      </c>
      <c r="D242" s="206" t="s">
        <v>143</v>
      </c>
      <c r="E242" s="207" t="s">
        <v>323</v>
      </c>
      <c r="F242" s="208" t="s">
        <v>324</v>
      </c>
      <c r="G242" s="209" t="s">
        <v>146</v>
      </c>
      <c r="H242" s="210">
        <v>3</v>
      </c>
      <c r="I242" s="211"/>
      <c r="J242" s="212">
        <f>ROUND(I242*H242,2)</f>
        <v>0</v>
      </c>
      <c r="K242" s="208" t="s">
        <v>147</v>
      </c>
      <c r="L242" s="46"/>
      <c r="M242" s="213" t="s">
        <v>19</v>
      </c>
      <c r="N242" s="214" t="s">
        <v>45</v>
      </c>
      <c r="O242" s="86"/>
      <c r="P242" s="215">
        <f>O242*H242</f>
        <v>0</v>
      </c>
      <c r="Q242" s="215">
        <v>0.00018000000000000001</v>
      </c>
      <c r="R242" s="215">
        <f>Q242*H242</f>
        <v>0.00054000000000000001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148</v>
      </c>
      <c r="AT242" s="217" t="s">
        <v>143</v>
      </c>
      <c r="AU242" s="217" t="s">
        <v>14</v>
      </c>
      <c r="AY242" s="19" t="s">
        <v>140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14</v>
      </c>
      <c r="BK242" s="218">
        <f>ROUND(I242*H242,2)</f>
        <v>0</v>
      </c>
      <c r="BL242" s="19" t="s">
        <v>148</v>
      </c>
      <c r="BM242" s="217" t="s">
        <v>325</v>
      </c>
    </row>
    <row r="243" s="2" customFormat="1">
      <c r="A243" s="40"/>
      <c r="B243" s="41"/>
      <c r="C243" s="42"/>
      <c r="D243" s="219" t="s">
        <v>150</v>
      </c>
      <c r="E243" s="42"/>
      <c r="F243" s="220" t="s">
        <v>326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150</v>
      </c>
      <c r="AU243" s="19" t="s">
        <v>14</v>
      </c>
    </row>
    <row r="244" s="13" customFormat="1">
      <c r="A244" s="13"/>
      <c r="B244" s="224"/>
      <c r="C244" s="225"/>
      <c r="D244" s="226" t="s">
        <v>152</v>
      </c>
      <c r="E244" s="227" t="s">
        <v>19</v>
      </c>
      <c r="F244" s="228" t="s">
        <v>327</v>
      </c>
      <c r="G244" s="225"/>
      <c r="H244" s="227" t="s">
        <v>19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152</v>
      </c>
      <c r="AU244" s="234" t="s">
        <v>14</v>
      </c>
      <c r="AV244" s="13" t="s">
        <v>81</v>
      </c>
      <c r="AW244" s="13" t="s">
        <v>33</v>
      </c>
      <c r="AX244" s="13" t="s">
        <v>73</v>
      </c>
      <c r="AY244" s="234" t="s">
        <v>140</v>
      </c>
    </row>
    <row r="245" s="14" customFormat="1">
      <c r="A245" s="14"/>
      <c r="B245" s="235"/>
      <c r="C245" s="236"/>
      <c r="D245" s="226" t="s">
        <v>152</v>
      </c>
      <c r="E245" s="237" t="s">
        <v>19</v>
      </c>
      <c r="F245" s="238" t="s">
        <v>141</v>
      </c>
      <c r="G245" s="236"/>
      <c r="H245" s="239">
        <v>3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5" t="s">
        <v>152</v>
      </c>
      <c r="AU245" s="245" t="s">
        <v>14</v>
      </c>
      <c r="AV245" s="14" t="s">
        <v>14</v>
      </c>
      <c r="AW245" s="14" t="s">
        <v>33</v>
      </c>
      <c r="AX245" s="14" t="s">
        <v>81</v>
      </c>
      <c r="AY245" s="245" t="s">
        <v>140</v>
      </c>
    </row>
    <row r="246" s="2" customFormat="1" ht="16.5" customHeight="1">
      <c r="A246" s="40"/>
      <c r="B246" s="41"/>
      <c r="C246" s="268" t="s">
        <v>328</v>
      </c>
      <c r="D246" s="268" t="s">
        <v>329</v>
      </c>
      <c r="E246" s="269" t="s">
        <v>330</v>
      </c>
      <c r="F246" s="270" t="s">
        <v>331</v>
      </c>
      <c r="G246" s="271" t="s">
        <v>146</v>
      </c>
      <c r="H246" s="272">
        <v>3</v>
      </c>
      <c r="I246" s="273"/>
      <c r="J246" s="274">
        <f>ROUND(I246*H246,2)</f>
        <v>0</v>
      </c>
      <c r="K246" s="270" t="s">
        <v>19</v>
      </c>
      <c r="L246" s="275"/>
      <c r="M246" s="276" t="s">
        <v>19</v>
      </c>
      <c r="N246" s="277" t="s">
        <v>45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196</v>
      </c>
      <c r="AT246" s="217" t="s">
        <v>329</v>
      </c>
      <c r="AU246" s="217" t="s">
        <v>14</v>
      </c>
      <c r="AY246" s="19" t="s">
        <v>140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14</v>
      </c>
      <c r="BK246" s="218">
        <f>ROUND(I246*H246,2)</f>
        <v>0</v>
      </c>
      <c r="BL246" s="19" t="s">
        <v>148</v>
      </c>
      <c r="BM246" s="217" t="s">
        <v>332</v>
      </c>
    </row>
    <row r="247" s="2" customFormat="1" ht="16.5" customHeight="1">
      <c r="A247" s="40"/>
      <c r="B247" s="41"/>
      <c r="C247" s="206" t="s">
        <v>333</v>
      </c>
      <c r="D247" s="206" t="s">
        <v>143</v>
      </c>
      <c r="E247" s="207" t="s">
        <v>334</v>
      </c>
      <c r="F247" s="208" t="s">
        <v>335</v>
      </c>
      <c r="G247" s="209" t="s">
        <v>303</v>
      </c>
      <c r="H247" s="210">
        <v>48.140000000000001</v>
      </c>
      <c r="I247" s="211"/>
      <c r="J247" s="212">
        <f>ROUND(I247*H247,2)</f>
        <v>0</v>
      </c>
      <c r="K247" s="208" t="s">
        <v>19</v>
      </c>
      <c r="L247" s="46"/>
      <c r="M247" s="213" t="s">
        <v>19</v>
      </c>
      <c r="N247" s="214" t="s">
        <v>45</v>
      </c>
      <c r="O247" s="86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148</v>
      </c>
      <c r="AT247" s="217" t="s">
        <v>143</v>
      </c>
      <c r="AU247" s="217" t="s">
        <v>14</v>
      </c>
      <c r="AY247" s="19" t="s">
        <v>140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14</v>
      </c>
      <c r="BK247" s="218">
        <f>ROUND(I247*H247,2)</f>
        <v>0</v>
      </c>
      <c r="BL247" s="19" t="s">
        <v>148</v>
      </c>
      <c r="BM247" s="217" t="s">
        <v>336</v>
      </c>
    </row>
    <row r="248" s="13" customFormat="1">
      <c r="A248" s="13"/>
      <c r="B248" s="224"/>
      <c r="C248" s="225"/>
      <c r="D248" s="226" t="s">
        <v>152</v>
      </c>
      <c r="E248" s="227" t="s">
        <v>19</v>
      </c>
      <c r="F248" s="228" t="s">
        <v>153</v>
      </c>
      <c r="G248" s="225"/>
      <c r="H248" s="227" t="s">
        <v>19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152</v>
      </c>
      <c r="AU248" s="234" t="s">
        <v>14</v>
      </c>
      <c r="AV248" s="13" t="s">
        <v>81</v>
      </c>
      <c r="AW248" s="13" t="s">
        <v>33</v>
      </c>
      <c r="AX248" s="13" t="s">
        <v>73</v>
      </c>
      <c r="AY248" s="234" t="s">
        <v>140</v>
      </c>
    </row>
    <row r="249" s="14" customFormat="1">
      <c r="A249" s="14"/>
      <c r="B249" s="235"/>
      <c r="C249" s="236"/>
      <c r="D249" s="226" t="s">
        <v>152</v>
      </c>
      <c r="E249" s="237" t="s">
        <v>19</v>
      </c>
      <c r="F249" s="238" t="s">
        <v>337</v>
      </c>
      <c r="G249" s="236"/>
      <c r="H249" s="239">
        <v>25.539999999999999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5" t="s">
        <v>152</v>
      </c>
      <c r="AU249" s="245" t="s">
        <v>14</v>
      </c>
      <c r="AV249" s="14" t="s">
        <v>14</v>
      </c>
      <c r="AW249" s="14" t="s">
        <v>33</v>
      </c>
      <c r="AX249" s="14" t="s">
        <v>73</v>
      </c>
      <c r="AY249" s="245" t="s">
        <v>140</v>
      </c>
    </row>
    <row r="250" s="14" customFormat="1">
      <c r="A250" s="14"/>
      <c r="B250" s="235"/>
      <c r="C250" s="236"/>
      <c r="D250" s="226" t="s">
        <v>152</v>
      </c>
      <c r="E250" s="237" t="s">
        <v>19</v>
      </c>
      <c r="F250" s="238" t="s">
        <v>338</v>
      </c>
      <c r="G250" s="236"/>
      <c r="H250" s="239">
        <v>22.600000000000001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152</v>
      </c>
      <c r="AU250" s="245" t="s">
        <v>14</v>
      </c>
      <c r="AV250" s="14" t="s">
        <v>14</v>
      </c>
      <c r="AW250" s="14" t="s">
        <v>33</v>
      </c>
      <c r="AX250" s="14" t="s">
        <v>73</v>
      </c>
      <c r="AY250" s="245" t="s">
        <v>140</v>
      </c>
    </row>
    <row r="251" s="15" customFormat="1">
      <c r="A251" s="15"/>
      <c r="B251" s="246"/>
      <c r="C251" s="247"/>
      <c r="D251" s="226" t="s">
        <v>152</v>
      </c>
      <c r="E251" s="248" t="s">
        <v>19</v>
      </c>
      <c r="F251" s="249" t="s">
        <v>189</v>
      </c>
      <c r="G251" s="247"/>
      <c r="H251" s="250">
        <v>48.140000000000001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6" t="s">
        <v>152</v>
      </c>
      <c r="AU251" s="256" t="s">
        <v>14</v>
      </c>
      <c r="AV251" s="15" t="s">
        <v>148</v>
      </c>
      <c r="AW251" s="15" t="s">
        <v>33</v>
      </c>
      <c r="AX251" s="15" t="s">
        <v>81</v>
      </c>
      <c r="AY251" s="256" t="s">
        <v>140</v>
      </c>
    </row>
    <row r="252" s="2" customFormat="1" ht="16.5" customHeight="1">
      <c r="A252" s="40"/>
      <c r="B252" s="41"/>
      <c r="C252" s="206" t="s">
        <v>339</v>
      </c>
      <c r="D252" s="206" t="s">
        <v>143</v>
      </c>
      <c r="E252" s="207" t="s">
        <v>340</v>
      </c>
      <c r="F252" s="208" t="s">
        <v>341</v>
      </c>
      <c r="G252" s="209" t="s">
        <v>303</v>
      </c>
      <c r="H252" s="210">
        <v>58.420000000000002</v>
      </c>
      <c r="I252" s="211"/>
      <c r="J252" s="212">
        <f>ROUND(I252*H252,2)</f>
        <v>0</v>
      </c>
      <c r="K252" s="208" t="s">
        <v>19</v>
      </c>
      <c r="L252" s="46"/>
      <c r="M252" s="213" t="s">
        <v>19</v>
      </c>
      <c r="N252" s="214" t="s">
        <v>45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148</v>
      </c>
      <c r="AT252" s="217" t="s">
        <v>143</v>
      </c>
      <c r="AU252" s="217" t="s">
        <v>14</v>
      </c>
      <c r="AY252" s="19" t="s">
        <v>140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14</v>
      </c>
      <c r="BK252" s="218">
        <f>ROUND(I252*H252,2)</f>
        <v>0</v>
      </c>
      <c r="BL252" s="19" t="s">
        <v>148</v>
      </c>
      <c r="BM252" s="217" t="s">
        <v>342</v>
      </c>
    </row>
    <row r="253" s="13" customFormat="1">
      <c r="A253" s="13"/>
      <c r="B253" s="224"/>
      <c r="C253" s="225"/>
      <c r="D253" s="226" t="s">
        <v>152</v>
      </c>
      <c r="E253" s="227" t="s">
        <v>19</v>
      </c>
      <c r="F253" s="228" t="s">
        <v>153</v>
      </c>
      <c r="G253" s="225"/>
      <c r="H253" s="227" t="s">
        <v>19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152</v>
      </c>
      <c r="AU253" s="234" t="s">
        <v>14</v>
      </c>
      <c r="AV253" s="13" t="s">
        <v>81</v>
      </c>
      <c r="AW253" s="13" t="s">
        <v>33</v>
      </c>
      <c r="AX253" s="13" t="s">
        <v>73</v>
      </c>
      <c r="AY253" s="234" t="s">
        <v>140</v>
      </c>
    </row>
    <row r="254" s="13" customFormat="1">
      <c r="A254" s="13"/>
      <c r="B254" s="224"/>
      <c r="C254" s="225"/>
      <c r="D254" s="226" t="s">
        <v>152</v>
      </c>
      <c r="E254" s="227" t="s">
        <v>19</v>
      </c>
      <c r="F254" s="228" t="s">
        <v>343</v>
      </c>
      <c r="G254" s="225"/>
      <c r="H254" s="227" t="s">
        <v>19</v>
      </c>
      <c r="I254" s="229"/>
      <c r="J254" s="225"/>
      <c r="K254" s="225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152</v>
      </c>
      <c r="AU254" s="234" t="s">
        <v>14</v>
      </c>
      <c r="AV254" s="13" t="s">
        <v>81</v>
      </c>
      <c r="AW254" s="13" t="s">
        <v>33</v>
      </c>
      <c r="AX254" s="13" t="s">
        <v>73</v>
      </c>
      <c r="AY254" s="234" t="s">
        <v>140</v>
      </c>
    </row>
    <row r="255" s="14" customFormat="1">
      <c r="A255" s="14"/>
      <c r="B255" s="235"/>
      <c r="C255" s="236"/>
      <c r="D255" s="226" t="s">
        <v>152</v>
      </c>
      <c r="E255" s="237" t="s">
        <v>19</v>
      </c>
      <c r="F255" s="238" t="s">
        <v>344</v>
      </c>
      <c r="G255" s="236"/>
      <c r="H255" s="239">
        <v>2.52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5" t="s">
        <v>152</v>
      </c>
      <c r="AU255" s="245" t="s">
        <v>14</v>
      </c>
      <c r="AV255" s="14" t="s">
        <v>14</v>
      </c>
      <c r="AW255" s="14" t="s">
        <v>33</v>
      </c>
      <c r="AX255" s="14" t="s">
        <v>73</v>
      </c>
      <c r="AY255" s="245" t="s">
        <v>140</v>
      </c>
    </row>
    <row r="256" s="14" customFormat="1">
      <c r="A256" s="14"/>
      <c r="B256" s="235"/>
      <c r="C256" s="236"/>
      <c r="D256" s="226" t="s">
        <v>152</v>
      </c>
      <c r="E256" s="237" t="s">
        <v>19</v>
      </c>
      <c r="F256" s="238" t="s">
        <v>345</v>
      </c>
      <c r="G256" s="236"/>
      <c r="H256" s="239">
        <v>19.59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5" t="s">
        <v>152</v>
      </c>
      <c r="AU256" s="245" t="s">
        <v>14</v>
      </c>
      <c r="AV256" s="14" t="s">
        <v>14</v>
      </c>
      <c r="AW256" s="14" t="s">
        <v>33</v>
      </c>
      <c r="AX256" s="14" t="s">
        <v>73</v>
      </c>
      <c r="AY256" s="245" t="s">
        <v>140</v>
      </c>
    </row>
    <row r="257" s="14" customFormat="1">
      <c r="A257" s="14"/>
      <c r="B257" s="235"/>
      <c r="C257" s="236"/>
      <c r="D257" s="226" t="s">
        <v>152</v>
      </c>
      <c r="E257" s="237" t="s">
        <v>19</v>
      </c>
      <c r="F257" s="238" t="s">
        <v>346</v>
      </c>
      <c r="G257" s="236"/>
      <c r="H257" s="239">
        <v>4.3200000000000003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5" t="s">
        <v>152</v>
      </c>
      <c r="AU257" s="245" t="s">
        <v>14</v>
      </c>
      <c r="AV257" s="14" t="s">
        <v>14</v>
      </c>
      <c r="AW257" s="14" t="s">
        <v>33</v>
      </c>
      <c r="AX257" s="14" t="s">
        <v>73</v>
      </c>
      <c r="AY257" s="245" t="s">
        <v>140</v>
      </c>
    </row>
    <row r="258" s="14" customFormat="1">
      <c r="A258" s="14"/>
      <c r="B258" s="235"/>
      <c r="C258" s="236"/>
      <c r="D258" s="226" t="s">
        <v>152</v>
      </c>
      <c r="E258" s="237" t="s">
        <v>19</v>
      </c>
      <c r="F258" s="238" t="s">
        <v>347</v>
      </c>
      <c r="G258" s="236"/>
      <c r="H258" s="239">
        <v>4.0999999999999996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152</v>
      </c>
      <c r="AU258" s="245" t="s">
        <v>14</v>
      </c>
      <c r="AV258" s="14" t="s">
        <v>14</v>
      </c>
      <c r="AW258" s="14" t="s">
        <v>33</v>
      </c>
      <c r="AX258" s="14" t="s">
        <v>73</v>
      </c>
      <c r="AY258" s="245" t="s">
        <v>140</v>
      </c>
    </row>
    <row r="259" s="16" customFormat="1">
      <c r="A259" s="16"/>
      <c r="B259" s="257"/>
      <c r="C259" s="258"/>
      <c r="D259" s="226" t="s">
        <v>152</v>
      </c>
      <c r="E259" s="259" t="s">
        <v>19</v>
      </c>
      <c r="F259" s="260" t="s">
        <v>283</v>
      </c>
      <c r="G259" s="258"/>
      <c r="H259" s="261">
        <v>30.530000000000001</v>
      </c>
      <c r="I259" s="262"/>
      <c r="J259" s="258"/>
      <c r="K259" s="258"/>
      <c r="L259" s="263"/>
      <c r="M259" s="264"/>
      <c r="N259" s="265"/>
      <c r="O259" s="265"/>
      <c r="P259" s="265"/>
      <c r="Q259" s="265"/>
      <c r="R259" s="265"/>
      <c r="S259" s="265"/>
      <c r="T259" s="266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67" t="s">
        <v>152</v>
      </c>
      <c r="AU259" s="267" t="s">
        <v>14</v>
      </c>
      <c r="AV259" s="16" t="s">
        <v>141</v>
      </c>
      <c r="AW259" s="16" t="s">
        <v>33</v>
      </c>
      <c r="AX259" s="16" t="s">
        <v>73</v>
      </c>
      <c r="AY259" s="267" t="s">
        <v>140</v>
      </c>
    </row>
    <row r="260" s="13" customFormat="1">
      <c r="A260" s="13"/>
      <c r="B260" s="224"/>
      <c r="C260" s="225"/>
      <c r="D260" s="226" t="s">
        <v>152</v>
      </c>
      <c r="E260" s="227" t="s">
        <v>19</v>
      </c>
      <c r="F260" s="228" t="s">
        <v>348</v>
      </c>
      <c r="G260" s="225"/>
      <c r="H260" s="227" t="s">
        <v>19</v>
      </c>
      <c r="I260" s="229"/>
      <c r="J260" s="225"/>
      <c r="K260" s="225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152</v>
      </c>
      <c r="AU260" s="234" t="s">
        <v>14</v>
      </c>
      <c r="AV260" s="13" t="s">
        <v>81</v>
      </c>
      <c r="AW260" s="13" t="s">
        <v>33</v>
      </c>
      <c r="AX260" s="13" t="s">
        <v>73</v>
      </c>
      <c r="AY260" s="234" t="s">
        <v>140</v>
      </c>
    </row>
    <row r="261" s="14" customFormat="1">
      <c r="A261" s="14"/>
      <c r="B261" s="235"/>
      <c r="C261" s="236"/>
      <c r="D261" s="226" t="s">
        <v>152</v>
      </c>
      <c r="E261" s="237" t="s">
        <v>19</v>
      </c>
      <c r="F261" s="238" t="s">
        <v>349</v>
      </c>
      <c r="G261" s="236"/>
      <c r="H261" s="239">
        <v>19.23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5" t="s">
        <v>152</v>
      </c>
      <c r="AU261" s="245" t="s">
        <v>14</v>
      </c>
      <c r="AV261" s="14" t="s">
        <v>14</v>
      </c>
      <c r="AW261" s="14" t="s">
        <v>33</v>
      </c>
      <c r="AX261" s="14" t="s">
        <v>73</v>
      </c>
      <c r="AY261" s="245" t="s">
        <v>140</v>
      </c>
    </row>
    <row r="262" s="14" customFormat="1">
      <c r="A262" s="14"/>
      <c r="B262" s="235"/>
      <c r="C262" s="236"/>
      <c r="D262" s="226" t="s">
        <v>152</v>
      </c>
      <c r="E262" s="237" t="s">
        <v>19</v>
      </c>
      <c r="F262" s="238" t="s">
        <v>350</v>
      </c>
      <c r="G262" s="236"/>
      <c r="H262" s="239">
        <v>4.4100000000000001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152</v>
      </c>
      <c r="AU262" s="245" t="s">
        <v>14</v>
      </c>
      <c r="AV262" s="14" t="s">
        <v>14</v>
      </c>
      <c r="AW262" s="14" t="s">
        <v>33</v>
      </c>
      <c r="AX262" s="14" t="s">
        <v>73</v>
      </c>
      <c r="AY262" s="245" t="s">
        <v>140</v>
      </c>
    </row>
    <row r="263" s="14" customFormat="1">
      <c r="A263" s="14"/>
      <c r="B263" s="235"/>
      <c r="C263" s="236"/>
      <c r="D263" s="226" t="s">
        <v>152</v>
      </c>
      <c r="E263" s="237" t="s">
        <v>19</v>
      </c>
      <c r="F263" s="238" t="s">
        <v>351</v>
      </c>
      <c r="G263" s="236"/>
      <c r="H263" s="239">
        <v>4.25</v>
      </c>
      <c r="I263" s="240"/>
      <c r="J263" s="236"/>
      <c r="K263" s="236"/>
      <c r="L263" s="241"/>
      <c r="M263" s="242"/>
      <c r="N263" s="243"/>
      <c r="O263" s="243"/>
      <c r="P263" s="243"/>
      <c r="Q263" s="243"/>
      <c r="R263" s="243"/>
      <c r="S263" s="243"/>
      <c r="T263" s="24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5" t="s">
        <v>152</v>
      </c>
      <c r="AU263" s="245" t="s">
        <v>14</v>
      </c>
      <c r="AV263" s="14" t="s">
        <v>14</v>
      </c>
      <c r="AW263" s="14" t="s">
        <v>33</v>
      </c>
      <c r="AX263" s="14" t="s">
        <v>73</v>
      </c>
      <c r="AY263" s="245" t="s">
        <v>140</v>
      </c>
    </row>
    <row r="264" s="16" customFormat="1">
      <c r="A264" s="16"/>
      <c r="B264" s="257"/>
      <c r="C264" s="258"/>
      <c r="D264" s="226" t="s">
        <v>152</v>
      </c>
      <c r="E264" s="259" t="s">
        <v>19</v>
      </c>
      <c r="F264" s="260" t="s">
        <v>283</v>
      </c>
      <c r="G264" s="258"/>
      <c r="H264" s="261">
        <v>27.890000000000001</v>
      </c>
      <c r="I264" s="262"/>
      <c r="J264" s="258"/>
      <c r="K264" s="258"/>
      <c r="L264" s="263"/>
      <c r="M264" s="264"/>
      <c r="N264" s="265"/>
      <c r="O264" s="265"/>
      <c r="P264" s="265"/>
      <c r="Q264" s="265"/>
      <c r="R264" s="265"/>
      <c r="S264" s="265"/>
      <c r="T264" s="266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T264" s="267" t="s">
        <v>152</v>
      </c>
      <c r="AU264" s="267" t="s">
        <v>14</v>
      </c>
      <c r="AV264" s="16" t="s">
        <v>141</v>
      </c>
      <c r="AW264" s="16" t="s">
        <v>33</v>
      </c>
      <c r="AX264" s="16" t="s">
        <v>73</v>
      </c>
      <c r="AY264" s="267" t="s">
        <v>140</v>
      </c>
    </row>
    <row r="265" s="15" customFormat="1">
      <c r="A265" s="15"/>
      <c r="B265" s="246"/>
      <c r="C265" s="247"/>
      <c r="D265" s="226" t="s">
        <v>152</v>
      </c>
      <c r="E265" s="248" t="s">
        <v>19</v>
      </c>
      <c r="F265" s="249" t="s">
        <v>189</v>
      </c>
      <c r="G265" s="247"/>
      <c r="H265" s="250">
        <v>58.420000000000002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6" t="s">
        <v>152</v>
      </c>
      <c r="AU265" s="256" t="s">
        <v>14</v>
      </c>
      <c r="AV265" s="15" t="s">
        <v>148</v>
      </c>
      <c r="AW265" s="15" t="s">
        <v>33</v>
      </c>
      <c r="AX265" s="15" t="s">
        <v>81</v>
      </c>
      <c r="AY265" s="256" t="s">
        <v>140</v>
      </c>
    </row>
    <row r="266" s="2" customFormat="1" ht="24.15" customHeight="1">
      <c r="A266" s="40"/>
      <c r="B266" s="41"/>
      <c r="C266" s="206" t="s">
        <v>352</v>
      </c>
      <c r="D266" s="206" t="s">
        <v>143</v>
      </c>
      <c r="E266" s="207" t="s">
        <v>353</v>
      </c>
      <c r="F266" s="208" t="s">
        <v>354</v>
      </c>
      <c r="G266" s="209" t="s">
        <v>184</v>
      </c>
      <c r="H266" s="210">
        <v>90.272999999999996</v>
      </c>
      <c r="I266" s="211"/>
      <c r="J266" s="212">
        <f>ROUND(I266*H266,2)</f>
        <v>0</v>
      </c>
      <c r="K266" s="208" t="s">
        <v>147</v>
      </c>
      <c r="L266" s="46"/>
      <c r="M266" s="213" t="s">
        <v>19</v>
      </c>
      <c r="N266" s="214" t="s">
        <v>45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0.13100000000000001</v>
      </c>
      <c r="T266" s="216">
        <f>S266*H266</f>
        <v>11.825763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148</v>
      </c>
      <c r="AT266" s="217" t="s">
        <v>143</v>
      </c>
      <c r="AU266" s="217" t="s">
        <v>14</v>
      </c>
      <c r="AY266" s="19" t="s">
        <v>140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14</v>
      </c>
      <c r="BK266" s="218">
        <f>ROUND(I266*H266,2)</f>
        <v>0</v>
      </c>
      <c r="BL266" s="19" t="s">
        <v>148</v>
      </c>
      <c r="BM266" s="217" t="s">
        <v>355</v>
      </c>
    </row>
    <row r="267" s="2" customFormat="1">
      <c r="A267" s="40"/>
      <c r="B267" s="41"/>
      <c r="C267" s="42"/>
      <c r="D267" s="219" t="s">
        <v>150</v>
      </c>
      <c r="E267" s="42"/>
      <c r="F267" s="220" t="s">
        <v>356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150</v>
      </c>
      <c r="AU267" s="19" t="s">
        <v>14</v>
      </c>
    </row>
    <row r="268" s="13" customFormat="1">
      <c r="A268" s="13"/>
      <c r="B268" s="224"/>
      <c r="C268" s="225"/>
      <c r="D268" s="226" t="s">
        <v>152</v>
      </c>
      <c r="E268" s="227" t="s">
        <v>19</v>
      </c>
      <c r="F268" s="228" t="s">
        <v>153</v>
      </c>
      <c r="G268" s="225"/>
      <c r="H268" s="227" t="s">
        <v>19</v>
      </c>
      <c r="I268" s="229"/>
      <c r="J268" s="225"/>
      <c r="K268" s="225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152</v>
      </c>
      <c r="AU268" s="234" t="s">
        <v>14</v>
      </c>
      <c r="AV268" s="13" t="s">
        <v>81</v>
      </c>
      <c r="AW268" s="13" t="s">
        <v>33</v>
      </c>
      <c r="AX268" s="13" t="s">
        <v>73</v>
      </c>
      <c r="AY268" s="234" t="s">
        <v>140</v>
      </c>
    </row>
    <row r="269" s="13" customFormat="1">
      <c r="A269" s="13"/>
      <c r="B269" s="224"/>
      <c r="C269" s="225"/>
      <c r="D269" s="226" t="s">
        <v>152</v>
      </c>
      <c r="E269" s="227" t="s">
        <v>19</v>
      </c>
      <c r="F269" s="228" t="s">
        <v>357</v>
      </c>
      <c r="G269" s="225"/>
      <c r="H269" s="227" t="s">
        <v>19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152</v>
      </c>
      <c r="AU269" s="234" t="s">
        <v>14</v>
      </c>
      <c r="AV269" s="13" t="s">
        <v>81</v>
      </c>
      <c r="AW269" s="13" t="s">
        <v>33</v>
      </c>
      <c r="AX269" s="13" t="s">
        <v>73</v>
      </c>
      <c r="AY269" s="234" t="s">
        <v>140</v>
      </c>
    </row>
    <row r="270" s="14" customFormat="1">
      <c r="A270" s="14"/>
      <c r="B270" s="235"/>
      <c r="C270" s="236"/>
      <c r="D270" s="226" t="s">
        <v>152</v>
      </c>
      <c r="E270" s="237" t="s">
        <v>19</v>
      </c>
      <c r="F270" s="238" t="s">
        <v>358</v>
      </c>
      <c r="G270" s="236"/>
      <c r="H270" s="239">
        <v>1.046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152</v>
      </c>
      <c r="AU270" s="245" t="s">
        <v>14</v>
      </c>
      <c r="AV270" s="14" t="s">
        <v>14</v>
      </c>
      <c r="AW270" s="14" t="s">
        <v>33</v>
      </c>
      <c r="AX270" s="14" t="s">
        <v>73</v>
      </c>
      <c r="AY270" s="245" t="s">
        <v>140</v>
      </c>
    </row>
    <row r="271" s="14" customFormat="1">
      <c r="A271" s="14"/>
      <c r="B271" s="235"/>
      <c r="C271" s="236"/>
      <c r="D271" s="226" t="s">
        <v>152</v>
      </c>
      <c r="E271" s="237" t="s">
        <v>19</v>
      </c>
      <c r="F271" s="238" t="s">
        <v>359</v>
      </c>
      <c r="G271" s="236"/>
      <c r="H271" s="239">
        <v>12.337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152</v>
      </c>
      <c r="AU271" s="245" t="s">
        <v>14</v>
      </c>
      <c r="AV271" s="14" t="s">
        <v>14</v>
      </c>
      <c r="AW271" s="14" t="s">
        <v>33</v>
      </c>
      <c r="AX271" s="14" t="s">
        <v>73</v>
      </c>
      <c r="AY271" s="245" t="s">
        <v>140</v>
      </c>
    </row>
    <row r="272" s="14" customFormat="1">
      <c r="A272" s="14"/>
      <c r="B272" s="235"/>
      <c r="C272" s="236"/>
      <c r="D272" s="226" t="s">
        <v>152</v>
      </c>
      <c r="E272" s="237" t="s">
        <v>19</v>
      </c>
      <c r="F272" s="238" t="s">
        <v>360</v>
      </c>
      <c r="G272" s="236"/>
      <c r="H272" s="239">
        <v>3.3439999999999999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152</v>
      </c>
      <c r="AU272" s="245" t="s">
        <v>14</v>
      </c>
      <c r="AV272" s="14" t="s">
        <v>14</v>
      </c>
      <c r="AW272" s="14" t="s">
        <v>33</v>
      </c>
      <c r="AX272" s="14" t="s">
        <v>73</v>
      </c>
      <c r="AY272" s="245" t="s">
        <v>140</v>
      </c>
    </row>
    <row r="273" s="14" customFormat="1">
      <c r="A273" s="14"/>
      <c r="B273" s="235"/>
      <c r="C273" s="236"/>
      <c r="D273" s="226" t="s">
        <v>152</v>
      </c>
      <c r="E273" s="237" t="s">
        <v>19</v>
      </c>
      <c r="F273" s="238" t="s">
        <v>361</v>
      </c>
      <c r="G273" s="236"/>
      <c r="H273" s="239">
        <v>35.566000000000003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5" t="s">
        <v>152</v>
      </c>
      <c r="AU273" s="245" t="s">
        <v>14</v>
      </c>
      <c r="AV273" s="14" t="s">
        <v>14</v>
      </c>
      <c r="AW273" s="14" t="s">
        <v>33</v>
      </c>
      <c r="AX273" s="14" t="s">
        <v>73</v>
      </c>
      <c r="AY273" s="245" t="s">
        <v>140</v>
      </c>
    </row>
    <row r="274" s="14" customFormat="1">
      <c r="A274" s="14"/>
      <c r="B274" s="235"/>
      <c r="C274" s="236"/>
      <c r="D274" s="226" t="s">
        <v>152</v>
      </c>
      <c r="E274" s="237" t="s">
        <v>19</v>
      </c>
      <c r="F274" s="238" t="s">
        <v>362</v>
      </c>
      <c r="G274" s="236"/>
      <c r="H274" s="239">
        <v>-8.282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5" t="s">
        <v>152</v>
      </c>
      <c r="AU274" s="245" t="s">
        <v>14</v>
      </c>
      <c r="AV274" s="14" t="s">
        <v>14</v>
      </c>
      <c r="AW274" s="14" t="s">
        <v>33</v>
      </c>
      <c r="AX274" s="14" t="s">
        <v>73</v>
      </c>
      <c r="AY274" s="245" t="s">
        <v>140</v>
      </c>
    </row>
    <row r="275" s="14" customFormat="1">
      <c r="A275" s="14"/>
      <c r="B275" s="235"/>
      <c r="C275" s="236"/>
      <c r="D275" s="226" t="s">
        <v>152</v>
      </c>
      <c r="E275" s="237" t="s">
        <v>19</v>
      </c>
      <c r="F275" s="238" t="s">
        <v>363</v>
      </c>
      <c r="G275" s="236"/>
      <c r="H275" s="239">
        <v>0.20200000000000001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5" t="s">
        <v>152</v>
      </c>
      <c r="AU275" s="245" t="s">
        <v>14</v>
      </c>
      <c r="AV275" s="14" t="s">
        <v>14</v>
      </c>
      <c r="AW275" s="14" t="s">
        <v>33</v>
      </c>
      <c r="AX275" s="14" t="s">
        <v>73</v>
      </c>
      <c r="AY275" s="245" t="s">
        <v>140</v>
      </c>
    </row>
    <row r="276" s="16" customFormat="1">
      <c r="A276" s="16"/>
      <c r="B276" s="257"/>
      <c r="C276" s="258"/>
      <c r="D276" s="226" t="s">
        <v>152</v>
      </c>
      <c r="E276" s="259" t="s">
        <v>19</v>
      </c>
      <c r="F276" s="260" t="s">
        <v>283</v>
      </c>
      <c r="G276" s="258"/>
      <c r="H276" s="261">
        <v>44.213000000000001</v>
      </c>
      <c r="I276" s="262"/>
      <c r="J276" s="258"/>
      <c r="K276" s="258"/>
      <c r="L276" s="263"/>
      <c r="M276" s="264"/>
      <c r="N276" s="265"/>
      <c r="O276" s="265"/>
      <c r="P276" s="265"/>
      <c r="Q276" s="265"/>
      <c r="R276" s="265"/>
      <c r="S276" s="265"/>
      <c r="T276" s="26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T276" s="267" t="s">
        <v>152</v>
      </c>
      <c r="AU276" s="267" t="s">
        <v>14</v>
      </c>
      <c r="AV276" s="16" t="s">
        <v>141</v>
      </c>
      <c r="AW276" s="16" t="s">
        <v>33</v>
      </c>
      <c r="AX276" s="16" t="s">
        <v>73</v>
      </c>
      <c r="AY276" s="267" t="s">
        <v>140</v>
      </c>
    </row>
    <row r="277" s="13" customFormat="1">
      <c r="A277" s="13"/>
      <c r="B277" s="224"/>
      <c r="C277" s="225"/>
      <c r="D277" s="226" t="s">
        <v>152</v>
      </c>
      <c r="E277" s="227" t="s">
        <v>19</v>
      </c>
      <c r="F277" s="228" t="s">
        <v>364</v>
      </c>
      <c r="G277" s="225"/>
      <c r="H277" s="227" t="s">
        <v>19</v>
      </c>
      <c r="I277" s="229"/>
      <c r="J277" s="225"/>
      <c r="K277" s="225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152</v>
      </c>
      <c r="AU277" s="234" t="s">
        <v>14</v>
      </c>
      <c r="AV277" s="13" t="s">
        <v>81</v>
      </c>
      <c r="AW277" s="13" t="s">
        <v>33</v>
      </c>
      <c r="AX277" s="13" t="s">
        <v>73</v>
      </c>
      <c r="AY277" s="234" t="s">
        <v>140</v>
      </c>
    </row>
    <row r="278" s="14" customFormat="1">
      <c r="A278" s="14"/>
      <c r="B278" s="235"/>
      <c r="C278" s="236"/>
      <c r="D278" s="226" t="s">
        <v>152</v>
      </c>
      <c r="E278" s="237" t="s">
        <v>19</v>
      </c>
      <c r="F278" s="238" t="s">
        <v>365</v>
      </c>
      <c r="G278" s="236"/>
      <c r="H278" s="239">
        <v>0.78300000000000003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152</v>
      </c>
      <c r="AU278" s="245" t="s">
        <v>14</v>
      </c>
      <c r="AV278" s="14" t="s">
        <v>14</v>
      </c>
      <c r="AW278" s="14" t="s">
        <v>33</v>
      </c>
      <c r="AX278" s="14" t="s">
        <v>73</v>
      </c>
      <c r="AY278" s="245" t="s">
        <v>140</v>
      </c>
    </row>
    <row r="279" s="14" customFormat="1">
      <c r="A279" s="14"/>
      <c r="B279" s="235"/>
      <c r="C279" s="236"/>
      <c r="D279" s="226" t="s">
        <v>152</v>
      </c>
      <c r="E279" s="237" t="s">
        <v>19</v>
      </c>
      <c r="F279" s="238" t="s">
        <v>366</v>
      </c>
      <c r="G279" s="236"/>
      <c r="H279" s="239">
        <v>12.907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5" t="s">
        <v>152</v>
      </c>
      <c r="AU279" s="245" t="s">
        <v>14</v>
      </c>
      <c r="AV279" s="14" t="s">
        <v>14</v>
      </c>
      <c r="AW279" s="14" t="s">
        <v>33</v>
      </c>
      <c r="AX279" s="14" t="s">
        <v>73</v>
      </c>
      <c r="AY279" s="245" t="s">
        <v>140</v>
      </c>
    </row>
    <row r="280" s="14" customFormat="1">
      <c r="A280" s="14"/>
      <c r="B280" s="235"/>
      <c r="C280" s="236"/>
      <c r="D280" s="226" t="s">
        <v>152</v>
      </c>
      <c r="E280" s="237" t="s">
        <v>19</v>
      </c>
      <c r="F280" s="238" t="s">
        <v>367</v>
      </c>
      <c r="G280" s="236"/>
      <c r="H280" s="239">
        <v>3.7149999999999999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5" t="s">
        <v>152</v>
      </c>
      <c r="AU280" s="245" t="s">
        <v>14</v>
      </c>
      <c r="AV280" s="14" t="s">
        <v>14</v>
      </c>
      <c r="AW280" s="14" t="s">
        <v>33</v>
      </c>
      <c r="AX280" s="14" t="s">
        <v>73</v>
      </c>
      <c r="AY280" s="245" t="s">
        <v>140</v>
      </c>
    </row>
    <row r="281" s="14" customFormat="1">
      <c r="A281" s="14"/>
      <c r="B281" s="235"/>
      <c r="C281" s="236"/>
      <c r="D281" s="226" t="s">
        <v>152</v>
      </c>
      <c r="E281" s="237" t="s">
        <v>19</v>
      </c>
      <c r="F281" s="238" t="s">
        <v>368</v>
      </c>
      <c r="G281" s="236"/>
      <c r="H281" s="239">
        <v>36.936999999999998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5" t="s">
        <v>152</v>
      </c>
      <c r="AU281" s="245" t="s">
        <v>14</v>
      </c>
      <c r="AV281" s="14" t="s">
        <v>14</v>
      </c>
      <c r="AW281" s="14" t="s">
        <v>33</v>
      </c>
      <c r="AX281" s="14" t="s">
        <v>73</v>
      </c>
      <c r="AY281" s="245" t="s">
        <v>140</v>
      </c>
    </row>
    <row r="282" s="14" customFormat="1">
      <c r="A282" s="14"/>
      <c r="B282" s="235"/>
      <c r="C282" s="236"/>
      <c r="D282" s="226" t="s">
        <v>152</v>
      </c>
      <c r="E282" s="237" t="s">
        <v>19</v>
      </c>
      <c r="F282" s="238" t="s">
        <v>362</v>
      </c>
      <c r="G282" s="236"/>
      <c r="H282" s="239">
        <v>-8.282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5" t="s">
        <v>152</v>
      </c>
      <c r="AU282" s="245" t="s">
        <v>14</v>
      </c>
      <c r="AV282" s="14" t="s">
        <v>14</v>
      </c>
      <c r="AW282" s="14" t="s">
        <v>33</v>
      </c>
      <c r="AX282" s="14" t="s">
        <v>73</v>
      </c>
      <c r="AY282" s="245" t="s">
        <v>140</v>
      </c>
    </row>
    <row r="283" s="16" customFormat="1">
      <c r="A283" s="16"/>
      <c r="B283" s="257"/>
      <c r="C283" s="258"/>
      <c r="D283" s="226" t="s">
        <v>152</v>
      </c>
      <c r="E283" s="259" t="s">
        <v>19</v>
      </c>
      <c r="F283" s="260" t="s">
        <v>283</v>
      </c>
      <c r="G283" s="258"/>
      <c r="H283" s="261">
        <v>46.060000000000002</v>
      </c>
      <c r="I283" s="262"/>
      <c r="J283" s="258"/>
      <c r="K283" s="258"/>
      <c r="L283" s="263"/>
      <c r="M283" s="264"/>
      <c r="N283" s="265"/>
      <c r="O283" s="265"/>
      <c r="P283" s="265"/>
      <c r="Q283" s="265"/>
      <c r="R283" s="265"/>
      <c r="S283" s="265"/>
      <c r="T283" s="26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T283" s="267" t="s">
        <v>152</v>
      </c>
      <c r="AU283" s="267" t="s">
        <v>14</v>
      </c>
      <c r="AV283" s="16" t="s">
        <v>141</v>
      </c>
      <c r="AW283" s="16" t="s">
        <v>33</v>
      </c>
      <c r="AX283" s="16" t="s">
        <v>73</v>
      </c>
      <c r="AY283" s="267" t="s">
        <v>140</v>
      </c>
    </row>
    <row r="284" s="15" customFormat="1">
      <c r="A284" s="15"/>
      <c r="B284" s="246"/>
      <c r="C284" s="247"/>
      <c r="D284" s="226" t="s">
        <v>152</v>
      </c>
      <c r="E284" s="248" t="s">
        <v>19</v>
      </c>
      <c r="F284" s="249" t="s">
        <v>189</v>
      </c>
      <c r="G284" s="247"/>
      <c r="H284" s="250">
        <v>90.272999999999996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6" t="s">
        <v>152</v>
      </c>
      <c r="AU284" s="256" t="s">
        <v>14</v>
      </c>
      <c r="AV284" s="15" t="s">
        <v>148</v>
      </c>
      <c r="AW284" s="15" t="s">
        <v>33</v>
      </c>
      <c r="AX284" s="15" t="s">
        <v>81</v>
      </c>
      <c r="AY284" s="256" t="s">
        <v>140</v>
      </c>
    </row>
    <row r="285" s="2" customFormat="1" ht="24.15" customHeight="1">
      <c r="A285" s="40"/>
      <c r="B285" s="41"/>
      <c r="C285" s="206" t="s">
        <v>369</v>
      </c>
      <c r="D285" s="206" t="s">
        <v>143</v>
      </c>
      <c r="E285" s="207" t="s">
        <v>370</v>
      </c>
      <c r="F285" s="208" t="s">
        <v>371</v>
      </c>
      <c r="G285" s="209" t="s">
        <v>184</v>
      </c>
      <c r="H285" s="210">
        <v>14.695</v>
      </c>
      <c r="I285" s="211"/>
      <c r="J285" s="212">
        <f>ROUND(I285*H285,2)</f>
        <v>0</v>
      </c>
      <c r="K285" s="208" t="s">
        <v>147</v>
      </c>
      <c r="L285" s="46"/>
      <c r="M285" s="213" t="s">
        <v>19</v>
      </c>
      <c r="N285" s="214" t="s">
        <v>45</v>
      </c>
      <c r="O285" s="86"/>
      <c r="P285" s="215">
        <f>O285*H285</f>
        <v>0</v>
      </c>
      <c r="Q285" s="215">
        <v>0</v>
      </c>
      <c r="R285" s="215">
        <f>Q285*H285</f>
        <v>0</v>
      </c>
      <c r="S285" s="215">
        <v>0.26100000000000001</v>
      </c>
      <c r="T285" s="216">
        <f>S285*H285</f>
        <v>3.8353950000000001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148</v>
      </c>
      <c r="AT285" s="217" t="s">
        <v>143</v>
      </c>
      <c r="AU285" s="217" t="s">
        <v>14</v>
      </c>
      <c r="AY285" s="19" t="s">
        <v>140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14</v>
      </c>
      <c r="BK285" s="218">
        <f>ROUND(I285*H285,2)</f>
        <v>0</v>
      </c>
      <c r="BL285" s="19" t="s">
        <v>148</v>
      </c>
      <c r="BM285" s="217" t="s">
        <v>372</v>
      </c>
    </row>
    <row r="286" s="2" customFormat="1">
      <c r="A286" s="40"/>
      <c r="B286" s="41"/>
      <c r="C286" s="42"/>
      <c r="D286" s="219" t="s">
        <v>150</v>
      </c>
      <c r="E286" s="42"/>
      <c r="F286" s="220" t="s">
        <v>373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150</v>
      </c>
      <c r="AU286" s="19" t="s">
        <v>14</v>
      </c>
    </row>
    <row r="287" s="13" customFormat="1">
      <c r="A287" s="13"/>
      <c r="B287" s="224"/>
      <c r="C287" s="225"/>
      <c r="D287" s="226" t="s">
        <v>152</v>
      </c>
      <c r="E287" s="227" t="s">
        <v>19</v>
      </c>
      <c r="F287" s="228" t="s">
        <v>153</v>
      </c>
      <c r="G287" s="225"/>
      <c r="H287" s="227" t="s">
        <v>19</v>
      </c>
      <c r="I287" s="229"/>
      <c r="J287" s="225"/>
      <c r="K287" s="225"/>
      <c r="L287" s="230"/>
      <c r="M287" s="231"/>
      <c r="N287" s="232"/>
      <c r="O287" s="232"/>
      <c r="P287" s="232"/>
      <c r="Q287" s="232"/>
      <c r="R287" s="232"/>
      <c r="S287" s="232"/>
      <c r="T287" s="23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4" t="s">
        <v>152</v>
      </c>
      <c r="AU287" s="234" t="s">
        <v>14</v>
      </c>
      <c r="AV287" s="13" t="s">
        <v>81</v>
      </c>
      <c r="AW287" s="13" t="s">
        <v>33</v>
      </c>
      <c r="AX287" s="13" t="s">
        <v>73</v>
      </c>
      <c r="AY287" s="234" t="s">
        <v>140</v>
      </c>
    </row>
    <row r="288" s="13" customFormat="1">
      <c r="A288" s="13"/>
      <c r="B288" s="224"/>
      <c r="C288" s="225"/>
      <c r="D288" s="226" t="s">
        <v>152</v>
      </c>
      <c r="E288" s="227" t="s">
        <v>19</v>
      </c>
      <c r="F288" s="228" t="s">
        <v>364</v>
      </c>
      <c r="G288" s="225"/>
      <c r="H288" s="227" t="s">
        <v>19</v>
      </c>
      <c r="I288" s="229"/>
      <c r="J288" s="225"/>
      <c r="K288" s="225"/>
      <c r="L288" s="230"/>
      <c r="M288" s="231"/>
      <c r="N288" s="232"/>
      <c r="O288" s="232"/>
      <c r="P288" s="232"/>
      <c r="Q288" s="232"/>
      <c r="R288" s="232"/>
      <c r="S288" s="232"/>
      <c r="T288" s="23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4" t="s">
        <v>152</v>
      </c>
      <c r="AU288" s="234" t="s">
        <v>14</v>
      </c>
      <c r="AV288" s="13" t="s">
        <v>81</v>
      </c>
      <c r="AW288" s="13" t="s">
        <v>33</v>
      </c>
      <c r="AX288" s="13" t="s">
        <v>73</v>
      </c>
      <c r="AY288" s="234" t="s">
        <v>140</v>
      </c>
    </row>
    <row r="289" s="14" customFormat="1">
      <c r="A289" s="14"/>
      <c r="B289" s="235"/>
      <c r="C289" s="236"/>
      <c r="D289" s="226" t="s">
        <v>152</v>
      </c>
      <c r="E289" s="237" t="s">
        <v>19</v>
      </c>
      <c r="F289" s="238" t="s">
        <v>374</v>
      </c>
      <c r="G289" s="236"/>
      <c r="H289" s="239">
        <v>5.2510000000000003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5" t="s">
        <v>152</v>
      </c>
      <c r="AU289" s="245" t="s">
        <v>14</v>
      </c>
      <c r="AV289" s="14" t="s">
        <v>14</v>
      </c>
      <c r="AW289" s="14" t="s">
        <v>33</v>
      </c>
      <c r="AX289" s="14" t="s">
        <v>73</v>
      </c>
      <c r="AY289" s="245" t="s">
        <v>140</v>
      </c>
    </row>
    <row r="290" s="13" customFormat="1">
      <c r="A290" s="13"/>
      <c r="B290" s="224"/>
      <c r="C290" s="225"/>
      <c r="D290" s="226" t="s">
        <v>152</v>
      </c>
      <c r="E290" s="227" t="s">
        <v>19</v>
      </c>
      <c r="F290" s="228" t="s">
        <v>364</v>
      </c>
      <c r="G290" s="225"/>
      <c r="H290" s="227" t="s">
        <v>19</v>
      </c>
      <c r="I290" s="229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152</v>
      </c>
      <c r="AU290" s="234" t="s">
        <v>14</v>
      </c>
      <c r="AV290" s="13" t="s">
        <v>81</v>
      </c>
      <c r="AW290" s="13" t="s">
        <v>33</v>
      </c>
      <c r="AX290" s="13" t="s">
        <v>73</v>
      </c>
      <c r="AY290" s="234" t="s">
        <v>140</v>
      </c>
    </row>
    <row r="291" s="14" customFormat="1">
      <c r="A291" s="14"/>
      <c r="B291" s="235"/>
      <c r="C291" s="236"/>
      <c r="D291" s="226" t="s">
        <v>152</v>
      </c>
      <c r="E291" s="237" t="s">
        <v>19</v>
      </c>
      <c r="F291" s="238" t="s">
        <v>375</v>
      </c>
      <c r="G291" s="236"/>
      <c r="H291" s="239">
        <v>5.2590000000000003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5" t="s">
        <v>152</v>
      </c>
      <c r="AU291" s="245" t="s">
        <v>14</v>
      </c>
      <c r="AV291" s="14" t="s">
        <v>14</v>
      </c>
      <c r="AW291" s="14" t="s">
        <v>33</v>
      </c>
      <c r="AX291" s="14" t="s">
        <v>73</v>
      </c>
      <c r="AY291" s="245" t="s">
        <v>140</v>
      </c>
    </row>
    <row r="292" s="14" customFormat="1">
      <c r="A292" s="14"/>
      <c r="B292" s="235"/>
      <c r="C292" s="236"/>
      <c r="D292" s="226" t="s">
        <v>152</v>
      </c>
      <c r="E292" s="237" t="s">
        <v>19</v>
      </c>
      <c r="F292" s="238" t="s">
        <v>376</v>
      </c>
      <c r="G292" s="236"/>
      <c r="H292" s="239">
        <v>4.1849999999999996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5" t="s">
        <v>152</v>
      </c>
      <c r="AU292" s="245" t="s">
        <v>14</v>
      </c>
      <c r="AV292" s="14" t="s">
        <v>14</v>
      </c>
      <c r="AW292" s="14" t="s">
        <v>33</v>
      </c>
      <c r="AX292" s="14" t="s">
        <v>73</v>
      </c>
      <c r="AY292" s="245" t="s">
        <v>140</v>
      </c>
    </row>
    <row r="293" s="15" customFormat="1">
      <c r="A293" s="15"/>
      <c r="B293" s="246"/>
      <c r="C293" s="247"/>
      <c r="D293" s="226" t="s">
        <v>152</v>
      </c>
      <c r="E293" s="248" t="s">
        <v>19</v>
      </c>
      <c r="F293" s="249" t="s">
        <v>189</v>
      </c>
      <c r="G293" s="247"/>
      <c r="H293" s="250">
        <v>14.695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56" t="s">
        <v>152</v>
      </c>
      <c r="AU293" s="256" t="s">
        <v>14</v>
      </c>
      <c r="AV293" s="15" t="s">
        <v>148</v>
      </c>
      <c r="AW293" s="15" t="s">
        <v>33</v>
      </c>
      <c r="AX293" s="15" t="s">
        <v>81</v>
      </c>
      <c r="AY293" s="256" t="s">
        <v>140</v>
      </c>
    </row>
    <row r="294" s="2" customFormat="1" ht="24.15" customHeight="1">
      <c r="A294" s="40"/>
      <c r="B294" s="41"/>
      <c r="C294" s="206" t="s">
        <v>377</v>
      </c>
      <c r="D294" s="206" t="s">
        <v>143</v>
      </c>
      <c r="E294" s="207" t="s">
        <v>378</v>
      </c>
      <c r="F294" s="208" t="s">
        <v>379</v>
      </c>
      <c r="G294" s="209" t="s">
        <v>158</v>
      </c>
      <c r="H294" s="210">
        <v>32.023000000000003</v>
      </c>
      <c r="I294" s="211"/>
      <c r="J294" s="212">
        <f>ROUND(I294*H294,2)</f>
        <v>0</v>
      </c>
      <c r="K294" s="208" t="s">
        <v>147</v>
      </c>
      <c r="L294" s="46"/>
      <c r="M294" s="213" t="s">
        <v>19</v>
      </c>
      <c r="N294" s="214" t="s">
        <v>45</v>
      </c>
      <c r="O294" s="86"/>
      <c r="P294" s="215">
        <f>O294*H294</f>
        <v>0</v>
      </c>
      <c r="Q294" s="215">
        <v>0</v>
      </c>
      <c r="R294" s="215">
        <f>Q294*H294</f>
        <v>0</v>
      </c>
      <c r="S294" s="215">
        <v>1.8</v>
      </c>
      <c r="T294" s="216">
        <f>S294*H294</f>
        <v>57.641400000000004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148</v>
      </c>
      <c r="AT294" s="217" t="s">
        <v>143</v>
      </c>
      <c r="AU294" s="217" t="s">
        <v>14</v>
      </c>
      <c r="AY294" s="19" t="s">
        <v>140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14</v>
      </c>
      <c r="BK294" s="218">
        <f>ROUND(I294*H294,2)</f>
        <v>0</v>
      </c>
      <c r="BL294" s="19" t="s">
        <v>148</v>
      </c>
      <c r="BM294" s="217" t="s">
        <v>380</v>
      </c>
    </row>
    <row r="295" s="2" customFormat="1">
      <c r="A295" s="40"/>
      <c r="B295" s="41"/>
      <c r="C295" s="42"/>
      <c r="D295" s="219" t="s">
        <v>150</v>
      </c>
      <c r="E295" s="42"/>
      <c r="F295" s="220" t="s">
        <v>381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150</v>
      </c>
      <c r="AU295" s="19" t="s">
        <v>14</v>
      </c>
    </row>
    <row r="296" s="13" customFormat="1">
      <c r="A296" s="13"/>
      <c r="B296" s="224"/>
      <c r="C296" s="225"/>
      <c r="D296" s="226" t="s">
        <v>152</v>
      </c>
      <c r="E296" s="227" t="s">
        <v>19</v>
      </c>
      <c r="F296" s="228" t="s">
        <v>153</v>
      </c>
      <c r="G296" s="225"/>
      <c r="H296" s="227" t="s">
        <v>19</v>
      </c>
      <c r="I296" s="229"/>
      <c r="J296" s="225"/>
      <c r="K296" s="225"/>
      <c r="L296" s="230"/>
      <c r="M296" s="231"/>
      <c r="N296" s="232"/>
      <c r="O296" s="232"/>
      <c r="P296" s="232"/>
      <c r="Q296" s="232"/>
      <c r="R296" s="232"/>
      <c r="S296" s="232"/>
      <c r="T296" s="23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4" t="s">
        <v>152</v>
      </c>
      <c r="AU296" s="234" t="s">
        <v>14</v>
      </c>
      <c r="AV296" s="13" t="s">
        <v>81</v>
      </c>
      <c r="AW296" s="13" t="s">
        <v>33</v>
      </c>
      <c r="AX296" s="13" t="s">
        <v>73</v>
      </c>
      <c r="AY296" s="234" t="s">
        <v>140</v>
      </c>
    </row>
    <row r="297" s="13" customFormat="1">
      <c r="A297" s="13"/>
      <c r="B297" s="224"/>
      <c r="C297" s="225"/>
      <c r="D297" s="226" t="s">
        <v>152</v>
      </c>
      <c r="E297" s="227" t="s">
        <v>19</v>
      </c>
      <c r="F297" s="228" t="s">
        <v>357</v>
      </c>
      <c r="G297" s="225"/>
      <c r="H297" s="227" t="s">
        <v>19</v>
      </c>
      <c r="I297" s="229"/>
      <c r="J297" s="225"/>
      <c r="K297" s="225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152</v>
      </c>
      <c r="AU297" s="234" t="s">
        <v>14</v>
      </c>
      <c r="AV297" s="13" t="s">
        <v>81</v>
      </c>
      <c r="AW297" s="13" t="s">
        <v>33</v>
      </c>
      <c r="AX297" s="13" t="s">
        <v>73</v>
      </c>
      <c r="AY297" s="234" t="s">
        <v>140</v>
      </c>
    </row>
    <row r="298" s="14" customFormat="1">
      <c r="A298" s="14"/>
      <c r="B298" s="235"/>
      <c r="C298" s="236"/>
      <c r="D298" s="226" t="s">
        <v>152</v>
      </c>
      <c r="E298" s="237" t="s">
        <v>19</v>
      </c>
      <c r="F298" s="238" t="s">
        <v>382</v>
      </c>
      <c r="G298" s="236"/>
      <c r="H298" s="239">
        <v>1.825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5" t="s">
        <v>152</v>
      </c>
      <c r="AU298" s="245" t="s">
        <v>14</v>
      </c>
      <c r="AV298" s="14" t="s">
        <v>14</v>
      </c>
      <c r="AW298" s="14" t="s">
        <v>33</v>
      </c>
      <c r="AX298" s="14" t="s">
        <v>73</v>
      </c>
      <c r="AY298" s="245" t="s">
        <v>140</v>
      </c>
    </row>
    <row r="299" s="14" customFormat="1">
      <c r="A299" s="14"/>
      <c r="B299" s="235"/>
      <c r="C299" s="236"/>
      <c r="D299" s="226" t="s">
        <v>152</v>
      </c>
      <c r="E299" s="237" t="s">
        <v>19</v>
      </c>
      <c r="F299" s="238" t="s">
        <v>383</v>
      </c>
      <c r="G299" s="236"/>
      <c r="H299" s="239">
        <v>8.9399999999999995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5" t="s">
        <v>152</v>
      </c>
      <c r="AU299" s="245" t="s">
        <v>14</v>
      </c>
      <c r="AV299" s="14" t="s">
        <v>14</v>
      </c>
      <c r="AW299" s="14" t="s">
        <v>33</v>
      </c>
      <c r="AX299" s="14" t="s">
        <v>73</v>
      </c>
      <c r="AY299" s="245" t="s">
        <v>140</v>
      </c>
    </row>
    <row r="300" s="14" customFormat="1">
      <c r="A300" s="14"/>
      <c r="B300" s="235"/>
      <c r="C300" s="236"/>
      <c r="D300" s="226" t="s">
        <v>152</v>
      </c>
      <c r="E300" s="237" t="s">
        <v>19</v>
      </c>
      <c r="F300" s="238" t="s">
        <v>384</v>
      </c>
      <c r="G300" s="236"/>
      <c r="H300" s="239">
        <v>3.7210000000000001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5" t="s">
        <v>152</v>
      </c>
      <c r="AU300" s="245" t="s">
        <v>14</v>
      </c>
      <c r="AV300" s="14" t="s">
        <v>14</v>
      </c>
      <c r="AW300" s="14" t="s">
        <v>33</v>
      </c>
      <c r="AX300" s="14" t="s">
        <v>73</v>
      </c>
      <c r="AY300" s="245" t="s">
        <v>140</v>
      </c>
    </row>
    <row r="301" s="14" customFormat="1">
      <c r="A301" s="14"/>
      <c r="B301" s="235"/>
      <c r="C301" s="236"/>
      <c r="D301" s="226" t="s">
        <v>152</v>
      </c>
      <c r="E301" s="237" t="s">
        <v>19</v>
      </c>
      <c r="F301" s="238" t="s">
        <v>385</v>
      </c>
      <c r="G301" s="236"/>
      <c r="H301" s="239">
        <v>0.20899999999999999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5" t="s">
        <v>152</v>
      </c>
      <c r="AU301" s="245" t="s">
        <v>14</v>
      </c>
      <c r="AV301" s="14" t="s">
        <v>14</v>
      </c>
      <c r="AW301" s="14" t="s">
        <v>33</v>
      </c>
      <c r="AX301" s="14" t="s">
        <v>73</v>
      </c>
      <c r="AY301" s="245" t="s">
        <v>140</v>
      </c>
    </row>
    <row r="302" s="14" customFormat="1">
      <c r="A302" s="14"/>
      <c r="B302" s="235"/>
      <c r="C302" s="236"/>
      <c r="D302" s="226" t="s">
        <v>152</v>
      </c>
      <c r="E302" s="237" t="s">
        <v>19</v>
      </c>
      <c r="F302" s="238" t="s">
        <v>386</v>
      </c>
      <c r="G302" s="236"/>
      <c r="H302" s="239">
        <v>0.99399999999999999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5" t="s">
        <v>152</v>
      </c>
      <c r="AU302" s="245" t="s">
        <v>14</v>
      </c>
      <c r="AV302" s="14" t="s">
        <v>14</v>
      </c>
      <c r="AW302" s="14" t="s">
        <v>33</v>
      </c>
      <c r="AX302" s="14" t="s">
        <v>73</v>
      </c>
      <c r="AY302" s="245" t="s">
        <v>140</v>
      </c>
    </row>
    <row r="303" s="16" customFormat="1">
      <c r="A303" s="16"/>
      <c r="B303" s="257"/>
      <c r="C303" s="258"/>
      <c r="D303" s="226" t="s">
        <v>152</v>
      </c>
      <c r="E303" s="259" t="s">
        <v>19</v>
      </c>
      <c r="F303" s="260" t="s">
        <v>283</v>
      </c>
      <c r="G303" s="258"/>
      <c r="H303" s="261">
        <v>15.689</v>
      </c>
      <c r="I303" s="262"/>
      <c r="J303" s="258"/>
      <c r="K303" s="258"/>
      <c r="L303" s="263"/>
      <c r="M303" s="264"/>
      <c r="N303" s="265"/>
      <c r="O303" s="265"/>
      <c r="P303" s="265"/>
      <c r="Q303" s="265"/>
      <c r="R303" s="265"/>
      <c r="S303" s="265"/>
      <c r="T303" s="266"/>
      <c r="U303" s="16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T303" s="267" t="s">
        <v>152</v>
      </c>
      <c r="AU303" s="267" t="s">
        <v>14</v>
      </c>
      <c r="AV303" s="16" t="s">
        <v>141</v>
      </c>
      <c r="AW303" s="16" t="s">
        <v>33</v>
      </c>
      <c r="AX303" s="16" t="s">
        <v>73</v>
      </c>
      <c r="AY303" s="267" t="s">
        <v>140</v>
      </c>
    </row>
    <row r="304" s="13" customFormat="1">
      <c r="A304" s="13"/>
      <c r="B304" s="224"/>
      <c r="C304" s="225"/>
      <c r="D304" s="226" t="s">
        <v>152</v>
      </c>
      <c r="E304" s="227" t="s">
        <v>19</v>
      </c>
      <c r="F304" s="228" t="s">
        <v>364</v>
      </c>
      <c r="G304" s="225"/>
      <c r="H304" s="227" t="s">
        <v>19</v>
      </c>
      <c r="I304" s="229"/>
      <c r="J304" s="225"/>
      <c r="K304" s="225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152</v>
      </c>
      <c r="AU304" s="234" t="s">
        <v>14</v>
      </c>
      <c r="AV304" s="13" t="s">
        <v>81</v>
      </c>
      <c r="AW304" s="13" t="s">
        <v>33</v>
      </c>
      <c r="AX304" s="13" t="s">
        <v>73</v>
      </c>
      <c r="AY304" s="234" t="s">
        <v>140</v>
      </c>
    </row>
    <row r="305" s="14" customFormat="1">
      <c r="A305" s="14"/>
      <c r="B305" s="235"/>
      <c r="C305" s="236"/>
      <c r="D305" s="226" t="s">
        <v>152</v>
      </c>
      <c r="E305" s="237" t="s">
        <v>19</v>
      </c>
      <c r="F305" s="238" t="s">
        <v>387</v>
      </c>
      <c r="G305" s="236"/>
      <c r="H305" s="239">
        <v>1.913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5" t="s">
        <v>152</v>
      </c>
      <c r="AU305" s="245" t="s">
        <v>14</v>
      </c>
      <c r="AV305" s="14" t="s">
        <v>14</v>
      </c>
      <c r="AW305" s="14" t="s">
        <v>33</v>
      </c>
      <c r="AX305" s="14" t="s">
        <v>73</v>
      </c>
      <c r="AY305" s="245" t="s">
        <v>140</v>
      </c>
    </row>
    <row r="306" s="14" customFormat="1">
      <c r="A306" s="14"/>
      <c r="B306" s="235"/>
      <c r="C306" s="236"/>
      <c r="D306" s="226" t="s">
        <v>152</v>
      </c>
      <c r="E306" s="237" t="s">
        <v>19</v>
      </c>
      <c r="F306" s="238" t="s">
        <v>388</v>
      </c>
      <c r="G306" s="236"/>
      <c r="H306" s="239">
        <v>9.3000000000000007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5" t="s">
        <v>152</v>
      </c>
      <c r="AU306" s="245" t="s">
        <v>14</v>
      </c>
      <c r="AV306" s="14" t="s">
        <v>14</v>
      </c>
      <c r="AW306" s="14" t="s">
        <v>33</v>
      </c>
      <c r="AX306" s="14" t="s">
        <v>73</v>
      </c>
      <c r="AY306" s="245" t="s">
        <v>140</v>
      </c>
    </row>
    <row r="307" s="14" customFormat="1">
      <c r="A307" s="14"/>
      <c r="B307" s="235"/>
      <c r="C307" s="236"/>
      <c r="D307" s="226" t="s">
        <v>152</v>
      </c>
      <c r="E307" s="237" t="s">
        <v>19</v>
      </c>
      <c r="F307" s="238" t="s">
        <v>389</v>
      </c>
      <c r="G307" s="236"/>
      <c r="H307" s="239">
        <v>3.871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5" t="s">
        <v>152</v>
      </c>
      <c r="AU307" s="245" t="s">
        <v>14</v>
      </c>
      <c r="AV307" s="14" t="s">
        <v>14</v>
      </c>
      <c r="AW307" s="14" t="s">
        <v>33</v>
      </c>
      <c r="AX307" s="14" t="s">
        <v>73</v>
      </c>
      <c r="AY307" s="245" t="s">
        <v>140</v>
      </c>
    </row>
    <row r="308" s="14" customFormat="1">
      <c r="A308" s="14"/>
      <c r="B308" s="235"/>
      <c r="C308" s="236"/>
      <c r="D308" s="226" t="s">
        <v>152</v>
      </c>
      <c r="E308" s="237" t="s">
        <v>19</v>
      </c>
      <c r="F308" s="238" t="s">
        <v>390</v>
      </c>
      <c r="G308" s="236"/>
      <c r="H308" s="239">
        <v>0.25600000000000001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5" t="s">
        <v>152</v>
      </c>
      <c r="AU308" s="245" t="s">
        <v>14</v>
      </c>
      <c r="AV308" s="14" t="s">
        <v>14</v>
      </c>
      <c r="AW308" s="14" t="s">
        <v>33</v>
      </c>
      <c r="AX308" s="14" t="s">
        <v>73</v>
      </c>
      <c r="AY308" s="245" t="s">
        <v>140</v>
      </c>
    </row>
    <row r="309" s="14" customFormat="1">
      <c r="A309" s="14"/>
      <c r="B309" s="235"/>
      <c r="C309" s="236"/>
      <c r="D309" s="226" t="s">
        <v>152</v>
      </c>
      <c r="E309" s="237" t="s">
        <v>19</v>
      </c>
      <c r="F309" s="238" t="s">
        <v>386</v>
      </c>
      <c r="G309" s="236"/>
      <c r="H309" s="239">
        <v>0.99399999999999999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5" t="s">
        <v>152</v>
      </c>
      <c r="AU309" s="245" t="s">
        <v>14</v>
      </c>
      <c r="AV309" s="14" t="s">
        <v>14</v>
      </c>
      <c r="AW309" s="14" t="s">
        <v>33</v>
      </c>
      <c r="AX309" s="14" t="s">
        <v>73</v>
      </c>
      <c r="AY309" s="245" t="s">
        <v>140</v>
      </c>
    </row>
    <row r="310" s="16" customFormat="1">
      <c r="A310" s="16"/>
      <c r="B310" s="257"/>
      <c r="C310" s="258"/>
      <c r="D310" s="226" t="s">
        <v>152</v>
      </c>
      <c r="E310" s="259" t="s">
        <v>19</v>
      </c>
      <c r="F310" s="260" t="s">
        <v>283</v>
      </c>
      <c r="G310" s="258"/>
      <c r="H310" s="261">
        <v>16.334</v>
      </c>
      <c r="I310" s="262"/>
      <c r="J310" s="258"/>
      <c r="K310" s="258"/>
      <c r="L310" s="263"/>
      <c r="M310" s="264"/>
      <c r="N310" s="265"/>
      <c r="O310" s="265"/>
      <c r="P310" s="265"/>
      <c r="Q310" s="265"/>
      <c r="R310" s="265"/>
      <c r="S310" s="265"/>
      <c r="T310" s="266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T310" s="267" t="s">
        <v>152</v>
      </c>
      <c r="AU310" s="267" t="s">
        <v>14</v>
      </c>
      <c r="AV310" s="16" t="s">
        <v>141</v>
      </c>
      <c r="AW310" s="16" t="s">
        <v>33</v>
      </c>
      <c r="AX310" s="16" t="s">
        <v>73</v>
      </c>
      <c r="AY310" s="267" t="s">
        <v>140</v>
      </c>
    </row>
    <row r="311" s="15" customFormat="1">
      <c r="A311" s="15"/>
      <c r="B311" s="246"/>
      <c r="C311" s="247"/>
      <c r="D311" s="226" t="s">
        <v>152</v>
      </c>
      <c r="E311" s="248" t="s">
        <v>19</v>
      </c>
      <c r="F311" s="249" t="s">
        <v>189</v>
      </c>
      <c r="G311" s="247"/>
      <c r="H311" s="250">
        <v>32.023000000000003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56" t="s">
        <v>152</v>
      </c>
      <c r="AU311" s="256" t="s">
        <v>14</v>
      </c>
      <c r="AV311" s="15" t="s">
        <v>148</v>
      </c>
      <c r="AW311" s="15" t="s">
        <v>33</v>
      </c>
      <c r="AX311" s="15" t="s">
        <v>81</v>
      </c>
      <c r="AY311" s="256" t="s">
        <v>140</v>
      </c>
    </row>
    <row r="312" s="2" customFormat="1" ht="21.75" customHeight="1">
      <c r="A312" s="40"/>
      <c r="B312" s="41"/>
      <c r="C312" s="206" t="s">
        <v>391</v>
      </c>
      <c r="D312" s="206" t="s">
        <v>143</v>
      </c>
      <c r="E312" s="207" t="s">
        <v>392</v>
      </c>
      <c r="F312" s="208" t="s">
        <v>393</v>
      </c>
      <c r="G312" s="209" t="s">
        <v>158</v>
      </c>
      <c r="H312" s="210">
        <v>1</v>
      </c>
      <c r="I312" s="211"/>
      <c r="J312" s="212">
        <f>ROUND(I312*H312,2)</f>
        <v>0</v>
      </c>
      <c r="K312" s="208" t="s">
        <v>147</v>
      </c>
      <c r="L312" s="46"/>
      <c r="M312" s="213" t="s">
        <v>19</v>
      </c>
      <c r="N312" s="214" t="s">
        <v>45</v>
      </c>
      <c r="O312" s="86"/>
      <c r="P312" s="215">
        <f>O312*H312</f>
        <v>0</v>
      </c>
      <c r="Q312" s="215">
        <v>0</v>
      </c>
      <c r="R312" s="215">
        <f>Q312*H312</f>
        <v>0</v>
      </c>
      <c r="S312" s="215">
        <v>2.3999999999999999</v>
      </c>
      <c r="T312" s="216">
        <f>S312*H312</f>
        <v>2.3999999999999999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148</v>
      </c>
      <c r="AT312" s="217" t="s">
        <v>143</v>
      </c>
      <c r="AU312" s="217" t="s">
        <v>14</v>
      </c>
      <c r="AY312" s="19" t="s">
        <v>140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14</v>
      </c>
      <c r="BK312" s="218">
        <f>ROUND(I312*H312,2)</f>
        <v>0</v>
      </c>
      <c r="BL312" s="19" t="s">
        <v>148</v>
      </c>
      <c r="BM312" s="217" t="s">
        <v>394</v>
      </c>
    </row>
    <row r="313" s="2" customFormat="1">
      <c r="A313" s="40"/>
      <c r="B313" s="41"/>
      <c r="C313" s="42"/>
      <c r="D313" s="219" t="s">
        <v>150</v>
      </c>
      <c r="E313" s="42"/>
      <c r="F313" s="220" t="s">
        <v>395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150</v>
      </c>
      <c r="AU313" s="19" t="s">
        <v>14</v>
      </c>
    </row>
    <row r="314" s="13" customFormat="1">
      <c r="A314" s="13"/>
      <c r="B314" s="224"/>
      <c r="C314" s="225"/>
      <c r="D314" s="226" t="s">
        <v>152</v>
      </c>
      <c r="E314" s="227" t="s">
        <v>19</v>
      </c>
      <c r="F314" s="228" t="s">
        <v>172</v>
      </c>
      <c r="G314" s="225"/>
      <c r="H314" s="227" t="s">
        <v>19</v>
      </c>
      <c r="I314" s="229"/>
      <c r="J314" s="225"/>
      <c r="K314" s="225"/>
      <c r="L314" s="230"/>
      <c r="M314" s="231"/>
      <c r="N314" s="232"/>
      <c r="O314" s="232"/>
      <c r="P314" s="232"/>
      <c r="Q314" s="232"/>
      <c r="R314" s="232"/>
      <c r="S314" s="232"/>
      <c r="T314" s="23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4" t="s">
        <v>152</v>
      </c>
      <c r="AU314" s="234" t="s">
        <v>14</v>
      </c>
      <c r="AV314" s="13" t="s">
        <v>81</v>
      </c>
      <c r="AW314" s="13" t="s">
        <v>33</v>
      </c>
      <c r="AX314" s="13" t="s">
        <v>73</v>
      </c>
      <c r="AY314" s="234" t="s">
        <v>140</v>
      </c>
    </row>
    <row r="315" s="13" customFormat="1">
      <c r="A315" s="13"/>
      <c r="B315" s="224"/>
      <c r="C315" s="225"/>
      <c r="D315" s="226" t="s">
        <v>152</v>
      </c>
      <c r="E315" s="227" t="s">
        <v>19</v>
      </c>
      <c r="F315" s="228" t="s">
        <v>396</v>
      </c>
      <c r="G315" s="225"/>
      <c r="H315" s="227" t="s">
        <v>19</v>
      </c>
      <c r="I315" s="229"/>
      <c r="J315" s="225"/>
      <c r="K315" s="225"/>
      <c r="L315" s="230"/>
      <c r="M315" s="231"/>
      <c r="N315" s="232"/>
      <c r="O315" s="232"/>
      <c r="P315" s="232"/>
      <c r="Q315" s="232"/>
      <c r="R315" s="232"/>
      <c r="S315" s="232"/>
      <c r="T315" s="23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4" t="s">
        <v>152</v>
      </c>
      <c r="AU315" s="234" t="s">
        <v>14</v>
      </c>
      <c r="AV315" s="13" t="s">
        <v>81</v>
      </c>
      <c r="AW315" s="13" t="s">
        <v>33</v>
      </c>
      <c r="AX315" s="13" t="s">
        <v>73</v>
      </c>
      <c r="AY315" s="234" t="s">
        <v>140</v>
      </c>
    </row>
    <row r="316" s="14" customFormat="1">
      <c r="A316" s="14"/>
      <c r="B316" s="235"/>
      <c r="C316" s="236"/>
      <c r="D316" s="226" t="s">
        <v>152</v>
      </c>
      <c r="E316" s="237" t="s">
        <v>19</v>
      </c>
      <c r="F316" s="238" t="s">
        <v>397</v>
      </c>
      <c r="G316" s="236"/>
      <c r="H316" s="239">
        <v>1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5" t="s">
        <v>152</v>
      </c>
      <c r="AU316" s="245" t="s">
        <v>14</v>
      </c>
      <c r="AV316" s="14" t="s">
        <v>14</v>
      </c>
      <c r="AW316" s="14" t="s">
        <v>33</v>
      </c>
      <c r="AX316" s="14" t="s">
        <v>81</v>
      </c>
      <c r="AY316" s="245" t="s">
        <v>140</v>
      </c>
    </row>
    <row r="317" s="2" customFormat="1" ht="16.5" customHeight="1">
      <c r="A317" s="40"/>
      <c r="B317" s="41"/>
      <c r="C317" s="206" t="s">
        <v>398</v>
      </c>
      <c r="D317" s="206" t="s">
        <v>143</v>
      </c>
      <c r="E317" s="207" t="s">
        <v>399</v>
      </c>
      <c r="F317" s="208" t="s">
        <v>400</v>
      </c>
      <c r="G317" s="209" t="s">
        <v>158</v>
      </c>
      <c r="H317" s="210">
        <v>6.7530000000000001</v>
      </c>
      <c r="I317" s="211"/>
      <c r="J317" s="212">
        <f>ROUND(I317*H317,2)</f>
        <v>0</v>
      </c>
      <c r="K317" s="208" t="s">
        <v>147</v>
      </c>
      <c r="L317" s="46"/>
      <c r="M317" s="213" t="s">
        <v>19</v>
      </c>
      <c r="N317" s="214" t="s">
        <v>45</v>
      </c>
      <c r="O317" s="86"/>
      <c r="P317" s="215">
        <f>O317*H317</f>
        <v>0</v>
      </c>
      <c r="Q317" s="215">
        <v>0</v>
      </c>
      <c r="R317" s="215">
        <f>Q317*H317</f>
        <v>0</v>
      </c>
      <c r="S317" s="215">
        <v>2.2000000000000002</v>
      </c>
      <c r="T317" s="216">
        <f>S317*H317</f>
        <v>14.856600000000002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148</v>
      </c>
      <c r="AT317" s="217" t="s">
        <v>143</v>
      </c>
      <c r="AU317" s="217" t="s">
        <v>14</v>
      </c>
      <c r="AY317" s="19" t="s">
        <v>140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14</v>
      </c>
      <c r="BK317" s="218">
        <f>ROUND(I317*H317,2)</f>
        <v>0</v>
      </c>
      <c r="BL317" s="19" t="s">
        <v>148</v>
      </c>
      <c r="BM317" s="217" t="s">
        <v>401</v>
      </c>
    </row>
    <row r="318" s="2" customFormat="1">
      <c r="A318" s="40"/>
      <c r="B318" s="41"/>
      <c r="C318" s="42"/>
      <c r="D318" s="219" t="s">
        <v>150</v>
      </c>
      <c r="E318" s="42"/>
      <c r="F318" s="220" t="s">
        <v>402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150</v>
      </c>
      <c r="AU318" s="19" t="s">
        <v>14</v>
      </c>
    </row>
    <row r="319" s="13" customFormat="1">
      <c r="A319" s="13"/>
      <c r="B319" s="224"/>
      <c r="C319" s="225"/>
      <c r="D319" s="226" t="s">
        <v>152</v>
      </c>
      <c r="E319" s="227" t="s">
        <v>19</v>
      </c>
      <c r="F319" s="228" t="s">
        <v>153</v>
      </c>
      <c r="G319" s="225"/>
      <c r="H319" s="227" t="s">
        <v>19</v>
      </c>
      <c r="I319" s="229"/>
      <c r="J319" s="225"/>
      <c r="K319" s="225"/>
      <c r="L319" s="230"/>
      <c r="M319" s="231"/>
      <c r="N319" s="232"/>
      <c r="O319" s="232"/>
      <c r="P319" s="232"/>
      <c r="Q319" s="232"/>
      <c r="R319" s="232"/>
      <c r="S319" s="232"/>
      <c r="T319" s="23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4" t="s">
        <v>152</v>
      </c>
      <c r="AU319" s="234" t="s">
        <v>14</v>
      </c>
      <c r="AV319" s="13" t="s">
        <v>81</v>
      </c>
      <c r="AW319" s="13" t="s">
        <v>33</v>
      </c>
      <c r="AX319" s="13" t="s">
        <v>73</v>
      </c>
      <c r="AY319" s="234" t="s">
        <v>140</v>
      </c>
    </row>
    <row r="320" s="13" customFormat="1">
      <c r="A320" s="13"/>
      <c r="B320" s="224"/>
      <c r="C320" s="225"/>
      <c r="D320" s="226" t="s">
        <v>152</v>
      </c>
      <c r="E320" s="227" t="s">
        <v>19</v>
      </c>
      <c r="F320" s="228" t="s">
        <v>403</v>
      </c>
      <c r="G320" s="225"/>
      <c r="H320" s="227" t="s">
        <v>19</v>
      </c>
      <c r="I320" s="229"/>
      <c r="J320" s="225"/>
      <c r="K320" s="225"/>
      <c r="L320" s="230"/>
      <c r="M320" s="231"/>
      <c r="N320" s="232"/>
      <c r="O320" s="232"/>
      <c r="P320" s="232"/>
      <c r="Q320" s="232"/>
      <c r="R320" s="232"/>
      <c r="S320" s="232"/>
      <c r="T320" s="23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4" t="s">
        <v>152</v>
      </c>
      <c r="AU320" s="234" t="s">
        <v>14</v>
      </c>
      <c r="AV320" s="13" t="s">
        <v>81</v>
      </c>
      <c r="AW320" s="13" t="s">
        <v>33</v>
      </c>
      <c r="AX320" s="13" t="s">
        <v>73</v>
      </c>
      <c r="AY320" s="234" t="s">
        <v>140</v>
      </c>
    </row>
    <row r="321" s="14" customFormat="1">
      <c r="A321" s="14"/>
      <c r="B321" s="235"/>
      <c r="C321" s="236"/>
      <c r="D321" s="226" t="s">
        <v>152</v>
      </c>
      <c r="E321" s="237" t="s">
        <v>19</v>
      </c>
      <c r="F321" s="238" t="s">
        <v>404</v>
      </c>
      <c r="G321" s="236"/>
      <c r="H321" s="239">
        <v>6.7530000000000001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5" t="s">
        <v>152</v>
      </c>
      <c r="AU321" s="245" t="s">
        <v>14</v>
      </c>
      <c r="AV321" s="14" t="s">
        <v>14</v>
      </c>
      <c r="AW321" s="14" t="s">
        <v>33</v>
      </c>
      <c r="AX321" s="14" t="s">
        <v>81</v>
      </c>
      <c r="AY321" s="245" t="s">
        <v>140</v>
      </c>
    </row>
    <row r="322" s="2" customFormat="1" ht="16.5" customHeight="1">
      <c r="A322" s="40"/>
      <c r="B322" s="41"/>
      <c r="C322" s="206" t="s">
        <v>405</v>
      </c>
      <c r="D322" s="206" t="s">
        <v>143</v>
      </c>
      <c r="E322" s="207" t="s">
        <v>406</v>
      </c>
      <c r="F322" s="208" t="s">
        <v>407</v>
      </c>
      <c r="G322" s="209" t="s">
        <v>184</v>
      </c>
      <c r="H322" s="210">
        <v>288.43000000000001</v>
      </c>
      <c r="I322" s="211"/>
      <c r="J322" s="212">
        <f>ROUND(I322*H322,2)</f>
        <v>0</v>
      </c>
      <c r="K322" s="208" t="s">
        <v>147</v>
      </c>
      <c r="L322" s="46"/>
      <c r="M322" s="213" t="s">
        <v>19</v>
      </c>
      <c r="N322" s="214" t="s">
        <v>45</v>
      </c>
      <c r="O322" s="86"/>
      <c r="P322" s="215">
        <f>O322*H322</f>
        <v>0</v>
      </c>
      <c r="Q322" s="215">
        <v>0</v>
      </c>
      <c r="R322" s="215">
        <f>Q322*H322</f>
        <v>0</v>
      </c>
      <c r="S322" s="215">
        <v>0.089999999999999997</v>
      </c>
      <c r="T322" s="216">
        <f>S322*H322</f>
        <v>25.9587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148</v>
      </c>
      <c r="AT322" s="217" t="s">
        <v>143</v>
      </c>
      <c r="AU322" s="217" t="s">
        <v>14</v>
      </c>
      <c r="AY322" s="19" t="s">
        <v>140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9" t="s">
        <v>14</v>
      </c>
      <c r="BK322" s="218">
        <f>ROUND(I322*H322,2)</f>
        <v>0</v>
      </c>
      <c r="BL322" s="19" t="s">
        <v>148</v>
      </c>
      <c r="BM322" s="217" t="s">
        <v>408</v>
      </c>
    </row>
    <row r="323" s="2" customFormat="1">
      <c r="A323" s="40"/>
      <c r="B323" s="41"/>
      <c r="C323" s="42"/>
      <c r="D323" s="219" t="s">
        <v>150</v>
      </c>
      <c r="E323" s="42"/>
      <c r="F323" s="220" t="s">
        <v>409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150</v>
      </c>
      <c r="AU323" s="19" t="s">
        <v>14</v>
      </c>
    </row>
    <row r="324" s="13" customFormat="1">
      <c r="A324" s="13"/>
      <c r="B324" s="224"/>
      <c r="C324" s="225"/>
      <c r="D324" s="226" t="s">
        <v>152</v>
      </c>
      <c r="E324" s="227" t="s">
        <v>19</v>
      </c>
      <c r="F324" s="228" t="s">
        <v>153</v>
      </c>
      <c r="G324" s="225"/>
      <c r="H324" s="227" t="s">
        <v>19</v>
      </c>
      <c r="I324" s="229"/>
      <c r="J324" s="225"/>
      <c r="K324" s="225"/>
      <c r="L324" s="230"/>
      <c r="M324" s="231"/>
      <c r="N324" s="232"/>
      <c r="O324" s="232"/>
      <c r="P324" s="232"/>
      <c r="Q324" s="232"/>
      <c r="R324" s="232"/>
      <c r="S324" s="232"/>
      <c r="T324" s="23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4" t="s">
        <v>152</v>
      </c>
      <c r="AU324" s="234" t="s">
        <v>14</v>
      </c>
      <c r="AV324" s="13" t="s">
        <v>81</v>
      </c>
      <c r="AW324" s="13" t="s">
        <v>33</v>
      </c>
      <c r="AX324" s="13" t="s">
        <v>73</v>
      </c>
      <c r="AY324" s="234" t="s">
        <v>140</v>
      </c>
    </row>
    <row r="325" s="13" customFormat="1">
      <c r="A325" s="13"/>
      <c r="B325" s="224"/>
      <c r="C325" s="225"/>
      <c r="D325" s="226" t="s">
        <v>152</v>
      </c>
      <c r="E325" s="227" t="s">
        <v>19</v>
      </c>
      <c r="F325" s="228" t="s">
        <v>410</v>
      </c>
      <c r="G325" s="225"/>
      <c r="H325" s="227" t="s">
        <v>19</v>
      </c>
      <c r="I325" s="229"/>
      <c r="J325" s="225"/>
      <c r="K325" s="225"/>
      <c r="L325" s="230"/>
      <c r="M325" s="231"/>
      <c r="N325" s="232"/>
      <c r="O325" s="232"/>
      <c r="P325" s="232"/>
      <c r="Q325" s="232"/>
      <c r="R325" s="232"/>
      <c r="S325" s="232"/>
      <c r="T325" s="23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4" t="s">
        <v>152</v>
      </c>
      <c r="AU325" s="234" t="s">
        <v>14</v>
      </c>
      <c r="AV325" s="13" t="s">
        <v>81</v>
      </c>
      <c r="AW325" s="13" t="s">
        <v>33</v>
      </c>
      <c r="AX325" s="13" t="s">
        <v>73</v>
      </c>
      <c r="AY325" s="234" t="s">
        <v>140</v>
      </c>
    </row>
    <row r="326" s="14" customFormat="1">
      <c r="A326" s="14"/>
      <c r="B326" s="235"/>
      <c r="C326" s="236"/>
      <c r="D326" s="226" t="s">
        <v>152</v>
      </c>
      <c r="E326" s="237" t="s">
        <v>19</v>
      </c>
      <c r="F326" s="238" t="s">
        <v>411</v>
      </c>
      <c r="G326" s="236"/>
      <c r="H326" s="239">
        <v>45.109999999999999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5" t="s">
        <v>152</v>
      </c>
      <c r="AU326" s="245" t="s">
        <v>14</v>
      </c>
      <c r="AV326" s="14" t="s">
        <v>14</v>
      </c>
      <c r="AW326" s="14" t="s">
        <v>33</v>
      </c>
      <c r="AX326" s="14" t="s">
        <v>73</v>
      </c>
      <c r="AY326" s="245" t="s">
        <v>140</v>
      </c>
    </row>
    <row r="327" s="13" customFormat="1">
      <c r="A327" s="13"/>
      <c r="B327" s="224"/>
      <c r="C327" s="225"/>
      <c r="D327" s="226" t="s">
        <v>152</v>
      </c>
      <c r="E327" s="227" t="s">
        <v>19</v>
      </c>
      <c r="F327" s="228" t="s">
        <v>412</v>
      </c>
      <c r="G327" s="225"/>
      <c r="H327" s="227" t="s">
        <v>19</v>
      </c>
      <c r="I327" s="229"/>
      <c r="J327" s="225"/>
      <c r="K327" s="225"/>
      <c r="L327" s="230"/>
      <c r="M327" s="231"/>
      <c r="N327" s="232"/>
      <c r="O327" s="232"/>
      <c r="P327" s="232"/>
      <c r="Q327" s="232"/>
      <c r="R327" s="232"/>
      <c r="S327" s="232"/>
      <c r="T327" s="23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4" t="s">
        <v>152</v>
      </c>
      <c r="AU327" s="234" t="s">
        <v>14</v>
      </c>
      <c r="AV327" s="13" t="s">
        <v>81</v>
      </c>
      <c r="AW327" s="13" t="s">
        <v>33</v>
      </c>
      <c r="AX327" s="13" t="s">
        <v>73</v>
      </c>
      <c r="AY327" s="234" t="s">
        <v>140</v>
      </c>
    </row>
    <row r="328" s="14" customFormat="1">
      <c r="A328" s="14"/>
      <c r="B328" s="235"/>
      <c r="C328" s="236"/>
      <c r="D328" s="226" t="s">
        <v>152</v>
      </c>
      <c r="E328" s="237" t="s">
        <v>19</v>
      </c>
      <c r="F328" s="238" t="s">
        <v>413</v>
      </c>
      <c r="G328" s="236"/>
      <c r="H328" s="239">
        <v>24.210000000000001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5" t="s">
        <v>152</v>
      </c>
      <c r="AU328" s="245" t="s">
        <v>14</v>
      </c>
      <c r="AV328" s="14" t="s">
        <v>14</v>
      </c>
      <c r="AW328" s="14" t="s">
        <v>33</v>
      </c>
      <c r="AX328" s="14" t="s">
        <v>73</v>
      </c>
      <c r="AY328" s="245" t="s">
        <v>140</v>
      </c>
    </row>
    <row r="329" s="16" customFormat="1">
      <c r="A329" s="16"/>
      <c r="B329" s="257"/>
      <c r="C329" s="258"/>
      <c r="D329" s="226" t="s">
        <v>152</v>
      </c>
      <c r="E329" s="259" t="s">
        <v>19</v>
      </c>
      <c r="F329" s="260" t="s">
        <v>283</v>
      </c>
      <c r="G329" s="258"/>
      <c r="H329" s="261">
        <v>69.319999999999993</v>
      </c>
      <c r="I329" s="262"/>
      <c r="J329" s="258"/>
      <c r="K329" s="258"/>
      <c r="L329" s="263"/>
      <c r="M329" s="264"/>
      <c r="N329" s="265"/>
      <c r="O329" s="265"/>
      <c r="P329" s="265"/>
      <c r="Q329" s="265"/>
      <c r="R329" s="265"/>
      <c r="S329" s="265"/>
      <c r="T329" s="266"/>
      <c r="U329" s="16"/>
      <c r="V329" s="16"/>
      <c r="W329" s="16"/>
      <c r="X329" s="16"/>
      <c r="Y329" s="16"/>
      <c r="Z329" s="16"/>
      <c r="AA329" s="16"/>
      <c r="AB329" s="16"/>
      <c r="AC329" s="16"/>
      <c r="AD329" s="16"/>
      <c r="AE329" s="16"/>
      <c r="AT329" s="267" t="s">
        <v>152</v>
      </c>
      <c r="AU329" s="267" t="s">
        <v>14</v>
      </c>
      <c r="AV329" s="16" t="s">
        <v>141</v>
      </c>
      <c r="AW329" s="16" t="s">
        <v>33</v>
      </c>
      <c r="AX329" s="16" t="s">
        <v>73</v>
      </c>
      <c r="AY329" s="267" t="s">
        <v>140</v>
      </c>
    </row>
    <row r="330" s="13" customFormat="1">
      <c r="A330" s="13"/>
      <c r="B330" s="224"/>
      <c r="C330" s="225"/>
      <c r="D330" s="226" t="s">
        <v>152</v>
      </c>
      <c r="E330" s="227" t="s">
        <v>19</v>
      </c>
      <c r="F330" s="228" t="s">
        <v>414</v>
      </c>
      <c r="G330" s="225"/>
      <c r="H330" s="227" t="s">
        <v>19</v>
      </c>
      <c r="I330" s="229"/>
      <c r="J330" s="225"/>
      <c r="K330" s="225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152</v>
      </c>
      <c r="AU330" s="234" t="s">
        <v>14</v>
      </c>
      <c r="AV330" s="13" t="s">
        <v>81</v>
      </c>
      <c r="AW330" s="13" t="s">
        <v>33</v>
      </c>
      <c r="AX330" s="13" t="s">
        <v>73</v>
      </c>
      <c r="AY330" s="234" t="s">
        <v>140</v>
      </c>
    </row>
    <row r="331" s="14" customFormat="1">
      <c r="A331" s="14"/>
      <c r="B331" s="235"/>
      <c r="C331" s="236"/>
      <c r="D331" s="226" t="s">
        <v>152</v>
      </c>
      <c r="E331" s="237" t="s">
        <v>19</v>
      </c>
      <c r="F331" s="238" t="s">
        <v>415</v>
      </c>
      <c r="G331" s="236"/>
      <c r="H331" s="239">
        <v>33.850000000000001</v>
      </c>
      <c r="I331" s="240"/>
      <c r="J331" s="236"/>
      <c r="K331" s="236"/>
      <c r="L331" s="241"/>
      <c r="M331" s="242"/>
      <c r="N331" s="243"/>
      <c r="O331" s="243"/>
      <c r="P331" s="243"/>
      <c r="Q331" s="243"/>
      <c r="R331" s="243"/>
      <c r="S331" s="243"/>
      <c r="T331" s="24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5" t="s">
        <v>152</v>
      </c>
      <c r="AU331" s="245" t="s">
        <v>14</v>
      </c>
      <c r="AV331" s="14" t="s">
        <v>14</v>
      </c>
      <c r="AW331" s="14" t="s">
        <v>33</v>
      </c>
      <c r="AX331" s="14" t="s">
        <v>73</v>
      </c>
      <c r="AY331" s="245" t="s">
        <v>140</v>
      </c>
    </row>
    <row r="332" s="13" customFormat="1">
      <c r="A332" s="13"/>
      <c r="B332" s="224"/>
      <c r="C332" s="225"/>
      <c r="D332" s="226" t="s">
        <v>152</v>
      </c>
      <c r="E332" s="227" t="s">
        <v>19</v>
      </c>
      <c r="F332" s="228" t="s">
        <v>414</v>
      </c>
      <c r="G332" s="225"/>
      <c r="H332" s="227" t="s">
        <v>19</v>
      </c>
      <c r="I332" s="229"/>
      <c r="J332" s="225"/>
      <c r="K332" s="225"/>
      <c r="L332" s="230"/>
      <c r="M332" s="231"/>
      <c r="N332" s="232"/>
      <c r="O332" s="232"/>
      <c r="P332" s="232"/>
      <c r="Q332" s="232"/>
      <c r="R332" s="232"/>
      <c r="S332" s="232"/>
      <c r="T332" s="23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4" t="s">
        <v>152</v>
      </c>
      <c r="AU332" s="234" t="s">
        <v>14</v>
      </c>
      <c r="AV332" s="13" t="s">
        <v>81</v>
      </c>
      <c r="AW332" s="13" t="s">
        <v>33</v>
      </c>
      <c r="AX332" s="13" t="s">
        <v>73</v>
      </c>
      <c r="AY332" s="234" t="s">
        <v>140</v>
      </c>
    </row>
    <row r="333" s="14" customFormat="1">
      <c r="A333" s="14"/>
      <c r="B333" s="235"/>
      <c r="C333" s="236"/>
      <c r="D333" s="226" t="s">
        <v>152</v>
      </c>
      <c r="E333" s="237" t="s">
        <v>19</v>
      </c>
      <c r="F333" s="238" t="s">
        <v>416</v>
      </c>
      <c r="G333" s="236"/>
      <c r="H333" s="239">
        <v>33.850000000000001</v>
      </c>
      <c r="I333" s="240"/>
      <c r="J333" s="236"/>
      <c r="K333" s="236"/>
      <c r="L333" s="241"/>
      <c r="M333" s="242"/>
      <c r="N333" s="243"/>
      <c r="O333" s="243"/>
      <c r="P333" s="243"/>
      <c r="Q333" s="243"/>
      <c r="R333" s="243"/>
      <c r="S333" s="243"/>
      <c r="T333" s="24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5" t="s">
        <v>152</v>
      </c>
      <c r="AU333" s="245" t="s">
        <v>14</v>
      </c>
      <c r="AV333" s="14" t="s">
        <v>14</v>
      </c>
      <c r="AW333" s="14" t="s">
        <v>33</v>
      </c>
      <c r="AX333" s="14" t="s">
        <v>73</v>
      </c>
      <c r="AY333" s="245" t="s">
        <v>140</v>
      </c>
    </row>
    <row r="334" s="13" customFormat="1">
      <c r="A334" s="13"/>
      <c r="B334" s="224"/>
      <c r="C334" s="225"/>
      <c r="D334" s="226" t="s">
        <v>152</v>
      </c>
      <c r="E334" s="227" t="s">
        <v>19</v>
      </c>
      <c r="F334" s="228" t="s">
        <v>417</v>
      </c>
      <c r="G334" s="225"/>
      <c r="H334" s="227" t="s">
        <v>19</v>
      </c>
      <c r="I334" s="229"/>
      <c r="J334" s="225"/>
      <c r="K334" s="225"/>
      <c r="L334" s="230"/>
      <c r="M334" s="231"/>
      <c r="N334" s="232"/>
      <c r="O334" s="232"/>
      <c r="P334" s="232"/>
      <c r="Q334" s="232"/>
      <c r="R334" s="232"/>
      <c r="S334" s="232"/>
      <c r="T334" s="23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4" t="s">
        <v>152</v>
      </c>
      <c r="AU334" s="234" t="s">
        <v>14</v>
      </c>
      <c r="AV334" s="13" t="s">
        <v>81</v>
      </c>
      <c r="AW334" s="13" t="s">
        <v>33</v>
      </c>
      <c r="AX334" s="13" t="s">
        <v>73</v>
      </c>
      <c r="AY334" s="234" t="s">
        <v>140</v>
      </c>
    </row>
    <row r="335" s="14" customFormat="1">
      <c r="A335" s="14"/>
      <c r="B335" s="235"/>
      <c r="C335" s="236"/>
      <c r="D335" s="226" t="s">
        <v>152</v>
      </c>
      <c r="E335" s="237" t="s">
        <v>19</v>
      </c>
      <c r="F335" s="238" t="s">
        <v>418</v>
      </c>
      <c r="G335" s="236"/>
      <c r="H335" s="239">
        <v>127.34999999999999</v>
      </c>
      <c r="I335" s="240"/>
      <c r="J335" s="236"/>
      <c r="K335" s="236"/>
      <c r="L335" s="241"/>
      <c r="M335" s="242"/>
      <c r="N335" s="243"/>
      <c r="O335" s="243"/>
      <c r="P335" s="243"/>
      <c r="Q335" s="243"/>
      <c r="R335" s="243"/>
      <c r="S335" s="243"/>
      <c r="T335" s="24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5" t="s">
        <v>152</v>
      </c>
      <c r="AU335" s="245" t="s">
        <v>14</v>
      </c>
      <c r="AV335" s="14" t="s">
        <v>14</v>
      </c>
      <c r="AW335" s="14" t="s">
        <v>33</v>
      </c>
      <c r="AX335" s="14" t="s">
        <v>73</v>
      </c>
      <c r="AY335" s="245" t="s">
        <v>140</v>
      </c>
    </row>
    <row r="336" s="13" customFormat="1">
      <c r="A336" s="13"/>
      <c r="B336" s="224"/>
      <c r="C336" s="225"/>
      <c r="D336" s="226" t="s">
        <v>152</v>
      </c>
      <c r="E336" s="227" t="s">
        <v>19</v>
      </c>
      <c r="F336" s="228" t="s">
        <v>419</v>
      </c>
      <c r="G336" s="225"/>
      <c r="H336" s="227" t="s">
        <v>19</v>
      </c>
      <c r="I336" s="229"/>
      <c r="J336" s="225"/>
      <c r="K336" s="225"/>
      <c r="L336" s="230"/>
      <c r="M336" s="231"/>
      <c r="N336" s="232"/>
      <c r="O336" s="232"/>
      <c r="P336" s="232"/>
      <c r="Q336" s="232"/>
      <c r="R336" s="232"/>
      <c r="S336" s="232"/>
      <c r="T336" s="23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4" t="s">
        <v>152</v>
      </c>
      <c r="AU336" s="234" t="s">
        <v>14</v>
      </c>
      <c r="AV336" s="13" t="s">
        <v>81</v>
      </c>
      <c r="AW336" s="13" t="s">
        <v>33</v>
      </c>
      <c r="AX336" s="13" t="s">
        <v>73</v>
      </c>
      <c r="AY336" s="234" t="s">
        <v>140</v>
      </c>
    </row>
    <row r="337" s="14" customFormat="1">
      <c r="A337" s="14"/>
      <c r="B337" s="235"/>
      <c r="C337" s="236"/>
      <c r="D337" s="226" t="s">
        <v>152</v>
      </c>
      <c r="E337" s="237" t="s">
        <v>19</v>
      </c>
      <c r="F337" s="238" t="s">
        <v>420</v>
      </c>
      <c r="G337" s="236"/>
      <c r="H337" s="239">
        <v>24.059999999999999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5" t="s">
        <v>152</v>
      </c>
      <c r="AU337" s="245" t="s">
        <v>14</v>
      </c>
      <c r="AV337" s="14" t="s">
        <v>14</v>
      </c>
      <c r="AW337" s="14" t="s">
        <v>33</v>
      </c>
      <c r="AX337" s="14" t="s">
        <v>73</v>
      </c>
      <c r="AY337" s="245" t="s">
        <v>140</v>
      </c>
    </row>
    <row r="338" s="16" customFormat="1">
      <c r="A338" s="16"/>
      <c r="B338" s="257"/>
      <c r="C338" s="258"/>
      <c r="D338" s="226" t="s">
        <v>152</v>
      </c>
      <c r="E338" s="259" t="s">
        <v>19</v>
      </c>
      <c r="F338" s="260" t="s">
        <v>283</v>
      </c>
      <c r="G338" s="258"/>
      <c r="H338" s="261">
        <v>219.11000000000001</v>
      </c>
      <c r="I338" s="262"/>
      <c r="J338" s="258"/>
      <c r="K338" s="258"/>
      <c r="L338" s="263"/>
      <c r="M338" s="264"/>
      <c r="N338" s="265"/>
      <c r="O338" s="265"/>
      <c r="P338" s="265"/>
      <c r="Q338" s="265"/>
      <c r="R338" s="265"/>
      <c r="S338" s="265"/>
      <c r="T338" s="266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T338" s="267" t="s">
        <v>152</v>
      </c>
      <c r="AU338" s="267" t="s">
        <v>14</v>
      </c>
      <c r="AV338" s="16" t="s">
        <v>141</v>
      </c>
      <c r="AW338" s="16" t="s">
        <v>33</v>
      </c>
      <c r="AX338" s="16" t="s">
        <v>73</v>
      </c>
      <c r="AY338" s="267" t="s">
        <v>140</v>
      </c>
    </row>
    <row r="339" s="15" customFormat="1">
      <c r="A339" s="15"/>
      <c r="B339" s="246"/>
      <c r="C339" s="247"/>
      <c r="D339" s="226" t="s">
        <v>152</v>
      </c>
      <c r="E339" s="248" t="s">
        <v>19</v>
      </c>
      <c r="F339" s="249" t="s">
        <v>189</v>
      </c>
      <c r="G339" s="247"/>
      <c r="H339" s="250">
        <v>288.43000000000001</v>
      </c>
      <c r="I339" s="251"/>
      <c r="J339" s="247"/>
      <c r="K339" s="247"/>
      <c r="L339" s="252"/>
      <c r="M339" s="253"/>
      <c r="N339" s="254"/>
      <c r="O339" s="254"/>
      <c r="P339" s="254"/>
      <c r="Q339" s="254"/>
      <c r="R339" s="254"/>
      <c r="S339" s="254"/>
      <c r="T339" s="25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56" t="s">
        <v>152</v>
      </c>
      <c r="AU339" s="256" t="s">
        <v>14</v>
      </c>
      <c r="AV339" s="15" t="s">
        <v>148</v>
      </c>
      <c r="AW339" s="15" t="s">
        <v>33</v>
      </c>
      <c r="AX339" s="15" t="s">
        <v>81</v>
      </c>
      <c r="AY339" s="256" t="s">
        <v>140</v>
      </c>
    </row>
    <row r="340" s="2" customFormat="1" ht="21.75" customHeight="1">
      <c r="A340" s="40"/>
      <c r="B340" s="41"/>
      <c r="C340" s="206" t="s">
        <v>421</v>
      </c>
      <c r="D340" s="206" t="s">
        <v>143</v>
      </c>
      <c r="E340" s="207" t="s">
        <v>422</v>
      </c>
      <c r="F340" s="208" t="s">
        <v>423</v>
      </c>
      <c r="G340" s="209" t="s">
        <v>158</v>
      </c>
      <c r="H340" s="210">
        <v>3.4670000000000001</v>
      </c>
      <c r="I340" s="211"/>
      <c r="J340" s="212">
        <f>ROUND(I340*H340,2)</f>
        <v>0</v>
      </c>
      <c r="K340" s="208" t="s">
        <v>147</v>
      </c>
      <c r="L340" s="46"/>
      <c r="M340" s="213" t="s">
        <v>19</v>
      </c>
      <c r="N340" s="214" t="s">
        <v>45</v>
      </c>
      <c r="O340" s="86"/>
      <c r="P340" s="215">
        <f>O340*H340</f>
        <v>0</v>
      </c>
      <c r="Q340" s="215">
        <v>0</v>
      </c>
      <c r="R340" s="215">
        <f>Q340*H340</f>
        <v>0</v>
      </c>
      <c r="S340" s="215">
        <v>0.043999999999999997</v>
      </c>
      <c r="T340" s="216">
        <f>S340*H340</f>
        <v>0.15254799999999999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7" t="s">
        <v>148</v>
      </c>
      <c r="AT340" s="217" t="s">
        <v>143</v>
      </c>
      <c r="AU340" s="217" t="s">
        <v>14</v>
      </c>
      <c r="AY340" s="19" t="s">
        <v>140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9" t="s">
        <v>14</v>
      </c>
      <c r="BK340" s="218">
        <f>ROUND(I340*H340,2)</f>
        <v>0</v>
      </c>
      <c r="BL340" s="19" t="s">
        <v>148</v>
      </c>
      <c r="BM340" s="217" t="s">
        <v>424</v>
      </c>
    </row>
    <row r="341" s="2" customFormat="1">
      <c r="A341" s="40"/>
      <c r="B341" s="41"/>
      <c r="C341" s="42"/>
      <c r="D341" s="219" t="s">
        <v>150</v>
      </c>
      <c r="E341" s="42"/>
      <c r="F341" s="220" t="s">
        <v>425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150</v>
      </c>
      <c r="AU341" s="19" t="s">
        <v>14</v>
      </c>
    </row>
    <row r="342" s="13" customFormat="1">
      <c r="A342" s="13"/>
      <c r="B342" s="224"/>
      <c r="C342" s="225"/>
      <c r="D342" s="226" t="s">
        <v>152</v>
      </c>
      <c r="E342" s="227" t="s">
        <v>19</v>
      </c>
      <c r="F342" s="228" t="s">
        <v>153</v>
      </c>
      <c r="G342" s="225"/>
      <c r="H342" s="227" t="s">
        <v>19</v>
      </c>
      <c r="I342" s="229"/>
      <c r="J342" s="225"/>
      <c r="K342" s="225"/>
      <c r="L342" s="230"/>
      <c r="M342" s="231"/>
      <c r="N342" s="232"/>
      <c r="O342" s="232"/>
      <c r="P342" s="232"/>
      <c r="Q342" s="232"/>
      <c r="R342" s="232"/>
      <c r="S342" s="232"/>
      <c r="T342" s="23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4" t="s">
        <v>152</v>
      </c>
      <c r="AU342" s="234" t="s">
        <v>14</v>
      </c>
      <c r="AV342" s="13" t="s">
        <v>81</v>
      </c>
      <c r="AW342" s="13" t="s">
        <v>33</v>
      </c>
      <c r="AX342" s="13" t="s">
        <v>73</v>
      </c>
      <c r="AY342" s="234" t="s">
        <v>140</v>
      </c>
    </row>
    <row r="343" s="13" customFormat="1">
      <c r="A343" s="13"/>
      <c r="B343" s="224"/>
      <c r="C343" s="225"/>
      <c r="D343" s="226" t="s">
        <v>152</v>
      </c>
      <c r="E343" s="227" t="s">
        <v>19</v>
      </c>
      <c r="F343" s="228" t="s">
        <v>410</v>
      </c>
      <c r="G343" s="225"/>
      <c r="H343" s="227" t="s">
        <v>19</v>
      </c>
      <c r="I343" s="229"/>
      <c r="J343" s="225"/>
      <c r="K343" s="225"/>
      <c r="L343" s="230"/>
      <c r="M343" s="231"/>
      <c r="N343" s="232"/>
      <c r="O343" s="232"/>
      <c r="P343" s="232"/>
      <c r="Q343" s="232"/>
      <c r="R343" s="232"/>
      <c r="S343" s="232"/>
      <c r="T343" s="23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4" t="s">
        <v>152</v>
      </c>
      <c r="AU343" s="234" t="s">
        <v>14</v>
      </c>
      <c r="AV343" s="13" t="s">
        <v>81</v>
      </c>
      <c r="AW343" s="13" t="s">
        <v>33</v>
      </c>
      <c r="AX343" s="13" t="s">
        <v>73</v>
      </c>
      <c r="AY343" s="234" t="s">
        <v>140</v>
      </c>
    </row>
    <row r="344" s="14" customFormat="1">
      <c r="A344" s="14"/>
      <c r="B344" s="235"/>
      <c r="C344" s="236"/>
      <c r="D344" s="226" t="s">
        <v>152</v>
      </c>
      <c r="E344" s="237" t="s">
        <v>19</v>
      </c>
      <c r="F344" s="238" t="s">
        <v>426</v>
      </c>
      <c r="G344" s="236"/>
      <c r="H344" s="239">
        <v>2.2559999999999998</v>
      </c>
      <c r="I344" s="240"/>
      <c r="J344" s="236"/>
      <c r="K344" s="236"/>
      <c r="L344" s="241"/>
      <c r="M344" s="242"/>
      <c r="N344" s="243"/>
      <c r="O344" s="243"/>
      <c r="P344" s="243"/>
      <c r="Q344" s="243"/>
      <c r="R344" s="243"/>
      <c r="S344" s="243"/>
      <c r="T344" s="24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5" t="s">
        <v>152</v>
      </c>
      <c r="AU344" s="245" t="s">
        <v>14</v>
      </c>
      <c r="AV344" s="14" t="s">
        <v>14</v>
      </c>
      <c r="AW344" s="14" t="s">
        <v>33</v>
      </c>
      <c r="AX344" s="14" t="s">
        <v>73</v>
      </c>
      <c r="AY344" s="245" t="s">
        <v>140</v>
      </c>
    </row>
    <row r="345" s="13" customFormat="1">
      <c r="A345" s="13"/>
      <c r="B345" s="224"/>
      <c r="C345" s="225"/>
      <c r="D345" s="226" t="s">
        <v>152</v>
      </c>
      <c r="E345" s="227" t="s">
        <v>19</v>
      </c>
      <c r="F345" s="228" t="s">
        <v>412</v>
      </c>
      <c r="G345" s="225"/>
      <c r="H345" s="227" t="s">
        <v>19</v>
      </c>
      <c r="I345" s="229"/>
      <c r="J345" s="225"/>
      <c r="K345" s="225"/>
      <c r="L345" s="230"/>
      <c r="M345" s="231"/>
      <c r="N345" s="232"/>
      <c r="O345" s="232"/>
      <c r="P345" s="232"/>
      <c r="Q345" s="232"/>
      <c r="R345" s="232"/>
      <c r="S345" s="232"/>
      <c r="T345" s="23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4" t="s">
        <v>152</v>
      </c>
      <c r="AU345" s="234" t="s">
        <v>14</v>
      </c>
      <c r="AV345" s="13" t="s">
        <v>81</v>
      </c>
      <c r="AW345" s="13" t="s">
        <v>33</v>
      </c>
      <c r="AX345" s="13" t="s">
        <v>73</v>
      </c>
      <c r="AY345" s="234" t="s">
        <v>140</v>
      </c>
    </row>
    <row r="346" s="14" customFormat="1">
      <c r="A346" s="14"/>
      <c r="B346" s="235"/>
      <c r="C346" s="236"/>
      <c r="D346" s="226" t="s">
        <v>152</v>
      </c>
      <c r="E346" s="237" t="s">
        <v>19</v>
      </c>
      <c r="F346" s="238" t="s">
        <v>427</v>
      </c>
      <c r="G346" s="236"/>
      <c r="H346" s="239">
        <v>1.2110000000000001</v>
      </c>
      <c r="I346" s="240"/>
      <c r="J346" s="236"/>
      <c r="K346" s="236"/>
      <c r="L346" s="241"/>
      <c r="M346" s="242"/>
      <c r="N346" s="243"/>
      <c r="O346" s="243"/>
      <c r="P346" s="243"/>
      <c r="Q346" s="243"/>
      <c r="R346" s="243"/>
      <c r="S346" s="243"/>
      <c r="T346" s="24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5" t="s">
        <v>152</v>
      </c>
      <c r="AU346" s="245" t="s">
        <v>14</v>
      </c>
      <c r="AV346" s="14" t="s">
        <v>14</v>
      </c>
      <c r="AW346" s="14" t="s">
        <v>33</v>
      </c>
      <c r="AX346" s="14" t="s">
        <v>73</v>
      </c>
      <c r="AY346" s="245" t="s">
        <v>140</v>
      </c>
    </row>
    <row r="347" s="15" customFormat="1">
      <c r="A347" s="15"/>
      <c r="B347" s="246"/>
      <c r="C347" s="247"/>
      <c r="D347" s="226" t="s">
        <v>152</v>
      </c>
      <c r="E347" s="248" t="s">
        <v>19</v>
      </c>
      <c r="F347" s="249" t="s">
        <v>189</v>
      </c>
      <c r="G347" s="247"/>
      <c r="H347" s="250">
        <v>3.4670000000000001</v>
      </c>
      <c r="I347" s="251"/>
      <c r="J347" s="247"/>
      <c r="K347" s="247"/>
      <c r="L347" s="252"/>
      <c r="M347" s="253"/>
      <c r="N347" s="254"/>
      <c r="O347" s="254"/>
      <c r="P347" s="254"/>
      <c r="Q347" s="254"/>
      <c r="R347" s="254"/>
      <c r="S347" s="254"/>
      <c r="T347" s="25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56" t="s">
        <v>152</v>
      </c>
      <c r="AU347" s="256" t="s">
        <v>14</v>
      </c>
      <c r="AV347" s="15" t="s">
        <v>148</v>
      </c>
      <c r="AW347" s="15" t="s">
        <v>33</v>
      </c>
      <c r="AX347" s="15" t="s">
        <v>81</v>
      </c>
      <c r="AY347" s="256" t="s">
        <v>140</v>
      </c>
    </row>
    <row r="348" s="2" customFormat="1" ht="24.15" customHeight="1">
      <c r="A348" s="40"/>
      <c r="B348" s="41"/>
      <c r="C348" s="206" t="s">
        <v>428</v>
      </c>
      <c r="D348" s="206" t="s">
        <v>143</v>
      </c>
      <c r="E348" s="207" t="s">
        <v>429</v>
      </c>
      <c r="F348" s="208" t="s">
        <v>430</v>
      </c>
      <c r="G348" s="209" t="s">
        <v>184</v>
      </c>
      <c r="H348" s="210">
        <v>48.270000000000003</v>
      </c>
      <c r="I348" s="211"/>
      <c r="J348" s="212">
        <f>ROUND(I348*H348,2)</f>
        <v>0</v>
      </c>
      <c r="K348" s="208" t="s">
        <v>147</v>
      </c>
      <c r="L348" s="46"/>
      <c r="M348" s="213" t="s">
        <v>19</v>
      </c>
      <c r="N348" s="214" t="s">
        <v>45</v>
      </c>
      <c r="O348" s="86"/>
      <c r="P348" s="215">
        <f>O348*H348</f>
        <v>0</v>
      </c>
      <c r="Q348" s="215">
        <v>0</v>
      </c>
      <c r="R348" s="215">
        <f>Q348*H348</f>
        <v>0</v>
      </c>
      <c r="S348" s="215">
        <v>0.035000000000000003</v>
      </c>
      <c r="T348" s="216">
        <f>S348*H348</f>
        <v>1.6894500000000003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148</v>
      </c>
      <c r="AT348" s="217" t="s">
        <v>143</v>
      </c>
      <c r="AU348" s="217" t="s">
        <v>14</v>
      </c>
      <c r="AY348" s="19" t="s">
        <v>140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14</v>
      </c>
      <c r="BK348" s="218">
        <f>ROUND(I348*H348,2)</f>
        <v>0</v>
      </c>
      <c r="BL348" s="19" t="s">
        <v>148</v>
      </c>
      <c r="BM348" s="217" t="s">
        <v>431</v>
      </c>
    </row>
    <row r="349" s="2" customFormat="1">
      <c r="A349" s="40"/>
      <c r="B349" s="41"/>
      <c r="C349" s="42"/>
      <c r="D349" s="219" t="s">
        <v>150</v>
      </c>
      <c r="E349" s="42"/>
      <c r="F349" s="220" t="s">
        <v>432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150</v>
      </c>
      <c r="AU349" s="19" t="s">
        <v>14</v>
      </c>
    </row>
    <row r="350" s="13" customFormat="1">
      <c r="A350" s="13"/>
      <c r="B350" s="224"/>
      <c r="C350" s="225"/>
      <c r="D350" s="226" t="s">
        <v>152</v>
      </c>
      <c r="E350" s="227" t="s">
        <v>19</v>
      </c>
      <c r="F350" s="228" t="s">
        <v>153</v>
      </c>
      <c r="G350" s="225"/>
      <c r="H350" s="227" t="s">
        <v>19</v>
      </c>
      <c r="I350" s="229"/>
      <c r="J350" s="225"/>
      <c r="K350" s="225"/>
      <c r="L350" s="230"/>
      <c r="M350" s="231"/>
      <c r="N350" s="232"/>
      <c r="O350" s="232"/>
      <c r="P350" s="232"/>
      <c r="Q350" s="232"/>
      <c r="R350" s="232"/>
      <c r="S350" s="232"/>
      <c r="T350" s="23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4" t="s">
        <v>152</v>
      </c>
      <c r="AU350" s="234" t="s">
        <v>14</v>
      </c>
      <c r="AV350" s="13" t="s">
        <v>81</v>
      </c>
      <c r="AW350" s="13" t="s">
        <v>33</v>
      </c>
      <c r="AX350" s="13" t="s">
        <v>73</v>
      </c>
      <c r="AY350" s="234" t="s">
        <v>140</v>
      </c>
    </row>
    <row r="351" s="13" customFormat="1">
      <c r="A351" s="13"/>
      <c r="B351" s="224"/>
      <c r="C351" s="225"/>
      <c r="D351" s="226" t="s">
        <v>152</v>
      </c>
      <c r="E351" s="227" t="s">
        <v>19</v>
      </c>
      <c r="F351" s="228" t="s">
        <v>412</v>
      </c>
      <c r="G351" s="225"/>
      <c r="H351" s="227" t="s">
        <v>19</v>
      </c>
      <c r="I351" s="229"/>
      <c r="J351" s="225"/>
      <c r="K351" s="225"/>
      <c r="L351" s="230"/>
      <c r="M351" s="231"/>
      <c r="N351" s="232"/>
      <c r="O351" s="232"/>
      <c r="P351" s="232"/>
      <c r="Q351" s="232"/>
      <c r="R351" s="232"/>
      <c r="S351" s="232"/>
      <c r="T351" s="23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4" t="s">
        <v>152</v>
      </c>
      <c r="AU351" s="234" t="s">
        <v>14</v>
      </c>
      <c r="AV351" s="13" t="s">
        <v>81</v>
      </c>
      <c r="AW351" s="13" t="s">
        <v>33</v>
      </c>
      <c r="AX351" s="13" t="s">
        <v>73</v>
      </c>
      <c r="AY351" s="234" t="s">
        <v>140</v>
      </c>
    </row>
    <row r="352" s="14" customFormat="1">
      <c r="A352" s="14"/>
      <c r="B352" s="235"/>
      <c r="C352" s="236"/>
      <c r="D352" s="226" t="s">
        <v>152</v>
      </c>
      <c r="E352" s="237" t="s">
        <v>19</v>
      </c>
      <c r="F352" s="238" t="s">
        <v>433</v>
      </c>
      <c r="G352" s="236"/>
      <c r="H352" s="239">
        <v>24.210000000000001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5" t="s">
        <v>152</v>
      </c>
      <c r="AU352" s="245" t="s">
        <v>14</v>
      </c>
      <c r="AV352" s="14" t="s">
        <v>14</v>
      </c>
      <c r="AW352" s="14" t="s">
        <v>33</v>
      </c>
      <c r="AX352" s="14" t="s">
        <v>73</v>
      </c>
      <c r="AY352" s="245" t="s">
        <v>140</v>
      </c>
    </row>
    <row r="353" s="13" customFormat="1">
      <c r="A353" s="13"/>
      <c r="B353" s="224"/>
      <c r="C353" s="225"/>
      <c r="D353" s="226" t="s">
        <v>152</v>
      </c>
      <c r="E353" s="227" t="s">
        <v>19</v>
      </c>
      <c r="F353" s="228" t="s">
        <v>419</v>
      </c>
      <c r="G353" s="225"/>
      <c r="H353" s="227" t="s">
        <v>19</v>
      </c>
      <c r="I353" s="229"/>
      <c r="J353" s="225"/>
      <c r="K353" s="225"/>
      <c r="L353" s="230"/>
      <c r="M353" s="231"/>
      <c r="N353" s="232"/>
      <c r="O353" s="232"/>
      <c r="P353" s="232"/>
      <c r="Q353" s="232"/>
      <c r="R353" s="232"/>
      <c r="S353" s="232"/>
      <c r="T353" s="23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4" t="s">
        <v>152</v>
      </c>
      <c r="AU353" s="234" t="s">
        <v>14</v>
      </c>
      <c r="AV353" s="13" t="s">
        <v>81</v>
      </c>
      <c r="AW353" s="13" t="s">
        <v>33</v>
      </c>
      <c r="AX353" s="13" t="s">
        <v>73</v>
      </c>
      <c r="AY353" s="234" t="s">
        <v>140</v>
      </c>
    </row>
    <row r="354" s="14" customFormat="1">
      <c r="A354" s="14"/>
      <c r="B354" s="235"/>
      <c r="C354" s="236"/>
      <c r="D354" s="226" t="s">
        <v>152</v>
      </c>
      <c r="E354" s="237" t="s">
        <v>19</v>
      </c>
      <c r="F354" s="238" t="s">
        <v>434</v>
      </c>
      <c r="G354" s="236"/>
      <c r="H354" s="239">
        <v>24.059999999999999</v>
      </c>
      <c r="I354" s="240"/>
      <c r="J354" s="236"/>
      <c r="K354" s="236"/>
      <c r="L354" s="241"/>
      <c r="M354" s="242"/>
      <c r="N354" s="243"/>
      <c r="O354" s="243"/>
      <c r="P354" s="243"/>
      <c r="Q354" s="243"/>
      <c r="R354" s="243"/>
      <c r="S354" s="243"/>
      <c r="T354" s="24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5" t="s">
        <v>152</v>
      </c>
      <c r="AU354" s="245" t="s">
        <v>14</v>
      </c>
      <c r="AV354" s="14" t="s">
        <v>14</v>
      </c>
      <c r="AW354" s="14" t="s">
        <v>33</v>
      </c>
      <c r="AX354" s="14" t="s">
        <v>73</v>
      </c>
      <c r="AY354" s="245" t="s">
        <v>140</v>
      </c>
    </row>
    <row r="355" s="15" customFormat="1">
      <c r="A355" s="15"/>
      <c r="B355" s="246"/>
      <c r="C355" s="247"/>
      <c r="D355" s="226" t="s">
        <v>152</v>
      </c>
      <c r="E355" s="248" t="s">
        <v>19</v>
      </c>
      <c r="F355" s="249" t="s">
        <v>189</v>
      </c>
      <c r="G355" s="247"/>
      <c r="H355" s="250">
        <v>48.270000000000003</v>
      </c>
      <c r="I355" s="251"/>
      <c r="J355" s="247"/>
      <c r="K355" s="247"/>
      <c r="L355" s="252"/>
      <c r="M355" s="253"/>
      <c r="N355" s="254"/>
      <c r="O355" s="254"/>
      <c r="P355" s="254"/>
      <c r="Q355" s="254"/>
      <c r="R355" s="254"/>
      <c r="S355" s="254"/>
      <c r="T355" s="25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56" t="s">
        <v>152</v>
      </c>
      <c r="AU355" s="256" t="s">
        <v>14</v>
      </c>
      <c r="AV355" s="15" t="s">
        <v>148</v>
      </c>
      <c r="AW355" s="15" t="s">
        <v>33</v>
      </c>
      <c r="AX355" s="15" t="s">
        <v>81</v>
      </c>
      <c r="AY355" s="256" t="s">
        <v>140</v>
      </c>
    </row>
    <row r="356" s="2" customFormat="1" ht="24.15" customHeight="1">
      <c r="A356" s="40"/>
      <c r="B356" s="41"/>
      <c r="C356" s="206" t="s">
        <v>435</v>
      </c>
      <c r="D356" s="206" t="s">
        <v>143</v>
      </c>
      <c r="E356" s="207" t="s">
        <v>436</v>
      </c>
      <c r="F356" s="208" t="s">
        <v>437</v>
      </c>
      <c r="G356" s="209" t="s">
        <v>184</v>
      </c>
      <c r="H356" s="210">
        <v>84.200000000000003</v>
      </c>
      <c r="I356" s="211"/>
      <c r="J356" s="212">
        <f>ROUND(I356*H356,2)</f>
        <v>0</v>
      </c>
      <c r="K356" s="208" t="s">
        <v>147</v>
      </c>
      <c r="L356" s="46"/>
      <c r="M356" s="213" t="s">
        <v>19</v>
      </c>
      <c r="N356" s="214" t="s">
        <v>45</v>
      </c>
      <c r="O356" s="86"/>
      <c r="P356" s="215">
        <f>O356*H356</f>
        <v>0</v>
      </c>
      <c r="Q356" s="215">
        <v>0</v>
      </c>
      <c r="R356" s="215">
        <f>Q356*H356</f>
        <v>0</v>
      </c>
      <c r="S356" s="215">
        <v>0.073999999999999996</v>
      </c>
      <c r="T356" s="216">
        <f>S356*H356</f>
        <v>6.2308000000000003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7" t="s">
        <v>148</v>
      </c>
      <c r="AT356" s="217" t="s">
        <v>143</v>
      </c>
      <c r="AU356" s="217" t="s">
        <v>14</v>
      </c>
      <c r="AY356" s="19" t="s">
        <v>140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9" t="s">
        <v>14</v>
      </c>
      <c r="BK356" s="218">
        <f>ROUND(I356*H356,2)</f>
        <v>0</v>
      </c>
      <c r="BL356" s="19" t="s">
        <v>148</v>
      </c>
      <c r="BM356" s="217" t="s">
        <v>438</v>
      </c>
    </row>
    <row r="357" s="2" customFormat="1">
      <c r="A357" s="40"/>
      <c r="B357" s="41"/>
      <c r="C357" s="42"/>
      <c r="D357" s="219" t="s">
        <v>150</v>
      </c>
      <c r="E357" s="42"/>
      <c r="F357" s="220" t="s">
        <v>439</v>
      </c>
      <c r="G357" s="42"/>
      <c r="H357" s="42"/>
      <c r="I357" s="221"/>
      <c r="J357" s="42"/>
      <c r="K357" s="42"/>
      <c r="L357" s="46"/>
      <c r="M357" s="222"/>
      <c r="N357" s="223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150</v>
      </c>
      <c r="AU357" s="19" t="s">
        <v>14</v>
      </c>
    </row>
    <row r="358" s="13" customFormat="1">
      <c r="A358" s="13"/>
      <c r="B358" s="224"/>
      <c r="C358" s="225"/>
      <c r="D358" s="226" t="s">
        <v>152</v>
      </c>
      <c r="E358" s="227" t="s">
        <v>19</v>
      </c>
      <c r="F358" s="228" t="s">
        <v>153</v>
      </c>
      <c r="G358" s="225"/>
      <c r="H358" s="227" t="s">
        <v>19</v>
      </c>
      <c r="I358" s="229"/>
      <c r="J358" s="225"/>
      <c r="K358" s="225"/>
      <c r="L358" s="230"/>
      <c r="M358" s="231"/>
      <c r="N358" s="232"/>
      <c r="O358" s="232"/>
      <c r="P358" s="232"/>
      <c r="Q358" s="232"/>
      <c r="R358" s="232"/>
      <c r="S358" s="232"/>
      <c r="T358" s="23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4" t="s">
        <v>152</v>
      </c>
      <c r="AU358" s="234" t="s">
        <v>14</v>
      </c>
      <c r="AV358" s="13" t="s">
        <v>81</v>
      </c>
      <c r="AW358" s="13" t="s">
        <v>33</v>
      </c>
      <c r="AX358" s="13" t="s">
        <v>73</v>
      </c>
      <c r="AY358" s="234" t="s">
        <v>140</v>
      </c>
    </row>
    <row r="359" s="13" customFormat="1">
      <c r="A359" s="13"/>
      <c r="B359" s="224"/>
      <c r="C359" s="225"/>
      <c r="D359" s="226" t="s">
        <v>152</v>
      </c>
      <c r="E359" s="227" t="s">
        <v>19</v>
      </c>
      <c r="F359" s="228" t="s">
        <v>410</v>
      </c>
      <c r="G359" s="225"/>
      <c r="H359" s="227" t="s">
        <v>19</v>
      </c>
      <c r="I359" s="229"/>
      <c r="J359" s="225"/>
      <c r="K359" s="225"/>
      <c r="L359" s="230"/>
      <c r="M359" s="231"/>
      <c r="N359" s="232"/>
      <c r="O359" s="232"/>
      <c r="P359" s="232"/>
      <c r="Q359" s="232"/>
      <c r="R359" s="232"/>
      <c r="S359" s="232"/>
      <c r="T359" s="23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4" t="s">
        <v>152</v>
      </c>
      <c r="AU359" s="234" t="s">
        <v>14</v>
      </c>
      <c r="AV359" s="13" t="s">
        <v>81</v>
      </c>
      <c r="AW359" s="13" t="s">
        <v>33</v>
      </c>
      <c r="AX359" s="13" t="s">
        <v>73</v>
      </c>
      <c r="AY359" s="234" t="s">
        <v>140</v>
      </c>
    </row>
    <row r="360" s="14" customFormat="1">
      <c r="A360" s="14"/>
      <c r="B360" s="235"/>
      <c r="C360" s="236"/>
      <c r="D360" s="226" t="s">
        <v>152</v>
      </c>
      <c r="E360" s="237" t="s">
        <v>19</v>
      </c>
      <c r="F360" s="238" t="s">
        <v>440</v>
      </c>
      <c r="G360" s="236"/>
      <c r="H360" s="239">
        <v>45.109999999999999</v>
      </c>
      <c r="I360" s="240"/>
      <c r="J360" s="236"/>
      <c r="K360" s="236"/>
      <c r="L360" s="241"/>
      <c r="M360" s="242"/>
      <c r="N360" s="243"/>
      <c r="O360" s="243"/>
      <c r="P360" s="243"/>
      <c r="Q360" s="243"/>
      <c r="R360" s="243"/>
      <c r="S360" s="243"/>
      <c r="T360" s="24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5" t="s">
        <v>152</v>
      </c>
      <c r="AU360" s="245" t="s">
        <v>14</v>
      </c>
      <c r="AV360" s="14" t="s">
        <v>14</v>
      </c>
      <c r="AW360" s="14" t="s">
        <v>33</v>
      </c>
      <c r="AX360" s="14" t="s">
        <v>73</v>
      </c>
      <c r="AY360" s="245" t="s">
        <v>140</v>
      </c>
    </row>
    <row r="361" s="14" customFormat="1">
      <c r="A361" s="14"/>
      <c r="B361" s="235"/>
      <c r="C361" s="236"/>
      <c r="D361" s="226" t="s">
        <v>152</v>
      </c>
      <c r="E361" s="237" t="s">
        <v>19</v>
      </c>
      <c r="F361" s="238" t="s">
        <v>441</v>
      </c>
      <c r="G361" s="236"/>
      <c r="H361" s="239">
        <v>5.2400000000000002</v>
      </c>
      <c r="I361" s="240"/>
      <c r="J361" s="236"/>
      <c r="K361" s="236"/>
      <c r="L361" s="241"/>
      <c r="M361" s="242"/>
      <c r="N361" s="243"/>
      <c r="O361" s="243"/>
      <c r="P361" s="243"/>
      <c r="Q361" s="243"/>
      <c r="R361" s="243"/>
      <c r="S361" s="243"/>
      <c r="T361" s="24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5" t="s">
        <v>152</v>
      </c>
      <c r="AU361" s="245" t="s">
        <v>14</v>
      </c>
      <c r="AV361" s="14" t="s">
        <v>14</v>
      </c>
      <c r="AW361" s="14" t="s">
        <v>33</v>
      </c>
      <c r="AX361" s="14" t="s">
        <v>73</v>
      </c>
      <c r="AY361" s="245" t="s">
        <v>140</v>
      </c>
    </row>
    <row r="362" s="13" customFormat="1">
      <c r="A362" s="13"/>
      <c r="B362" s="224"/>
      <c r="C362" s="225"/>
      <c r="D362" s="226" t="s">
        <v>152</v>
      </c>
      <c r="E362" s="227" t="s">
        <v>19</v>
      </c>
      <c r="F362" s="228" t="s">
        <v>414</v>
      </c>
      <c r="G362" s="225"/>
      <c r="H362" s="227" t="s">
        <v>19</v>
      </c>
      <c r="I362" s="229"/>
      <c r="J362" s="225"/>
      <c r="K362" s="225"/>
      <c r="L362" s="230"/>
      <c r="M362" s="231"/>
      <c r="N362" s="232"/>
      <c r="O362" s="232"/>
      <c r="P362" s="232"/>
      <c r="Q362" s="232"/>
      <c r="R362" s="232"/>
      <c r="S362" s="232"/>
      <c r="T362" s="23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4" t="s">
        <v>152</v>
      </c>
      <c r="AU362" s="234" t="s">
        <v>14</v>
      </c>
      <c r="AV362" s="13" t="s">
        <v>81</v>
      </c>
      <c r="AW362" s="13" t="s">
        <v>33</v>
      </c>
      <c r="AX362" s="13" t="s">
        <v>73</v>
      </c>
      <c r="AY362" s="234" t="s">
        <v>140</v>
      </c>
    </row>
    <row r="363" s="14" customFormat="1">
      <c r="A363" s="14"/>
      <c r="B363" s="235"/>
      <c r="C363" s="236"/>
      <c r="D363" s="226" t="s">
        <v>152</v>
      </c>
      <c r="E363" s="237" t="s">
        <v>19</v>
      </c>
      <c r="F363" s="238" t="s">
        <v>442</v>
      </c>
      <c r="G363" s="236"/>
      <c r="H363" s="239">
        <v>33.850000000000001</v>
      </c>
      <c r="I363" s="240"/>
      <c r="J363" s="236"/>
      <c r="K363" s="236"/>
      <c r="L363" s="241"/>
      <c r="M363" s="242"/>
      <c r="N363" s="243"/>
      <c r="O363" s="243"/>
      <c r="P363" s="243"/>
      <c r="Q363" s="243"/>
      <c r="R363" s="243"/>
      <c r="S363" s="243"/>
      <c r="T363" s="24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5" t="s">
        <v>152</v>
      </c>
      <c r="AU363" s="245" t="s">
        <v>14</v>
      </c>
      <c r="AV363" s="14" t="s">
        <v>14</v>
      </c>
      <c r="AW363" s="14" t="s">
        <v>33</v>
      </c>
      <c r="AX363" s="14" t="s">
        <v>73</v>
      </c>
      <c r="AY363" s="245" t="s">
        <v>140</v>
      </c>
    </row>
    <row r="364" s="15" customFormat="1">
      <c r="A364" s="15"/>
      <c r="B364" s="246"/>
      <c r="C364" s="247"/>
      <c r="D364" s="226" t="s">
        <v>152</v>
      </c>
      <c r="E364" s="248" t="s">
        <v>19</v>
      </c>
      <c r="F364" s="249" t="s">
        <v>189</v>
      </c>
      <c r="G364" s="247"/>
      <c r="H364" s="250">
        <v>84.200000000000003</v>
      </c>
      <c r="I364" s="251"/>
      <c r="J364" s="247"/>
      <c r="K364" s="247"/>
      <c r="L364" s="252"/>
      <c r="M364" s="253"/>
      <c r="N364" s="254"/>
      <c r="O364" s="254"/>
      <c r="P364" s="254"/>
      <c r="Q364" s="254"/>
      <c r="R364" s="254"/>
      <c r="S364" s="254"/>
      <c r="T364" s="25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56" t="s">
        <v>152</v>
      </c>
      <c r="AU364" s="256" t="s">
        <v>14</v>
      </c>
      <c r="AV364" s="15" t="s">
        <v>148</v>
      </c>
      <c r="AW364" s="15" t="s">
        <v>33</v>
      </c>
      <c r="AX364" s="15" t="s">
        <v>81</v>
      </c>
      <c r="AY364" s="256" t="s">
        <v>140</v>
      </c>
    </row>
    <row r="365" s="2" customFormat="1" ht="16.5" customHeight="1">
      <c r="A365" s="40"/>
      <c r="B365" s="41"/>
      <c r="C365" s="206" t="s">
        <v>443</v>
      </c>
      <c r="D365" s="206" t="s">
        <v>143</v>
      </c>
      <c r="E365" s="207" t="s">
        <v>444</v>
      </c>
      <c r="F365" s="208" t="s">
        <v>445</v>
      </c>
      <c r="G365" s="209" t="s">
        <v>303</v>
      </c>
      <c r="H365" s="210">
        <v>105.45999999999999</v>
      </c>
      <c r="I365" s="211"/>
      <c r="J365" s="212">
        <f>ROUND(I365*H365,2)</f>
        <v>0</v>
      </c>
      <c r="K365" s="208" t="s">
        <v>147</v>
      </c>
      <c r="L365" s="46"/>
      <c r="M365" s="213" t="s">
        <v>19</v>
      </c>
      <c r="N365" s="214" t="s">
        <v>45</v>
      </c>
      <c r="O365" s="86"/>
      <c r="P365" s="215">
        <f>O365*H365</f>
        <v>0</v>
      </c>
      <c r="Q365" s="215">
        <v>0</v>
      </c>
      <c r="R365" s="215">
        <f>Q365*H365</f>
        <v>0</v>
      </c>
      <c r="S365" s="215">
        <v>0.0089999999999999993</v>
      </c>
      <c r="T365" s="216">
        <f>S365*H365</f>
        <v>0.94913999999999987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7" t="s">
        <v>148</v>
      </c>
      <c r="AT365" s="217" t="s">
        <v>143</v>
      </c>
      <c r="AU365" s="217" t="s">
        <v>14</v>
      </c>
      <c r="AY365" s="19" t="s">
        <v>140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9" t="s">
        <v>14</v>
      </c>
      <c r="BK365" s="218">
        <f>ROUND(I365*H365,2)</f>
        <v>0</v>
      </c>
      <c r="BL365" s="19" t="s">
        <v>148</v>
      </c>
      <c r="BM365" s="217" t="s">
        <v>446</v>
      </c>
    </row>
    <row r="366" s="2" customFormat="1">
      <c r="A366" s="40"/>
      <c r="B366" s="41"/>
      <c r="C366" s="42"/>
      <c r="D366" s="219" t="s">
        <v>150</v>
      </c>
      <c r="E366" s="42"/>
      <c r="F366" s="220" t="s">
        <v>447</v>
      </c>
      <c r="G366" s="42"/>
      <c r="H366" s="42"/>
      <c r="I366" s="221"/>
      <c r="J366" s="42"/>
      <c r="K366" s="42"/>
      <c r="L366" s="46"/>
      <c r="M366" s="222"/>
      <c r="N366" s="223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150</v>
      </c>
      <c r="AU366" s="19" t="s">
        <v>14</v>
      </c>
    </row>
    <row r="367" s="13" customFormat="1">
      <c r="A367" s="13"/>
      <c r="B367" s="224"/>
      <c r="C367" s="225"/>
      <c r="D367" s="226" t="s">
        <v>152</v>
      </c>
      <c r="E367" s="227" t="s">
        <v>19</v>
      </c>
      <c r="F367" s="228" t="s">
        <v>153</v>
      </c>
      <c r="G367" s="225"/>
      <c r="H367" s="227" t="s">
        <v>19</v>
      </c>
      <c r="I367" s="229"/>
      <c r="J367" s="225"/>
      <c r="K367" s="225"/>
      <c r="L367" s="230"/>
      <c r="M367" s="231"/>
      <c r="N367" s="232"/>
      <c r="O367" s="232"/>
      <c r="P367" s="232"/>
      <c r="Q367" s="232"/>
      <c r="R367" s="232"/>
      <c r="S367" s="232"/>
      <c r="T367" s="23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4" t="s">
        <v>152</v>
      </c>
      <c r="AU367" s="234" t="s">
        <v>14</v>
      </c>
      <c r="AV367" s="13" t="s">
        <v>81</v>
      </c>
      <c r="AW367" s="13" t="s">
        <v>33</v>
      </c>
      <c r="AX367" s="13" t="s">
        <v>73</v>
      </c>
      <c r="AY367" s="234" t="s">
        <v>140</v>
      </c>
    </row>
    <row r="368" s="13" customFormat="1">
      <c r="A368" s="13"/>
      <c r="B368" s="224"/>
      <c r="C368" s="225"/>
      <c r="D368" s="226" t="s">
        <v>152</v>
      </c>
      <c r="E368" s="227" t="s">
        <v>19</v>
      </c>
      <c r="F368" s="228" t="s">
        <v>448</v>
      </c>
      <c r="G368" s="225"/>
      <c r="H368" s="227" t="s">
        <v>19</v>
      </c>
      <c r="I368" s="229"/>
      <c r="J368" s="225"/>
      <c r="K368" s="225"/>
      <c r="L368" s="230"/>
      <c r="M368" s="231"/>
      <c r="N368" s="232"/>
      <c r="O368" s="232"/>
      <c r="P368" s="232"/>
      <c r="Q368" s="232"/>
      <c r="R368" s="232"/>
      <c r="S368" s="232"/>
      <c r="T368" s="23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4" t="s">
        <v>152</v>
      </c>
      <c r="AU368" s="234" t="s">
        <v>14</v>
      </c>
      <c r="AV368" s="13" t="s">
        <v>81</v>
      </c>
      <c r="AW368" s="13" t="s">
        <v>33</v>
      </c>
      <c r="AX368" s="13" t="s">
        <v>73</v>
      </c>
      <c r="AY368" s="234" t="s">
        <v>140</v>
      </c>
    </row>
    <row r="369" s="14" customFormat="1">
      <c r="A369" s="14"/>
      <c r="B369" s="235"/>
      <c r="C369" s="236"/>
      <c r="D369" s="226" t="s">
        <v>152</v>
      </c>
      <c r="E369" s="237" t="s">
        <v>19</v>
      </c>
      <c r="F369" s="238" t="s">
        <v>449</v>
      </c>
      <c r="G369" s="236"/>
      <c r="H369" s="239">
        <v>6</v>
      </c>
      <c r="I369" s="240"/>
      <c r="J369" s="236"/>
      <c r="K369" s="236"/>
      <c r="L369" s="241"/>
      <c r="M369" s="242"/>
      <c r="N369" s="243"/>
      <c r="O369" s="243"/>
      <c r="P369" s="243"/>
      <c r="Q369" s="243"/>
      <c r="R369" s="243"/>
      <c r="S369" s="243"/>
      <c r="T369" s="24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5" t="s">
        <v>152</v>
      </c>
      <c r="AU369" s="245" t="s">
        <v>14</v>
      </c>
      <c r="AV369" s="14" t="s">
        <v>14</v>
      </c>
      <c r="AW369" s="14" t="s">
        <v>33</v>
      </c>
      <c r="AX369" s="14" t="s">
        <v>73</v>
      </c>
      <c r="AY369" s="245" t="s">
        <v>140</v>
      </c>
    </row>
    <row r="370" s="14" customFormat="1">
      <c r="A370" s="14"/>
      <c r="B370" s="235"/>
      <c r="C370" s="236"/>
      <c r="D370" s="226" t="s">
        <v>152</v>
      </c>
      <c r="E370" s="237" t="s">
        <v>19</v>
      </c>
      <c r="F370" s="238" t="s">
        <v>450</v>
      </c>
      <c r="G370" s="236"/>
      <c r="H370" s="239">
        <v>34.799999999999997</v>
      </c>
      <c r="I370" s="240"/>
      <c r="J370" s="236"/>
      <c r="K370" s="236"/>
      <c r="L370" s="241"/>
      <c r="M370" s="242"/>
      <c r="N370" s="243"/>
      <c r="O370" s="243"/>
      <c r="P370" s="243"/>
      <c r="Q370" s="243"/>
      <c r="R370" s="243"/>
      <c r="S370" s="243"/>
      <c r="T370" s="24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5" t="s">
        <v>152</v>
      </c>
      <c r="AU370" s="245" t="s">
        <v>14</v>
      </c>
      <c r="AV370" s="14" t="s">
        <v>14</v>
      </c>
      <c r="AW370" s="14" t="s">
        <v>33</v>
      </c>
      <c r="AX370" s="14" t="s">
        <v>73</v>
      </c>
      <c r="AY370" s="245" t="s">
        <v>140</v>
      </c>
    </row>
    <row r="371" s="14" customFormat="1">
      <c r="A371" s="14"/>
      <c r="B371" s="235"/>
      <c r="C371" s="236"/>
      <c r="D371" s="226" t="s">
        <v>152</v>
      </c>
      <c r="E371" s="237" t="s">
        <v>19</v>
      </c>
      <c r="F371" s="238" t="s">
        <v>451</v>
      </c>
      <c r="G371" s="236"/>
      <c r="H371" s="239">
        <v>29.800000000000001</v>
      </c>
      <c r="I371" s="240"/>
      <c r="J371" s="236"/>
      <c r="K371" s="236"/>
      <c r="L371" s="241"/>
      <c r="M371" s="242"/>
      <c r="N371" s="243"/>
      <c r="O371" s="243"/>
      <c r="P371" s="243"/>
      <c r="Q371" s="243"/>
      <c r="R371" s="243"/>
      <c r="S371" s="243"/>
      <c r="T371" s="24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5" t="s">
        <v>152</v>
      </c>
      <c r="AU371" s="245" t="s">
        <v>14</v>
      </c>
      <c r="AV371" s="14" t="s">
        <v>14</v>
      </c>
      <c r="AW371" s="14" t="s">
        <v>33</v>
      </c>
      <c r="AX371" s="14" t="s">
        <v>73</v>
      </c>
      <c r="AY371" s="245" t="s">
        <v>140</v>
      </c>
    </row>
    <row r="372" s="13" customFormat="1">
      <c r="A372" s="13"/>
      <c r="B372" s="224"/>
      <c r="C372" s="225"/>
      <c r="D372" s="226" t="s">
        <v>152</v>
      </c>
      <c r="E372" s="227" t="s">
        <v>19</v>
      </c>
      <c r="F372" s="228" t="s">
        <v>452</v>
      </c>
      <c r="G372" s="225"/>
      <c r="H372" s="227" t="s">
        <v>19</v>
      </c>
      <c r="I372" s="229"/>
      <c r="J372" s="225"/>
      <c r="K372" s="225"/>
      <c r="L372" s="230"/>
      <c r="M372" s="231"/>
      <c r="N372" s="232"/>
      <c r="O372" s="232"/>
      <c r="P372" s="232"/>
      <c r="Q372" s="232"/>
      <c r="R372" s="232"/>
      <c r="S372" s="232"/>
      <c r="T372" s="23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4" t="s">
        <v>152</v>
      </c>
      <c r="AU372" s="234" t="s">
        <v>14</v>
      </c>
      <c r="AV372" s="13" t="s">
        <v>81</v>
      </c>
      <c r="AW372" s="13" t="s">
        <v>33</v>
      </c>
      <c r="AX372" s="13" t="s">
        <v>73</v>
      </c>
      <c r="AY372" s="234" t="s">
        <v>140</v>
      </c>
    </row>
    <row r="373" s="14" customFormat="1">
      <c r="A373" s="14"/>
      <c r="B373" s="235"/>
      <c r="C373" s="236"/>
      <c r="D373" s="226" t="s">
        <v>152</v>
      </c>
      <c r="E373" s="237" t="s">
        <v>19</v>
      </c>
      <c r="F373" s="238" t="s">
        <v>453</v>
      </c>
      <c r="G373" s="236"/>
      <c r="H373" s="239">
        <v>5</v>
      </c>
      <c r="I373" s="240"/>
      <c r="J373" s="236"/>
      <c r="K373" s="236"/>
      <c r="L373" s="241"/>
      <c r="M373" s="242"/>
      <c r="N373" s="243"/>
      <c r="O373" s="243"/>
      <c r="P373" s="243"/>
      <c r="Q373" s="243"/>
      <c r="R373" s="243"/>
      <c r="S373" s="243"/>
      <c r="T373" s="24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5" t="s">
        <v>152</v>
      </c>
      <c r="AU373" s="245" t="s">
        <v>14</v>
      </c>
      <c r="AV373" s="14" t="s">
        <v>14</v>
      </c>
      <c r="AW373" s="14" t="s">
        <v>33</v>
      </c>
      <c r="AX373" s="14" t="s">
        <v>73</v>
      </c>
      <c r="AY373" s="245" t="s">
        <v>140</v>
      </c>
    </row>
    <row r="374" s="14" customFormat="1">
      <c r="A374" s="14"/>
      <c r="B374" s="235"/>
      <c r="C374" s="236"/>
      <c r="D374" s="226" t="s">
        <v>152</v>
      </c>
      <c r="E374" s="237" t="s">
        <v>19</v>
      </c>
      <c r="F374" s="238" t="s">
        <v>454</v>
      </c>
      <c r="G374" s="236"/>
      <c r="H374" s="239">
        <v>29.859999999999999</v>
      </c>
      <c r="I374" s="240"/>
      <c r="J374" s="236"/>
      <c r="K374" s="236"/>
      <c r="L374" s="241"/>
      <c r="M374" s="242"/>
      <c r="N374" s="243"/>
      <c r="O374" s="243"/>
      <c r="P374" s="243"/>
      <c r="Q374" s="243"/>
      <c r="R374" s="243"/>
      <c r="S374" s="243"/>
      <c r="T374" s="24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5" t="s">
        <v>152</v>
      </c>
      <c r="AU374" s="245" t="s">
        <v>14</v>
      </c>
      <c r="AV374" s="14" t="s">
        <v>14</v>
      </c>
      <c r="AW374" s="14" t="s">
        <v>33</v>
      </c>
      <c r="AX374" s="14" t="s">
        <v>73</v>
      </c>
      <c r="AY374" s="245" t="s">
        <v>140</v>
      </c>
    </row>
    <row r="375" s="15" customFormat="1">
      <c r="A375" s="15"/>
      <c r="B375" s="246"/>
      <c r="C375" s="247"/>
      <c r="D375" s="226" t="s">
        <v>152</v>
      </c>
      <c r="E375" s="248" t="s">
        <v>19</v>
      </c>
      <c r="F375" s="249" t="s">
        <v>189</v>
      </c>
      <c r="G375" s="247"/>
      <c r="H375" s="250">
        <v>105.45999999999999</v>
      </c>
      <c r="I375" s="251"/>
      <c r="J375" s="247"/>
      <c r="K375" s="247"/>
      <c r="L375" s="252"/>
      <c r="M375" s="253"/>
      <c r="N375" s="254"/>
      <c r="O375" s="254"/>
      <c r="P375" s="254"/>
      <c r="Q375" s="254"/>
      <c r="R375" s="254"/>
      <c r="S375" s="254"/>
      <c r="T375" s="255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56" t="s">
        <v>152</v>
      </c>
      <c r="AU375" s="256" t="s">
        <v>14</v>
      </c>
      <c r="AV375" s="15" t="s">
        <v>148</v>
      </c>
      <c r="AW375" s="15" t="s">
        <v>33</v>
      </c>
      <c r="AX375" s="15" t="s">
        <v>81</v>
      </c>
      <c r="AY375" s="256" t="s">
        <v>140</v>
      </c>
    </row>
    <row r="376" s="2" customFormat="1" ht="24.15" customHeight="1">
      <c r="A376" s="40"/>
      <c r="B376" s="41"/>
      <c r="C376" s="206" t="s">
        <v>455</v>
      </c>
      <c r="D376" s="206" t="s">
        <v>143</v>
      </c>
      <c r="E376" s="207" t="s">
        <v>456</v>
      </c>
      <c r="F376" s="208" t="s">
        <v>457</v>
      </c>
      <c r="G376" s="209" t="s">
        <v>184</v>
      </c>
      <c r="H376" s="210">
        <v>21.614000000000001</v>
      </c>
      <c r="I376" s="211"/>
      <c r="J376" s="212">
        <f>ROUND(I376*H376,2)</f>
        <v>0</v>
      </c>
      <c r="K376" s="208" t="s">
        <v>147</v>
      </c>
      <c r="L376" s="46"/>
      <c r="M376" s="213" t="s">
        <v>19</v>
      </c>
      <c r="N376" s="214" t="s">
        <v>45</v>
      </c>
      <c r="O376" s="86"/>
      <c r="P376" s="215">
        <f>O376*H376</f>
        <v>0</v>
      </c>
      <c r="Q376" s="215">
        <v>0</v>
      </c>
      <c r="R376" s="215">
        <f>Q376*H376</f>
        <v>0</v>
      </c>
      <c r="S376" s="215">
        <v>0.075999999999999998</v>
      </c>
      <c r="T376" s="216">
        <f>S376*H376</f>
        <v>1.6426640000000001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7" t="s">
        <v>148</v>
      </c>
      <c r="AT376" s="217" t="s">
        <v>143</v>
      </c>
      <c r="AU376" s="217" t="s">
        <v>14</v>
      </c>
      <c r="AY376" s="19" t="s">
        <v>140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9" t="s">
        <v>14</v>
      </c>
      <c r="BK376" s="218">
        <f>ROUND(I376*H376,2)</f>
        <v>0</v>
      </c>
      <c r="BL376" s="19" t="s">
        <v>148</v>
      </c>
      <c r="BM376" s="217" t="s">
        <v>458</v>
      </c>
    </row>
    <row r="377" s="2" customFormat="1">
      <c r="A377" s="40"/>
      <c r="B377" s="41"/>
      <c r="C377" s="42"/>
      <c r="D377" s="219" t="s">
        <v>150</v>
      </c>
      <c r="E377" s="42"/>
      <c r="F377" s="220" t="s">
        <v>459</v>
      </c>
      <c r="G377" s="42"/>
      <c r="H377" s="42"/>
      <c r="I377" s="221"/>
      <c r="J377" s="42"/>
      <c r="K377" s="42"/>
      <c r="L377" s="46"/>
      <c r="M377" s="222"/>
      <c r="N377" s="223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150</v>
      </c>
      <c r="AU377" s="19" t="s">
        <v>14</v>
      </c>
    </row>
    <row r="378" s="13" customFormat="1">
      <c r="A378" s="13"/>
      <c r="B378" s="224"/>
      <c r="C378" s="225"/>
      <c r="D378" s="226" t="s">
        <v>152</v>
      </c>
      <c r="E378" s="227" t="s">
        <v>19</v>
      </c>
      <c r="F378" s="228" t="s">
        <v>153</v>
      </c>
      <c r="G378" s="225"/>
      <c r="H378" s="227" t="s">
        <v>19</v>
      </c>
      <c r="I378" s="229"/>
      <c r="J378" s="225"/>
      <c r="K378" s="225"/>
      <c r="L378" s="230"/>
      <c r="M378" s="231"/>
      <c r="N378" s="232"/>
      <c r="O378" s="232"/>
      <c r="P378" s="232"/>
      <c r="Q378" s="232"/>
      <c r="R378" s="232"/>
      <c r="S378" s="232"/>
      <c r="T378" s="23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4" t="s">
        <v>152</v>
      </c>
      <c r="AU378" s="234" t="s">
        <v>14</v>
      </c>
      <c r="AV378" s="13" t="s">
        <v>81</v>
      </c>
      <c r="AW378" s="13" t="s">
        <v>33</v>
      </c>
      <c r="AX378" s="13" t="s">
        <v>73</v>
      </c>
      <c r="AY378" s="234" t="s">
        <v>140</v>
      </c>
    </row>
    <row r="379" s="13" customFormat="1">
      <c r="A379" s="13"/>
      <c r="B379" s="224"/>
      <c r="C379" s="225"/>
      <c r="D379" s="226" t="s">
        <v>152</v>
      </c>
      <c r="E379" s="227" t="s">
        <v>19</v>
      </c>
      <c r="F379" s="228" t="s">
        <v>290</v>
      </c>
      <c r="G379" s="225"/>
      <c r="H379" s="227" t="s">
        <v>19</v>
      </c>
      <c r="I379" s="229"/>
      <c r="J379" s="225"/>
      <c r="K379" s="225"/>
      <c r="L379" s="230"/>
      <c r="M379" s="231"/>
      <c r="N379" s="232"/>
      <c r="O379" s="232"/>
      <c r="P379" s="232"/>
      <c r="Q379" s="232"/>
      <c r="R379" s="232"/>
      <c r="S379" s="232"/>
      <c r="T379" s="23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4" t="s">
        <v>152</v>
      </c>
      <c r="AU379" s="234" t="s">
        <v>14</v>
      </c>
      <c r="AV379" s="13" t="s">
        <v>81</v>
      </c>
      <c r="AW379" s="13" t="s">
        <v>33</v>
      </c>
      <c r="AX379" s="13" t="s">
        <v>73</v>
      </c>
      <c r="AY379" s="234" t="s">
        <v>140</v>
      </c>
    </row>
    <row r="380" s="14" customFormat="1">
      <c r="A380" s="14"/>
      <c r="B380" s="235"/>
      <c r="C380" s="236"/>
      <c r="D380" s="226" t="s">
        <v>152</v>
      </c>
      <c r="E380" s="237" t="s">
        <v>19</v>
      </c>
      <c r="F380" s="238" t="s">
        <v>460</v>
      </c>
      <c r="G380" s="236"/>
      <c r="H380" s="239">
        <v>4.242</v>
      </c>
      <c r="I380" s="240"/>
      <c r="J380" s="236"/>
      <c r="K380" s="236"/>
      <c r="L380" s="241"/>
      <c r="M380" s="242"/>
      <c r="N380" s="243"/>
      <c r="O380" s="243"/>
      <c r="P380" s="243"/>
      <c r="Q380" s="243"/>
      <c r="R380" s="243"/>
      <c r="S380" s="243"/>
      <c r="T380" s="24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5" t="s">
        <v>152</v>
      </c>
      <c r="AU380" s="245" t="s">
        <v>14</v>
      </c>
      <c r="AV380" s="14" t="s">
        <v>14</v>
      </c>
      <c r="AW380" s="14" t="s">
        <v>33</v>
      </c>
      <c r="AX380" s="14" t="s">
        <v>73</v>
      </c>
      <c r="AY380" s="245" t="s">
        <v>140</v>
      </c>
    </row>
    <row r="381" s="14" customFormat="1">
      <c r="A381" s="14"/>
      <c r="B381" s="235"/>
      <c r="C381" s="236"/>
      <c r="D381" s="226" t="s">
        <v>152</v>
      </c>
      <c r="E381" s="237" t="s">
        <v>19</v>
      </c>
      <c r="F381" s="238" t="s">
        <v>461</v>
      </c>
      <c r="G381" s="236"/>
      <c r="H381" s="239">
        <v>7.2720000000000002</v>
      </c>
      <c r="I381" s="240"/>
      <c r="J381" s="236"/>
      <c r="K381" s="236"/>
      <c r="L381" s="241"/>
      <c r="M381" s="242"/>
      <c r="N381" s="243"/>
      <c r="O381" s="243"/>
      <c r="P381" s="243"/>
      <c r="Q381" s="243"/>
      <c r="R381" s="243"/>
      <c r="S381" s="243"/>
      <c r="T381" s="24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5" t="s">
        <v>152</v>
      </c>
      <c r="AU381" s="245" t="s">
        <v>14</v>
      </c>
      <c r="AV381" s="14" t="s">
        <v>14</v>
      </c>
      <c r="AW381" s="14" t="s">
        <v>33</v>
      </c>
      <c r="AX381" s="14" t="s">
        <v>73</v>
      </c>
      <c r="AY381" s="245" t="s">
        <v>140</v>
      </c>
    </row>
    <row r="382" s="13" customFormat="1">
      <c r="A382" s="13"/>
      <c r="B382" s="224"/>
      <c r="C382" s="225"/>
      <c r="D382" s="226" t="s">
        <v>152</v>
      </c>
      <c r="E382" s="227" t="s">
        <v>19</v>
      </c>
      <c r="F382" s="228" t="s">
        <v>263</v>
      </c>
      <c r="G382" s="225"/>
      <c r="H382" s="227" t="s">
        <v>19</v>
      </c>
      <c r="I382" s="229"/>
      <c r="J382" s="225"/>
      <c r="K382" s="225"/>
      <c r="L382" s="230"/>
      <c r="M382" s="231"/>
      <c r="N382" s="232"/>
      <c r="O382" s="232"/>
      <c r="P382" s="232"/>
      <c r="Q382" s="232"/>
      <c r="R382" s="232"/>
      <c r="S382" s="232"/>
      <c r="T382" s="23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4" t="s">
        <v>152</v>
      </c>
      <c r="AU382" s="234" t="s">
        <v>14</v>
      </c>
      <c r="AV382" s="13" t="s">
        <v>81</v>
      </c>
      <c r="AW382" s="13" t="s">
        <v>33</v>
      </c>
      <c r="AX382" s="13" t="s">
        <v>73</v>
      </c>
      <c r="AY382" s="234" t="s">
        <v>140</v>
      </c>
    </row>
    <row r="383" s="14" customFormat="1">
      <c r="A383" s="14"/>
      <c r="B383" s="235"/>
      <c r="C383" s="236"/>
      <c r="D383" s="226" t="s">
        <v>152</v>
      </c>
      <c r="E383" s="237" t="s">
        <v>19</v>
      </c>
      <c r="F383" s="238" t="s">
        <v>462</v>
      </c>
      <c r="G383" s="236"/>
      <c r="H383" s="239">
        <v>2.8279999999999998</v>
      </c>
      <c r="I383" s="240"/>
      <c r="J383" s="236"/>
      <c r="K383" s="236"/>
      <c r="L383" s="241"/>
      <c r="M383" s="242"/>
      <c r="N383" s="243"/>
      <c r="O383" s="243"/>
      <c r="P383" s="243"/>
      <c r="Q383" s="243"/>
      <c r="R383" s="243"/>
      <c r="S383" s="243"/>
      <c r="T383" s="24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5" t="s">
        <v>152</v>
      </c>
      <c r="AU383" s="245" t="s">
        <v>14</v>
      </c>
      <c r="AV383" s="14" t="s">
        <v>14</v>
      </c>
      <c r="AW383" s="14" t="s">
        <v>33</v>
      </c>
      <c r="AX383" s="14" t="s">
        <v>73</v>
      </c>
      <c r="AY383" s="245" t="s">
        <v>140</v>
      </c>
    </row>
    <row r="384" s="14" customFormat="1">
      <c r="A384" s="14"/>
      <c r="B384" s="235"/>
      <c r="C384" s="236"/>
      <c r="D384" s="226" t="s">
        <v>152</v>
      </c>
      <c r="E384" s="237" t="s">
        <v>19</v>
      </c>
      <c r="F384" s="238" t="s">
        <v>461</v>
      </c>
      <c r="G384" s="236"/>
      <c r="H384" s="239">
        <v>7.2720000000000002</v>
      </c>
      <c r="I384" s="240"/>
      <c r="J384" s="236"/>
      <c r="K384" s="236"/>
      <c r="L384" s="241"/>
      <c r="M384" s="242"/>
      <c r="N384" s="243"/>
      <c r="O384" s="243"/>
      <c r="P384" s="243"/>
      <c r="Q384" s="243"/>
      <c r="R384" s="243"/>
      <c r="S384" s="243"/>
      <c r="T384" s="24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5" t="s">
        <v>152</v>
      </c>
      <c r="AU384" s="245" t="s">
        <v>14</v>
      </c>
      <c r="AV384" s="14" t="s">
        <v>14</v>
      </c>
      <c r="AW384" s="14" t="s">
        <v>33</v>
      </c>
      <c r="AX384" s="14" t="s">
        <v>73</v>
      </c>
      <c r="AY384" s="245" t="s">
        <v>140</v>
      </c>
    </row>
    <row r="385" s="15" customFormat="1">
      <c r="A385" s="15"/>
      <c r="B385" s="246"/>
      <c r="C385" s="247"/>
      <c r="D385" s="226" t="s">
        <v>152</v>
      </c>
      <c r="E385" s="248" t="s">
        <v>19</v>
      </c>
      <c r="F385" s="249" t="s">
        <v>189</v>
      </c>
      <c r="G385" s="247"/>
      <c r="H385" s="250">
        <v>21.614000000000001</v>
      </c>
      <c r="I385" s="251"/>
      <c r="J385" s="247"/>
      <c r="K385" s="247"/>
      <c r="L385" s="252"/>
      <c r="M385" s="253"/>
      <c r="N385" s="254"/>
      <c r="O385" s="254"/>
      <c r="P385" s="254"/>
      <c r="Q385" s="254"/>
      <c r="R385" s="254"/>
      <c r="S385" s="254"/>
      <c r="T385" s="25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56" t="s">
        <v>152</v>
      </c>
      <c r="AU385" s="256" t="s">
        <v>14</v>
      </c>
      <c r="AV385" s="15" t="s">
        <v>148</v>
      </c>
      <c r="AW385" s="15" t="s">
        <v>33</v>
      </c>
      <c r="AX385" s="15" t="s">
        <v>81</v>
      </c>
      <c r="AY385" s="256" t="s">
        <v>140</v>
      </c>
    </row>
    <row r="386" s="2" customFormat="1" ht="24.15" customHeight="1">
      <c r="A386" s="40"/>
      <c r="B386" s="41"/>
      <c r="C386" s="206" t="s">
        <v>463</v>
      </c>
      <c r="D386" s="206" t="s">
        <v>143</v>
      </c>
      <c r="E386" s="207" t="s">
        <v>464</v>
      </c>
      <c r="F386" s="208" t="s">
        <v>465</v>
      </c>
      <c r="G386" s="209" t="s">
        <v>184</v>
      </c>
      <c r="H386" s="210">
        <v>29.007000000000001</v>
      </c>
      <c r="I386" s="211"/>
      <c r="J386" s="212">
        <f>ROUND(I386*H386,2)</f>
        <v>0</v>
      </c>
      <c r="K386" s="208" t="s">
        <v>147</v>
      </c>
      <c r="L386" s="46"/>
      <c r="M386" s="213" t="s">
        <v>19</v>
      </c>
      <c r="N386" s="214" t="s">
        <v>45</v>
      </c>
      <c r="O386" s="86"/>
      <c r="P386" s="215">
        <f>O386*H386</f>
        <v>0</v>
      </c>
      <c r="Q386" s="215">
        <v>0</v>
      </c>
      <c r="R386" s="215">
        <f>Q386*H386</f>
        <v>0</v>
      </c>
      <c r="S386" s="215">
        <v>0.063</v>
      </c>
      <c r="T386" s="216">
        <f>S386*H386</f>
        <v>1.8274410000000001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7" t="s">
        <v>148</v>
      </c>
      <c r="AT386" s="217" t="s">
        <v>143</v>
      </c>
      <c r="AU386" s="217" t="s">
        <v>14</v>
      </c>
      <c r="AY386" s="19" t="s">
        <v>140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9" t="s">
        <v>14</v>
      </c>
      <c r="BK386" s="218">
        <f>ROUND(I386*H386,2)</f>
        <v>0</v>
      </c>
      <c r="BL386" s="19" t="s">
        <v>148</v>
      </c>
      <c r="BM386" s="217" t="s">
        <v>466</v>
      </c>
    </row>
    <row r="387" s="2" customFormat="1">
      <c r="A387" s="40"/>
      <c r="B387" s="41"/>
      <c r="C387" s="42"/>
      <c r="D387" s="219" t="s">
        <v>150</v>
      </c>
      <c r="E387" s="42"/>
      <c r="F387" s="220" t="s">
        <v>467</v>
      </c>
      <c r="G387" s="42"/>
      <c r="H387" s="42"/>
      <c r="I387" s="221"/>
      <c r="J387" s="42"/>
      <c r="K387" s="42"/>
      <c r="L387" s="46"/>
      <c r="M387" s="222"/>
      <c r="N387" s="223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150</v>
      </c>
      <c r="AU387" s="19" t="s">
        <v>14</v>
      </c>
    </row>
    <row r="388" s="13" customFormat="1">
      <c r="A388" s="13"/>
      <c r="B388" s="224"/>
      <c r="C388" s="225"/>
      <c r="D388" s="226" t="s">
        <v>152</v>
      </c>
      <c r="E388" s="227" t="s">
        <v>19</v>
      </c>
      <c r="F388" s="228" t="s">
        <v>153</v>
      </c>
      <c r="G388" s="225"/>
      <c r="H388" s="227" t="s">
        <v>19</v>
      </c>
      <c r="I388" s="229"/>
      <c r="J388" s="225"/>
      <c r="K388" s="225"/>
      <c r="L388" s="230"/>
      <c r="M388" s="231"/>
      <c r="N388" s="232"/>
      <c r="O388" s="232"/>
      <c r="P388" s="232"/>
      <c r="Q388" s="232"/>
      <c r="R388" s="232"/>
      <c r="S388" s="232"/>
      <c r="T388" s="23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4" t="s">
        <v>152</v>
      </c>
      <c r="AU388" s="234" t="s">
        <v>14</v>
      </c>
      <c r="AV388" s="13" t="s">
        <v>81</v>
      </c>
      <c r="AW388" s="13" t="s">
        <v>33</v>
      </c>
      <c r="AX388" s="13" t="s">
        <v>73</v>
      </c>
      <c r="AY388" s="234" t="s">
        <v>140</v>
      </c>
    </row>
    <row r="389" s="13" customFormat="1">
      <c r="A389" s="13"/>
      <c r="B389" s="224"/>
      <c r="C389" s="225"/>
      <c r="D389" s="226" t="s">
        <v>152</v>
      </c>
      <c r="E389" s="227" t="s">
        <v>19</v>
      </c>
      <c r="F389" s="228" t="s">
        <v>290</v>
      </c>
      <c r="G389" s="225"/>
      <c r="H389" s="227" t="s">
        <v>19</v>
      </c>
      <c r="I389" s="229"/>
      <c r="J389" s="225"/>
      <c r="K389" s="225"/>
      <c r="L389" s="230"/>
      <c r="M389" s="231"/>
      <c r="N389" s="232"/>
      <c r="O389" s="232"/>
      <c r="P389" s="232"/>
      <c r="Q389" s="232"/>
      <c r="R389" s="232"/>
      <c r="S389" s="232"/>
      <c r="T389" s="23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4" t="s">
        <v>152</v>
      </c>
      <c r="AU389" s="234" t="s">
        <v>14</v>
      </c>
      <c r="AV389" s="13" t="s">
        <v>81</v>
      </c>
      <c r="AW389" s="13" t="s">
        <v>33</v>
      </c>
      <c r="AX389" s="13" t="s">
        <v>73</v>
      </c>
      <c r="AY389" s="234" t="s">
        <v>140</v>
      </c>
    </row>
    <row r="390" s="14" customFormat="1">
      <c r="A390" s="14"/>
      <c r="B390" s="235"/>
      <c r="C390" s="236"/>
      <c r="D390" s="226" t="s">
        <v>152</v>
      </c>
      <c r="E390" s="237" t="s">
        <v>19</v>
      </c>
      <c r="F390" s="238" t="s">
        <v>468</v>
      </c>
      <c r="G390" s="236"/>
      <c r="H390" s="239">
        <v>14.140000000000001</v>
      </c>
      <c r="I390" s="240"/>
      <c r="J390" s="236"/>
      <c r="K390" s="236"/>
      <c r="L390" s="241"/>
      <c r="M390" s="242"/>
      <c r="N390" s="243"/>
      <c r="O390" s="243"/>
      <c r="P390" s="243"/>
      <c r="Q390" s="243"/>
      <c r="R390" s="243"/>
      <c r="S390" s="243"/>
      <c r="T390" s="24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5" t="s">
        <v>152</v>
      </c>
      <c r="AU390" s="245" t="s">
        <v>14</v>
      </c>
      <c r="AV390" s="14" t="s">
        <v>14</v>
      </c>
      <c r="AW390" s="14" t="s">
        <v>33</v>
      </c>
      <c r="AX390" s="14" t="s">
        <v>73</v>
      </c>
      <c r="AY390" s="245" t="s">
        <v>140</v>
      </c>
    </row>
    <row r="391" s="13" customFormat="1">
      <c r="A391" s="13"/>
      <c r="B391" s="224"/>
      <c r="C391" s="225"/>
      <c r="D391" s="226" t="s">
        <v>152</v>
      </c>
      <c r="E391" s="227" t="s">
        <v>19</v>
      </c>
      <c r="F391" s="228" t="s">
        <v>263</v>
      </c>
      <c r="G391" s="225"/>
      <c r="H391" s="227" t="s">
        <v>19</v>
      </c>
      <c r="I391" s="229"/>
      <c r="J391" s="225"/>
      <c r="K391" s="225"/>
      <c r="L391" s="230"/>
      <c r="M391" s="231"/>
      <c r="N391" s="232"/>
      <c r="O391" s="232"/>
      <c r="P391" s="232"/>
      <c r="Q391" s="232"/>
      <c r="R391" s="232"/>
      <c r="S391" s="232"/>
      <c r="T391" s="23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4" t="s">
        <v>152</v>
      </c>
      <c r="AU391" s="234" t="s">
        <v>14</v>
      </c>
      <c r="AV391" s="13" t="s">
        <v>81</v>
      </c>
      <c r="AW391" s="13" t="s">
        <v>33</v>
      </c>
      <c r="AX391" s="13" t="s">
        <v>73</v>
      </c>
      <c r="AY391" s="234" t="s">
        <v>140</v>
      </c>
    </row>
    <row r="392" s="14" customFormat="1">
      <c r="A392" s="14"/>
      <c r="B392" s="235"/>
      <c r="C392" s="236"/>
      <c r="D392" s="226" t="s">
        <v>152</v>
      </c>
      <c r="E392" s="237" t="s">
        <v>19</v>
      </c>
      <c r="F392" s="238" t="s">
        <v>469</v>
      </c>
      <c r="G392" s="236"/>
      <c r="H392" s="239">
        <v>12.119999999999999</v>
      </c>
      <c r="I392" s="240"/>
      <c r="J392" s="236"/>
      <c r="K392" s="236"/>
      <c r="L392" s="241"/>
      <c r="M392" s="242"/>
      <c r="N392" s="243"/>
      <c r="O392" s="243"/>
      <c r="P392" s="243"/>
      <c r="Q392" s="243"/>
      <c r="R392" s="243"/>
      <c r="S392" s="243"/>
      <c r="T392" s="24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5" t="s">
        <v>152</v>
      </c>
      <c r="AU392" s="245" t="s">
        <v>14</v>
      </c>
      <c r="AV392" s="14" t="s">
        <v>14</v>
      </c>
      <c r="AW392" s="14" t="s">
        <v>33</v>
      </c>
      <c r="AX392" s="14" t="s">
        <v>73</v>
      </c>
      <c r="AY392" s="245" t="s">
        <v>140</v>
      </c>
    </row>
    <row r="393" s="14" customFormat="1">
      <c r="A393" s="14"/>
      <c r="B393" s="235"/>
      <c r="C393" s="236"/>
      <c r="D393" s="226" t="s">
        <v>152</v>
      </c>
      <c r="E393" s="237" t="s">
        <v>19</v>
      </c>
      <c r="F393" s="238" t="s">
        <v>470</v>
      </c>
      <c r="G393" s="236"/>
      <c r="H393" s="239">
        <v>2.7469999999999999</v>
      </c>
      <c r="I393" s="240"/>
      <c r="J393" s="236"/>
      <c r="K393" s="236"/>
      <c r="L393" s="241"/>
      <c r="M393" s="242"/>
      <c r="N393" s="243"/>
      <c r="O393" s="243"/>
      <c r="P393" s="243"/>
      <c r="Q393" s="243"/>
      <c r="R393" s="243"/>
      <c r="S393" s="243"/>
      <c r="T393" s="24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5" t="s">
        <v>152</v>
      </c>
      <c r="AU393" s="245" t="s">
        <v>14</v>
      </c>
      <c r="AV393" s="14" t="s">
        <v>14</v>
      </c>
      <c r="AW393" s="14" t="s">
        <v>33</v>
      </c>
      <c r="AX393" s="14" t="s">
        <v>73</v>
      </c>
      <c r="AY393" s="245" t="s">
        <v>140</v>
      </c>
    </row>
    <row r="394" s="15" customFormat="1">
      <c r="A394" s="15"/>
      <c r="B394" s="246"/>
      <c r="C394" s="247"/>
      <c r="D394" s="226" t="s">
        <v>152</v>
      </c>
      <c r="E394" s="248" t="s">
        <v>19</v>
      </c>
      <c r="F394" s="249" t="s">
        <v>189</v>
      </c>
      <c r="G394" s="247"/>
      <c r="H394" s="250">
        <v>29.007000000000001</v>
      </c>
      <c r="I394" s="251"/>
      <c r="J394" s="247"/>
      <c r="K394" s="247"/>
      <c r="L394" s="252"/>
      <c r="M394" s="253"/>
      <c r="N394" s="254"/>
      <c r="O394" s="254"/>
      <c r="P394" s="254"/>
      <c r="Q394" s="254"/>
      <c r="R394" s="254"/>
      <c r="S394" s="254"/>
      <c r="T394" s="255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56" t="s">
        <v>152</v>
      </c>
      <c r="AU394" s="256" t="s">
        <v>14</v>
      </c>
      <c r="AV394" s="15" t="s">
        <v>148</v>
      </c>
      <c r="AW394" s="15" t="s">
        <v>33</v>
      </c>
      <c r="AX394" s="15" t="s">
        <v>81</v>
      </c>
      <c r="AY394" s="256" t="s">
        <v>140</v>
      </c>
    </row>
    <row r="395" s="2" customFormat="1" ht="21.75" customHeight="1">
      <c r="A395" s="40"/>
      <c r="B395" s="41"/>
      <c r="C395" s="206" t="s">
        <v>471</v>
      </c>
      <c r="D395" s="206" t="s">
        <v>143</v>
      </c>
      <c r="E395" s="207" t="s">
        <v>472</v>
      </c>
      <c r="F395" s="208" t="s">
        <v>473</v>
      </c>
      <c r="G395" s="209" t="s">
        <v>184</v>
      </c>
      <c r="H395" s="210">
        <v>5.9900000000000002</v>
      </c>
      <c r="I395" s="211"/>
      <c r="J395" s="212">
        <f>ROUND(I395*H395,2)</f>
        <v>0</v>
      </c>
      <c r="K395" s="208" t="s">
        <v>147</v>
      </c>
      <c r="L395" s="46"/>
      <c r="M395" s="213" t="s">
        <v>19</v>
      </c>
      <c r="N395" s="214" t="s">
        <v>45</v>
      </c>
      <c r="O395" s="86"/>
      <c r="P395" s="215">
        <f>O395*H395</f>
        <v>0</v>
      </c>
      <c r="Q395" s="215">
        <v>0</v>
      </c>
      <c r="R395" s="215">
        <f>Q395*H395</f>
        <v>0</v>
      </c>
      <c r="S395" s="215">
        <v>0.072999999999999995</v>
      </c>
      <c r="T395" s="216">
        <f>S395*H395</f>
        <v>0.43726999999999999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7" t="s">
        <v>148</v>
      </c>
      <c r="AT395" s="217" t="s">
        <v>143</v>
      </c>
      <c r="AU395" s="217" t="s">
        <v>14</v>
      </c>
      <c r="AY395" s="19" t="s">
        <v>140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9" t="s">
        <v>14</v>
      </c>
      <c r="BK395" s="218">
        <f>ROUND(I395*H395,2)</f>
        <v>0</v>
      </c>
      <c r="BL395" s="19" t="s">
        <v>148</v>
      </c>
      <c r="BM395" s="217" t="s">
        <v>474</v>
      </c>
    </row>
    <row r="396" s="2" customFormat="1">
      <c r="A396" s="40"/>
      <c r="B396" s="41"/>
      <c r="C396" s="42"/>
      <c r="D396" s="219" t="s">
        <v>150</v>
      </c>
      <c r="E396" s="42"/>
      <c r="F396" s="220" t="s">
        <v>475</v>
      </c>
      <c r="G396" s="42"/>
      <c r="H396" s="42"/>
      <c r="I396" s="221"/>
      <c r="J396" s="42"/>
      <c r="K396" s="42"/>
      <c r="L396" s="46"/>
      <c r="M396" s="222"/>
      <c r="N396" s="223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150</v>
      </c>
      <c r="AU396" s="19" t="s">
        <v>14</v>
      </c>
    </row>
    <row r="397" s="13" customFormat="1">
      <c r="A397" s="13"/>
      <c r="B397" s="224"/>
      <c r="C397" s="225"/>
      <c r="D397" s="226" t="s">
        <v>152</v>
      </c>
      <c r="E397" s="227" t="s">
        <v>19</v>
      </c>
      <c r="F397" s="228" t="s">
        <v>153</v>
      </c>
      <c r="G397" s="225"/>
      <c r="H397" s="227" t="s">
        <v>19</v>
      </c>
      <c r="I397" s="229"/>
      <c r="J397" s="225"/>
      <c r="K397" s="225"/>
      <c r="L397" s="230"/>
      <c r="M397" s="231"/>
      <c r="N397" s="232"/>
      <c r="O397" s="232"/>
      <c r="P397" s="232"/>
      <c r="Q397" s="232"/>
      <c r="R397" s="232"/>
      <c r="S397" s="232"/>
      <c r="T397" s="23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4" t="s">
        <v>152</v>
      </c>
      <c r="AU397" s="234" t="s">
        <v>14</v>
      </c>
      <c r="AV397" s="13" t="s">
        <v>81</v>
      </c>
      <c r="AW397" s="13" t="s">
        <v>33</v>
      </c>
      <c r="AX397" s="13" t="s">
        <v>73</v>
      </c>
      <c r="AY397" s="234" t="s">
        <v>140</v>
      </c>
    </row>
    <row r="398" s="13" customFormat="1">
      <c r="A398" s="13"/>
      <c r="B398" s="224"/>
      <c r="C398" s="225"/>
      <c r="D398" s="226" t="s">
        <v>152</v>
      </c>
      <c r="E398" s="227" t="s">
        <v>19</v>
      </c>
      <c r="F398" s="228" t="s">
        <v>290</v>
      </c>
      <c r="G398" s="225"/>
      <c r="H398" s="227" t="s">
        <v>19</v>
      </c>
      <c r="I398" s="229"/>
      <c r="J398" s="225"/>
      <c r="K398" s="225"/>
      <c r="L398" s="230"/>
      <c r="M398" s="231"/>
      <c r="N398" s="232"/>
      <c r="O398" s="232"/>
      <c r="P398" s="232"/>
      <c r="Q398" s="232"/>
      <c r="R398" s="232"/>
      <c r="S398" s="232"/>
      <c r="T398" s="23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4" t="s">
        <v>152</v>
      </c>
      <c r="AU398" s="234" t="s">
        <v>14</v>
      </c>
      <c r="AV398" s="13" t="s">
        <v>81</v>
      </c>
      <c r="AW398" s="13" t="s">
        <v>33</v>
      </c>
      <c r="AX398" s="13" t="s">
        <v>73</v>
      </c>
      <c r="AY398" s="234" t="s">
        <v>140</v>
      </c>
    </row>
    <row r="399" s="14" customFormat="1">
      <c r="A399" s="14"/>
      <c r="B399" s="235"/>
      <c r="C399" s="236"/>
      <c r="D399" s="226" t="s">
        <v>152</v>
      </c>
      <c r="E399" s="237" t="s">
        <v>19</v>
      </c>
      <c r="F399" s="238" t="s">
        <v>476</v>
      </c>
      <c r="G399" s="236"/>
      <c r="H399" s="239">
        <v>0.85799999999999998</v>
      </c>
      <c r="I399" s="240"/>
      <c r="J399" s="236"/>
      <c r="K399" s="236"/>
      <c r="L399" s="241"/>
      <c r="M399" s="242"/>
      <c r="N399" s="243"/>
      <c r="O399" s="243"/>
      <c r="P399" s="243"/>
      <c r="Q399" s="243"/>
      <c r="R399" s="243"/>
      <c r="S399" s="243"/>
      <c r="T399" s="24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5" t="s">
        <v>152</v>
      </c>
      <c r="AU399" s="245" t="s">
        <v>14</v>
      </c>
      <c r="AV399" s="14" t="s">
        <v>14</v>
      </c>
      <c r="AW399" s="14" t="s">
        <v>33</v>
      </c>
      <c r="AX399" s="14" t="s">
        <v>73</v>
      </c>
      <c r="AY399" s="245" t="s">
        <v>140</v>
      </c>
    </row>
    <row r="400" s="14" customFormat="1">
      <c r="A400" s="14"/>
      <c r="B400" s="235"/>
      <c r="C400" s="236"/>
      <c r="D400" s="226" t="s">
        <v>152</v>
      </c>
      <c r="E400" s="237" t="s">
        <v>19</v>
      </c>
      <c r="F400" s="238" t="s">
        <v>477</v>
      </c>
      <c r="G400" s="236"/>
      <c r="H400" s="239">
        <v>0.52200000000000002</v>
      </c>
      <c r="I400" s="240"/>
      <c r="J400" s="236"/>
      <c r="K400" s="236"/>
      <c r="L400" s="241"/>
      <c r="M400" s="242"/>
      <c r="N400" s="243"/>
      <c r="O400" s="243"/>
      <c r="P400" s="243"/>
      <c r="Q400" s="243"/>
      <c r="R400" s="243"/>
      <c r="S400" s="243"/>
      <c r="T400" s="24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5" t="s">
        <v>152</v>
      </c>
      <c r="AU400" s="245" t="s">
        <v>14</v>
      </c>
      <c r="AV400" s="14" t="s">
        <v>14</v>
      </c>
      <c r="AW400" s="14" t="s">
        <v>33</v>
      </c>
      <c r="AX400" s="14" t="s">
        <v>73</v>
      </c>
      <c r="AY400" s="245" t="s">
        <v>140</v>
      </c>
    </row>
    <row r="401" s="14" customFormat="1">
      <c r="A401" s="14"/>
      <c r="B401" s="235"/>
      <c r="C401" s="236"/>
      <c r="D401" s="226" t="s">
        <v>152</v>
      </c>
      <c r="E401" s="237" t="s">
        <v>19</v>
      </c>
      <c r="F401" s="238" t="s">
        <v>478</v>
      </c>
      <c r="G401" s="236"/>
      <c r="H401" s="239">
        <v>0.58799999999999997</v>
      </c>
      <c r="I401" s="240"/>
      <c r="J401" s="236"/>
      <c r="K401" s="236"/>
      <c r="L401" s="241"/>
      <c r="M401" s="242"/>
      <c r="N401" s="243"/>
      <c r="O401" s="243"/>
      <c r="P401" s="243"/>
      <c r="Q401" s="243"/>
      <c r="R401" s="243"/>
      <c r="S401" s="243"/>
      <c r="T401" s="24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5" t="s">
        <v>152</v>
      </c>
      <c r="AU401" s="245" t="s">
        <v>14</v>
      </c>
      <c r="AV401" s="14" t="s">
        <v>14</v>
      </c>
      <c r="AW401" s="14" t="s">
        <v>33</v>
      </c>
      <c r="AX401" s="14" t="s">
        <v>73</v>
      </c>
      <c r="AY401" s="245" t="s">
        <v>140</v>
      </c>
    </row>
    <row r="402" s="14" customFormat="1">
      <c r="A402" s="14"/>
      <c r="B402" s="235"/>
      <c r="C402" s="236"/>
      <c r="D402" s="226" t="s">
        <v>152</v>
      </c>
      <c r="E402" s="237" t="s">
        <v>19</v>
      </c>
      <c r="F402" s="238" t="s">
        <v>479</v>
      </c>
      <c r="G402" s="236"/>
      <c r="H402" s="239">
        <v>0.34799999999999998</v>
      </c>
      <c r="I402" s="240"/>
      <c r="J402" s="236"/>
      <c r="K402" s="236"/>
      <c r="L402" s="241"/>
      <c r="M402" s="242"/>
      <c r="N402" s="243"/>
      <c r="O402" s="243"/>
      <c r="P402" s="243"/>
      <c r="Q402" s="243"/>
      <c r="R402" s="243"/>
      <c r="S402" s="243"/>
      <c r="T402" s="24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5" t="s">
        <v>152</v>
      </c>
      <c r="AU402" s="245" t="s">
        <v>14</v>
      </c>
      <c r="AV402" s="14" t="s">
        <v>14</v>
      </c>
      <c r="AW402" s="14" t="s">
        <v>33</v>
      </c>
      <c r="AX402" s="14" t="s">
        <v>73</v>
      </c>
      <c r="AY402" s="245" t="s">
        <v>140</v>
      </c>
    </row>
    <row r="403" s="14" customFormat="1">
      <c r="A403" s="14"/>
      <c r="B403" s="235"/>
      <c r="C403" s="236"/>
      <c r="D403" s="226" t="s">
        <v>152</v>
      </c>
      <c r="E403" s="237" t="s">
        <v>19</v>
      </c>
      <c r="F403" s="238" t="s">
        <v>480</v>
      </c>
      <c r="G403" s="236"/>
      <c r="H403" s="239">
        <v>0.81799999999999995</v>
      </c>
      <c r="I403" s="240"/>
      <c r="J403" s="236"/>
      <c r="K403" s="236"/>
      <c r="L403" s="241"/>
      <c r="M403" s="242"/>
      <c r="N403" s="243"/>
      <c r="O403" s="243"/>
      <c r="P403" s="243"/>
      <c r="Q403" s="243"/>
      <c r="R403" s="243"/>
      <c r="S403" s="243"/>
      <c r="T403" s="24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5" t="s">
        <v>152</v>
      </c>
      <c r="AU403" s="245" t="s">
        <v>14</v>
      </c>
      <c r="AV403" s="14" t="s">
        <v>14</v>
      </c>
      <c r="AW403" s="14" t="s">
        <v>33</v>
      </c>
      <c r="AX403" s="14" t="s">
        <v>73</v>
      </c>
      <c r="AY403" s="245" t="s">
        <v>140</v>
      </c>
    </row>
    <row r="404" s="13" customFormat="1">
      <c r="A404" s="13"/>
      <c r="B404" s="224"/>
      <c r="C404" s="225"/>
      <c r="D404" s="226" t="s">
        <v>152</v>
      </c>
      <c r="E404" s="227" t="s">
        <v>19</v>
      </c>
      <c r="F404" s="228" t="s">
        <v>263</v>
      </c>
      <c r="G404" s="225"/>
      <c r="H404" s="227" t="s">
        <v>19</v>
      </c>
      <c r="I404" s="229"/>
      <c r="J404" s="225"/>
      <c r="K404" s="225"/>
      <c r="L404" s="230"/>
      <c r="M404" s="231"/>
      <c r="N404" s="232"/>
      <c r="O404" s="232"/>
      <c r="P404" s="232"/>
      <c r="Q404" s="232"/>
      <c r="R404" s="232"/>
      <c r="S404" s="232"/>
      <c r="T404" s="23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4" t="s">
        <v>152</v>
      </c>
      <c r="AU404" s="234" t="s">
        <v>14</v>
      </c>
      <c r="AV404" s="13" t="s">
        <v>81</v>
      </c>
      <c r="AW404" s="13" t="s">
        <v>33</v>
      </c>
      <c r="AX404" s="13" t="s">
        <v>73</v>
      </c>
      <c r="AY404" s="234" t="s">
        <v>140</v>
      </c>
    </row>
    <row r="405" s="14" customFormat="1">
      <c r="A405" s="14"/>
      <c r="B405" s="235"/>
      <c r="C405" s="236"/>
      <c r="D405" s="226" t="s">
        <v>152</v>
      </c>
      <c r="E405" s="237" t="s">
        <v>19</v>
      </c>
      <c r="F405" s="238" t="s">
        <v>476</v>
      </c>
      <c r="G405" s="236"/>
      <c r="H405" s="239">
        <v>0.85799999999999998</v>
      </c>
      <c r="I405" s="240"/>
      <c r="J405" s="236"/>
      <c r="K405" s="236"/>
      <c r="L405" s="241"/>
      <c r="M405" s="242"/>
      <c r="N405" s="243"/>
      <c r="O405" s="243"/>
      <c r="P405" s="243"/>
      <c r="Q405" s="243"/>
      <c r="R405" s="243"/>
      <c r="S405" s="243"/>
      <c r="T405" s="24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5" t="s">
        <v>152</v>
      </c>
      <c r="AU405" s="245" t="s">
        <v>14</v>
      </c>
      <c r="AV405" s="14" t="s">
        <v>14</v>
      </c>
      <c r="AW405" s="14" t="s">
        <v>33</v>
      </c>
      <c r="AX405" s="14" t="s">
        <v>73</v>
      </c>
      <c r="AY405" s="245" t="s">
        <v>140</v>
      </c>
    </row>
    <row r="406" s="14" customFormat="1">
      <c r="A406" s="14"/>
      <c r="B406" s="235"/>
      <c r="C406" s="236"/>
      <c r="D406" s="226" t="s">
        <v>152</v>
      </c>
      <c r="E406" s="237" t="s">
        <v>19</v>
      </c>
      <c r="F406" s="238" t="s">
        <v>477</v>
      </c>
      <c r="G406" s="236"/>
      <c r="H406" s="239">
        <v>0.52200000000000002</v>
      </c>
      <c r="I406" s="240"/>
      <c r="J406" s="236"/>
      <c r="K406" s="236"/>
      <c r="L406" s="241"/>
      <c r="M406" s="242"/>
      <c r="N406" s="243"/>
      <c r="O406" s="243"/>
      <c r="P406" s="243"/>
      <c r="Q406" s="243"/>
      <c r="R406" s="243"/>
      <c r="S406" s="243"/>
      <c r="T406" s="24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5" t="s">
        <v>152</v>
      </c>
      <c r="AU406" s="245" t="s">
        <v>14</v>
      </c>
      <c r="AV406" s="14" t="s">
        <v>14</v>
      </c>
      <c r="AW406" s="14" t="s">
        <v>33</v>
      </c>
      <c r="AX406" s="14" t="s">
        <v>73</v>
      </c>
      <c r="AY406" s="245" t="s">
        <v>140</v>
      </c>
    </row>
    <row r="407" s="14" customFormat="1">
      <c r="A407" s="14"/>
      <c r="B407" s="235"/>
      <c r="C407" s="236"/>
      <c r="D407" s="226" t="s">
        <v>152</v>
      </c>
      <c r="E407" s="237" t="s">
        <v>19</v>
      </c>
      <c r="F407" s="238" t="s">
        <v>478</v>
      </c>
      <c r="G407" s="236"/>
      <c r="H407" s="239">
        <v>0.58799999999999997</v>
      </c>
      <c r="I407" s="240"/>
      <c r="J407" s="236"/>
      <c r="K407" s="236"/>
      <c r="L407" s="241"/>
      <c r="M407" s="242"/>
      <c r="N407" s="243"/>
      <c r="O407" s="243"/>
      <c r="P407" s="243"/>
      <c r="Q407" s="243"/>
      <c r="R407" s="243"/>
      <c r="S407" s="243"/>
      <c r="T407" s="24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5" t="s">
        <v>152</v>
      </c>
      <c r="AU407" s="245" t="s">
        <v>14</v>
      </c>
      <c r="AV407" s="14" t="s">
        <v>14</v>
      </c>
      <c r="AW407" s="14" t="s">
        <v>33</v>
      </c>
      <c r="AX407" s="14" t="s">
        <v>73</v>
      </c>
      <c r="AY407" s="245" t="s">
        <v>140</v>
      </c>
    </row>
    <row r="408" s="14" customFormat="1">
      <c r="A408" s="14"/>
      <c r="B408" s="235"/>
      <c r="C408" s="236"/>
      <c r="D408" s="226" t="s">
        <v>152</v>
      </c>
      <c r="E408" s="237" t="s">
        <v>19</v>
      </c>
      <c r="F408" s="238" t="s">
        <v>479</v>
      </c>
      <c r="G408" s="236"/>
      <c r="H408" s="239">
        <v>0.34799999999999998</v>
      </c>
      <c r="I408" s="240"/>
      <c r="J408" s="236"/>
      <c r="K408" s="236"/>
      <c r="L408" s="241"/>
      <c r="M408" s="242"/>
      <c r="N408" s="243"/>
      <c r="O408" s="243"/>
      <c r="P408" s="243"/>
      <c r="Q408" s="243"/>
      <c r="R408" s="243"/>
      <c r="S408" s="243"/>
      <c r="T408" s="24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5" t="s">
        <v>152</v>
      </c>
      <c r="AU408" s="245" t="s">
        <v>14</v>
      </c>
      <c r="AV408" s="14" t="s">
        <v>14</v>
      </c>
      <c r="AW408" s="14" t="s">
        <v>33</v>
      </c>
      <c r="AX408" s="14" t="s">
        <v>73</v>
      </c>
      <c r="AY408" s="245" t="s">
        <v>140</v>
      </c>
    </row>
    <row r="409" s="14" customFormat="1">
      <c r="A409" s="14"/>
      <c r="B409" s="235"/>
      <c r="C409" s="236"/>
      <c r="D409" s="226" t="s">
        <v>152</v>
      </c>
      <c r="E409" s="237" t="s">
        <v>19</v>
      </c>
      <c r="F409" s="238" t="s">
        <v>481</v>
      </c>
      <c r="G409" s="236"/>
      <c r="H409" s="239">
        <v>0.54000000000000004</v>
      </c>
      <c r="I409" s="240"/>
      <c r="J409" s="236"/>
      <c r="K409" s="236"/>
      <c r="L409" s="241"/>
      <c r="M409" s="242"/>
      <c r="N409" s="243"/>
      <c r="O409" s="243"/>
      <c r="P409" s="243"/>
      <c r="Q409" s="243"/>
      <c r="R409" s="243"/>
      <c r="S409" s="243"/>
      <c r="T409" s="24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5" t="s">
        <v>152</v>
      </c>
      <c r="AU409" s="245" t="s">
        <v>14</v>
      </c>
      <c r="AV409" s="14" t="s">
        <v>14</v>
      </c>
      <c r="AW409" s="14" t="s">
        <v>33</v>
      </c>
      <c r="AX409" s="14" t="s">
        <v>73</v>
      </c>
      <c r="AY409" s="245" t="s">
        <v>140</v>
      </c>
    </row>
    <row r="410" s="15" customFormat="1">
      <c r="A410" s="15"/>
      <c r="B410" s="246"/>
      <c r="C410" s="247"/>
      <c r="D410" s="226" t="s">
        <v>152</v>
      </c>
      <c r="E410" s="248" t="s">
        <v>19</v>
      </c>
      <c r="F410" s="249" t="s">
        <v>189</v>
      </c>
      <c r="G410" s="247"/>
      <c r="H410" s="250">
        <v>5.9900000000000002</v>
      </c>
      <c r="I410" s="251"/>
      <c r="J410" s="247"/>
      <c r="K410" s="247"/>
      <c r="L410" s="252"/>
      <c r="M410" s="253"/>
      <c r="N410" s="254"/>
      <c r="O410" s="254"/>
      <c r="P410" s="254"/>
      <c r="Q410" s="254"/>
      <c r="R410" s="254"/>
      <c r="S410" s="254"/>
      <c r="T410" s="255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56" t="s">
        <v>152</v>
      </c>
      <c r="AU410" s="256" t="s">
        <v>14</v>
      </c>
      <c r="AV410" s="15" t="s">
        <v>148</v>
      </c>
      <c r="AW410" s="15" t="s">
        <v>33</v>
      </c>
      <c r="AX410" s="15" t="s">
        <v>81</v>
      </c>
      <c r="AY410" s="256" t="s">
        <v>140</v>
      </c>
    </row>
    <row r="411" s="2" customFormat="1" ht="21.75" customHeight="1">
      <c r="A411" s="40"/>
      <c r="B411" s="41"/>
      <c r="C411" s="206" t="s">
        <v>482</v>
      </c>
      <c r="D411" s="206" t="s">
        <v>143</v>
      </c>
      <c r="E411" s="207" t="s">
        <v>483</v>
      </c>
      <c r="F411" s="208" t="s">
        <v>484</v>
      </c>
      <c r="G411" s="209" t="s">
        <v>184</v>
      </c>
      <c r="H411" s="210">
        <v>6.8440000000000003</v>
      </c>
      <c r="I411" s="211"/>
      <c r="J411" s="212">
        <f>ROUND(I411*H411,2)</f>
        <v>0</v>
      </c>
      <c r="K411" s="208" t="s">
        <v>147</v>
      </c>
      <c r="L411" s="46"/>
      <c r="M411" s="213" t="s">
        <v>19</v>
      </c>
      <c r="N411" s="214" t="s">
        <v>45</v>
      </c>
      <c r="O411" s="86"/>
      <c r="P411" s="215">
        <f>O411*H411</f>
        <v>0</v>
      </c>
      <c r="Q411" s="215">
        <v>0</v>
      </c>
      <c r="R411" s="215">
        <f>Q411*H411</f>
        <v>0</v>
      </c>
      <c r="S411" s="215">
        <v>0.058999999999999997</v>
      </c>
      <c r="T411" s="216">
        <f>S411*H411</f>
        <v>0.40379599999999999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7" t="s">
        <v>148</v>
      </c>
      <c r="AT411" s="217" t="s">
        <v>143</v>
      </c>
      <c r="AU411" s="217" t="s">
        <v>14</v>
      </c>
      <c r="AY411" s="19" t="s">
        <v>140</v>
      </c>
      <c r="BE411" s="218">
        <f>IF(N411="základní",J411,0)</f>
        <v>0</v>
      </c>
      <c r="BF411" s="218">
        <f>IF(N411="snížená",J411,0)</f>
        <v>0</v>
      </c>
      <c r="BG411" s="218">
        <f>IF(N411="zákl. přenesená",J411,0)</f>
        <v>0</v>
      </c>
      <c r="BH411" s="218">
        <f>IF(N411="sníž. přenesená",J411,0)</f>
        <v>0</v>
      </c>
      <c r="BI411" s="218">
        <f>IF(N411="nulová",J411,0)</f>
        <v>0</v>
      </c>
      <c r="BJ411" s="19" t="s">
        <v>14</v>
      </c>
      <c r="BK411" s="218">
        <f>ROUND(I411*H411,2)</f>
        <v>0</v>
      </c>
      <c r="BL411" s="19" t="s">
        <v>148</v>
      </c>
      <c r="BM411" s="217" t="s">
        <v>485</v>
      </c>
    </row>
    <row r="412" s="2" customFormat="1">
      <c r="A412" s="40"/>
      <c r="B412" s="41"/>
      <c r="C412" s="42"/>
      <c r="D412" s="219" t="s">
        <v>150</v>
      </c>
      <c r="E412" s="42"/>
      <c r="F412" s="220" t="s">
        <v>486</v>
      </c>
      <c r="G412" s="42"/>
      <c r="H412" s="42"/>
      <c r="I412" s="221"/>
      <c r="J412" s="42"/>
      <c r="K412" s="42"/>
      <c r="L412" s="46"/>
      <c r="M412" s="222"/>
      <c r="N412" s="223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150</v>
      </c>
      <c r="AU412" s="19" t="s">
        <v>14</v>
      </c>
    </row>
    <row r="413" s="13" customFormat="1">
      <c r="A413" s="13"/>
      <c r="B413" s="224"/>
      <c r="C413" s="225"/>
      <c r="D413" s="226" t="s">
        <v>152</v>
      </c>
      <c r="E413" s="227" t="s">
        <v>19</v>
      </c>
      <c r="F413" s="228" t="s">
        <v>153</v>
      </c>
      <c r="G413" s="225"/>
      <c r="H413" s="227" t="s">
        <v>19</v>
      </c>
      <c r="I413" s="229"/>
      <c r="J413" s="225"/>
      <c r="K413" s="225"/>
      <c r="L413" s="230"/>
      <c r="M413" s="231"/>
      <c r="N413" s="232"/>
      <c r="O413" s="232"/>
      <c r="P413" s="232"/>
      <c r="Q413" s="232"/>
      <c r="R413" s="232"/>
      <c r="S413" s="232"/>
      <c r="T413" s="23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4" t="s">
        <v>152</v>
      </c>
      <c r="AU413" s="234" t="s">
        <v>14</v>
      </c>
      <c r="AV413" s="13" t="s">
        <v>81</v>
      </c>
      <c r="AW413" s="13" t="s">
        <v>33</v>
      </c>
      <c r="AX413" s="13" t="s">
        <v>73</v>
      </c>
      <c r="AY413" s="234" t="s">
        <v>140</v>
      </c>
    </row>
    <row r="414" s="13" customFormat="1">
      <c r="A414" s="13"/>
      <c r="B414" s="224"/>
      <c r="C414" s="225"/>
      <c r="D414" s="226" t="s">
        <v>152</v>
      </c>
      <c r="E414" s="227" t="s">
        <v>19</v>
      </c>
      <c r="F414" s="228" t="s">
        <v>290</v>
      </c>
      <c r="G414" s="225"/>
      <c r="H414" s="227" t="s">
        <v>19</v>
      </c>
      <c r="I414" s="229"/>
      <c r="J414" s="225"/>
      <c r="K414" s="225"/>
      <c r="L414" s="230"/>
      <c r="M414" s="231"/>
      <c r="N414" s="232"/>
      <c r="O414" s="232"/>
      <c r="P414" s="232"/>
      <c r="Q414" s="232"/>
      <c r="R414" s="232"/>
      <c r="S414" s="232"/>
      <c r="T414" s="23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4" t="s">
        <v>152</v>
      </c>
      <c r="AU414" s="234" t="s">
        <v>14</v>
      </c>
      <c r="AV414" s="13" t="s">
        <v>81</v>
      </c>
      <c r="AW414" s="13" t="s">
        <v>33</v>
      </c>
      <c r="AX414" s="13" t="s">
        <v>73</v>
      </c>
      <c r="AY414" s="234" t="s">
        <v>140</v>
      </c>
    </row>
    <row r="415" s="14" customFormat="1">
      <c r="A415" s="14"/>
      <c r="B415" s="235"/>
      <c r="C415" s="236"/>
      <c r="D415" s="226" t="s">
        <v>152</v>
      </c>
      <c r="E415" s="237" t="s">
        <v>19</v>
      </c>
      <c r="F415" s="238" t="s">
        <v>487</v>
      </c>
      <c r="G415" s="236"/>
      <c r="H415" s="239">
        <v>3.4220000000000002</v>
      </c>
      <c r="I415" s="240"/>
      <c r="J415" s="236"/>
      <c r="K415" s="236"/>
      <c r="L415" s="241"/>
      <c r="M415" s="242"/>
      <c r="N415" s="243"/>
      <c r="O415" s="243"/>
      <c r="P415" s="243"/>
      <c r="Q415" s="243"/>
      <c r="R415" s="243"/>
      <c r="S415" s="243"/>
      <c r="T415" s="24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5" t="s">
        <v>152</v>
      </c>
      <c r="AU415" s="245" t="s">
        <v>14</v>
      </c>
      <c r="AV415" s="14" t="s">
        <v>14</v>
      </c>
      <c r="AW415" s="14" t="s">
        <v>33</v>
      </c>
      <c r="AX415" s="14" t="s">
        <v>73</v>
      </c>
      <c r="AY415" s="245" t="s">
        <v>140</v>
      </c>
    </row>
    <row r="416" s="13" customFormat="1">
      <c r="A416" s="13"/>
      <c r="B416" s="224"/>
      <c r="C416" s="225"/>
      <c r="D416" s="226" t="s">
        <v>152</v>
      </c>
      <c r="E416" s="227" t="s">
        <v>19</v>
      </c>
      <c r="F416" s="228" t="s">
        <v>263</v>
      </c>
      <c r="G416" s="225"/>
      <c r="H416" s="227" t="s">
        <v>19</v>
      </c>
      <c r="I416" s="229"/>
      <c r="J416" s="225"/>
      <c r="K416" s="225"/>
      <c r="L416" s="230"/>
      <c r="M416" s="231"/>
      <c r="N416" s="232"/>
      <c r="O416" s="232"/>
      <c r="P416" s="232"/>
      <c r="Q416" s="232"/>
      <c r="R416" s="232"/>
      <c r="S416" s="232"/>
      <c r="T416" s="23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4" t="s">
        <v>152</v>
      </c>
      <c r="AU416" s="234" t="s">
        <v>14</v>
      </c>
      <c r="AV416" s="13" t="s">
        <v>81</v>
      </c>
      <c r="AW416" s="13" t="s">
        <v>33</v>
      </c>
      <c r="AX416" s="13" t="s">
        <v>73</v>
      </c>
      <c r="AY416" s="234" t="s">
        <v>140</v>
      </c>
    </row>
    <row r="417" s="14" customFormat="1">
      <c r="A417" s="14"/>
      <c r="B417" s="235"/>
      <c r="C417" s="236"/>
      <c r="D417" s="226" t="s">
        <v>152</v>
      </c>
      <c r="E417" s="237" t="s">
        <v>19</v>
      </c>
      <c r="F417" s="238" t="s">
        <v>487</v>
      </c>
      <c r="G417" s="236"/>
      <c r="H417" s="239">
        <v>3.4220000000000002</v>
      </c>
      <c r="I417" s="240"/>
      <c r="J417" s="236"/>
      <c r="K417" s="236"/>
      <c r="L417" s="241"/>
      <c r="M417" s="242"/>
      <c r="N417" s="243"/>
      <c r="O417" s="243"/>
      <c r="P417" s="243"/>
      <c r="Q417" s="243"/>
      <c r="R417" s="243"/>
      <c r="S417" s="243"/>
      <c r="T417" s="24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5" t="s">
        <v>152</v>
      </c>
      <c r="AU417" s="245" t="s">
        <v>14</v>
      </c>
      <c r="AV417" s="14" t="s">
        <v>14</v>
      </c>
      <c r="AW417" s="14" t="s">
        <v>33</v>
      </c>
      <c r="AX417" s="14" t="s">
        <v>73</v>
      </c>
      <c r="AY417" s="245" t="s">
        <v>140</v>
      </c>
    </row>
    <row r="418" s="15" customFormat="1">
      <c r="A418" s="15"/>
      <c r="B418" s="246"/>
      <c r="C418" s="247"/>
      <c r="D418" s="226" t="s">
        <v>152</v>
      </c>
      <c r="E418" s="248" t="s">
        <v>19</v>
      </c>
      <c r="F418" s="249" t="s">
        <v>189</v>
      </c>
      <c r="G418" s="247"/>
      <c r="H418" s="250">
        <v>6.8440000000000003</v>
      </c>
      <c r="I418" s="251"/>
      <c r="J418" s="247"/>
      <c r="K418" s="247"/>
      <c r="L418" s="252"/>
      <c r="M418" s="253"/>
      <c r="N418" s="254"/>
      <c r="O418" s="254"/>
      <c r="P418" s="254"/>
      <c r="Q418" s="254"/>
      <c r="R418" s="254"/>
      <c r="S418" s="254"/>
      <c r="T418" s="25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56" t="s">
        <v>152</v>
      </c>
      <c r="AU418" s="256" t="s">
        <v>14</v>
      </c>
      <c r="AV418" s="15" t="s">
        <v>148</v>
      </c>
      <c r="AW418" s="15" t="s">
        <v>33</v>
      </c>
      <c r="AX418" s="15" t="s">
        <v>81</v>
      </c>
      <c r="AY418" s="256" t="s">
        <v>140</v>
      </c>
    </row>
    <row r="419" s="2" customFormat="1" ht="21.75" customHeight="1">
      <c r="A419" s="40"/>
      <c r="B419" s="41"/>
      <c r="C419" s="206" t="s">
        <v>488</v>
      </c>
      <c r="D419" s="206" t="s">
        <v>143</v>
      </c>
      <c r="E419" s="207" t="s">
        <v>489</v>
      </c>
      <c r="F419" s="208" t="s">
        <v>490</v>
      </c>
      <c r="G419" s="209" t="s">
        <v>184</v>
      </c>
      <c r="H419" s="210">
        <v>34.799999999999997</v>
      </c>
      <c r="I419" s="211"/>
      <c r="J419" s="212">
        <f>ROUND(I419*H419,2)</f>
        <v>0</v>
      </c>
      <c r="K419" s="208" t="s">
        <v>147</v>
      </c>
      <c r="L419" s="46"/>
      <c r="M419" s="213" t="s">
        <v>19</v>
      </c>
      <c r="N419" s="214" t="s">
        <v>45</v>
      </c>
      <c r="O419" s="86"/>
      <c r="P419" s="215">
        <f>O419*H419</f>
        <v>0</v>
      </c>
      <c r="Q419" s="215">
        <v>0</v>
      </c>
      <c r="R419" s="215">
        <f>Q419*H419</f>
        <v>0</v>
      </c>
      <c r="S419" s="215">
        <v>0.050999999999999997</v>
      </c>
      <c r="T419" s="216">
        <f>S419*H419</f>
        <v>1.7747999999999997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7" t="s">
        <v>148</v>
      </c>
      <c r="AT419" s="217" t="s">
        <v>143</v>
      </c>
      <c r="AU419" s="217" t="s">
        <v>14</v>
      </c>
      <c r="AY419" s="19" t="s">
        <v>140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9" t="s">
        <v>14</v>
      </c>
      <c r="BK419" s="218">
        <f>ROUND(I419*H419,2)</f>
        <v>0</v>
      </c>
      <c r="BL419" s="19" t="s">
        <v>148</v>
      </c>
      <c r="BM419" s="217" t="s">
        <v>491</v>
      </c>
    </row>
    <row r="420" s="2" customFormat="1">
      <c r="A420" s="40"/>
      <c r="B420" s="41"/>
      <c r="C420" s="42"/>
      <c r="D420" s="219" t="s">
        <v>150</v>
      </c>
      <c r="E420" s="42"/>
      <c r="F420" s="220" t="s">
        <v>492</v>
      </c>
      <c r="G420" s="42"/>
      <c r="H420" s="42"/>
      <c r="I420" s="221"/>
      <c r="J420" s="42"/>
      <c r="K420" s="42"/>
      <c r="L420" s="46"/>
      <c r="M420" s="222"/>
      <c r="N420" s="223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150</v>
      </c>
      <c r="AU420" s="19" t="s">
        <v>14</v>
      </c>
    </row>
    <row r="421" s="13" customFormat="1">
      <c r="A421" s="13"/>
      <c r="B421" s="224"/>
      <c r="C421" s="225"/>
      <c r="D421" s="226" t="s">
        <v>152</v>
      </c>
      <c r="E421" s="227" t="s">
        <v>19</v>
      </c>
      <c r="F421" s="228" t="s">
        <v>153</v>
      </c>
      <c r="G421" s="225"/>
      <c r="H421" s="227" t="s">
        <v>19</v>
      </c>
      <c r="I421" s="229"/>
      <c r="J421" s="225"/>
      <c r="K421" s="225"/>
      <c r="L421" s="230"/>
      <c r="M421" s="231"/>
      <c r="N421" s="232"/>
      <c r="O421" s="232"/>
      <c r="P421" s="232"/>
      <c r="Q421" s="232"/>
      <c r="R421" s="232"/>
      <c r="S421" s="232"/>
      <c r="T421" s="23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4" t="s">
        <v>152</v>
      </c>
      <c r="AU421" s="234" t="s">
        <v>14</v>
      </c>
      <c r="AV421" s="13" t="s">
        <v>81</v>
      </c>
      <c r="AW421" s="13" t="s">
        <v>33</v>
      </c>
      <c r="AX421" s="13" t="s">
        <v>73</v>
      </c>
      <c r="AY421" s="234" t="s">
        <v>140</v>
      </c>
    </row>
    <row r="422" s="13" customFormat="1">
      <c r="A422" s="13"/>
      <c r="B422" s="224"/>
      <c r="C422" s="225"/>
      <c r="D422" s="226" t="s">
        <v>152</v>
      </c>
      <c r="E422" s="227" t="s">
        <v>19</v>
      </c>
      <c r="F422" s="228" t="s">
        <v>290</v>
      </c>
      <c r="G422" s="225"/>
      <c r="H422" s="227" t="s">
        <v>19</v>
      </c>
      <c r="I422" s="229"/>
      <c r="J422" s="225"/>
      <c r="K422" s="225"/>
      <c r="L422" s="230"/>
      <c r="M422" s="231"/>
      <c r="N422" s="232"/>
      <c r="O422" s="232"/>
      <c r="P422" s="232"/>
      <c r="Q422" s="232"/>
      <c r="R422" s="232"/>
      <c r="S422" s="232"/>
      <c r="T422" s="23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4" t="s">
        <v>152</v>
      </c>
      <c r="AU422" s="234" t="s">
        <v>14</v>
      </c>
      <c r="AV422" s="13" t="s">
        <v>81</v>
      </c>
      <c r="AW422" s="13" t="s">
        <v>33</v>
      </c>
      <c r="AX422" s="13" t="s">
        <v>73</v>
      </c>
      <c r="AY422" s="234" t="s">
        <v>140</v>
      </c>
    </row>
    <row r="423" s="14" customFormat="1">
      <c r="A423" s="14"/>
      <c r="B423" s="235"/>
      <c r="C423" s="236"/>
      <c r="D423" s="226" t="s">
        <v>152</v>
      </c>
      <c r="E423" s="237" t="s">
        <v>19</v>
      </c>
      <c r="F423" s="238" t="s">
        <v>493</v>
      </c>
      <c r="G423" s="236"/>
      <c r="H423" s="239">
        <v>17.399999999999999</v>
      </c>
      <c r="I423" s="240"/>
      <c r="J423" s="236"/>
      <c r="K423" s="236"/>
      <c r="L423" s="241"/>
      <c r="M423" s="242"/>
      <c r="N423" s="243"/>
      <c r="O423" s="243"/>
      <c r="P423" s="243"/>
      <c r="Q423" s="243"/>
      <c r="R423" s="243"/>
      <c r="S423" s="243"/>
      <c r="T423" s="24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5" t="s">
        <v>152</v>
      </c>
      <c r="AU423" s="245" t="s">
        <v>14</v>
      </c>
      <c r="AV423" s="14" t="s">
        <v>14</v>
      </c>
      <c r="AW423" s="14" t="s">
        <v>33</v>
      </c>
      <c r="AX423" s="14" t="s">
        <v>73</v>
      </c>
      <c r="AY423" s="245" t="s">
        <v>140</v>
      </c>
    </row>
    <row r="424" s="13" customFormat="1">
      <c r="A424" s="13"/>
      <c r="B424" s="224"/>
      <c r="C424" s="225"/>
      <c r="D424" s="226" t="s">
        <v>152</v>
      </c>
      <c r="E424" s="227" t="s">
        <v>19</v>
      </c>
      <c r="F424" s="228" t="s">
        <v>263</v>
      </c>
      <c r="G424" s="225"/>
      <c r="H424" s="227" t="s">
        <v>19</v>
      </c>
      <c r="I424" s="229"/>
      <c r="J424" s="225"/>
      <c r="K424" s="225"/>
      <c r="L424" s="230"/>
      <c r="M424" s="231"/>
      <c r="N424" s="232"/>
      <c r="O424" s="232"/>
      <c r="P424" s="232"/>
      <c r="Q424" s="232"/>
      <c r="R424" s="232"/>
      <c r="S424" s="232"/>
      <c r="T424" s="23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4" t="s">
        <v>152</v>
      </c>
      <c r="AU424" s="234" t="s">
        <v>14</v>
      </c>
      <c r="AV424" s="13" t="s">
        <v>81</v>
      </c>
      <c r="AW424" s="13" t="s">
        <v>33</v>
      </c>
      <c r="AX424" s="13" t="s">
        <v>73</v>
      </c>
      <c r="AY424" s="234" t="s">
        <v>140</v>
      </c>
    </row>
    <row r="425" s="14" customFormat="1">
      <c r="A425" s="14"/>
      <c r="B425" s="235"/>
      <c r="C425" s="236"/>
      <c r="D425" s="226" t="s">
        <v>152</v>
      </c>
      <c r="E425" s="237" t="s">
        <v>19</v>
      </c>
      <c r="F425" s="238" t="s">
        <v>493</v>
      </c>
      <c r="G425" s="236"/>
      <c r="H425" s="239">
        <v>17.399999999999999</v>
      </c>
      <c r="I425" s="240"/>
      <c r="J425" s="236"/>
      <c r="K425" s="236"/>
      <c r="L425" s="241"/>
      <c r="M425" s="242"/>
      <c r="N425" s="243"/>
      <c r="O425" s="243"/>
      <c r="P425" s="243"/>
      <c r="Q425" s="243"/>
      <c r="R425" s="243"/>
      <c r="S425" s="243"/>
      <c r="T425" s="24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5" t="s">
        <v>152</v>
      </c>
      <c r="AU425" s="245" t="s">
        <v>14</v>
      </c>
      <c r="AV425" s="14" t="s">
        <v>14</v>
      </c>
      <c r="AW425" s="14" t="s">
        <v>33</v>
      </c>
      <c r="AX425" s="14" t="s">
        <v>73</v>
      </c>
      <c r="AY425" s="245" t="s">
        <v>140</v>
      </c>
    </row>
    <row r="426" s="15" customFormat="1">
      <c r="A426" s="15"/>
      <c r="B426" s="246"/>
      <c r="C426" s="247"/>
      <c r="D426" s="226" t="s">
        <v>152</v>
      </c>
      <c r="E426" s="248" t="s">
        <v>19</v>
      </c>
      <c r="F426" s="249" t="s">
        <v>189</v>
      </c>
      <c r="G426" s="247"/>
      <c r="H426" s="250">
        <v>34.799999999999997</v>
      </c>
      <c r="I426" s="251"/>
      <c r="J426" s="247"/>
      <c r="K426" s="247"/>
      <c r="L426" s="252"/>
      <c r="M426" s="253"/>
      <c r="N426" s="254"/>
      <c r="O426" s="254"/>
      <c r="P426" s="254"/>
      <c r="Q426" s="254"/>
      <c r="R426" s="254"/>
      <c r="S426" s="254"/>
      <c r="T426" s="255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56" t="s">
        <v>152</v>
      </c>
      <c r="AU426" s="256" t="s">
        <v>14</v>
      </c>
      <c r="AV426" s="15" t="s">
        <v>148</v>
      </c>
      <c r="AW426" s="15" t="s">
        <v>33</v>
      </c>
      <c r="AX426" s="15" t="s">
        <v>81</v>
      </c>
      <c r="AY426" s="256" t="s">
        <v>140</v>
      </c>
    </row>
    <row r="427" s="2" customFormat="1" ht="21.75" customHeight="1">
      <c r="A427" s="40"/>
      <c r="B427" s="41"/>
      <c r="C427" s="206" t="s">
        <v>494</v>
      </c>
      <c r="D427" s="206" t="s">
        <v>143</v>
      </c>
      <c r="E427" s="207" t="s">
        <v>495</v>
      </c>
      <c r="F427" s="208" t="s">
        <v>496</v>
      </c>
      <c r="G427" s="209" t="s">
        <v>184</v>
      </c>
      <c r="H427" s="210">
        <v>6</v>
      </c>
      <c r="I427" s="211"/>
      <c r="J427" s="212">
        <f>ROUND(I427*H427,2)</f>
        <v>0</v>
      </c>
      <c r="K427" s="208" t="s">
        <v>147</v>
      </c>
      <c r="L427" s="46"/>
      <c r="M427" s="213" t="s">
        <v>19</v>
      </c>
      <c r="N427" s="214" t="s">
        <v>45</v>
      </c>
      <c r="O427" s="86"/>
      <c r="P427" s="215">
        <f>O427*H427</f>
        <v>0</v>
      </c>
      <c r="Q427" s="215">
        <v>0</v>
      </c>
      <c r="R427" s="215">
        <f>Q427*H427</f>
        <v>0</v>
      </c>
      <c r="S427" s="215">
        <v>0.062</v>
      </c>
      <c r="T427" s="216">
        <f>S427*H427</f>
        <v>0.372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148</v>
      </c>
      <c r="AT427" s="217" t="s">
        <v>143</v>
      </c>
      <c r="AU427" s="217" t="s">
        <v>14</v>
      </c>
      <c r="AY427" s="19" t="s">
        <v>140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9" t="s">
        <v>14</v>
      </c>
      <c r="BK427" s="218">
        <f>ROUND(I427*H427,2)</f>
        <v>0</v>
      </c>
      <c r="BL427" s="19" t="s">
        <v>148</v>
      </c>
      <c r="BM427" s="217" t="s">
        <v>497</v>
      </c>
    </row>
    <row r="428" s="2" customFormat="1">
      <c r="A428" s="40"/>
      <c r="B428" s="41"/>
      <c r="C428" s="42"/>
      <c r="D428" s="219" t="s">
        <v>150</v>
      </c>
      <c r="E428" s="42"/>
      <c r="F428" s="220" t="s">
        <v>498</v>
      </c>
      <c r="G428" s="42"/>
      <c r="H428" s="42"/>
      <c r="I428" s="221"/>
      <c r="J428" s="42"/>
      <c r="K428" s="42"/>
      <c r="L428" s="46"/>
      <c r="M428" s="222"/>
      <c r="N428" s="223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150</v>
      </c>
      <c r="AU428" s="19" t="s">
        <v>14</v>
      </c>
    </row>
    <row r="429" s="13" customFormat="1">
      <c r="A429" s="13"/>
      <c r="B429" s="224"/>
      <c r="C429" s="225"/>
      <c r="D429" s="226" t="s">
        <v>152</v>
      </c>
      <c r="E429" s="227" t="s">
        <v>19</v>
      </c>
      <c r="F429" s="228" t="s">
        <v>153</v>
      </c>
      <c r="G429" s="225"/>
      <c r="H429" s="227" t="s">
        <v>19</v>
      </c>
      <c r="I429" s="229"/>
      <c r="J429" s="225"/>
      <c r="K429" s="225"/>
      <c r="L429" s="230"/>
      <c r="M429" s="231"/>
      <c r="N429" s="232"/>
      <c r="O429" s="232"/>
      <c r="P429" s="232"/>
      <c r="Q429" s="232"/>
      <c r="R429" s="232"/>
      <c r="S429" s="232"/>
      <c r="T429" s="23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4" t="s">
        <v>152</v>
      </c>
      <c r="AU429" s="234" t="s">
        <v>14</v>
      </c>
      <c r="AV429" s="13" t="s">
        <v>81</v>
      </c>
      <c r="AW429" s="13" t="s">
        <v>33</v>
      </c>
      <c r="AX429" s="13" t="s">
        <v>73</v>
      </c>
      <c r="AY429" s="234" t="s">
        <v>140</v>
      </c>
    </row>
    <row r="430" s="13" customFormat="1">
      <c r="A430" s="13"/>
      <c r="B430" s="224"/>
      <c r="C430" s="225"/>
      <c r="D430" s="226" t="s">
        <v>152</v>
      </c>
      <c r="E430" s="227" t="s">
        <v>19</v>
      </c>
      <c r="F430" s="228" t="s">
        <v>290</v>
      </c>
      <c r="G430" s="225"/>
      <c r="H430" s="227" t="s">
        <v>19</v>
      </c>
      <c r="I430" s="229"/>
      <c r="J430" s="225"/>
      <c r="K430" s="225"/>
      <c r="L430" s="230"/>
      <c r="M430" s="231"/>
      <c r="N430" s="232"/>
      <c r="O430" s="232"/>
      <c r="P430" s="232"/>
      <c r="Q430" s="232"/>
      <c r="R430" s="232"/>
      <c r="S430" s="232"/>
      <c r="T430" s="23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4" t="s">
        <v>152</v>
      </c>
      <c r="AU430" s="234" t="s">
        <v>14</v>
      </c>
      <c r="AV430" s="13" t="s">
        <v>81</v>
      </c>
      <c r="AW430" s="13" t="s">
        <v>33</v>
      </c>
      <c r="AX430" s="13" t="s">
        <v>73</v>
      </c>
      <c r="AY430" s="234" t="s">
        <v>140</v>
      </c>
    </row>
    <row r="431" s="14" customFormat="1">
      <c r="A431" s="14"/>
      <c r="B431" s="235"/>
      <c r="C431" s="236"/>
      <c r="D431" s="226" t="s">
        <v>152</v>
      </c>
      <c r="E431" s="237" t="s">
        <v>19</v>
      </c>
      <c r="F431" s="238" t="s">
        <v>499</v>
      </c>
      <c r="G431" s="236"/>
      <c r="H431" s="239">
        <v>3</v>
      </c>
      <c r="I431" s="240"/>
      <c r="J431" s="236"/>
      <c r="K431" s="236"/>
      <c r="L431" s="241"/>
      <c r="M431" s="242"/>
      <c r="N431" s="243"/>
      <c r="O431" s="243"/>
      <c r="P431" s="243"/>
      <c r="Q431" s="243"/>
      <c r="R431" s="243"/>
      <c r="S431" s="243"/>
      <c r="T431" s="24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5" t="s">
        <v>152</v>
      </c>
      <c r="AU431" s="245" t="s">
        <v>14</v>
      </c>
      <c r="AV431" s="14" t="s">
        <v>14</v>
      </c>
      <c r="AW431" s="14" t="s">
        <v>33</v>
      </c>
      <c r="AX431" s="14" t="s">
        <v>73</v>
      </c>
      <c r="AY431" s="245" t="s">
        <v>140</v>
      </c>
    </row>
    <row r="432" s="13" customFormat="1">
      <c r="A432" s="13"/>
      <c r="B432" s="224"/>
      <c r="C432" s="225"/>
      <c r="D432" s="226" t="s">
        <v>152</v>
      </c>
      <c r="E432" s="227" t="s">
        <v>19</v>
      </c>
      <c r="F432" s="228" t="s">
        <v>263</v>
      </c>
      <c r="G432" s="225"/>
      <c r="H432" s="227" t="s">
        <v>19</v>
      </c>
      <c r="I432" s="229"/>
      <c r="J432" s="225"/>
      <c r="K432" s="225"/>
      <c r="L432" s="230"/>
      <c r="M432" s="231"/>
      <c r="N432" s="232"/>
      <c r="O432" s="232"/>
      <c r="P432" s="232"/>
      <c r="Q432" s="232"/>
      <c r="R432" s="232"/>
      <c r="S432" s="232"/>
      <c r="T432" s="23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4" t="s">
        <v>152</v>
      </c>
      <c r="AU432" s="234" t="s">
        <v>14</v>
      </c>
      <c r="AV432" s="13" t="s">
        <v>81</v>
      </c>
      <c r="AW432" s="13" t="s">
        <v>33</v>
      </c>
      <c r="AX432" s="13" t="s">
        <v>73</v>
      </c>
      <c r="AY432" s="234" t="s">
        <v>140</v>
      </c>
    </row>
    <row r="433" s="14" customFormat="1">
      <c r="A433" s="14"/>
      <c r="B433" s="235"/>
      <c r="C433" s="236"/>
      <c r="D433" s="226" t="s">
        <v>152</v>
      </c>
      <c r="E433" s="237" t="s">
        <v>19</v>
      </c>
      <c r="F433" s="238" t="s">
        <v>499</v>
      </c>
      <c r="G433" s="236"/>
      <c r="H433" s="239">
        <v>3</v>
      </c>
      <c r="I433" s="240"/>
      <c r="J433" s="236"/>
      <c r="K433" s="236"/>
      <c r="L433" s="241"/>
      <c r="M433" s="242"/>
      <c r="N433" s="243"/>
      <c r="O433" s="243"/>
      <c r="P433" s="243"/>
      <c r="Q433" s="243"/>
      <c r="R433" s="243"/>
      <c r="S433" s="243"/>
      <c r="T433" s="24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5" t="s">
        <v>152</v>
      </c>
      <c r="AU433" s="245" t="s">
        <v>14</v>
      </c>
      <c r="AV433" s="14" t="s">
        <v>14</v>
      </c>
      <c r="AW433" s="14" t="s">
        <v>33</v>
      </c>
      <c r="AX433" s="14" t="s">
        <v>73</v>
      </c>
      <c r="AY433" s="245" t="s">
        <v>140</v>
      </c>
    </row>
    <row r="434" s="15" customFormat="1">
      <c r="A434" s="15"/>
      <c r="B434" s="246"/>
      <c r="C434" s="247"/>
      <c r="D434" s="226" t="s">
        <v>152</v>
      </c>
      <c r="E434" s="248" t="s">
        <v>19</v>
      </c>
      <c r="F434" s="249" t="s">
        <v>189</v>
      </c>
      <c r="G434" s="247"/>
      <c r="H434" s="250">
        <v>6</v>
      </c>
      <c r="I434" s="251"/>
      <c r="J434" s="247"/>
      <c r="K434" s="247"/>
      <c r="L434" s="252"/>
      <c r="M434" s="253"/>
      <c r="N434" s="254"/>
      <c r="O434" s="254"/>
      <c r="P434" s="254"/>
      <c r="Q434" s="254"/>
      <c r="R434" s="254"/>
      <c r="S434" s="254"/>
      <c r="T434" s="25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56" t="s">
        <v>152</v>
      </c>
      <c r="AU434" s="256" t="s">
        <v>14</v>
      </c>
      <c r="AV434" s="15" t="s">
        <v>148</v>
      </c>
      <c r="AW434" s="15" t="s">
        <v>33</v>
      </c>
      <c r="AX434" s="15" t="s">
        <v>81</v>
      </c>
      <c r="AY434" s="256" t="s">
        <v>140</v>
      </c>
    </row>
    <row r="435" s="2" customFormat="1" ht="24.15" customHeight="1">
      <c r="A435" s="40"/>
      <c r="B435" s="41"/>
      <c r="C435" s="206" t="s">
        <v>500</v>
      </c>
      <c r="D435" s="206" t="s">
        <v>143</v>
      </c>
      <c r="E435" s="207" t="s">
        <v>501</v>
      </c>
      <c r="F435" s="208" t="s">
        <v>502</v>
      </c>
      <c r="G435" s="209" t="s">
        <v>158</v>
      </c>
      <c r="H435" s="210">
        <v>3.4529999999999998</v>
      </c>
      <c r="I435" s="211"/>
      <c r="J435" s="212">
        <f>ROUND(I435*H435,2)</f>
        <v>0</v>
      </c>
      <c r="K435" s="208" t="s">
        <v>147</v>
      </c>
      <c r="L435" s="46"/>
      <c r="M435" s="213" t="s">
        <v>19</v>
      </c>
      <c r="N435" s="214" t="s">
        <v>45</v>
      </c>
      <c r="O435" s="86"/>
      <c r="P435" s="215">
        <f>O435*H435</f>
        <v>0</v>
      </c>
      <c r="Q435" s="215">
        <v>0</v>
      </c>
      <c r="R435" s="215">
        <f>Q435*H435</f>
        <v>0</v>
      </c>
      <c r="S435" s="215">
        <v>1.8</v>
      </c>
      <c r="T435" s="216">
        <f>S435*H435</f>
        <v>6.2153999999999998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7" t="s">
        <v>148</v>
      </c>
      <c r="AT435" s="217" t="s">
        <v>143</v>
      </c>
      <c r="AU435" s="217" t="s">
        <v>14</v>
      </c>
      <c r="AY435" s="19" t="s">
        <v>140</v>
      </c>
      <c r="BE435" s="218">
        <f>IF(N435="základní",J435,0)</f>
        <v>0</v>
      </c>
      <c r="BF435" s="218">
        <f>IF(N435="snížená",J435,0)</f>
        <v>0</v>
      </c>
      <c r="BG435" s="218">
        <f>IF(N435="zákl. přenesená",J435,0)</f>
        <v>0</v>
      </c>
      <c r="BH435" s="218">
        <f>IF(N435="sníž. přenesená",J435,0)</f>
        <v>0</v>
      </c>
      <c r="BI435" s="218">
        <f>IF(N435="nulová",J435,0)</f>
        <v>0</v>
      </c>
      <c r="BJ435" s="19" t="s">
        <v>14</v>
      </c>
      <c r="BK435" s="218">
        <f>ROUND(I435*H435,2)</f>
        <v>0</v>
      </c>
      <c r="BL435" s="19" t="s">
        <v>148</v>
      </c>
      <c r="BM435" s="217" t="s">
        <v>503</v>
      </c>
    </row>
    <row r="436" s="2" customFormat="1">
      <c r="A436" s="40"/>
      <c r="B436" s="41"/>
      <c r="C436" s="42"/>
      <c r="D436" s="219" t="s">
        <v>150</v>
      </c>
      <c r="E436" s="42"/>
      <c r="F436" s="220" t="s">
        <v>504</v>
      </c>
      <c r="G436" s="42"/>
      <c r="H436" s="42"/>
      <c r="I436" s="221"/>
      <c r="J436" s="42"/>
      <c r="K436" s="42"/>
      <c r="L436" s="46"/>
      <c r="M436" s="222"/>
      <c r="N436" s="223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150</v>
      </c>
      <c r="AU436" s="19" t="s">
        <v>14</v>
      </c>
    </row>
    <row r="437" s="13" customFormat="1">
      <c r="A437" s="13"/>
      <c r="B437" s="224"/>
      <c r="C437" s="225"/>
      <c r="D437" s="226" t="s">
        <v>152</v>
      </c>
      <c r="E437" s="227" t="s">
        <v>19</v>
      </c>
      <c r="F437" s="228" t="s">
        <v>153</v>
      </c>
      <c r="G437" s="225"/>
      <c r="H437" s="227" t="s">
        <v>19</v>
      </c>
      <c r="I437" s="229"/>
      <c r="J437" s="225"/>
      <c r="K437" s="225"/>
      <c r="L437" s="230"/>
      <c r="M437" s="231"/>
      <c r="N437" s="232"/>
      <c r="O437" s="232"/>
      <c r="P437" s="232"/>
      <c r="Q437" s="232"/>
      <c r="R437" s="232"/>
      <c r="S437" s="232"/>
      <c r="T437" s="23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4" t="s">
        <v>152</v>
      </c>
      <c r="AU437" s="234" t="s">
        <v>14</v>
      </c>
      <c r="AV437" s="13" t="s">
        <v>81</v>
      </c>
      <c r="AW437" s="13" t="s">
        <v>33</v>
      </c>
      <c r="AX437" s="13" t="s">
        <v>73</v>
      </c>
      <c r="AY437" s="234" t="s">
        <v>140</v>
      </c>
    </row>
    <row r="438" s="13" customFormat="1">
      <c r="A438" s="13"/>
      <c r="B438" s="224"/>
      <c r="C438" s="225"/>
      <c r="D438" s="226" t="s">
        <v>152</v>
      </c>
      <c r="E438" s="227" t="s">
        <v>19</v>
      </c>
      <c r="F438" s="228" t="s">
        <v>154</v>
      </c>
      <c r="G438" s="225"/>
      <c r="H438" s="227" t="s">
        <v>19</v>
      </c>
      <c r="I438" s="229"/>
      <c r="J438" s="225"/>
      <c r="K438" s="225"/>
      <c r="L438" s="230"/>
      <c r="M438" s="231"/>
      <c r="N438" s="232"/>
      <c r="O438" s="232"/>
      <c r="P438" s="232"/>
      <c r="Q438" s="232"/>
      <c r="R438" s="232"/>
      <c r="S438" s="232"/>
      <c r="T438" s="23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4" t="s">
        <v>152</v>
      </c>
      <c r="AU438" s="234" t="s">
        <v>14</v>
      </c>
      <c r="AV438" s="13" t="s">
        <v>81</v>
      </c>
      <c r="AW438" s="13" t="s">
        <v>33</v>
      </c>
      <c r="AX438" s="13" t="s">
        <v>73</v>
      </c>
      <c r="AY438" s="234" t="s">
        <v>140</v>
      </c>
    </row>
    <row r="439" s="14" customFormat="1">
      <c r="A439" s="14"/>
      <c r="B439" s="235"/>
      <c r="C439" s="236"/>
      <c r="D439" s="226" t="s">
        <v>152</v>
      </c>
      <c r="E439" s="237" t="s">
        <v>19</v>
      </c>
      <c r="F439" s="238" t="s">
        <v>505</v>
      </c>
      <c r="G439" s="236"/>
      <c r="H439" s="239">
        <v>0.20399999999999999</v>
      </c>
      <c r="I439" s="240"/>
      <c r="J439" s="236"/>
      <c r="K439" s="236"/>
      <c r="L439" s="241"/>
      <c r="M439" s="242"/>
      <c r="N439" s="243"/>
      <c r="O439" s="243"/>
      <c r="P439" s="243"/>
      <c r="Q439" s="243"/>
      <c r="R439" s="243"/>
      <c r="S439" s="243"/>
      <c r="T439" s="24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5" t="s">
        <v>152</v>
      </c>
      <c r="AU439" s="245" t="s">
        <v>14</v>
      </c>
      <c r="AV439" s="14" t="s">
        <v>14</v>
      </c>
      <c r="AW439" s="14" t="s">
        <v>33</v>
      </c>
      <c r="AX439" s="14" t="s">
        <v>73</v>
      </c>
      <c r="AY439" s="245" t="s">
        <v>140</v>
      </c>
    </row>
    <row r="440" s="14" customFormat="1">
      <c r="A440" s="14"/>
      <c r="B440" s="235"/>
      <c r="C440" s="236"/>
      <c r="D440" s="226" t="s">
        <v>152</v>
      </c>
      <c r="E440" s="237" t="s">
        <v>19</v>
      </c>
      <c r="F440" s="238" t="s">
        <v>506</v>
      </c>
      <c r="G440" s="236"/>
      <c r="H440" s="239">
        <v>0.33300000000000002</v>
      </c>
      <c r="I440" s="240"/>
      <c r="J440" s="236"/>
      <c r="K440" s="236"/>
      <c r="L440" s="241"/>
      <c r="M440" s="242"/>
      <c r="N440" s="243"/>
      <c r="O440" s="243"/>
      <c r="P440" s="243"/>
      <c r="Q440" s="243"/>
      <c r="R440" s="243"/>
      <c r="S440" s="243"/>
      <c r="T440" s="24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5" t="s">
        <v>152</v>
      </c>
      <c r="AU440" s="245" t="s">
        <v>14</v>
      </c>
      <c r="AV440" s="14" t="s">
        <v>14</v>
      </c>
      <c r="AW440" s="14" t="s">
        <v>33</v>
      </c>
      <c r="AX440" s="14" t="s">
        <v>73</v>
      </c>
      <c r="AY440" s="245" t="s">
        <v>140</v>
      </c>
    </row>
    <row r="441" s="14" customFormat="1">
      <c r="A441" s="14"/>
      <c r="B441" s="235"/>
      <c r="C441" s="236"/>
      <c r="D441" s="226" t="s">
        <v>152</v>
      </c>
      <c r="E441" s="237" t="s">
        <v>19</v>
      </c>
      <c r="F441" s="238" t="s">
        <v>507</v>
      </c>
      <c r="G441" s="236"/>
      <c r="H441" s="239">
        <v>0.41499999999999998</v>
      </c>
      <c r="I441" s="240"/>
      <c r="J441" s="236"/>
      <c r="K441" s="236"/>
      <c r="L441" s="241"/>
      <c r="M441" s="242"/>
      <c r="N441" s="243"/>
      <c r="O441" s="243"/>
      <c r="P441" s="243"/>
      <c r="Q441" s="243"/>
      <c r="R441" s="243"/>
      <c r="S441" s="243"/>
      <c r="T441" s="24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5" t="s">
        <v>152</v>
      </c>
      <c r="AU441" s="245" t="s">
        <v>14</v>
      </c>
      <c r="AV441" s="14" t="s">
        <v>14</v>
      </c>
      <c r="AW441" s="14" t="s">
        <v>33</v>
      </c>
      <c r="AX441" s="14" t="s">
        <v>73</v>
      </c>
      <c r="AY441" s="245" t="s">
        <v>140</v>
      </c>
    </row>
    <row r="442" s="13" customFormat="1">
      <c r="A442" s="13"/>
      <c r="B442" s="224"/>
      <c r="C442" s="225"/>
      <c r="D442" s="226" t="s">
        <v>152</v>
      </c>
      <c r="E442" s="227" t="s">
        <v>19</v>
      </c>
      <c r="F442" s="228" t="s">
        <v>166</v>
      </c>
      <c r="G442" s="225"/>
      <c r="H442" s="227" t="s">
        <v>19</v>
      </c>
      <c r="I442" s="229"/>
      <c r="J442" s="225"/>
      <c r="K442" s="225"/>
      <c r="L442" s="230"/>
      <c r="M442" s="231"/>
      <c r="N442" s="232"/>
      <c r="O442" s="232"/>
      <c r="P442" s="232"/>
      <c r="Q442" s="232"/>
      <c r="R442" s="232"/>
      <c r="S442" s="232"/>
      <c r="T442" s="23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4" t="s">
        <v>152</v>
      </c>
      <c r="AU442" s="234" t="s">
        <v>14</v>
      </c>
      <c r="AV442" s="13" t="s">
        <v>81</v>
      </c>
      <c r="AW442" s="13" t="s">
        <v>33</v>
      </c>
      <c r="AX442" s="13" t="s">
        <v>73</v>
      </c>
      <c r="AY442" s="234" t="s">
        <v>140</v>
      </c>
    </row>
    <row r="443" s="14" customFormat="1">
      <c r="A443" s="14"/>
      <c r="B443" s="235"/>
      <c r="C443" s="236"/>
      <c r="D443" s="226" t="s">
        <v>152</v>
      </c>
      <c r="E443" s="237" t="s">
        <v>19</v>
      </c>
      <c r="F443" s="238" t="s">
        <v>508</v>
      </c>
      <c r="G443" s="236"/>
      <c r="H443" s="239">
        <v>1.042</v>
      </c>
      <c r="I443" s="240"/>
      <c r="J443" s="236"/>
      <c r="K443" s="236"/>
      <c r="L443" s="241"/>
      <c r="M443" s="242"/>
      <c r="N443" s="243"/>
      <c r="O443" s="243"/>
      <c r="P443" s="243"/>
      <c r="Q443" s="243"/>
      <c r="R443" s="243"/>
      <c r="S443" s="243"/>
      <c r="T443" s="24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5" t="s">
        <v>152</v>
      </c>
      <c r="AU443" s="245" t="s">
        <v>14</v>
      </c>
      <c r="AV443" s="14" t="s">
        <v>14</v>
      </c>
      <c r="AW443" s="14" t="s">
        <v>33</v>
      </c>
      <c r="AX443" s="14" t="s">
        <v>73</v>
      </c>
      <c r="AY443" s="245" t="s">
        <v>140</v>
      </c>
    </row>
    <row r="444" s="14" customFormat="1">
      <c r="A444" s="14"/>
      <c r="B444" s="235"/>
      <c r="C444" s="236"/>
      <c r="D444" s="226" t="s">
        <v>152</v>
      </c>
      <c r="E444" s="237" t="s">
        <v>19</v>
      </c>
      <c r="F444" s="238" t="s">
        <v>509</v>
      </c>
      <c r="G444" s="236"/>
      <c r="H444" s="239">
        <v>1.4590000000000001</v>
      </c>
      <c r="I444" s="240"/>
      <c r="J444" s="236"/>
      <c r="K444" s="236"/>
      <c r="L444" s="241"/>
      <c r="M444" s="242"/>
      <c r="N444" s="243"/>
      <c r="O444" s="243"/>
      <c r="P444" s="243"/>
      <c r="Q444" s="243"/>
      <c r="R444" s="243"/>
      <c r="S444" s="243"/>
      <c r="T444" s="24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5" t="s">
        <v>152</v>
      </c>
      <c r="AU444" s="245" t="s">
        <v>14</v>
      </c>
      <c r="AV444" s="14" t="s">
        <v>14</v>
      </c>
      <c r="AW444" s="14" t="s">
        <v>33</v>
      </c>
      <c r="AX444" s="14" t="s">
        <v>73</v>
      </c>
      <c r="AY444" s="245" t="s">
        <v>140</v>
      </c>
    </row>
    <row r="445" s="15" customFormat="1">
      <c r="A445" s="15"/>
      <c r="B445" s="246"/>
      <c r="C445" s="247"/>
      <c r="D445" s="226" t="s">
        <v>152</v>
      </c>
      <c r="E445" s="248" t="s">
        <v>19</v>
      </c>
      <c r="F445" s="249" t="s">
        <v>189</v>
      </c>
      <c r="G445" s="247"/>
      <c r="H445" s="250">
        <v>3.4529999999999998</v>
      </c>
      <c r="I445" s="251"/>
      <c r="J445" s="247"/>
      <c r="K445" s="247"/>
      <c r="L445" s="252"/>
      <c r="M445" s="253"/>
      <c r="N445" s="254"/>
      <c r="O445" s="254"/>
      <c r="P445" s="254"/>
      <c r="Q445" s="254"/>
      <c r="R445" s="254"/>
      <c r="S445" s="254"/>
      <c r="T445" s="255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56" t="s">
        <v>152</v>
      </c>
      <c r="AU445" s="256" t="s">
        <v>14</v>
      </c>
      <c r="AV445" s="15" t="s">
        <v>148</v>
      </c>
      <c r="AW445" s="15" t="s">
        <v>33</v>
      </c>
      <c r="AX445" s="15" t="s">
        <v>81</v>
      </c>
      <c r="AY445" s="256" t="s">
        <v>140</v>
      </c>
    </row>
    <row r="446" s="2" customFormat="1" ht="24.15" customHeight="1">
      <c r="A446" s="40"/>
      <c r="B446" s="41"/>
      <c r="C446" s="206" t="s">
        <v>510</v>
      </c>
      <c r="D446" s="206" t="s">
        <v>143</v>
      </c>
      <c r="E446" s="207" t="s">
        <v>511</v>
      </c>
      <c r="F446" s="208" t="s">
        <v>512</v>
      </c>
      <c r="G446" s="209" t="s">
        <v>158</v>
      </c>
      <c r="H446" s="210">
        <v>1.94</v>
      </c>
      <c r="I446" s="211"/>
      <c r="J446" s="212">
        <f>ROUND(I446*H446,2)</f>
        <v>0</v>
      </c>
      <c r="K446" s="208" t="s">
        <v>147</v>
      </c>
      <c r="L446" s="46"/>
      <c r="M446" s="213" t="s">
        <v>19</v>
      </c>
      <c r="N446" s="214" t="s">
        <v>45</v>
      </c>
      <c r="O446" s="86"/>
      <c r="P446" s="215">
        <f>O446*H446</f>
        <v>0</v>
      </c>
      <c r="Q446" s="215">
        <v>0</v>
      </c>
      <c r="R446" s="215">
        <f>Q446*H446</f>
        <v>0</v>
      </c>
      <c r="S446" s="215">
        <v>1.8</v>
      </c>
      <c r="T446" s="216">
        <f>S446*H446</f>
        <v>3.492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7" t="s">
        <v>148</v>
      </c>
      <c r="AT446" s="217" t="s">
        <v>143</v>
      </c>
      <c r="AU446" s="217" t="s">
        <v>14</v>
      </c>
      <c r="AY446" s="19" t="s">
        <v>140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9" t="s">
        <v>14</v>
      </c>
      <c r="BK446" s="218">
        <f>ROUND(I446*H446,2)</f>
        <v>0</v>
      </c>
      <c r="BL446" s="19" t="s">
        <v>148</v>
      </c>
      <c r="BM446" s="217" t="s">
        <v>513</v>
      </c>
    </row>
    <row r="447" s="2" customFormat="1">
      <c r="A447" s="40"/>
      <c r="B447" s="41"/>
      <c r="C447" s="42"/>
      <c r="D447" s="219" t="s">
        <v>150</v>
      </c>
      <c r="E447" s="42"/>
      <c r="F447" s="220" t="s">
        <v>514</v>
      </c>
      <c r="G447" s="42"/>
      <c r="H447" s="42"/>
      <c r="I447" s="221"/>
      <c r="J447" s="42"/>
      <c r="K447" s="42"/>
      <c r="L447" s="46"/>
      <c r="M447" s="222"/>
      <c r="N447" s="223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150</v>
      </c>
      <c r="AU447" s="19" t="s">
        <v>14</v>
      </c>
    </row>
    <row r="448" s="13" customFormat="1">
      <c r="A448" s="13"/>
      <c r="B448" s="224"/>
      <c r="C448" s="225"/>
      <c r="D448" s="226" t="s">
        <v>152</v>
      </c>
      <c r="E448" s="227" t="s">
        <v>19</v>
      </c>
      <c r="F448" s="228" t="s">
        <v>153</v>
      </c>
      <c r="G448" s="225"/>
      <c r="H448" s="227" t="s">
        <v>19</v>
      </c>
      <c r="I448" s="229"/>
      <c r="J448" s="225"/>
      <c r="K448" s="225"/>
      <c r="L448" s="230"/>
      <c r="M448" s="231"/>
      <c r="N448" s="232"/>
      <c r="O448" s="232"/>
      <c r="P448" s="232"/>
      <c r="Q448" s="232"/>
      <c r="R448" s="232"/>
      <c r="S448" s="232"/>
      <c r="T448" s="23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4" t="s">
        <v>152</v>
      </c>
      <c r="AU448" s="234" t="s">
        <v>14</v>
      </c>
      <c r="AV448" s="13" t="s">
        <v>81</v>
      </c>
      <c r="AW448" s="13" t="s">
        <v>33</v>
      </c>
      <c r="AX448" s="13" t="s">
        <v>73</v>
      </c>
      <c r="AY448" s="234" t="s">
        <v>140</v>
      </c>
    </row>
    <row r="449" s="13" customFormat="1">
      <c r="A449" s="13"/>
      <c r="B449" s="224"/>
      <c r="C449" s="225"/>
      <c r="D449" s="226" t="s">
        <v>152</v>
      </c>
      <c r="E449" s="227" t="s">
        <v>19</v>
      </c>
      <c r="F449" s="228" t="s">
        <v>154</v>
      </c>
      <c r="G449" s="225"/>
      <c r="H449" s="227" t="s">
        <v>19</v>
      </c>
      <c r="I449" s="229"/>
      <c r="J449" s="225"/>
      <c r="K449" s="225"/>
      <c r="L449" s="230"/>
      <c r="M449" s="231"/>
      <c r="N449" s="232"/>
      <c r="O449" s="232"/>
      <c r="P449" s="232"/>
      <c r="Q449" s="232"/>
      <c r="R449" s="232"/>
      <c r="S449" s="232"/>
      <c r="T449" s="23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4" t="s">
        <v>152</v>
      </c>
      <c r="AU449" s="234" t="s">
        <v>14</v>
      </c>
      <c r="AV449" s="13" t="s">
        <v>81</v>
      </c>
      <c r="AW449" s="13" t="s">
        <v>33</v>
      </c>
      <c r="AX449" s="13" t="s">
        <v>73</v>
      </c>
      <c r="AY449" s="234" t="s">
        <v>140</v>
      </c>
    </row>
    <row r="450" s="14" customFormat="1">
      <c r="A450" s="14"/>
      <c r="B450" s="235"/>
      <c r="C450" s="236"/>
      <c r="D450" s="226" t="s">
        <v>152</v>
      </c>
      <c r="E450" s="237" t="s">
        <v>19</v>
      </c>
      <c r="F450" s="238" t="s">
        <v>515</v>
      </c>
      <c r="G450" s="236"/>
      <c r="H450" s="239">
        <v>1.3939999999999999</v>
      </c>
      <c r="I450" s="240"/>
      <c r="J450" s="236"/>
      <c r="K450" s="236"/>
      <c r="L450" s="241"/>
      <c r="M450" s="242"/>
      <c r="N450" s="243"/>
      <c r="O450" s="243"/>
      <c r="P450" s="243"/>
      <c r="Q450" s="243"/>
      <c r="R450" s="243"/>
      <c r="S450" s="243"/>
      <c r="T450" s="24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5" t="s">
        <v>152</v>
      </c>
      <c r="AU450" s="245" t="s">
        <v>14</v>
      </c>
      <c r="AV450" s="14" t="s">
        <v>14</v>
      </c>
      <c r="AW450" s="14" t="s">
        <v>33</v>
      </c>
      <c r="AX450" s="14" t="s">
        <v>73</v>
      </c>
      <c r="AY450" s="245" t="s">
        <v>140</v>
      </c>
    </row>
    <row r="451" s="14" customFormat="1">
      <c r="A451" s="14"/>
      <c r="B451" s="235"/>
      <c r="C451" s="236"/>
      <c r="D451" s="226" t="s">
        <v>152</v>
      </c>
      <c r="E451" s="237" t="s">
        <v>19</v>
      </c>
      <c r="F451" s="238" t="s">
        <v>516</v>
      </c>
      <c r="G451" s="236"/>
      <c r="H451" s="239">
        <v>0.54600000000000004</v>
      </c>
      <c r="I451" s="240"/>
      <c r="J451" s="236"/>
      <c r="K451" s="236"/>
      <c r="L451" s="241"/>
      <c r="M451" s="242"/>
      <c r="N451" s="243"/>
      <c r="O451" s="243"/>
      <c r="P451" s="243"/>
      <c r="Q451" s="243"/>
      <c r="R451" s="243"/>
      <c r="S451" s="243"/>
      <c r="T451" s="24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5" t="s">
        <v>152</v>
      </c>
      <c r="AU451" s="245" t="s">
        <v>14</v>
      </c>
      <c r="AV451" s="14" t="s">
        <v>14</v>
      </c>
      <c r="AW451" s="14" t="s">
        <v>33</v>
      </c>
      <c r="AX451" s="14" t="s">
        <v>73</v>
      </c>
      <c r="AY451" s="245" t="s">
        <v>140</v>
      </c>
    </row>
    <row r="452" s="15" customFormat="1">
      <c r="A452" s="15"/>
      <c r="B452" s="246"/>
      <c r="C452" s="247"/>
      <c r="D452" s="226" t="s">
        <v>152</v>
      </c>
      <c r="E452" s="248" t="s">
        <v>19</v>
      </c>
      <c r="F452" s="249" t="s">
        <v>189</v>
      </c>
      <c r="G452" s="247"/>
      <c r="H452" s="250">
        <v>1.94</v>
      </c>
      <c r="I452" s="251"/>
      <c r="J452" s="247"/>
      <c r="K452" s="247"/>
      <c r="L452" s="252"/>
      <c r="M452" s="253"/>
      <c r="N452" s="254"/>
      <c r="O452" s="254"/>
      <c r="P452" s="254"/>
      <c r="Q452" s="254"/>
      <c r="R452" s="254"/>
      <c r="S452" s="254"/>
      <c r="T452" s="255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56" t="s">
        <v>152</v>
      </c>
      <c r="AU452" s="256" t="s">
        <v>14</v>
      </c>
      <c r="AV452" s="15" t="s">
        <v>148</v>
      </c>
      <c r="AW452" s="15" t="s">
        <v>33</v>
      </c>
      <c r="AX452" s="15" t="s">
        <v>81</v>
      </c>
      <c r="AY452" s="256" t="s">
        <v>140</v>
      </c>
    </row>
    <row r="453" s="2" customFormat="1" ht="21.75" customHeight="1">
      <c r="A453" s="40"/>
      <c r="B453" s="41"/>
      <c r="C453" s="206" t="s">
        <v>517</v>
      </c>
      <c r="D453" s="206" t="s">
        <v>143</v>
      </c>
      <c r="E453" s="207" t="s">
        <v>518</v>
      </c>
      <c r="F453" s="208" t="s">
        <v>519</v>
      </c>
      <c r="G453" s="209" t="s">
        <v>303</v>
      </c>
      <c r="H453" s="210">
        <v>50</v>
      </c>
      <c r="I453" s="211"/>
      <c r="J453" s="212">
        <f>ROUND(I453*H453,2)</f>
        <v>0</v>
      </c>
      <c r="K453" s="208" t="s">
        <v>147</v>
      </c>
      <c r="L453" s="46"/>
      <c r="M453" s="213" t="s">
        <v>19</v>
      </c>
      <c r="N453" s="214" t="s">
        <v>45</v>
      </c>
      <c r="O453" s="86"/>
      <c r="P453" s="215">
        <f>O453*H453</f>
        <v>0</v>
      </c>
      <c r="Q453" s="215">
        <v>0</v>
      </c>
      <c r="R453" s="215">
        <f>Q453*H453</f>
        <v>0</v>
      </c>
      <c r="S453" s="215">
        <v>0.0089999999999999993</v>
      </c>
      <c r="T453" s="216">
        <f>S453*H453</f>
        <v>0.44999999999999996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17" t="s">
        <v>148</v>
      </c>
      <c r="AT453" s="217" t="s">
        <v>143</v>
      </c>
      <c r="AU453" s="217" t="s">
        <v>14</v>
      </c>
      <c r="AY453" s="19" t="s">
        <v>140</v>
      </c>
      <c r="BE453" s="218">
        <f>IF(N453="základní",J453,0)</f>
        <v>0</v>
      </c>
      <c r="BF453" s="218">
        <f>IF(N453="snížená",J453,0)</f>
        <v>0</v>
      </c>
      <c r="BG453" s="218">
        <f>IF(N453="zákl. přenesená",J453,0)</f>
        <v>0</v>
      </c>
      <c r="BH453" s="218">
        <f>IF(N453="sníž. přenesená",J453,0)</f>
        <v>0</v>
      </c>
      <c r="BI453" s="218">
        <f>IF(N453="nulová",J453,0)</f>
        <v>0</v>
      </c>
      <c r="BJ453" s="19" t="s">
        <v>14</v>
      </c>
      <c r="BK453" s="218">
        <f>ROUND(I453*H453,2)</f>
        <v>0</v>
      </c>
      <c r="BL453" s="19" t="s">
        <v>148</v>
      </c>
      <c r="BM453" s="217" t="s">
        <v>520</v>
      </c>
    </row>
    <row r="454" s="2" customFormat="1">
      <c r="A454" s="40"/>
      <c r="B454" s="41"/>
      <c r="C454" s="42"/>
      <c r="D454" s="219" t="s">
        <v>150</v>
      </c>
      <c r="E454" s="42"/>
      <c r="F454" s="220" t="s">
        <v>521</v>
      </c>
      <c r="G454" s="42"/>
      <c r="H454" s="42"/>
      <c r="I454" s="221"/>
      <c r="J454" s="42"/>
      <c r="K454" s="42"/>
      <c r="L454" s="46"/>
      <c r="M454" s="222"/>
      <c r="N454" s="223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150</v>
      </c>
      <c r="AU454" s="19" t="s">
        <v>14</v>
      </c>
    </row>
    <row r="455" s="2" customFormat="1" ht="24.15" customHeight="1">
      <c r="A455" s="40"/>
      <c r="B455" s="41"/>
      <c r="C455" s="206" t="s">
        <v>522</v>
      </c>
      <c r="D455" s="206" t="s">
        <v>143</v>
      </c>
      <c r="E455" s="207" t="s">
        <v>523</v>
      </c>
      <c r="F455" s="208" t="s">
        <v>524</v>
      </c>
      <c r="G455" s="209" t="s">
        <v>303</v>
      </c>
      <c r="H455" s="210">
        <v>50</v>
      </c>
      <c r="I455" s="211"/>
      <c r="J455" s="212">
        <f>ROUND(I455*H455,2)</f>
        <v>0</v>
      </c>
      <c r="K455" s="208" t="s">
        <v>147</v>
      </c>
      <c r="L455" s="46"/>
      <c r="M455" s="213" t="s">
        <v>19</v>
      </c>
      <c r="N455" s="214" t="s">
        <v>45</v>
      </c>
      <c r="O455" s="86"/>
      <c r="P455" s="215">
        <f>O455*H455</f>
        <v>0</v>
      </c>
      <c r="Q455" s="215">
        <v>0</v>
      </c>
      <c r="R455" s="215">
        <f>Q455*H455</f>
        <v>0</v>
      </c>
      <c r="S455" s="215">
        <v>0.040000000000000001</v>
      </c>
      <c r="T455" s="216">
        <f>S455*H455</f>
        <v>2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7" t="s">
        <v>148</v>
      </c>
      <c r="AT455" s="217" t="s">
        <v>143</v>
      </c>
      <c r="AU455" s="217" t="s">
        <v>14</v>
      </c>
      <c r="AY455" s="19" t="s">
        <v>140</v>
      </c>
      <c r="BE455" s="218">
        <f>IF(N455="základní",J455,0)</f>
        <v>0</v>
      </c>
      <c r="BF455" s="218">
        <f>IF(N455="snížená",J455,0)</f>
        <v>0</v>
      </c>
      <c r="BG455" s="218">
        <f>IF(N455="zákl. přenesená",J455,0)</f>
        <v>0</v>
      </c>
      <c r="BH455" s="218">
        <f>IF(N455="sníž. přenesená",J455,0)</f>
        <v>0</v>
      </c>
      <c r="BI455" s="218">
        <f>IF(N455="nulová",J455,0)</f>
        <v>0</v>
      </c>
      <c r="BJ455" s="19" t="s">
        <v>14</v>
      </c>
      <c r="BK455" s="218">
        <f>ROUND(I455*H455,2)</f>
        <v>0</v>
      </c>
      <c r="BL455" s="19" t="s">
        <v>148</v>
      </c>
      <c r="BM455" s="217" t="s">
        <v>525</v>
      </c>
    </row>
    <row r="456" s="2" customFormat="1">
      <c r="A456" s="40"/>
      <c r="B456" s="41"/>
      <c r="C456" s="42"/>
      <c r="D456" s="219" t="s">
        <v>150</v>
      </c>
      <c r="E456" s="42"/>
      <c r="F456" s="220" t="s">
        <v>526</v>
      </c>
      <c r="G456" s="42"/>
      <c r="H456" s="42"/>
      <c r="I456" s="221"/>
      <c r="J456" s="42"/>
      <c r="K456" s="42"/>
      <c r="L456" s="46"/>
      <c r="M456" s="222"/>
      <c r="N456" s="223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150</v>
      </c>
      <c r="AU456" s="19" t="s">
        <v>14</v>
      </c>
    </row>
    <row r="457" s="2" customFormat="1" ht="24.15" customHeight="1">
      <c r="A457" s="40"/>
      <c r="B457" s="41"/>
      <c r="C457" s="206" t="s">
        <v>527</v>
      </c>
      <c r="D457" s="206" t="s">
        <v>143</v>
      </c>
      <c r="E457" s="207" t="s">
        <v>528</v>
      </c>
      <c r="F457" s="208" t="s">
        <v>529</v>
      </c>
      <c r="G457" s="209" t="s">
        <v>303</v>
      </c>
      <c r="H457" s="210">
        <v>24.84</v>
      </c>
      <c r="I457" s="211"/>
      <c r="J457" s="212">
        <f>ROUND(I457*H457,2)</f>
        <v>0</v>
      </c>
      <c r="K457" s="208" t="s">
        <v>147</v>
      </c>
      <c r="L457" s="46"/>
      <c r="M457" s="213" t="s">
        <v>19</v>
      </c>
      <c r="N457" s="214" t="s">
        <v>45</v>
      </c>
      <c r="O457" s="86"/>
      <c r="P457" s="215">
        <f>O457*H457</f>
        <v>0</v>
      </c>
      <c r="Q457" s="215">
        <v>0</v>
      </c>
      <c r="R457" s="215">
        <f>Q457*H457</f>
        <v>0</v>
      </c>
      <c r="S457" s="215">
        <v>0.042000000000000003</v>
      </c>
      <c r="T457" s="216">
        <f>S457*H457</f>
        <v>1.04328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7" t="s">
        <v>148</v>
      </c>
      <c r="AT457" s="217" t="s">
        <v>143</v>
      </c>
      <c r="AU457" s="217" t="s">
        <v>14</v>
      </c>
      <c r="AY457" s="19" t="s">
        <v>140</v>
      </c>
      <c r="BE457" s="218">
        <f>IF(N457="základní",J457,0)</f>
        <v>0</v>
      </c>
      <c r="BF457" s="218">
        <f>IF(N457="snížená",J457,0)</f>
        <v>0</v>
      </c>
      <c r="BG457" s="218">
        <f>IF(N457="zákl. přenesená",J457,0)</f>
        <v>0</v>
      </c>
      <c r="BH457" s="218">
        <f>IF(N457="sníž. přenesená",J457,0)</f>
        <v>0</v>
      </c>
      <c r="BI457" s="218">
        <f>IF(N457="nulová",J457,0)</f>
        <v>0</v>
      </c>
      <c r="BJ457" s="19" t="s">
        <v>14</v>
      </c>
      <c r="BK457" s="218">
        <f>ROUND(I457*H457,2)</f>
        <v>0</v>
      </c>
      <c r="BL457" s="19" t="s">
        <v>148</v>
      </c>
      <c r="BM457" s="217" t="s">
        <v>530</v>
      </c>
    </row>
    <row r="458" s="2" customFormat="1">
      <c r="A458" s="40"/>
      <c r="B458" s="41"/>
      <c r="C458" s="42"/>
      <c r="D458" s="219" t="s">
        <v>150</v>
      </c>
      <c r="E458" s="42"/>
      <c r="F458" s="220" t="s">
        <v>531</v>
      </c>
      <c r="G458" s="42"/>
      <c r="H458" s="42"/>
      <c r="I458" s="221"/>
      <c r="J458" s="42"/>
      <c r="K458" s="42"/>
      <c r="L458" s="46"/>
      <c r="M458" s="222"/>
      <c r="N458" s="223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150</v>
      </c>
      <c r="AU458" s="19" t="s">
        <v>14</v>
      </c>
    </row>
    <row r="459" s="13" customFormat="1">
      <c r="A459" s="13"/>
      <c r="B459" s="224"/>
      <c r="C459" s="225"/>
      <c r="D459" s="226" t="s">
        <v>152</v>
      </c>
      <c r="E459" s="227" t="s">
        <v>19</v>
      </c>
      <c r="F459" s="228" t="s">
        <v>172</v>
      </c>
      <c r="G459" s="225"/>
      <c r="H459" s="227" t="s">
        <v>19</v>
      </c>
      <c r="I459" s="229"/>
      <c r="J459" s="225"/>
      <c r="K459" s="225"/>
      <c r="L459" s="230"/>
      <c r="M459" s="231"/>
      <c r="N459" s="232"/>
      <c r="O459" s="232"/>
      <c r="P459" s="232"/>
      <c r="Q459" s="232"/>
      <c r="R459" s="232"/>
      <c r="S459" s="232"/>
      <c r="T459" s="23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4" t="s">
        <v>152</v>
      </c>
      <c r="AU459" s="234" t="s">
        <v>14</v>
      </c>
      <c r="AV459" s="13" t="s">
        <v>81</v>
      </c>
      <c r="AW459" s="13" t="s">
        <v>33</v>
      </c>
      <c r="AX459" s="13" t="s">
        <v>73</v>
      </c>
      <c r="AY459" s="234" t="s">
        <v>140</v>
      </c>
    </row>
    <row r="460" s="13" customFormat="1">
      <c r="A460" s="13"/>
      <c r="B460" s="224"/>
      <c r="C460" s="225"/>
      <c r="D460" s="226" t="s">
        <v>152</v>
      </c>
      <c r="E460" s="227" t="s">
        <v>19</v>
      </c>
      <c r="F460" s="228" t="s">
        <v>396</v>
      </c>
      <c r="G460" s="225"/>
      <c r="H460" s="227" t="s">
        <v>19</v>
      </c>
      <c r="I460" s="229"/>
      <c r="J460" s="225"/>
      <c r="K460" s="225"/>
      <c r="L460" s="230"/>
      <c r="M460" s="231"/>
      <c r="N460" s="232"/>
      <c r="O460" s="232"/>
      <c r="P460" s="232"/>
      <c r="Q460" s="232"/>
      <c r="R460" s="232"/>
      <c r="S460" s="232"/>
      <c r="T460" s="23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4" t="s">
        <v>152</v>
      </c>
      <c r="AU460" s="234" t="s">
        <v>14</v>
      </c>
      <c r="AV460" s="13" t="s">
        <v>81</v>
      </c>
      <c r="AW460" s="13" t="s">
        <v>33</v>
      </c>
      <c r="AX460" s="13" t="s">
        <v>73</v>
      </c>
      <c r="AY460" s="234" t="s">
        <v>140</v>
      </c>
    </row>
    <row r="461" s="14" customFormat="1">
      <c r="A461" s="14"/>
      <c r="B461" s="235"/>
      <c r="C461" s="236"/>
      <c r="D461" s="226" t="s">
        <v>152</v>
      </c>
      <c r="E461" s="237" t="s">
        <v>19</v>
      </c>
      <c r="F461" s="238" t="s">
        <v>532</v>
      </c>
      <c r="G461" s="236"/>
      <c r="H461" s="239">
        <v>24.84</v>
      </c>
      <c r="I461" s="240"/>
      <c r="J461" s="236"/>
      <c r="K461" s="236"/>
      <c r="L461" s="241"/>
      <c r="M461" s="242"/>
      <c r="N461" s="243"/>
      <c r="O461" s="243"/>
      <c r="P461" s="243"/>
      <c r="Q461" s="243"/>
      <c r="R461" s="243"/>
      <c r="S461" s="243"/>
      <c r="T461" s="24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5" t="s">
        <v>152</v>
      </c>
      <c r="AU461" s="245" t="s">
        <v>14</v>
      </c>
      <c r="AV461" s="14" t="s">
        <v>14</v>
      </c>
      <c r="AW461" s="14" t="s">
        <v>33</v>
      </c>
      <c r="AX461" s="14" t="s">
        <v>81</v>
      </c>
      <c r="AY461" s="245" t="s">
        <v>140</v>
      </c>
    </row>
    <row r="462" s="2" customFormat="1" ht="24.15" customHeight="1">
      <c r="A462" s="40"/>
      <c r="B462" s="41"/>
      <c r="C462" s="206" t="s">
        <v>533</v>
      </c>
      <c r="D462" s="206" t="s">
        <v>143</v>
      </c>
      <c r="E462" s="207" t="s">
        <v>534</v>
      </c>
      <c r="F462" s="208" t="s">
        <v>535</v>
      </c>
      <c r="G462" s="209" t="s">
        <v>303</v>
      </c>
      <c r="H462" s="210">
        <v>19.600000000000001</v>
      </c>
      <c r="I462" s="211"/>
      <c r="J462" s="212">
        <f>ROUND(I462*H462,2)</f>
        <v>0</v>
      </c>
      <c r="K462" s="208" t="s">
        <v>147</v>
      </c>
      <c r="L462" s="46"/>
      <c r="M462" s="213" t="s">
        <v>19</v>
      </c>
      <c r="N462" s="214" t="s">
        <v>45</v>
      </c>
      <c r="O462" s="86"/>
      <c r="P462" s="215">
        <f>O462*H462</f>
        <v>0</v>
      </c>
      <c r="Q462" s="215">
        <v>0.01804</v>
      </c>
      <c r="R462" s="215">
        <f>Q462*H462</f>
        <v>0.35358400000000001</v>
      </c>
      <c r="S462" s="215">
        <v>0</v>
      </c>
      <c r="T462" s="216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7" t="s">
        <v>148</v>
      </c>
      <c r="AT462" s="217" t="s">
        <v>143</v>
      </c>
      <c r="AU462" s="217" t="s">
        <v>14</v>
      </c>
      <c r="AY462" s="19" t="s">
        <v>140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9" t="s">
        <v>14</v>
      </c>
      <c r="BK462" s="218">
        <f>ROUND(I462*H462,2)</f>
        <v>0</v>
      </c>
      <c r="BL462" s="19" t="s">
        <v>148</v>
      </c>
      <c r="BM462" s="217" t="s">
        <v>536</v>
      </c>
    </row>
    <row r="463" s="2" customFormat="1">
      <c r="A463" s="40"/>
      <c r="B463" s="41"/>
      <c r="C463" s="42"/>
      <c r="D463" s="219" t="s">
        <v>150</v>
      </c>
      <c r="E463" s="42"/>
      <c r="F463" s="220" t="s">
        <v>537</v>
      </c>
      <c r="G463" s="42"/>
      <c r="H463" s="42"/>
      <c r="I463" s="221"/>
      <c r="J463" s="42"/>
      <c r="K463" s="42"/>
      <c r="L463" s="46"/>
      <c r="M463" s="222"/>
      <c r="N463" s="223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150</v>
      </c>
      <c r="AU463" s="19" t="s">
        <v>14</v>
      </c>
    </row>
    <row r="464" s="13" customFormat="1">
      <c r="A464" s="13"/>
      <c r="B464" s="224"/>
      <c r="C464" s="225"/>
      <c r="D464" s="226" t="s">
        <v>152</v>
      </c>
      <c r="E464" s="227" t="s">
        <v>19</v>
      </c>
      <c r="F464" s="228" t="s">
        <v>172</v>
      </c>
      <c r="G464" s="225"/>
      <c r="H464" s="227" t="s">
        <v>19</v>
      </c>
      <c r="I464" s="229"/>
      <c r="J464" s="225"/>
      <c r="K464" s="225"/>
      <c r="L464" s="230"/>
      <c r="M464" s="231"/>
      <c r="N464" s="232"/>
      <c r="O464" s="232"/>
      <c r="P464" s="232"/>
      <c r="Q464" s="232"/>
      <c r="R464" s="232"/>
      <c r="S464" s="232"/>
      <c r="T464" s="23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4" t="s">
        <v>152</v>
      </c>
      <c r="AU464" s="234" t="s">
        <v>14</v>
      </c>
      <c r="AV464" s="13" t="s">
        <v>81</v>
      </c>
      <c r="AW464" s="13" t="s">
        <v>33</v>
      </c>
      <c r="AX464" s="13" t="s">
        <v>73</v>
      </c>
      <c r="AY464" s="234" t="s">
        <v>140</v>
      </c>
    </row>
    <row r="465" s="13" customFormat="1">
      <c r="A465" s="13"/>
      <c r="B465" s="224"/>
      <c r="C465" s="225"/>
      <c r="D465" s="226" t="s">
        <v>152</v>
      </c>
      <c r="E465" s="227" t="s">
        <v>19</v>
      </c>
      <c r="F465" s="228" t="s">
        <v>396</v>
      </c>
      <c r="G465" s="225"/>
      <c r="H465" s="227" t="s">
        <v>19</v>
      </c>
      <c r="I465" s="229"/>
      <c r="J465" s="225"/>
      <c r="K465" s="225"/>
      <c r="L465" s="230"/>
      <c r="M465" s="231"/>
      <c r="N465" s="232"/>
      <c r="O465" s="232"/>
      <c r="P465" s="232"/>
      <c r="Q465" s="232"/>
      <c r="R465" s="232"/>
      <c r="S465" s="232"/>
      <c r="T465" s="23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4" t="s">
        <v>152</v>
      </c>
      <c r="AU465" s="234" t="s">
        <v>14</v>
      </c>
      <c r="AV465" s="13" t="s">
        <v>81</v>
      </c>
      <c r="AW465" s="13" t="s">
        <v>33</v>
      </c>
      <c r="AX465" s="13" t="s">
        <v>73</v>
      </c>
      <c r="AY465" s="234" t="s">
        <v>140</v>
      </c>
    </row>
    <row r="466" s="14" customFormat="1">
      <c r="A466" s="14"/>
      <c r="B466" s="235"/>
      <c r="C466" s="236"/>
      <c r="D466" s="226" t="s">
        <v>152</v>
      </c>
      <c r="E466" s="237" t="s">
        <v>19</v>
      </c>
      <c r="F466" s="238" t="s">
        <v>538</v>
      </c>
      <c r="G466" s="236"/>
      <c r="H466" s="239">
        <v>19.600000000000001</v>
      </c>
      <c r="I466" s="240"/>
      <c r="J466" s="236"/>
      <c r="K466" s="236"/>
      <c r="L466" s="241"/>
      <c r="M466" s="242"/>
      <c r="N466" s="243"/>
      <c r="O466" s="243"/>
      <c r="P466" s="243"/>
      <c r="Q466" s="243"/>
      <c r="R466" s="243"/>
      <c r="S466" s="243"/>
      <c r="T466" s="24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5" t="s">
        <v>152</v>
      </c>
      <c r="AU466" s="245" t="s">
        <v>14</v>
      </c>
      <c r="AV466" s="14" t="s">
        <v>14</v>
      </c>
      <c r="AW466" s="14" t="s">
        <v>33</v>
      </c>
      <c r="AX466" s="14" t="s">
        <v>81</v>
      </c>
      <c r="AY466" s="245" t="s">
        <v>140</v>
      </c>
    </row>
    <row r="467" s="2" customFormat="1" ht="24.15" customHeight="1">
      <c r="A467" s="40"/>
      <c r="B467" s="41"/>
      <c r="C467" s="206" t="s">
        <v>539</v>
      </c>
      <c r="D467" s="206" t="s">
        <v>143</v>
      </c>
      <c r="E467" s="207" t="s">
        <v>540</v>
      </c>
      <c r="F467" s="208" t="s">
        <v>541</v>
      </c>
      <c r="G467" s="209" t="s">
        <v>303</v>
      </c>
      <c r="H467" s="210">
        <v>2.5</v>
      </c>
      <c r="I467" s="211"/>
      <c r="J467" s="212">
        <f>ROUND(I467*H467,2)</f>
        <v>0</v>
      </c>
      <c r="K467" s="208" t="s">
        <v>147</v>
      </c>
      <c r="L467" s="46"/>
      <c r="M467" s="213" t="s">
        <v>19</v>
      </c>
      <c r="N467" s="214" t="s">
        <v>45</v>
      </c>
      <c r="O467" s="86"/>
      <c r="P467" s="215">
        <f>O467*H467</f>
        <v>0</v>
      </c>
      <c r="Q467" s="215">
        <v>0.0010499999999999999</v>
      </c>
      <c r="R467" s="215">
        <f>Q467*H467</f>
        <v>0.0026249999999999997</v>
      </c>
      <c r="S467" s="215">
        <v>0.0061999999999999998</v>
      </c>
      <c r="T467" s="216">
        <f>S467*H467</f>
        <v>0.0155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17" t="s">
        <v>148</v>
      </c>
      <c r="AT467" s="217" t="s">
        <v>143</v>
      </c>
      <c r="AU467" s="217" t="s">
        <v>14</v>
      </c>
      <c r="AY467" s="19" t="s">
        <v>140</v>
      </c>
      <c r="BE467" s="218">
        <f>IF(N467="základní",J467,0)</f>
        <v>0</v>
      </c>
      <c r="BF467" s="218">
        <f>IF(N467="snížená",J467,0)</f>
        <v>0</v>
      </c>
      <c r="BG467" s="218">
        <f>IF(N467="zákl. přenesená",J467,0)</f>
        <v>0</v>
      </c>
      <c r="BH467" s="218">
        <f>IF(N467="sníž. přenesená",J467,0)</f>
        <v>0</v>
      </c>
      <c r="BI467" s="218">
        <f>IF(N467="nulová",J467,0)</f>
        <v>0</v>
      </c>
      <c r="BJ467" s="19" t="s">
        <v>14</v>
      </c>
      <c r="BK467" s="218">
        <f>ROUND(I467*H467,2)</f>
        <v>0</v>
      </c>
      <c r="BL467" s="19" t="s">
        <v>148</v>
      </c>
      <c r="BM467" s="217" t="s">
        <v>542</v>
      </c>
    </row>
    <row r="468" s="2" customFormat="1">
      <c r="A468" s="40"/>
      <c r="B468" s="41"/>
      <c r="C468" s="42"/>
      <c r="D468" s="219" t="s">
        <v>150</v>
      </c>
      <c r="E468" s="42"/>
      <c r="F468" s="220" t="s">
        <v>543</v>
      </c>
      <c r="G468" s="42"/>
      <c r="H468" s="42"/>
      <c r="I468" s="221"/>
      <c r="J468" s="42"/>
      <c r="K468" s="42"/>
      <c r="L468" s="46"/>
      <c r="M468" s="222"/>
      <c r="N468" s="223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150</v>
      </c>
      <c r="AU468" s="19" t="s">
        <v>14</v>
      </c>
    </row>
    <row r="469" s="2" customFormat="1" ht="24.15" customHeight="1">
      <c r="A469" s="40"/>
      <c r="B469" s="41"/>
      <c r="C469" s="206" t="s">
        <v>544</v>
      </c>
      <c r="D469" s="206" t="s">
        <v>143</v>
      </c>
      <c r="E469" s="207" t="s">
        <v>545</v>
      </c>
      <c r="F469" s="208" t="s">
        <v>546</v>
      </c>
      <c r="G469" s="209" t="s">
        <v>303</v>
      </c>
      <c r="H469" s="210">
        <v>2.5</v>
      </c>
      <c r="I469" s="211"/>
      <c r="J469" s="212">
        <f>ROUND(I469*H469,2)</f>
        <v>0</v>
      </c>
      <c r="K469" s="208" t="s">
        <v>147</v>
      </c>
      <c r="L469" s="46"/>
      <c r="M469" s="213" t="s">
        <v>19</v>
      </c>
      <c r="N469" s="214" t="s">
        <v>45</v>
      </c>
      <c r="O469" s="86"/>
      <c r="P469" s="215">
        <f>O469*H469</f>
        <v>0</v>
      </c>
      <c r="Q469" s="215">
        <v>0.00132</v>
      </c>
      <c r="R469" s="215">
        <f>Q469*H469</f>
        <v>0.0033</v>
      </c>
      <c r="S469" s="215">
        <v>0.025000000000000001</v>
      </c>
      <c r="T469" s="216">
        <f>S469*H469</f>
        <v>0.0625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7" t="s">
        <v>148</v>
      </c>
      <c r="AT469" s="217" t="s">
        <v>143</v>
      </c>
      <c r="AU469" s="217" t="s">
        <v>14</v>
      </c>
      <c r="AY469" s="19" t="s">
        <v>140</v>
      </c>
      <c r="BE469" s="218">
        <f>IF(N469="základní",J469,0)</f>
        <v>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9" t="s">
        <v>14</v>
      </c>
      <c r="BK469" s="218">
        <f>ROUND(I469*H469,2)</f>
        <v>0</v>
      </c>
      <c r="BL469" s="19" t="s">
        <v>148</v>
      </c>
      <c r="BM469" s="217" t="s">
        <v>547</v>
      </c>
    </row>
    <row r="470" s="2" customFormat="1">
      <c r="A470" s="40"/>
      <c r="B470" s="41"/>
      <c r="C470" s="42"/>
      <c r="D470" s="219" t="s">
        <v>150</v>
      </c>
      <c r="E470" s="42"/>
      <c r="F470" s="220" t="s">
        <v>548</v>
      </c>
      <c r="G470" s="42"/>
      <c r="H470" s="42"/>
      <c r="I470" s="221"/>
      <c r="J470" s="42"/>
      <c r="K470" s="42"/>
      <c r="L470" s="46"/>
      <c r="M470" s="222"/>
      <c r="N470" s="223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150</v>
      </c>
      <c r="AU470" s="19" t="s">
        <v>14</v>
      </c>
    </row>
    <row r="471" s="2" customFormat="1" ht="24.15" customHeight="1">
      <c r="A471" s="40"/>
      <c r="B471" s="41"/>
      <c r="C471" s="206" t="s">
        <v>549</v>
      </c>
      <c r="D471" s="206" t="s">
        <v>143</v>
      </c>
      <c r="E471" s="207" t="s">
        <v>550</v>
      </c>
      <c r="F471" s="208" t="s">
        <v>551</v>
      </c>
      <c r="G471" s="209" t="s">
        <v>303</v>
      </c>
      <c r="H471" s="210">
        <v>1.5</v>
      </c>
      <c r="I471" s="211"/>
      <c r="J471" s="212">
        <f>ROUND(I471*H471,2)</f>
        <v>0</v>
      </c>
      <c r="K471" s="208" t="s">
        <v>147</v>
      </c>
      <c r="L471" s="46"/>
      <c r="M471" s="213" t="s">
        <v>19</v>
      </c>
      <c r="N471" s="214" t="s">
        <v>45</v>
      </c>
      <c r="O471" s="86"/>
      <c r="P471" s="215">
        <f>O471*H471</f>
        <v>0</v>
      </c>
      <c r="Q471" s="215">
        <v>0.00124</v>
      </c>
      <c r="R471" s="215">
        <f>Q471*H471</f>
        <v>0.0018600000000000001</v>
      </c>
      <c r="S471" s="215">
        <v>0.0061999999999999998</v>
      </c>
      <c r="T471" s="216">
        <f>S471*H471</f>
        <v>0.0092999999999999992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7" t="s">
        <v>148</v>
      </c>
      <c r="AT471" s="217" t="s">
        <v>143</v>
      </c>
      <c r="AU471" s="217" t="s">
        <v>14</v>
      </c>
      <c r="AY471" s="19" t="s">
        <v>140</v>
      </c>
      <c r="BE471" s="218">
        <f>IF(N471="základní",J471,0)</f>
        <v>0</v>
      </c>
      <c r="BF471" s="218">
        <f>IF(N471="snížená",J471,0)</f>
        <v>0</v>
      </c>
      <c r="BG471" s="218">
        <f>IF(N471="zákl. přenesená",J471,0)</f>
        <v>0</v>
      </c>
      <c r="BH471" s="218">
        <f>IF(N471="sníž. přenesená",J471,0)</f>
        <v>0</v>
      </c>
      <c r="BI471" s="218">
        <f>IF(N471="nulová",J471,0)</f>
        <v>0</v>
      </c>
      <c r="BJ471" s="19" t="s">
        <v>14</v>
      </c>
      <c r="BK471" s="218">
        <f>ROUND(I471*H471,2)</f>
        <v>0</v>
      </c>
      <c r="BL471" s="19" t="s">
        <v>148</v>
      </c>
      <c r="BM471" s="217" t="s">
        <v>552</v>
      </c>
    </row>
    <row r="472" s="2" customFormat="1">
      <c r="A472" s="40"/>
      <c r="B472" s="41"/>
      <c r="C472" s="42"/>
      <c r="D472" s="219" t="s">
        <v>150</v>
      </c>
      <c r="E472" s="42"/>
      <c r="F472" s="220" t="s">
        <v>553</v>
      </c>
      <c r="G472" s="42"/>
      <c r="H472" s="42"/>
      <c r="I472" s="221"/>
      <c r="J472" s="42"/>
      <c r="K472" s="42"/>
      <c r="L472" s="46"/>
      <c r="M472" s="222"/>
      <c r="N472" s="223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150</v>
      </c>
      <c r="AU472" s="19" t="s">
        <v>14</v>
      </c>
    </row>
    <row r="473" s="2" customFormat="1" ht="24.15" customHeight="1">
      <c r="A473" s="40"/>
      <c r="B473" s="41"/>
      <c r="C473" s="206" t="s">
        <v>554</v>
      </c>
      <c r="D473" s="206" t="s">
        <v>143</v>
      </c>
      <c r="E473" s="207" t="s">
        <v>555</v>
      </c>
      <c r="F473" s="208" t="s">
        <v>556</v>
      </c>
      <c r="G473" s="209" t="s">
        <v>303</v>
      </c>
      <c r="H473" s="210">
        <v>3.5600000000000001</v>
      </c>
      <c r="I473" s="211"/>
      <c r="J473" s="212">
        <f>ROUND(I473*H473,2)</f>
        <v>0</v>
      </c>
      <c r="K473" s="208" t="s">
        <v>147</v>
      </c>
      <c r="L473" s="46"/>
      <c r="M473" s="213" t="s">
        <v>19</v>
      </c>
      <c r="N473" s="214" t="s">
        <v>45</v>
      </c>
      <c r="O473" s="86"/>
      <c r="P473" s="215">
        <f>O473*H473</f>
        <v>0</v>
      </c>
      <c r="Q473" s="215">
        <v>0.00156</v>
      </c>
      <c r="R473" s="215">
        <f>Q473*H473</f>
        <v>0.0055535999999999997</v>
      </c>
      <c r="S473" s="215">
        <v>0.025000000000000001</v>
      </c>
      <c r="T473" s="216">
        <f>S473*H473</f>
        <v>0.08900000000000001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7" t="s">
        <v>148</v>
      </c>
      <c r="AT473" s="217" t="s">
        <v>143</v>
      </c>
      <c r="AU473" s="217" t="s">
        <v>14</v>
      </c>
      <c r="AY473" s="19" t="s">
        <v>140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9" t="s">
        <v>14</v>
      </c>
      <c r="BK473" s="218">
        <f>ROUND(I473*H473,2)</f>
        <v>0</v>
      </c>
      <c r="BL473" s="19" t="s">
        <v>148</v>
      </c>
      <c r="BM473" s="217" t="s">
        <v>557</v>
      </c>
    </row>
    <row r="474" s="2" customFormat="1">
      <c r="A474" s="40"/>
      <c r="B474" s="41"/>
      <c r="C474" s="42"/>
      <c r="D474" s="219" t="s">
        <v>150</v>
      </c>
      <c r="E474" s="42"/>
      <c r="F474" s="220" t="s">
        <v>558</v>
      </c>
      <c r="G474" s="42"/>
      <c r="H474" s="42"/>
      <c r="I474" s="221"/>
      <c r="J474" s="42"/>
      <c r="K474" s="42"/>
      <c r="L474" s="46"/>
      <c r="M474" s="222"/>
      <c r="N474" s="223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150</v>
      </c>
      <c r="AU474" s="19" t="s">
        <v>14</v>
      </c>
    </row>
    <row r="475" s="13" customFormat="1">
      <c r="A475" s="13"/>
      <c r="B475" s="224"/>
      <c r="C475" s="225"/>
      <c r="D475" s="226" t="s">
        <v>152</v>
      </c>
      <c r="E475" s="227" t="s">
        <v>19</v>
      </c>
      <c r="F475" s="228" t="s">
        <v>153</v>
      </c>
      <c r="G475" s="225"/>
      <c r="H475" s="227" t="s">
        <v>19</v>
      </c>
      <c r="I475" s="229"/>
      <c r="J475" s="225"/>
      <c r="K475" s="225"/>
      <c r="L475" s="230"/>
      <c r="M475" s="231"/>
      <c r="N475" s="232"/>
      <c r="O475" s="232"/>
      <c r="P475" s="232"/>
      <c r="Q475" s="232"/>
      <c r="R475" s="232"/>
      <c r="S475" s="232"/>
      <c r="T475" s="23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4" t="s">
        <v>152</v>
      </c>
      <c r="AU475" s="234" t="s">
        <v>14</v>
      </c>
      <c r="AV475" s="13" t="s">
        <v>81</v>
      </c>
      <c r="AW475" s="13" t="s">
        <v>33</v>
      </c>
      <c r="AX475" s="13" t="s">
        <v>73</v>
      </c>
      <c r="AY475" s="234" t="s">
        <v>140</v>
      </c>
    </row>
    <row r="476" s="13" customFormat="1">
      <c r="A476" s="13"/>
      <c r="B476" s="224"/>
      <c r="C476" s="225"/>
      <c r="D476" s="226" t="s">
        <v>152</v>
      </c>
      <c r="E476" s="227" t="s">
        <v>19</v>
      </c>
      <c r="F476" s="228" t="s">
        <v>559</v>
      </c>
      <c r="G476" s="225"/>
      <c r="H476" s="227" t="s">
        <v>19</v>
      </c>
      <c r="I476" s="229"/>
      <c r="J476" s="225"/>
      <c r="K476" s="225"/>
      <c r="L476" s="230"/>
      <c r="M476" s="231"/>
      <c r="N476" s="232"/>
      <c r="O476" s="232"/>
      <c r="P476" s="232"/>
      <c r="Q476" s="232"/>
      <c r="R476" s="232"/>
      <c r="S476" s="232"/>
      <c r="T476" s="23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4" t="s">
        <v>152</v>
      </c>
      <c r="AU476" s="234" t="s">
        <v>14</v>
      </c>
      <c r="AV476" s="13" t="s">
        <v>81</v>
      </c>
      <c r="AW476" s="13" t="s">
        <v>33</v>
      </c>
      <c r="AX476" s="13" t="s">
        <v>73</v>
      </c>
      <c r="AY476" s="234" t="s">
        <v>140</v>
      </c>
    </row>
    <row r="477" s="14" customFormat="1">
      <c r="A477" s="14"/>
      <c r="B477" s="235"/>
      <c r="C477" s="236"/>
      <c r="D477" s="226" t="s">
        <v>152</v>
      </c>
      <c r="E477" s="237" t="s">
        <v>19</v>
      </c>
      <c r="F477" s="238" t="s">
        <v>560</v>
      </c>
      <c r="G477" s="236"/>
      <c r="H477" s="239">
        <v>0.88</v>
      </c>
      <c r="I477" s="240"/>
      <c r="J477" s="236"/>
      <c r="K477" s="236"/>
      <c r="L477" s="241"/>
      <c r="M477" s="242"/>
      <c r="N477" s="243"/>
      <c r="O477" s="243"/>
      <c r="P477" s="243"/>
      <c r="Q477" s="243"/>
      <c r="R477" s="243"/>
      <c r="S477" s="243"/>
      <c r="T477" s="24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5" t="s">
        <v>152</v>
      </c>
      <c r="AU477" s="245" t="s">
        <v>14</v>
      </c>
      <c r="AV477" s="14" t="s">
        <v>14</v>
      </c>
      <c r="AW477" s="14" t="s">
        <v>33</v>
      </c>
      <c r="AX477" s="14" t="s">
        <v>73</v>
      </c>
      <c r="AY477" s="245" t="s">
        <v>140</v>
      </c>
    </row>
    <row r="478" s="14" customFormat="1">
      <c r="A478" s="14"/>
      <c r="B478" s="235"/>
      <c r="C478" s="236"/>
      <c r="D478" s="226" t="s">
        <v>152</v>
      </c>
      <c r="E478" s="237" t="s">
        <v>19</v>
      </c>
      <c r="F478" s="238" t="s">
        <v>561</v>
      </c>
      <c r="G478" s="236"/>
      <c r="H478" s="239">
        <v>0.88</v>
      </c>
      <c r="I478" s="240"/>
      <c r="J478" s="236"/>
      <c r="K478" s="236"/>
      <c r="L478" s="241"/>
      <c r="M478" s="242"/>
      <c r="N478" s="243"/>
      <c r="O478" s="243"/>
      <c r="P478" s="243"/>
      <c r="Q478" s="243"/>
      <c r="R478" s="243"/>
      <c r="S478" s="243"/>
      <c r="T478" s="24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5" t="s">
        <v>152</v>
      </c>
      <c r="AU478" s="245" t="s">
        <v>14</v>
      </c>
      <c r="AV478" s="14" t="s">
        <v>14</v>
      </c>
      <c r="AW478" s="14" t="s">
        <v>33</v>
      </c>
      <c r="AX478" s="14" t="s">
        <v>73</v>
      </c>
      <c r="AY478" s="245" t="s">
        <v>140</v>
      </c>
    </row>
    <row r="479" s="14" customFormat="1">
      <c r="A479" s="14"/>
      <c r="B479" s="235"/>
      <c r="C479" s="236"/>
      <c r="D479" s="226" t="s">
        <v>152</v>
      </c>
      <c r="E479" s="237" t="s">
        <v>19</v>
      </c>
      <c r="F479" s="238" t="s">
        <v>562</v>
      </c>
      <c r="G479" s="236"/>
      <c r="H479" s="239">
        <v>1.8</v>
      </c>
      <c r="I479" s="240"/>
      <c r="J479" s="236"/>
      <c r="K479" s="236"/>
      <c r="L479" s="241"/>
      <c r="M479" s="242"/>
      <c r="N479" s="243"/>
      <c r="O479" s="243"/>
      <c r="P479" s="243"/>
      <c r="Q479" s="243"/>
      <c r="R479" s="243"/>
      <c r="S479" s="243"/>
      <c r="T479" s="24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5" t="s">
        <v>152</v>
      </c>
      <c r="AU479" s="245" t="s">
        <v>14</v>
      </c>
      <c r="AV479" s="14" t="s">
        <v>14</v>
      </c>
      <c r="AW479" s="14" t="s">
        <v>33</v>
      </c>
      <c r="AX479" s="14" t="s">
        <v>73</v>
      </c>
      <c r="AY479" s="245" t="s">
        <v>140</v>
      </c>
    </row>
    <row r="480" s="15" customFormat="1">
      <c r="A480" s="15"/>
      <c r="B480" s="246"/>
      <c r="C480" s="247"/>
      <c r="D480" s="226" t="s">
        <v>152</v>
      </c>
      <c r="E480" s="248" t="s">
        <v>19</v>
      </c>
      <c r="F480" s="249" t="s">
        <v>189</v>
      </c>
      <c r="G480" s="247"/>
      <c r="H480" s="250">
        <v>3.5600000000000001</v>
      </c>
      <c r="I480" s="251"/>
      <c r="J480" s="247"/>
      <c r="K480" s="247"/>
      <c r="L480" s="252"/>
      <c r="M480" s="253"/>
      <c r="N480" s="254"/>
      <c r="O480" s="254"/>
      <c r="P480" s="254"/>
      <c r="Q480" s="254"/>
      <c r="R480" s="254"/>
      <c r="S480" s="254"/>
      <c r="T480" s="255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56" t="s">
        <v>152</v>
      </c>
      <c r="AU480" s="256" t="s">
        <v>14</v>
      </c>
      <c r="AV480" s="15" t="s">
        <v>148</v>
      </c>
      <c r="AW480" s="15" t="s">
        <v>33</v>
      </c>
      <c r="AX480" s="15" t="s">
        <v>81</v>
      </c>
      <c r="AY480" s="256" t="s">
        <v>140</v>
      </c>
    </row>
    <row r="481" s="2" customFormat="1" ht="24.15" customHeight="1">
      <c r="A481" s="40"/>
      <c r="B481" s="41"/>
      <c r="C481" s="206" t="s">
        <v>563</v>
      </c>
      <c r="D481" s="206" t="s">
        <v>143</v>
      </c>
      <c r="E481" s="207" t="s">
        <v>564</v>
      </c>
      <c r="F481" s="208" t="s">
        <v>565</v>
      </c>
      <c r="G481" s="209" t="s">
        <v>303</v>
      </c>
      <c r="H481" s="210">
        <v>3.5600000000000001</v>
      </c>
      <c r="I481" s="211"/>
      <c r="J481" s="212">
        <f>ROUND(I481*H481,2)</f>
        <v>0</v>
      </c>
      <c r="K481" s="208" t="s">
        <v>147</v>
      </c>
      <c r="L481" s="46"/>
      <c r="M481" s="213" t="s">
        <v>19</v>
      </c>
      <c r="N481" s="214" t="s">
        <v>45</v>
      </c>
      <c r="O481" s="86"/>
      <c r="P481" s="215">
        <f>O481*H481</f>
        <v>0</v>
      </c>
      <c r="Q481" s="215">
        <v>0.0031099999999999999</v>
      </c>
      <c r="R481" s="215">
        <f>Q481*H481</f>
        <v>0.011071599999999999</v>
      </c>
      <c r="S481" s="215">
        <v>0.056000000000000001</v>
      </c>
      <c r="T481" s="216">
        <f>S481*H481</f>
        <v>0.19936000000000001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7" t="s">
        <v>148</v>
      </c>
      <c r="AT481" s="217" t="s">
        <v>143</v>
      </c>
      <c r="AU481" s="217" t="s">
        <v>14</v>
      </c>
      <c r="AY481" s="19" t="s">
        <v>140</v>
      </c>
      <c r="BE481" s="218">
        <f>IF(N481="základní",J481,0)</f>
        <v>0</v>
      </c>
      <c r="BF481" s="218">
        <f>IF(N481="snížená",J481,0)</f>
        <v>0</v>
      </c>
      <c r="BG481" s="218">
        <f>IF(N481="zákl. přenesená",J481,0)</f>
        <v>0</v>
      </c>
      <c r="BH481" s="218">
        <f>IF(N481="sníž. přenesená",J481,0)</f>
        <v>0</v>
      </c>
      <c r="BI481" s="218">
        <f>IF(N481="nulová",J481,0)</f>
        <v>0</v>
      </c>
      <c r="BJ481" s="19" t="s">
        <v>14</v>
      </c>
      <c r="BK481" s="218">
        <f>ROUND(I481*H481,2)</f>
        <v>0</v>
      </c>
      <c r="BL481" s="19" t="s">
        <v>148</v>
      </c>
      <c r="BM481" s="217" t="s">
        <v>566</v>
      </c>
    </row>
    <row r="482" s="2" customFormat="1">
      <c r="A482" s="40"/>
      <c r="B482" s="41"/>
      <c r="C482" s="42"/>
      <c r="D482" s="219" t="s">
        <v>150</v>
      </c>
      <c r="E482" s="42"/>
      <c r="F482" s="220" t="s">
        <v>567</v>
      </c>
      <c r="G482" s="42"/>
      <c r="H482" s="42"/>
      <c r="I482" s="221"/>
      <c r="J482" s="42"/>
      <c r="K482" s="42"/>
      <c r="L482" s="46"/>
      <c r="M482" s="222"/>
      <c r="N482" s="223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150</v>
      </c>
      <c r="AU482" s="19" t="s">
        <v>14</v>
      </c>
    </row>
    <row r="483" s="13" customFormat="1">
      <c r="A483" s="13"/>
      <c r="B483" s="224"/>
      <c r="C483" s="225"/>
      <c r="D483" s="226" t="s">
        <v>152</v>
      </c>
      <c r="E483" s="227" t="s">
        <v>19</v>
      </c>
      <c r="F483" s="228" t="s">
        <v>153</v>
      </c>
      <c r="G483" s="225"/>
      <c r="H483" s="227" t="s">
        <v>19</v>
      </c>
      <c r="I483" s="229"/>
      <c r="J483" s="225"/>
      <c r="K483" s="225"/>
      <c r="L483" s="230"/>
      <c r="M483" s="231"/>
      <c r="N483" s="232"/>
      <c r="O483" s="232"/>
      <c r="P483" s="232"/>
      <c r="Q483" s="232"/>
      <c r="R483" s="232"/>
      <c r="S483" s="232"/>
      <c r="T483" s="23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4" t="s">
        <v>152</v>
      </c>
      <c r="AU483" s="234" t="s">
        <v>14</v>
      </c>
      <c r="AV483" s="13" t="s">
        <v>81</v>
      </c>
      <c r="AW483" s="13" t="s">
        <v>33</v>
      </c>
      <c r="AX483" s="13" t="s">
        <v>73</v>
      </c>
      <c r="AY483" s="234" t="s">
        <v>140</v>
      </c>
    </row>
    <row r="484" s="13" customFormat="1">
      <c r="A484" s="13"/>
      <c r="B484" s="224"/>
      <c r="C484" s="225"/>
      <c r="D484" s="226" t="s">
        <v>152</v>
      </c>
      <c r="E484" s="227" t="s">
        <v>19</v>
      </c>
      <c r="F484" s="228" t="s">
        <v>559</v>
      </c>
      <c r="G484" s="225"/>
      <c r="H484" s="227" t="s">
        <v>19</v>
      </c>
      <c r="I484" s="229"/>
      <c r="J484" s="225"/>
      <c r="K484" s="225"/>
      <c r="L484" s="230"/>
      <c r="M484" s="231"/>
      <c r="N484" s="232"/>
      <c r="O484" s="232"/>
      <c r="P484" s="232"/>
      <c r="Q484" s="232"/>
      <c r="R484" s="232"/>
      <c r="S484" s="232"/>
      <c r="T484" s="23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4" t="s">
        <v>152</v>
      </c>
      <c r="AU484" s="234" t="s">
        <v>14</v>
      </c>
      <c r="AV484" s="13" t="s">
        <v>81</v>
      </c>
      <c r="AW484" s="13" t="s">
        <v>33</v>
      </c>
      <c r="AX484" s="13" t="s">
        <v>73</v>
      </c>
      <c r="AY484" s="234" t="s">
        <v>140</v>
      </c>
    </row>
    <row r="485" s="14" customFormat="1">
      <c r="A485" s="14"/>
      <c r="B485" s="235"/>
      <c r="C485" s="236"/>
      <c r="D485" s="226" t="s">
        <v>152</v>
      </c>
      <c r="E485" s="237" t="s">
        <v>19</v>
      </c>
      <c r="F485" s="238" t="s">
        <v>560</v>
      </c>
      <c r="G485" s="236"/>
      <c r="H485" s="239">
        <v>0.88</v>
      </c>
      <c r="I485" s="240"/>
      <c r="J485" s="236"/>
      <c r="K485" s="236"/>
      <c r="L485" s="241"/>
      <c r="M485" s="242"/>
      <c r="N485" s="243"/>
      <c r="O485" s="243"/>
      <c r="P485" s="243"/>
      <c r="Q485" s="243"/>
      <c r="R485" s="243"/>
      <c r="S485" s="243"/>
      <c r="T485" s="24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5" t="s">
        <v>152</v>
      </c>
      <c r="AU485" s="245" t="s">
        <v>14</v>
      </c>
      <c r="AV485" s="14" t="s">
        <v>14</v>
      </c>
      <c r="AW485" s="14" t="s">
        <v>33</v>
      </c>
      <c r="AX485" s="14" t="s">
        <v>73</v>
      </c>
      <c r="AY485" s="245" t="s">
        <v>140</v>
      </c>
    </row>
    <row r="486" s="14" customFormat="1">
      <c r="A486" s="14"/>
      <c r="B486" s="235"/>
      <c r="C486" s="236"/>
      <c r="D486" s="226" t="s">
        <v>152</v>
      </c>
      <c r="E486" s="237" t="s">
        <v>19</v>
      </c>
      <c r="F486" s="238" t="s">
        <v>561</v>
      </c>
      <c r="G486" s="236"/>
      <c r="H486" s="239">
        <v>0.88</v>
      </c>
      <c r="I486" s="240"/>
      <c r="J486" s="236"/>
      <c r="K486" s="236"/>
      <c r="L486" s="241"/>
      <c r="M486" s="242"/>
      <c r="N486" s="243"/>
      <c r="O486" s="243"/>
      <c r="P486" s="243"/>
      <c r="Q486" s="243"/>
      <c r="R486" s="243"/>
      <c r="S486" s="243"/>
      <c r="T486" s="24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5" t="s">
        <v>152</v>
      </c>
      <c r="AU486" s="245" t="s">
        <v>14</v>
      </c>
      <c r="AV486" s="14" t="s">
        <v>14</v>
      </c>
      <c r="AW486" s="14" t="s">
        <v>33</v>
      </c>
      <c r="AX486" s="14" t="s">
        <v>73</v>
      </c>
      <c r="AY486" s="245" t="s">
        <v>140</v>
      </c>
    </row>
    <row r="487" s="14" customFormat="1">
      <c r="A487" s="14"/>
      <c r="B487" s="235"/>
      <c r="C487" s="236"/>
      <c r="D487" s="226" t="s">
        <v>152</v>
      </c>
      <c r="E487" s="237" t="s">
        <v>19</v>
      </c>
      <c r="F487" s="238" t="s">
        <v>562</v>
      </c>
      <c r="G487" s="236"/>
      <c r="H487" s="239">
        <v>1.8</v>
      </c>
      <c r="I487" s="240"/>
      <c r="J487" s="236"/>
      <c r="K487" s="236"/>
      <c r="L487" s="241"/>
      <c r="M487" s="242"/>
      <c r="N487" s="243"/>
      <c r="O487" s="243"/>
      <c r="P487" s="243"/>
      <c r="Q487" s="243"/>
      <c r="R487" s="243"/>
      <c r="S487" s="243"/>
      <c r="T487" s="24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5" t="s">
        <v>152</v>
      </c>
      <c r="AU487" s="245" t="s">
        <v>14</v>
      </c>
      <c r="AV487" s="14" t="s">
        <v>14</v>
      </c>
      <c r="AW487" s="14" t="s">
        <v>33</v>
      </c>
      <c r="AX487" s="14" t="s">
        <v>73</v>
      </c>
      <c r="AY487" s="245" t="s">
        <v>140</v>
      </c>
    </row>
    <row r="488" s="15" customFormat="1">
      <c r="A488" s="15"/>
      <c r="B488" s="246"/>
      <c r="C488" s="247"/>
      <c r="D488" s="226" t="s">
        <v>152</v>
      </c>
      <c r="E488" s="248" t="s">
        <v>19</v>
      </c>
      <c r="F488" s="249" t="s">
        <v>189</v>
      </c>
      <c r="G488" s="247"/>
      <c r="H488" s="250">
        <v>3.5600000000000001</v>
      </c>
      <c r="I488" s="251"/>
      <c r="J488" s="247"/>
      <c r="K488" s="247"/>
      <c r="L488" s="252"/>
      <c r="M488" s="253"/>
      <c r="N488" s="254"/>
      <c r="O488" s="254"/>
      <c r="P488" s="254"/>
      <c r="Q488" s="254"/>
      <c r="R488" s="254"/>
      <c r="S488" s="254"/>
      <c r="T488" s="255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56" t="s">
        <v>152</v>
      </c>
      <c r="AU488" s="256" t="s">
        <v>14</v>
      </c>
      <c r="AV488" s="15" t="s">
        <v>148</v>
      </c>
      <c r="AW488" s="15" t="s">
        <v>33</v>
      </c>
      <c r="AX488" s="15" t="s">
        <v>81</v>
      </c>
      <c r="AY488" s="256" t="s">
        <v>140</v>
      </c>
    </row>
    <row r="489" s="2" customFormat="1" ht="21.75" customHeight="1">
      <c r="A489" s="40"/>
      <c r="B489" s="41"/>
      <c r="C489" s="206" t="s">
        <v>568</v>
      </c>
      <c r="D489" s="206" t="s">
        <v>143</v>
      </c>
      <c r="E489" s="207" t="s">
        <v>569</v>
      </c>
      <c r="F489" s="208" t="s">
        <v>570</v>
      </c>
      <c r="G489" s="209" t="s">
        <v>184</v>
      </c>
      <c r="H489" s="210">
        <v>388.20999999999998</v>
      </c>
      <c r="I489" s="211"/>
      <c r="J489" s="212">
        <f>ROUND(I489*H489,2)</f>
        <v>0</v>
      </c>
      <c r="K489" s="208" t="s">
        <v>147</v>
      </c>
      <c r="L489" s="46"/>
      <c r="M489" s="213" t="s">
        <v>19</v>
      </c>
      <c r="N489" s="214" t="s">
        <v>45</v>
      </c>
      <c r="O489" s="86"/>
      <c r="P489" s="215">
        <f>O489*H489</f>
        <v>0</v>
      </c>
      <c r="Q489" s="215">
        <v>0</v>
      </c>
      <c r="R489" s="215">
        <f>Q489*H489</f>
        <v>0</v>
      </c>
      <c r="S489" s="215">
        <v>0.01</v>
      </c>
      <c r="T489" s="216">
        <f>S489*H489</f>
        <v>3.8820999999999999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17" t="s">
        <v>248</v>
      </c>
      <c r="AT489" s="217" t="s">
        <v>143</v>
      </c>
      <c r="AU489" s="217" t="s">
        <v>14</v>
      </c>
      <c r="AY489" s="19" t="s">
        <v>140</v>
      </c>
      <c r="BE489" s="218">
        <f>IF(N489="základní",J489,0)</f>
        <v>0</v>
      </c>
      <c r="BF489" s="218">
        <f>IF(N489="snížená",J489,0)</f>
        <v>0</v>
      </c>
      <c r="BG489" s="218">
        <f>IF(N489="zákl. přenesená",J489,0)</f>
        <v>0</v>
      </c>
      <c r="BH489" s="218">
        <f>IF(N489="sníž. přenesená",J489,0)</f>
        <v>0</v>
      </c>
      <c r="BI489" s="218">
        <f>IF(N489="nulová",J489,0)</f>
        <v>0</v>
      </c>
      <c r="BJ489" s="19" t="s">
        <v>14</v>
      </c>
      <c r="BK489" s="218">
        <f>ROUND(I489*H489,2)</f>
        <v>0</v>
      </c>
      <c r="BL489" s="19" t="s">
        <v>248</v>
      </c>
      <c r="BM489" s="217" t="s">
        <v>571</v>
      </c>
    </row>
    <row r="490" s="2" customFormat="1">
      <c r="A490" s="40"/>
      <c r="B490" s="41"/>
      <c r="C490" s="42"/>
      <c r="D490" s="219" t="s">
        <v>150</v>
      </c>
      <c r="E490" s="42"/>
      <c r="F490" s="220" t="s">
        <v>572</v>
      </c>
      <c r="G490" s="42"/>
      <c r="H490" s="42"/>
      <c r="I490" s="221"/>
      <c r="J490" s="42"/>
      <c r="K490" s="42"/>
      <c r="L490" s="46"/>
      <c r="M490" s="222"/>
      <c r="N490" s="223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150</v>
      </c>
      <c r="AU490" s="19" t="s">
        <v>14</v>
      </c>
    </row>
    <row r="491" s="13" customFormat="1">
      <c r="A491" s="13"/>
      <c r="B491" s="224"/>
      <c r="C491" s="225"/>
      <c r="D491" s="226" t="s">
        <v>152</v>
      </c>
      <c r="E491" s="227" t="s">
        <v>19</v>
      </c>
      <c r="F491" s="228" t="s">
        <v>153</v>
      </c>
      <c r="G491" s="225"/>
      <c r="H491" s="227" t="s">
        <v>19</v>
      </c>
      <c r="I491" s="229"/>
      <c r="J491" s="225"/>
      <c r="K491" s="225"/>
      <c r="L491" s="230"/>
      <c r="M491" s="231"/>
      <c r="N491" s="232"/>
      <c r="O491" s="232"/>
      <c r="P491" s="232"/>
      <c r="Q491" s="232"/>
      <c r="R491" s="232"/>
      <c r="S491" s="232"/>
      <c r="T491" s="23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4" t="s">
        <v>152</v>
      </c>
      <c r="AU491" s="234" t="s">
        <v>14</v>
      </c>
      <c r="AV491" s="13" t="s">
        <v>81</v>
      </c>
      <c r="AW491" s="13" t="s">
        <v>33</v>
      </c>
      <c r="AX491" s="13" t="s">
        <v>73</v>
      </c>
      <c r="AY491" s="234" t="s">
        <v>140</v>
      </c>
    </row>
    <row r="492" s="14" customFormat="1">
      <c r="A492" s="14"/>
      <c r="B492" s="235"/>
      <c r="C492" s="236"/>
      <c r="D492" s="226" t="s">
        <v>152</v>
      </c>
      <c r="E492" s="237" t="s">
        <v>19</v>
      </c>
      <c r="F492" s="238" t="s">
        <v>187</v>
      </c>
      <c r="G492" s="236"/>
      <c r="H492" s="239">
        <v>194.25999999999999</v>
      </c>
      <c r="I492" s="240"/>
      <c r="J492" s="236"/>
      <c r="K492" s="236"/>
      <c r="L492" s="241"/>
      <c r="M492" s="242"/>
      <c r="N492" s="243"/>
      <c r="O492" s="243"/>
      <c r="P492" s="243"/>
      <c r="Q492" s="243"/>
      <c r="R492" s="243"/>
      <c r="S492" s="243"/>
      <c r="T492" s="24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5" t="s">
        <v>152</v>
      </c>
      <c r="AU492" s="245" t="s">
        <v>14</v>
      </c>
      <c r="AV492" s="14" t="s">
        <v>14</v>
      </c>
      <c r="AW492" s="14" t="s">
        <v>33</v>
      </c>
      <c r="AX492" s="14" t="s">
        <v>73</v>
      </c>
      <c r="AY492" s="245" t="s">
        <v>140</v>
      </c>
    </row>
    <row r="493" s="14" customFormat="1">
      <c r="A493" s="14"/>
      <c r="B493" s="235"/>
      <c r="C493" s="236"/>
      <c r="D493" s="226" t="s">
        <v>152</v>
      </c>
      <c r="E493" s="237" t="s">
        <v>19</v>
      </c>
      <c r="F493" s="238" t="s">
        <v>188</v>
      </c>
      <c r="G493" s="236"/>
      <c r="H493" s="239">
        <v>193.94999999999999</v>
      </c>
      <c r="I493" s="240"/>
      <c r="J493" s="236"/>
      <c r="K493" s="236"/>
      <c r="L493" s="241"/>
      <c r="M493" s="242"/>
      <c r="N493" s="243"/>
      <c r="O493" s="243"/>
      <c r="P493" s="243"/>
      <c r="Q493" s="243"/>
      <c r="R493" s="243"/>
      <c r="S493" s="243"/>
      <c r="T493" s="24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5" t="s">
        <v>152</v>
      </c>
      <c r="AU493" s="245" t="s">
        <v>14</v>
      </c>
      <c r="AV493" s="14" t="s">
        <v>14</v>
      </c>
      <c r="AW493" s="14" t="s">
        <v>33</v>
      </c>
      <c r="AX493" s="14" t="s">
        <v>73</v>
      </c>
      <c r="AY493" s="245" t="s">
        <v>140</v>
      </c>
    </row>
    <row r="494" s="15" customFormat="1">
      <c r="A494" s="15"/>
      <c r="B494" s="246"/>
      <c r="C494" s="247"/>
      <c r="D494" s="226" t="s">
        <v>152</v>
      </c>
      <c r="E494" s="248" t="s">
        <v>19</v>
      </c>
      <c r="F494" s="249" t="s">
        <v>189</v>
      </c>
      <c r="G494" s="247"/>
      <c r="H494" s="250">
        <v>388.20999999999998</v>
      </c>
      <c r="I494" s="251"/>
      <c r="J494" s="247"/>
      <c r="K494" s="247"/>
      <c r="L494" s="252"/>
      <c r="M494" s="253"/>
      <c r="N494" s="254"/>
      <c r="O494" s="254"/>
      <c r="P494" s="254"/>
      <c r="Q494" s="254"/>
      <c r="R494" s="254"/>
      <c r="S494" s="254"/>
      <c r="T494" s="255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56" t="s">
        <v>152</v>
      </c>
      <c r="AU494" s="256" t="s">
        <v>14</v>
      </c>
      <c r="AV494" s="15" t="s">
        <v>148</v>
      </c>
      <c r="AW494" s="15" t="s">
        <v>33</v>
      </c>
      <c r="AX494" s="15" t="s">
        <v>81</v>
      </c>
      <c r="AY494" s="256" t="s">
        <v>140</v>
      </c>
    </row>
    <row r="495" s="2" customFormat="1" ht="24.15" customHeight="1">
      <c r="A495" s="40"/>
      <c r="B495" s="41"/>
      <c r="C495" s="206" t="s">
        <v>573</v>
      </c>
      <c r="D495" s="206" t="s">
        <v>143</v>
      </c>
      <c r="E495" s="207" t="s">
        <v>574</v>
      </c>
      <c r="F495" s="208" t="s">
        <v>575</v>
      </c>
      <c r="G495" s="209" t="s">
        <v>184</v>
      </c>
      <c r="H495" s="210">
        <v>694.78800000000001</v>
      </c>
      <c r="I495" s="211"/>
      <c r="J495" s="212">
        <f>ROUND(I495*H495,2)</f>
        <v>0</v>
      </c>
      <c r="K495" s="208" t="s">
        <v>147</v>
      </c>
      <c r="L495" s="46"/>
      <c r="M495" s="213" t="s">
        <v>19</v>
      </c>
      <c r="N495" s="214" t="s">
        <v>45</v>
      </c>
      <c r="O495" s="86"/>
      <c r="P495" s="215">
        <f>O495*H495</f>
        <v>0</v>
      </c>
      <c r="Q495" s="215">
        <v>0</v>
      </c>
      <c r="R495" s="215">
        <f>Q495*H495</f>
        <v>0</v>
      </c>
      <c r="S495" s="215">
        <v>0.01</v>
      </c>
      <c r="T495" s="216">
        <f>S495*H495</f>
        <v>6.9478800000000005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17" t="s">
        <v>148</v>
      </c>
      <c r="AT495" s="217" t="s">
        <v>143</v>
      </c>
      <c r="AU495" s="217" t="s">
        <v>14</v>
      </c>
      <c r="AY495" s="19" t="s">
        <v>140</v>
      </c>
      <c r="BE495" s="218">
        <f>IF(N495="základní",J495,0)</f>
        <v>0</v>
      </c>
      <c r="BF495" s="218">
        <f>IF(N495="snížená",J495,0)</f>
        <v>0</v>
      </c>
      <c r="BG495" s="218">
        <f>IF(N495="zákl. přenesená",J495,0)</f>
        <v>0</v>
      </c>
      <c r="BH495" s="218">
        <f>IF(N495="sníž. přenesená",J495,0)</f>
        <v>0</v>
      </c>
      <c r="BI495" s="218">
        <f>IF(N495="nulová",J495,0)</f>
        <v>0</v>
      </c>
      <c r="BJ495" s="19" t="s">
        <v>14</v>
      </c>
      <c r="BK495" s="218">
        <f>ROUND(I495*H495,2)</f>
        <v>0</v>
      </c>
      <c r="BL495" s="19" t="s">
        <v>148</v>
      </c>
      <c r="BM495" s="217" t="s">
        <v>576</v>
      </c>
    </row>
    <row r="496" s="2" customFormat="1">
      <c r="A496" s="40"/>
      <c r="B496" s="41"/>
      <c r="C496" s="42"/>
      <c r="D496" s="219" t="s">
        <v>150</v>
      </c>
      <c r="E496" s="42"/>
      <c r="F496" s="220" t="s">
        <v>577</v>
      </c>
      <c r="G496" s="42"/>
      <c r="H496" s="42"/>
      <c r="I496" s="221"/>
      <c r="J496" s="42"/>
      <c r="K496" s="42"/>
      <c r="L496" s="46"/>
      <c r="M496" s="222"/>
      <c r="N496" s="223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150</v>
      </c>
      <c r="AU496" s="19" t="s">
        <v>14</v>
      </c>
    </row>
    <row r="497" s="13" customFormat="1">
      <c r="A497" s="13"/>
      <c r="B497" s="224"/>
      <c r="C497" s="225"/>
      <c r="D497" s="226" t="s">
        <v>152</v>
      </c>
      <c r="E497" s="227" t="s">
        <v>19</v>
      </c>
      <c r="F497" s="228" t="s">
        <v>153</v>
      </c>
      <c r="G497" s="225"/>
      <c r="H497" s="227" t="s">
        <v>19</v>
      </c>
      <c r="I497" s="229"/>
      <c r="J497" s="225"/>
      <c r="K497" s="225"/>
      <c r="L497" s="230"/>
      <c r="M497" s="231"/>
      <c r="N497" s="232"/>
      <c r="O497" s="232"/>
      <c r="P497" s="232"/>
      <c r="Q497" s="232"/>
      <c r="R497" s="232"/>
      <c r="S497" s="232"/>
      <c r="T497" s="23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4" t="s">
        <v>152</v>
      </c>
      <c r="AU497" s="234" t="s">
        <v>14</v>
      </c>
      <c r="AV497" s="13" t="s">
        <v>81</v>
      </c>
      <c r="AW497" s="13" t="s">
        <v>33</v>
      </c>
      <c r="AX497" s="13" t="s">
        <v>73</v>
      </c>
      <c r="AY497" s="234" t="s">
        <v>140</v>
      </c>
    </row>
    <row r="498" s="13" customFormat="1">
      <c r="A498" s="13"/>
      <c r="B498" s="224"/>
      <c r="C498" s="225"/>
      <c r="D498" s="226" t="s">
        <v>152</v>
      </c>
      <c r="E498" s="227" t="s">
        <v>19</v>
      </c>
      <c r="F498" s="228" t="s">
        <v>290</v>
      </c>
      <c r="G498" s="225"/>
      <c r="H498" s="227" t="s">
        <v>19</v>
      </c>
      <c r="I498" s="229"/>
      <c r="J498" s="225"/>
      <c r="K498" s="225"/>
      <c r="L498" s="230"/>
      <c r="M498" s="231"/>
      <c r="N498" s="232"/>
      <c r="O498" s="232"/>
      <c r="P498" s="232"/>
      <c r="Q498" s="232"/>
      <c r="R498" s="232"/>
      <c r="S498" s="232"/>
      <c r="T498" s="23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4" t="s">
        <v>152</v>
      </c>
      <c r="AU498" s="234" t="s">
        <v>14</v>
      </c>
      <c r="AV498" s="13" t="s">
        <v>81</v>
      </c>
      <c r="AW498" s="13" t="s">
        <v>33</v>
      </c>
      <c r="AX498" s="13" t="s">
        <v>73</v>
      </c>
      <c r="AY498" s="234" t="s">
        <v>140</v>
      </c>
    </row>
    <row r="499" s="14" customFormat="1">
      <c r="A499" s="14"/>
      <c r="B499" s="235"/>
      <c r="C499" s="236"/>
      <c r="D499" s="226" t="s">
        <v>152</v>
      </c>
      <c r="E499" s="237" t="s">
        <v>19</v>
      </c>
      <c r="F499" s="238" t="s">
        <v>578</v>
      </c>
      <c r="G499" s="236"/>
      <c r="H499" s="239">
        <v>297</v>
      </c>
      <c r="I499" s="240"/>
      <c r="J499" s="236"/>
      <c r="K499" s="236"/>
      <c r="L499" s="241"/>
      <c r="M499" s="242"/>
      <c r="N499" s="243"/>
      <c r="O499" s="243"/>
      <c r="P499" s="243"/>
      <c r="Q499" s="243"/>
      <c r="R499" s="243"/>
      <c r="S499" s="243"/>
      <c r="T499" s="24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5" t="s">
        <v>152</v>
      </c>
      <c r="AU499" s="245" t="s">
        <v>14</v>
      </c>
      <c r="AV499" s="14" t="s">
        <v>14</v>
      </c>
      <c r="AW499" s="14" t="s">
        <v>33</v>
      </c>
      <c r="AX499" s="14" t="s">
        <v>73</v>
      </c>
      <c r="AY499" s="245" t="s">
        <v>140</v>
      </c>
    </row>
    <row r="500" s="14" customFormat="1">
      <c r="A500" s="14"/>
      <c r="B500" s="235"/>
      <c r="C500" s="236"/>
      <c r="D500" s="226" t="s">
        <v>152</v>
      </c>
      <c r="E500" s="237" t="s">
        <v>19</v>
      </c>
      <c r="F500" s="238" t="s">
        <v>579</v>
      </c>
      <c r="G500" s="236"/>
      <c r="H500" s="239">
        <v>88.200000000000003</v>
      </c>
      <c r="I500" s="240"/>
      <c r="J500" s="236"/>
      <c r="K500" s="236"/>
      <c r="L500" s="241"/>
      <c r="M500" s="242"/>
      <c r="N500" s="243"/>
      <c r="O500" s="243"/>
      <c r="P500" s="243"/>
      <c r="Q500" s="243"/>
      <c r="R500" s="243"/>
      <c r="S500" s="243"/>
      <c r="T500" s="24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5" t="s">
        <v>152</v>
      </c>
      <c r="AU500" s="245" t="s">
        <v>14</v>
      </c>
      <c r="AV500" s="14" t="s">
        <v>14</v>
      </c>
      <c r="AW500" s="14" t="s">
        <v>33</v>
      </c>
      <c r="AX500" s="14" t="s">
        <v>73</v>
      </c>
      <c r="AY500" s="245" t="s">
        <v>140</v>
      </c>
    </row>
    <row r="501" s="14" customFormat="1">
      <c r="A501" s="14"/>
      <c r="B501" s="235"/>
      <c r="C501" s="236"/>
      <c r="D501" s="226" t="s">
        <v>152</v>
      </c>
      <c r="E501" s="237" t="s">
        <v>19</v>
      </c>
      <c r="F501" s="238" t="s">
        <v>580</v>
      </c>
      <c r="G501" s="236"/>
      <c r="H501" s="239">
        <v>-9.1579999999999995</v>
      </c>
      <c r="I501" s="240"/>
      <c r="J501" s="236"/>
      <c r="K501" s="236"/>
      <c r="L501" s="241"/>
      <c r="M501" s="242"/>
      <c r="N501" s="243"/>
      <c r="O501" s="243"/>
      <c r="P501" s="243"/>
      <c r="Q501" s="243"/>
      <c r="R501" s="243"/>
      <c r="S501" s="243"/>
      <c r="T501" s="24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5" t="s">
        <v>152</v>
      </c>
      <c r="AU501" s="245" t="s">
        <v>14</v>
      </c>
      <c r="AV501" s="14" t="s">
        <v>14</v>
      </c>
      <c r="AW501" s="14" t="s">
        <v>33</v>
      </c>
      <c r="AX501" s="14" t="s">
        <v>73</v>
      </c>
      <c r="AY501" s="245" t="s">
        <v>140</v>
      </c>
    </row>
    <row r="502" s="14" customFormat="1">
      <c r="A502" s="14"/>
      <c r="B502" s="235"/>
      <c r="C502" s="236"/>
      <c r="D502" s="226" t="s">
        <v>152</v>
      </c>
      <c r="E502" s="237" t="s">
        <v>19</v>
      </c>
      <c r="F502" s="238" t="s">
        <v>581</v>
      </c>
      <c r="G502" s="236"/>
      <c r="H502" s="239">
        <v>-50.969999999999999</v>
      </c>
      <c r="I502" s="240"/>
      <c r="J502" s="236"/>
      <c r="K502" s="236"/>
      <c r="L502" s="241"/>
      <c r="M502" s="242"/>
      <c r="N502" s="243"/>
      <c r="O502" s="243"/>
      <c r="P502" s="243"/>
      <c r="Q502" s="243"/>
      <c r="R502" s="243"/>
      <c r="S502" s="243"/>
      <c r="T502" s="24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5" t="s">
        <v>152</v>
      </c>
      <c r="AU502" s="245" t="s">
        <v>14</v>
      </c>
      <c r="AV502" s="14" t="s">
        <v>14</v>
      </c>
      <c r="AW502" s="14" t="s">
        <v>33</v>
      </c>
      <c r="AX502" s="14" t="s">
        <v>73</v>
      </c>
      <c r="AY502" s="245" t="s">
        <v>140</v>
      </c>
    </row>
    <row r="503" s="14" customFormat="1">
      <c r="A503" s="14"/>
      <c r="B503" s="235"/>
      <c r="C503" s="236"/>
      <c r="D503" s="226" t="s">
        <v>152</v>
      </c>
      <c r="E503" s="237" t="s">
        <v>19</v>
      </c>
      <c r="F503" s="238" t="s">
        <v>582</v>
      </c>
      <c r="G503" s="236"/>
      <c r="H503" s="239">
        <v>-14.651999999999999</v>
      </c>
      <c r="I503" s="240"/>
      <c r="J503" s="236"/>
      <c r="K503" s="236"/>
      <c r="L503" s="241"/>
      <c r="M503" s="242"/>
      <c r="N503" s="243"/>
      <c r="O503" s="243"/>
      <c r="P503" s="243"/>
      <c r="Q503" s="243"/>
      <c r="R503" s="243"/>
      <c r="S503" s="243"/>
      <c r="T503" s="24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5" t="s">
        <v>152</v>
      </c>
      <c r="AU503" s="245" t="s">
        <v>14</v>
      </c>
      <c r="AV503" s="14" t="s">
        <v>14</v>
      </c>
      <c r="AW503" s="14" t="s">
        <v>33</v>
      </c>
      <c r="AX503" s="14" t="s">
        <v>73</v>
      </c>
      <c r="AY503" s="245" t="s">
        <v>140</v>
      </c>
    </row>
    <row r="504" s="14" customFormat="1">
      <c r="A504" s="14"/>
      <c r="B504" s="235"/>
      <c r="C504" s="236"/>
      <c r="D504" s="226" t="s">
        <v>152</v>
      </c>
      <c r="E504" s="237" t="s">
        <v>19</v>
      </c>
      <c r="F504" s="238" t="s">
        <v>583</v>
      </c>
      <c r="G504" s="236"/>
      <c r="H504" s="239">
        <v>-5.9199999999999999</v>
      </c>
      <c r="I504" s="240"/>
      <c r="J504" s="236"/>
      <c r="K504" s="236"/>
      <c r="L504" s="241"/>
      <c r="M504" s="242"/>
      <c r="N504" s="243"/>
      <c r="O504" s="243"/>
      <c r="P504" s="243"/>
      <c r="Q504" s="243"/>
      <c r="R504" s="243"/>
      <c r="S504" s="243"/>
      <c r="T504" s="24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5" t="s">
        <v>152</v>
      </c>
      <c r="AU504" s="245" t="s">
        <v>14</v>
      </c>
      <c r="AV504" s="14" t="s">
        <v>14</v>
      </c>
      <c r="AW504" s="14" t="s">
        <v>33</v>
      </c>
      <c r="AX504" s="14" t="s">
        <v>73</v>
      </c>
      <c r="AY504" s="245" t="s">
        <v>140</v>
      </c>
    </row>
    <row r="505" s="14" customFormat="1">
      <c r="A505" s="14"/>
      <c r="B505" s="235"/>
      <c r="C505" s="236"/>
      <c r="D505" s="226" t="s">
        <v>152</v>
      </c>
      <c r="E505" s="237" t="s">
        <v>19</v>
      </c>
      <c r="F505" s="238" t="s">
        <v>584</v>
      </c>
      <c r="G505" s="236"/>
      <c r="H505" s="239">
        <v>-0.57999999999999996</v>
      </c>
      <c r="I505" s="240"/>
      <c r="J505" s="236"/>
      <c r="K505" s="236"/>
      <c r="L505" s="241"/>
      <c r="M505" s="242"/>
      <c r="N505" s="243"/>
      <c r="O505" s="243"/>
      <c r="P505" s="243"/>
      <c r="Q505" s="243"/>
      <c r="R505" s="243"/>
      <c r="S505" s="243"/>
      <c r="T505" s="24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5" t="s">
        <v>152</v>
      </c>
      <c r="AU505" s="245" t="s">
        <v>14</v>
      </c>
      <c r="AV505" s="14" t="s">
        <v>14</v>
      </c>
      <c r="AW505" s="14" t="s">
        <v>33</v>
      </c>
      <c r="AX505" s="14" t="s">
        <v>73</v>
      </c>
      <c r="AY505" s="245" t="s">
        <v>140</v>
      </c>
    </row>
    <row r="506" s="14" customFormat="1">
      <c r="A506" s="14"/>
      <c r="B506" s="235"/>
      <c r="C506" s="236"/>
      <c r="D506" s="226" t="s">
        <v>152</v>
      </c>
      <c r="E506" s="237" t="s">
        <v>19</v>
      </c>
      <c r="F506" s="238" t="s">
        <v>585</v>
      </c>
      <c r="G506" s="236"/>
      <c r="H506" s="239">
        <v>-0.75700000000000001</v>
      </c>
      <c r="I506" s="240"/>
      <c r="J506" s="236"/>
      <c r="K506" s="236"/>
      <c r="L506" s="241"/>
      <c r="M506" s="242"/>
      <c r="N506" s="243"/>
      <c r="O506" s="243"/>
      <c r="P506" s="243"/>
      <c r="Q506" s="243"/>
      <c r="R506" s="243"/>
      <c r="S506" s="243"/>
      <c r="T506" s="24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5" t="s">
        <v>152</v>
      </c>
      <c r="AU506" s="245" t="s">
        <v>14</v>
      </c>
      <c r="AV506" s="14" t="s">
        <v>14</v>
      </c>
      <c r="AW506" s="14" t="s">
        <v>33</v>
      </c>
      <c r="AX506" s="14" t="s">
        <v>73</v>
      </c>
      <c r="AY506" s="245" t="s">
        <v>140</v>
      </c>
    </row>
    <row r="507" s="14" customFormat="1">
      <c r="A507" s="14"/>
      <c r="B507" s="235"/>
      <c r="C507" s="236"/>
      <c r="D507" s="226" t="s">
        <v>152</v>
      </c>
      <c r="E507" s="237" t="s">
        <v>19</v>
      </c>
      <c r="F507" s="238" t="s">
        <v>586</v>
      </c>
      <c r="G507" s="236"/>
      <c r="H507" s="239">
        <v>-3.8940000000000001</v>
      </c>
      <c r="I507" s="240"/>
      <c r="J507" s="236"/>
      <c r="K507" s="236"/>
      <c r="L507" s="241"/>
      <c r="M507" s="242"/>
      <c r="N507" s="243"/>
      <c r="O507" s="243"/>
      <c r="P507" s="243"/>
      <c r="Q507" s="243"/>
      <c r="R507" s="243"/>
      <c r="S507" s="243"/>
      <c r="T507" s="24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5" t="s">
        <v>152</v>
      </c>
      <c r="AU507" s="245" t="s">
        <v>14</v>
      </c>
      <c r="AV507" s="14" t="s">
        <v>14</v>
      </c>
      <c r="AW507" s="14" t="s">
        <v>33</v>
      </c>
      <c r="AX507" s="14" t="s">
        <v>73</v>
      </c>
      <c r="AY507" s="245" t="s">
        <v>140</v>
      </c>
    </row>
    <row r="508" s="13" customFormat="1">
      <c r="A508" s="13"/>
      <c r="B508" s="224"/>
      <c r="C508" s="225"/>
      <c r="D508" s="226" t="s">
        <v>152</v>
      </c>
      <c r="E508" s="227" t="s">
        <v>19</v>
      </c>
      <c r="F508" s="228" t="s">
        <v>587</v>
      </c>
      <c r="G508" s="225"/>
      <c r="H508" s="227" t="s">
        <v>19</v>
      </c>
      <c r="I508" s="229"/>
      <c r="J508" s="225"/>
      <c r="K508" s="225"/>
      <c r="L508" s="230"/>
      <c r="M508" s="231"/>
      <c r="N508" s="232"/>
      <c r="O508" s="232"/>
      <c r="P508" s="232"/>
      <c r="Q508" s="232"/>
      <c r="R508" s="232"/>
      <c r="S508" s="232"/>
      <c r="T508" s="23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4" t="s">
        <v>152</v>
      </c>
      <c r="AU508" s="234" t="s">
        <v>14</v>
      </c>
      <c r="AV508" s="13" t="s">
        <v>81</v>
      </c>
      <c r="AW508" s="13" t="s">
        <v>33</v>
      </c>
      <c r="AX508" s="13" t="s">
        <v>73</v>
      </c>
      <c r="AY508" s="234" t="s">
        <v>140</v>
      </c>
    </row>
    <row r="509" s="14" customFormat="1">
      <c r="A509" s="14"/>
      <c r="B509" s="235"/>
      <c r="C509" s="236"/>
      <c r="D509" s="226" t="s">
        <v>152</v>
      </c>
      <c r="E509" s="237" t="s">
        <v>19</v>
      </c>
      <c r="F509" s="238" t="s">
        <v>588</v>
      </c>
      <c r="G509" s="236"/>
      <c r="H509" s="239">
        <v>5.1879999999999997</v>
      </c>
      <c r="I509" s="240"/>
      <c r="J509" s="236"/>
      <c r="K509" s="236"/>
      <c r="L509" s="241"/>
      <c r="M509" s="242"/>
      <c r="N509" s="243"/>
      <c r="O509" s="243"/>
      <c r="P509" s="243"/>
      <c r="Q509" s="243"/>
      <c r="R509" s="243"/>
      <c r="S509" s="243"/>
      <c r="T509" s="24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5" t="s">
        <v>152</v>
      </c>
      <c r="AU509" s="245" t="s">
        <v>14</v>
      </c>
      <c r="AV509" s="14" t="s">
        <v>14</v>
      </c>
      <c r="AW509" s="14" t="s">
        <v>33</v>
      </c>
      <c r="AX509" s="14" t="s">
        <v>73</v>
      </c>
      <c r="AY509" s="245" t="s">
        <v>140</v>
      </c>
    </row>
    <row r="510" s="14" customFormat="1">
      <c r="A510" s="14"/>
      <c r="B510" s="235"/>
      <c r="C510" s="236"/>
      <c r="D510" s="226" t="s">
        <v>152</v>
      </c>
      <c r="E510" s="237" t="s">
        <v>19</v>
      </c>
      <c r="F510" s="238" t="s">
        <v>589</v>
      </c>
      <c r="G510" s="236"/>
      <c r="H510" s="239">
        <v>17.651</v>
      </c>
      <c r="I510" s="240"/>
      <c r="J510" s="236"/>
      <c r="K510" s="236"/>
      <c r="L510" s="241"/>
      <c r="M510" s="242"/>
      <c r="N510" s="243"/>
      <c r="O510" s="243"/>
      <c r="P510" s="243"/>
      <c r="Q510" s="243"/>
      <c r="R510" s="243"/>
      <c r="S510" s="243"/>
      <c r="T510" s="24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5" t="s">
        <v>152</v>
      </c>
      <c r="AU510" s="245" t="s">
        <v>14</v>
      </c>
      <c r="AV510" s="14" t="s">
        <v>14</v>
      </c>
      <c r="AW510" s="14" t="s">
        <v>33</v>
      </c>
      <c r="AX510" s="14" t="s">
        <v>73</v>
      </c>
      <c r="AY510" s="245" t="s">
        <v>140</v>
      </c>
    </row>
    <row r="511" s="14" customFormat="1">
      <c r="A511" s="14"/>
      <c r="B511" s="235"/>
      <c r="C511" s="236"/>
      <c r="D511" s="226" t="s">
        <v>152</v>
      </c>
      <c r="E511" s="237" t="s">
        <v>19</v>
      </c>
      <c r="F511" s="238" t="s">
        <v>590</v>
      </c>
      <c r="G511" s="236"/>
      <c r="H511" s="239">
        <v>12.619</v>
      </c>
      <c r="I511" s="240"/>
      <c r="J511" s="236"/>
      <c r="K511" s="236"/>
      <c r="L511" s="241"/>
      <c r="M511" s="242"/>
      <c r="N511" s="243"/>
      <c r="O511" s="243"/>
      <c r="P511" s="243"/>
      <c r="Q511" s="243"/>
      <c r="R511" s="243"/>
      <c r="S511" s="243"/>
      <c r="T511" s="24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5" t="s">
        <v>152</v>
      </c>
      <c r="AU511" s="245" t="s">
        <v>14</v>
      </c>
      <c r="AV511" s="14" t="s">
        <v>14</v>
      </c>
      <c r="AW511" s="14" t="s">
        <v>33</v>
      </c>
      <c r="AX511" s="14" t="s">
        <v>73</v>
      </c>
      <c r="AY511" s="245" t="s">
        <v>140</v>
      </c>
    </row>
    <row r="512" s="14" customFormat="1">
      <c r="A512" s="14"/>
      <c r="B512" s="235"/>
      <c r="C512" s="236"/>
      <c r="D512" s="226" t="s">
        <v>152</v>
      </c>
      <c r="E512" s="237" t="s">
        <v>19</v>
      </c>
      <c r="F512" s="238" t="s">
        <v>591</v>
      </c>
      <c r="G512" s="236"/>
      <c r="H512" s="239">
        <v>4.8220000000000001</v>
      </c>
      <c r="I512" s="240"/>
      <c r="J512" s="236"/>
      <c r="K512" s="236"/>
      <c r="L512" s="241"/>
      <c r="M512" s="242"/>
      <c r="N512" s="243"/>
      <c r="O512" s="243"/>
      <c r="P512" s="243"/>
      <c r="Q512" s="243"/>
      <c r="R512" s="243"/>
      <c r="S512" s="243"/>
      <c r="T512" s="24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5" t="s">
        <v>152</v>
      </c>
      <c r="AU512" s="245" t="s">
        <v>14</v>
      </c>
      <c r="AV512" s="14" t="s">
        <v>14</v>
      </c>
      <c r="AW512" s="14" t="s">
        <v>33</v>
      </c>
      <c r="AX512" s="14" t="s">
        <v>73</v>
      </c>
      <c r="AY512" s="245" t="s">
        <v>140</v>
      </c>
    </row>
    <row r="513" s="14" customFormat="1">
      <c r="A513" s="14"/>
      <c r="B513" s="235"/>
      <c r="C513" s="236"/>
      <c r="D513" s="226" t="s">
        <v>152</v>
      </c>
      <c r="E513" s="237" t="s">
        <v>19</v>
      </c>
      <c r="F513" s="238" t="s">
        <v>592</v>
      </c>
      <c r="G513" s="236"/>
      <c r="H513" s="239">
        <v>1.032</v>
      </c>
      <c r="I513" s="240"/>
      <c r="J513" s="236"/>
      <c r="K513" s="236"/>
      <c r="L513" s="241"/>
      <c r="M513" s="242"/>
      <c r="N513" s="243"/>
      <c r="O513" s="243"/>
      <c r="P513" s="243"/>
      <c r="Q513" s="243"/>
      <c r="R513" s="243"/>
      <c r="S513" s="243"/>
      <c r="T513" s="24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5" t="s">
        <v>152</v>
      </c>
      <c r="AU513" s="245" t="s">
        <v>14</v>
      </c>
      <c r="AV513" s="14" t="s">
        <v>14</v>
      </c>
      <c r="AW513" s="14" t="s">
        <v>33</v>
      </c>
      <c r="AX513" s="14" t="s">
        <v>73</v>
      </c>
      <c r="AY513" s="245" t="s">
        <v>140</v>
      </c>
    </row>
    <row r="514" s="14" customFormat="1">
      <c r="A514" s="14"/>
      <c r="B514" s="235"/>
      <c r="C514" s="236"/>
      <c r="D514" s="226" t="s">
        <v>152</v>
      </c>
      <c r="E514" s="237" t="s">
        <v>19</v>
      </c>
      <c r="F514" s="238" t="s">
        <v>593</v>
      </c>
      <c r="G514" s="236"/>
      <c r="H514" s="239">
        <v>1.1439999999999999</v>
      </c>
      <c r="I514" s="240"/>
      <c r="J514" s="236"/>
      <c r="K514" s="236"/>
      <c r="L514" s="241"/>
      <c r="M514" s="242"/>
      <c r="N514" s="243"/>
      <c r="O514" s="243"/>
      <c r="P514" s="243"/>
      <c r="Q514" s="243"/>
      <c r="R514" s="243"/>
      <c r="S514" s="243"/>
      <c r="T514" s="24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5" t="s">
        <v>152</v>
      </c>
      <c r="AU514" s="245" t="s">
        <v>14</v>
      </c>
      <c r="AV514" s="14" t="s">
        <v>14</v>
      </c>
      <c r="AW514" s="14" t="s">
        <v>33</v>
      </c>
      <c r="AX514" s="14" t="s">
        <v>73</v>
      </c>
      <c r="AY514" s="245" t="s">
        <v>140</v>
      </c>
    </row>
    <row r="515" s="14" customFormat="1">
      <c r="A515" s="14"/>
      <c r="B515" s="235"/>
      <c r="C515" s="236"/>
      <c r="D515" s="226" t="s">
        <v>152</v>
      </c>
      <c r="E515" s="237" t="s">
        <v>19</v>
      </c>
      <c r="F515" s="238" t="s">
        <v>594</v>
      </c>
      <c r="G515" s="236"/>
      <c r="H515" s="239">
        <v>3.9420000000000002</v>
      </c>
      <c r="I515" s="240"/>
      <c r="J515" s="236"/>
      <c r="K515" s="236"/>
      <c r="L515" s="241"/>
      <c r="M515" s="242"/>
      <c r="N515" s="243"/>
      <c r="O515" s="243"/>
      <c r="P515" s="243"/>
      <c r="Q515" s="243"/>
      <c r="R515" s="243"/>
      <c r="S515" s="243"/>
      <c r="T515" s="24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5" t="s">
        <v>152</v>
      </c>
      <c r="AU515" s="245" t="s">
        <v>14</v>
      </c>
      <c r="AV515" s="14" t="s">
        <v>14</v>
      </c>
      <c r="AW515" s="14" t="s">
        <v>33</v>
      </c>
      <c r="AX515" s="14" t="s">
        <v>73</v>
      </c>
      <c r="AY515" s="245" t="s">
        <v>140</v>
      </c>
    </row>
    <row r="516" s="16" customFormat="1">
      <c r="A516" s="16"/>
      <c r="B516" s="257"/>
      <c r="C516" s="258"/>
      <c r="D516" s="226" t="s">
        <v>152</v>
      </c>
      <c r="E516" s="259" t="s">
        <v>19</v>
      </c>
      <c r="F516" s="260" t="s">
        <v>283</v>
      </c>
      <c r="G516" s="258"/>
      <c r="H516" s="261">
        <v>345.66699999999997</v>
      </c>
      <c r="I516" s="262"/>
      <c r="J516" s="258"/>
      <c r="K516" s="258"/>
      <c r="L516" s="263"/>
      <c r="M516" s="264"/>
      <c r="N516" s="265"/>
      <c r="O516" s="265"/>
      <c r="P516" s="265"/>
      <c r="Q516" s="265"/>
      <c r="R516" s="265"/>
      <c r="S516" s="265"/>
      <c r="T516" s="266"/>
      <c r="U516" s="16"/>
      <c r="V516" s="16"/>
      <c r="W516" s="16"/>
      <c r="X516" s="16"/>
      <c r="Y516" s="16"/>
      <c r="Z516" s="16"/>
      <c r="AA516" s="16"/>
      <c r="AB516" s="16"/>
      <c r="AC516" s="16"/>
      <c r="AD516" s="16"/>
      <c r="AE516" s="16"/>
      <c r="AT516" s="267" t="s">
        <v>152</v>
      </c>
      <c r="AU516" s="267" t="s">
        <v>14</v>
      </c>
      <c r="AV516" s="16" t="s">
        <v>141</v>
      </c>
      <c r="AW516" s="16" t="s">
        <v>33</v>
      </c>
      <c r="AX516" s="16" t="s">
        <v>73</v>
      </c>
      <c r="AY516" s="267" t="s">
        <v>140</v>
      </c>
    </row>
    <row r="517" s="13" customFormat="1">
      <c r="A517" s="13"/>
      <c r="B517" s="224"/>
      <c r="C517" s="225"/>
      <c r="D517" s="226" t="s">
        <v>152</v>
      </c>
      <c r="E517" s="227" t="s">
        <v>19</v>
      </c>
      <c r="F517" s="228" t="s">
        <v>263</v>
      </c>
      <c r="G517" s="225"/>
      <c r="H517" s="227" t="s">
        <v>19</v>
      </c>
      <c r="I517" s="229"/>
      <c r="J517" s="225"/>
      <c r="K517" s="225"/>
      <c r="L517" s="230"/>
      <c r="M517" s="231"/>
      <c r="N517" s="232"/>
      <c r="O517" s="232"/>
      <c r="P517" s="232"/>
      <c r="Q517" s="232"/>
      <c r="R517" s="232"/>
      <c r="S517" s="232"/>
      <c r="T517" s="23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4" t="s">
        <v>152</v>
      </c>
      <c r="AU517" s="234" t="s">
        <v>14</v>
      </c>
      <c r="AV517" s="13" t="s">
        <v>81</v>
      </c>
      <c r="AW517" s="13" t="s">
        <v>33</v>
      </c>
      <c r="AX517" s="13" t="s">
        <v>73</v>
      </c>
      <c r="AY517" s="234" t="s">
        <v>140</v>
      </c>
    </row>
    <row r="518" s="14" customFormat="1">
      <c r="A518" s="14"/>
      <c r="B518" s="235"/>
      <c r="C518" s="236"/>
      <c r="D518" s="226" t="s">
        <v>152</v>
      </c>
      <c r="E518" s="237" t="s">
        <v>19</v>
      </c>
      <c r="F518" s="238" t="s">
        <v>578</v>
      </c>
      <c r="G518" s="236"/>
      <c r="H518" s="239">
        <v>297</v>
      </c>
      <c r="I518" s="240"/>
      <c r="J518" s="236"/>
      <c r="K518" s="236"/>
      <c r="L518" s="241"/>
      <c r="M518" s="242"/>
      <c r="N518" s="243"/>
      <c r="O518" s="243"/>
      <c r="P518" s="243"/>
      <c r="Q518" s="243"/>
      <c r="R518" s="243"/>
      <c r="S518" s="243"/>
      <c r="T518" s="24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5" t="s">
        <v>152</v>
      </c>
      <c r="AU518" s="245" t="s">
        <v>14</v>
      </c>
      <c r="AV518" s="14" t="s">
        <v>14</v>
      </c>
      <c r="AW518" s="14" t="s">
        <v>33</v>
      </c>
      <c r="AX518" s="14" t="s">
        <v>73</v>
      </c>
      <c r="AY518" s="245" t="s">
        <v>140</v>
      </c>
    </row>
    <row r="519" s="14" customFormat="1">
      <c r="A519" s="14"/>
      <c r="B519" s="235"/>
      <c r="C519" s="236"/>
      <c r="D519" s="226" t="s">
        <v>152</v>
      </c>
      <c r="E519" s="237" t="s">
        <v>19</v>
      </c>
      <c r="F519" s="238" t="s">
        <v>579</v>
      </c>
      <c r="G519" s="236"/>
      <c r="H519" s="239">
        <v>88.200000000000003</v>
      </c>
      <c r="I519" s="240"/>
      <c r="J519" s="236"/>
      <c r="K519" s="236"/>
      <c r="L519" s="241"/>
      <c r="M519" s="242"/>
      <c r="N519" s="243"/>
      <c r="O519" s="243"/>
      <c r="P519" s="243"/>
      <c r="Q519" s="243"/>
      <c r="R519" s="243"/>
      <c r="S519" s="243"/>
      <c r="T519" s="24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5" t="s">
        <v>152</v>
      </c>
      <c r="AU519" s="245" t="s">
        <v>14</v>
      </c>
      <c r="AV519" s="14" t="s">
        <v>14</v>
      </c>
      <c r="AW519" s="14" t="s">
        <v>33</v>
      </c>
      <c r="AX519" s="14" t="s">
        <v>73</v>
      </c>
      <c r="AY519" s="245" t="s">
        <v>140</v>
      </c>
    </row>
    <row r="520" s="14" customFormat="1">
      <c r="A520" s="14"/>
      <c r="B520" s="235"/>
      <c r="C520" s="236"/>
      <c r="D520" s="226" t="s">
        <v>152</v>
      </c>
      <c r="E520" s="237" t="s">
        <v>19</v>
      </c>
      <c r="F520" s="238" t="s">
        <v>595</v>
      </c>
      <c r="G520" s="236"/>
      <c r="H520" s="239">
        <v>-6.2910000000000004</v>
      </c>
      <c r="I520" s="240"/>
      <c r="J520" s="236"/>
      <c r="K520" s="236"/>
      <c r="L520" s="241"/>
      <c r="M520" s="242"/>
      <c r="N520" s="243"/>
      <c r="O520" s="243"/>
      <c r="P520" s="243"/>
      <c r="Q520" s="243"/>
      <c r="R520" s="243"/>
      <c r="S520" s="243"/>
      <c r="T520" s="24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5" t="s">
        <v>152</v>
      </c>
      <c r="AU520" s="245" t="s">
        <v>14</v>
      </c>
      <c r="AV520" s="14" t="s">
        <v>14</v>
      </c>
      <c r="AW520" s="14" t="s">
        <v>33</v>
      </c>
      <c r="AX520" s="14" t="s">
        <v>73</v>
      </c>
      <c r="AY520" s="245" t="s">
        <v>140</v>
      </c>
    </row>
    <row r="521" s="14" customFormat="1">
      <c r="A521" s="14"/>
      <c r="B521" s="235"/>
      <c r="C521" s="236"/>
      <c r="D521" s="226" t="s">
        <v>152</v>
      </c>
      <c r="E521" s="237" t="s">
        <v>19</v>
      </c>
      <c r="F521" s="238" t="s">
        <v>596</v>
      </c>
      <c r="G521" s="236"/>
      <c r="H521" s="239">
        <v>-51.174999999999997</v>
      </c>
      <c r="I521" s="240"/>
      <c r="J521" s="236"/>
      <c r="K521" s="236"/>
      <c r="L521" s="241"/>
      <c r="M521" s="242"/>
      <c r="N521" s="243"/>
      <c r="O521" s="243"/>
      <c r="P521" s="243"/>
      <c r="Q521" s="243"/>
      <c r="R521" s="243"/>
      <c r="S521" s="243"/>
      <c r="T521" s="24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5" t="s">
        <v>152</v>
      </c>
      <c r="AU521" s="245" t="s">
        <v>14</v>
      </c>
      <c r="AV521" s="14" t="s">
        <v>14</v>
      </c>
      <c r="AW521" s="14" t="s">
        <v>33</v>
      </c>
      <c r="AX521" s="14" t="s">
        <v>73</v>
      </c>
      <c r="AY521" s="245" t="s">
        <v>140</v>
      </c>
    </row>
    <row r="522" s="14" customFormat="1">
      <c r="A522" s="14"/>
      <c r="B522" s="235"/>
      <c r="C522" s="236"/>
      <c r="D522" s="226" t="s">
        <v>152</v>
      </c>
      <c r="E522" s="237" t="s">
        <v>19</v>
      </c>
      <c r="F522" s="238" t="s">
        <v>582</v>
      </c>
      <c r="G522" s="236"/>
      <c r="H522" s="239">
        <v>-14.651999999999999</v>
      </c>
      <c r="I522" s="240"/>
      <c r="J522" s="236"/>
      <c r="K522" s="236"/>
      <c r="L522" s="241"/>
      <c r="M522" s="242"/>
      <c r="N522" s="243"/>
      <c r="O522" s="243"/>
      <c r="P522" s="243"/>
      <c r="Q522" s="243"/>
      <c r="R522" s="243"/>
      <c r="S522" s="243"/>
      <c r="T522" s="24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5" t="s">
        <v>152</v>
      </c>
      <c r="AU522" s="245" t="s">
        <v>14</v>
      </c>
      <c r="AV522" s="14" t="s">
        <v>14</v>
      </c>
      <c r="AW522" s="14" t="s">
        <v>33</v>
      </c>
      <c r="AX522" s="14" t="s">
        <v>73</v>
      </c>
      <c r="AY522" s="245" t="s">
        <v>140</v>
      </c>
    </row>
    <row r="523" s="14" customFormat="1">
      <c r="A523" s="14"/>
      <c r="B523" s="235"/>
      <c r="C523" s="236"/>
      <c r="D523" s="226" t="s">
        <v>152</v>
      </c>
      <c r="E523" s="237" t="s">
        <v>19</v>
      </c>
      <c r="F523" s="238" t="s">
        <v>597</v>
      </c>
      <c r="G523" s="236"/>
      <c r="H523" s="239">
        <v>-5.9500000000000002</v>
      </c>
      <c r="I523" s="240"/>
      <c r="J523" s="236"/>
      <c r="K523" s="236"/>
      <c r="L523" s="241"/>
      <c r="M523" s="242"/>
      <c r="N523" s="243"/>
      <c r="O523" s="243"/>
      <c r="P523" s="243"/>
      <c r="Q523" s="243"/>
      <c r="R523" s="243"/>
      <c r="S523" s="243"/>
      <c r="T523" s="24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5" t="s">
        <v>152</v>
      </c>
      <c r="AU523" s="245" t="s">
        <v>14</v>
      </c>
      <c r="AV523" s="14" t="s">
        <v>14</v>
      </c>
      <c r="AW523" s="14" t="s">
        <v>33</v>
      </c>
      <c r="AX523" s="14" t="s">
        <v>73</v>
      </c>
      <c r="AY523" s="245" t="s">
        <v>140</v>
      </c>
    </row>
    <row r="524" s="14" customFormat="1">
      <c r="A524" s="14"/>
      <c r="B524" s="235"/>
      <c r="C524" s="236"/>
      <c r="D524" s="226" t="s">
        <v>152</v>
      </c>
      <c r="E524" s="237" t="s">
        <v>19</v>
      </c>
      <c r="F524" s="238" t="s">
        <v>584</v>
      </c>
      <c r="G524" s="236"/>
      <c r="H524" s="239">
        <v>-0.57999999999999996</v>
      </c>
      <c r="I524" s="240"/>
      <c r="J524" s="236"/>
      <c r="K524" s="236"/>
      <c r="L524" s="241"/>
      <c r="M524" s="242"/>
      <c r="N524" s="243"/>
      <c r="O524" s="243"/>
      <c r="P524" s="243"/>
      <c r="Q524" s="243"/>
      <c r="R524" s="243"/>
      <c r="S524" s="243"/>
      <c r="T524" s="24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5" t="s">
        <v>152</v>
      </c>
      <c r="AU524" s="245" t="s">
        <v>14</v>
      </c>
      <c r="AV524" s="14" t="s">
        <v>14</v>
      </c>
      <c r="AW524" s="14" t="s">
        <v>33</v>
      </c>
      <c r="AX524" s="14" t="s">
        <v>73</v>
      </c>
      <c r="AY524" s="245" t="s">
        <v>140</v>
      </c>
    </row>
    <row r="525" s="14" customFormat="1">
      <c r="A525" s="14"/>
      <c r="B525" s="235"/>
      <c r="C525" s="236"/>
      <c r="D525" s="226" t="s">
        <v>152</v>
      </c>
      <c r="E525" s="237" t="s">
        <v>19</v>
      </c>
      <c r="F525" s="238" t="s">
        <v>598</v>
      </c>
      <c r="G525" s="236"/>
      <c r="H525" s="239">
        <v>-1.2849999999999999</v>
      </c>
      <c r="I525" s="240"/>
      <c r="J525" s="236"/>
      <c r="K525" s="236"/>
      <c r="L525" s="241"/>
      <c r="M525" s="242"/>
      <c r="N525" s="243"/>
      <c r="O525" s="243"/>
      <c r="P525" s="243"/>
      <c r="Q525" s="243"/>
      <c r="R525" s="243"/>
      <c r="S525" s="243"/>
      <c r="T525" s="24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5" t="s">
        <v>152</v>
      </c>
      <c r="AU525" s="245" t="s">
        <v>14</v>
      </c>
      <c r="AV525" s="14" t="s">
        <v>14</v>
      </c>
      <c r="AW525" s="14" t="s">
        <v>33</v>
      </c>
      <c r="AX525" s="14" t="s">
        <v>73</v>
      </c>
      <c r="AY525" s="245" t="s">
        <v>140</v>
      </c>
    </row>
    <row r="526" s="14" customFormat="1">
      <c r="A526" s="14"/>
      <c r="B526" s="235"/>
      <c r="C526" s="236"/>
      <c r="D526" s="226" t="s">
        <v>152</v>
      </c>
      <c r="E526" s="237" t="s">
        <v>19</v>
      </c>
      <c r="F526" s="238" t="s">
        <v>586</v>
      </c>
      <c r="G526" s="236"/>
      <c r="H526" s="239">
        <v>-3.8940000000000001</v>
      </c>
      <c r="I526" s="240"/>
      <c r="J526" s="236"/>
      <c r="K526" s="236"/>
      <c r="L526" s="241"/>
      <c r="M526" s="242"/>
      <c r="N526" s="243"/>
      <c r="O526" s="243"/>
      <c r="P526" s="243"/>
      <c r="Q526" s="243"/>
      <c r="R526" s="243"/>
      <c r="S526" s="243"/>
      <c r="T526" s="24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5" t="s">
        <v>152</v>
      </c>
      <c r="AU526" s="245" t="s">
        <v>14</v>
      </c>
      <c r="AV526" s="14" t="s">
        <v>14</v>
      </c>
      <c r="AW526" s="14" t="s">
        <v>33</v>
      </c>
      <c r="AX526" s="14" t="s">
        <v>73</v>
      </c>
      <c r="AY526" s="245" t="s">
        <v>140</v>
      </c>
    </row>
    <row r="527" s="13" customFormat="1">
      <c r="A527" s="13"/>
      <c r="B527" s="224"/>
      <c r="C527" s="225"/>
      <c r="D527" s="226" t="s">
        <v>152</v>
      </c>
      <c r="E527" s="227" t="s">
        <v>19</v>
      </c>
      <c r="F527" s="228" t="s">
        <v>587</v>
      </c>
      <c r="G527" s="225"/>
      <c r="H527" s="227" t="s">
        <v>19</v>
      </c>
      <c r="I527" s="229"/>
      <c r="J527" s="225"/>
      <c r="K527" s="225"/>
      <c r="L527" s="230"/>
      <c r="M527" s="231"/>
      <c r="N527" s="232"/>
      <c r="O527" s="232"/>
      <c r="P527" s="232"/>
      <c r="Q527" s="232"/>
      <c r="R527" s="232"/>
      <c r="S527" s="232"/>
      <c r="T527" s="23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4" t="s">
        <v>152</v>
      </c>
      <c r="AU527" s="234" t="s">
        <v>14</v>
      </c>
      <c r="AV527" s="13" t="s">
        <v>81</v>
      </c>
      <c r="AW527" s="13" t="s">
        <v>33</v>
      </c>
      <c r="AX527" s="13" t="s">
        <v>73</v>
      </c>
      <c r="AY527" s="234" t="s">
        <v>140</v>
      </c>
    </row>
    <row r="528" s="14" customFormat="1">
      <c r="A528" s="14"/>
      <c r="B528" s="235"/>
      <c r="C528" s="236"/>
      <c r="D528" s="226" t="s">
        <v>152</v>
      </c>
      <c r="E528" s="237" t="s">
        <v>19</v>
      </c>
      <c r="F528" s="238" t="s">
        <v>599</v>
      </c>
      <c r="G528" s="236"/>
      <c r="H528" s="239">
        <v>5.5529999999999999</v>
      </c>
      <c r="I528" s="240"/>
      <c r="J528" s="236"/>
      <c r="K528" s="236"/>
      <c r="L528" s="241"/>
      <c r="M528" s="242"/>
      <c r="N528" s="243"/>
      <c r="O528" s="243"/>
      <c r="P528" s="243"/>
      <c r="Q528" s="243"/>
      <c r="R528" s="243"/>
      <c r="S528" s="243"/>
      <c r="T528" s="24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5" t="s">
        <v>152</v>
      </c>
      <c r="AU528" s="245" t="s">
        <v>14</v>
      </c>
      <c r="AV528" s="14" t="s">
        <v>14</v>
      </c>
      <c r="AW528" s="14" t="s">
        <v>33</v>
      </c>
      <c r="AX528" s="14" t="s">
        <v>73</v>
      </c>
      <c r="AY528" s="245" t="s">
        <v>140</v>
      </c>
    </row>
    <row r="529" s="14" customFormat="1">
      <c r="A529" s="14"/>
      <c r="B529" s="235"/>
      <c r="C529" s="236"/>
      <c r="D529" s="226" t="s">
        <v>152</v>
      </c>
      <c r="E529" s="237" t="s">
        <v>19</v>
      </c>
      <c r="F529" s="238" t="s">
        <v>600</v>
      </c>
      <c r="G529" s="236"/>
      <c r="H529" s="239">
        <v>17.702999999999999</v>
      </c>
      <c r="I529" s="240"/>
      <c r="J529" s="236"/>
      <c r="K529" s="236"/>
      <c r="L529" s="241"/>
      <c r="M529" s="242"/>
      <c r="N529" s="243"/>
      <c r="O529" s="243"/>
      <c r="P529" s="243"/>
      <c r="Q529" s="243"/>
      <c r="R529" s="243"/>
      <c r="S529" s="243"/>
      <c r="T529" s="244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5" t="s">
        <v>152</v>
      </c>
      <c r="AU529" s="245" t="s">
        <v>14</v>
      </c>
      <c r="AV529" s="14" t="s">
        <v>14</v>
      </c>
      <c r="AW529" s="14" t="s">
        <v>33</v>
      </c>
      <c r="AX529" s="14" t="s">
        <v>73</v>
      </c>
      <c r="AY529" s="245" t="s">
        <v>140</v>
      </c>
    </row>
    <row r="530" s="14" customFormat="1">
      <c r="A530" s="14"/>
      <c r="B530" s="235"/>
      <c r="C530" s="236"/>
      <c r="D530" s="226" t="s">
        <v>152</v>
      </c>
      <c r="E530" s="237" t="s">
        <v>19</v>
      </c>
      <c r="F530" s="238" t="s">
        <v>590</v>
      </c>
      <c r="G530" s="236"/>
      <c r="H530" s="239">
        <v>12.619</v>
      </c>
      <c r="I530" s="240"/>
      <c r="J530" s="236"/>
      <c r="K530" s="236"/>
      <c r="L530" s="241"/>
      <c r="M530" s="242"/>
      <c r="N530" s="243"/>
      <c r="O530" s="243"/>
      <c r="P530" s="243"/>
      <c r="Q530" s="243"/>
      <c r="R530" s="243"/>
      <c r="S530" s="243"/>
      <c r="T530" s="24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5" t="s">
        <v>152</v>
      </c>
      <c r="AU530" s="245" t="s">
        <v>14</v>
      </c>
      <c r="AV530" s="14" t="s">
        <v>14</v>
      </c>
      <c r="AW530" s="14" t="s">
        <v>33</v>
      </c>
      <c r="AX530" s="14" t="s">
        <v>73</v>
      </c>
      <c r="AY530" s="245" t="s">
        <v>140</v>
      </c>
    </row>
    <row r="531" s="14" customFormat="1">
      <c r="A531" s="14"/>
      <c r="B531" s="235"/>
      <c r="C531" s="236"/>
      <c r="D531" s="226" t="s">
        <v>152</v>
      </c>
      <c r="E531" s="237" t="s">
        <v>19</v>
      </c>
      <c r="F531" s="238" t="s">
        <v>601</v>
      </c>
      <c r="G531" s="236"/>
      <c r="H531" s="239">
        <v>4.8399999999999999</v>
      </c>
      <c r="I531" s="240"/>
      <c r="J531" s="236"/>
      <c r="K531" s="236"/>
      <c r="L531" s="241"/>
      <c r="M531" s="242"/>
      <c r="N531" s="243"/>
      <c r="O531" s="243"/>
      <c r="P531" s="243"/>
      <c r="Q531" s="243"/>
      <c r="R531" s="243"/>
      <c r="S531" s="243"/>
      <c r="T531" s="24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5" t="s">
        <v>152</v>
      </c>
      <c r="AU531" s="245" t="s">
        <v>14</v>
      </c>
      <c r="AV531" s="14" t="s">
        <v>14</v>
      </c>
      <c r="AW531" s="14" t="s">
        <v>33</v>
      </c>
      <c r="AX531" s="14" t="s">
        <v>73</v>
      </c>
      <c r="AY531" s="245" t="s">
        <v>140</v>
      </c>
    </row>
    <row r="532" s="14" customFormat="1">
      <c r="A532" s="14"/>
      <c r="B532" s="235"/>
      <c r="C532" s="236"/>
      <c r="D532" s="226" t="s">
        <v>152</v>
      </c>
      <c r="E532" s="237" t="s">
        <v>19</v>
      </c>
      <c r="F532" s="238" t="s">
        <v>592</v>
      </c>
      <c r="G532" s="236"/>
      <c r="H532" s="239">
        <v>1.032</v>
      </c>
      <c r="I532" s="240"/>
      <c r="J532" s="236"/>
      <c r="K532" s="236"/>
      <c r="L532" s="241"/>
      <c r="M532" s="242"/>
      <c r="N532" s="243"/>
      <c r="O532" s="243"/>
      <c r="P532" s="243"/>
      <c r="Q532" s="243"/>
      <c r="R532" s="243"/>
      <c r="S532" s="243"/>
      <c r="T532" s="24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5" t="s">
        <v>152</v>
      </c>
      <c r="AU532" s="245" t="s">
        <v>14</v>
      </c>
      <c r="AV532" s="14" t="s">
        <v>14</v>
      </c>
      <c r="AW532" s="14" t="s">
        <v>33</v>
      </c>
      <c r="AX532" s="14" t="s">
        <v>73</v>
      </c>
      <c r="AY532" s="245" t="s">
        <v>140</v>
      </c>
    </row>
    <row r="533" s="14" customFormat="1">
      <c r="A533" s="14"/>
      <c r="B533" s="235"/>
      <c r="C533" s="236"/>
      <c r="D533" s="226" t="s">
        <v>152</v>
      </c>
      <c r="E533" s="237" t="s">
        <v>19</v>
      </c>
      <c r="F533" s="238" t="s">
        <v>602</v>
      </c>
      <c r="G533" s="236"/>
      <c r="H533" s="239">
        <v>2.0590000000000002</v>
      </c>
      <c r="I533" s="240"/>
      <c r="J533" s="236"/>
      <c r="K533" s="236"/>
      <c r="L533" s="241"/>
      <c r="M533" s="242"/>
      <c r="N533" s="243"/>
      <c r="O533" s="243"/>
      <c r="P533" s="243"/>
      <c r="Q533" s="243"/>
      <c r="R533" s="243"/>
      <c r="S533" s="243"/>
      <c r="T533" s="24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5" t="s">
        <v>152</v>
      </c>
      <c r="AU533" s="245" t="s">
        <v>14</v>
      </c>
      <c r="AV533" s="14" t="s">
        <v>14</v>
      </c>
      <c r="AW533" s="14" t="s">
        <v>33</v>
      </c>
      <c r="AX533" s="14" t="s">
        <v>73</v>
      </c>
      <c r="AY533" s="245" t="s">
        <v>140</v>
      </c>
    </row>
    <row r="534" s="14" customFormat="1">
      <c r="A534" s="14"/>
      <c r="B534" s="235"/>
      <c r="C534" s="236"/>
      <c r="D534" s="226" t="s">
        <v>152</v>
      </c>
      <c r="E534" s="237" t="s">
        <v>19</v>
      </c>
      <c r="F534" s="238" t="s">
        <v>594</v>
      </c>
      <c r="G534" s="236"/>
      <c r="H534" s="239">
        <v>3.9420000000000002</v>
      </c>
      <c r="I534" s="240"/>
      <c r="J534" s="236"/>
      <c r="K534" s="236"/>
      <c r="L534" s="241"/>
      <c r="M534" s="242"/>
      <c r="N534" s="243"/>
      <c r="O534" s="243"/>
      <c r="P534" s="243"/>
      <c r="Q534" s="243"/>
      <c r="R534" s="243"/>
      <c r="S534" s="243"/>
      <c r="T534" s="244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5" t="s">
        <v>152</v>
      </c>
      <c r="AU534" s="245" t="s">
        <v>14</v>
      </c>
      <c r="AV534" s="14" t="s">
        <v>14</v>
      </c>
      <c r="AW534" s="14" t="s">
        <v>33</v>
      </c>
      <c r="AX534" s="14" t="s">
        <v>73</v>
      </c>
      <c r="AY534" s="245" t="s">
        <v>140</v>
      </c>
    </row>
    <row r="535" s="16" customFormat="1">
      <c r="A535" s="16"/>
      <c r="B535" s="257"/>
      <c r="C535" s="258"/>
      <c r="D535" s="226" t="s">
        <v>152</v>
      </c>
      <c r="E535" s="259" t="s">
        <v>19</v>
      </c>
      <c r="F535" s="260" t="s">
        <v>283</v>
      </c>
      <c r="G535" s="258"/>
      <c r="H535" s="261">
        <v>349.12099999999998</v>
      </c>
      <c r="I535" s="262"/>
      <c r="J535" s="258"/>
      <c r="K535" s="258"/>
      <c r="L535" s="263"/>
      <c r="M535" s="264"/>
      <c r="N535" s="265"/>
      <c r="O535" s="265"/>
      <c r="P535" s="265"/>
      <c r="Q535" s="265"/>
      <c r="R535" s="265"/>
      <c r="S535" s="265"/>
      <c r="T535" s="266"/>
      <c r="U535" s="16"/>
      <c r="V535" s="16"/>
      <c r="W535" s="16"/>
      <c r="X535" s="16"/>
      <c r="Y535" s="16"/>
      <c r="Z535" s="16"/>
      <c r="AA535" s="16"/>
      <c r="AB535" s="16"/>
      <c r="AC535" s="16"/>
      <c r="AD535" s="16"/>
      <c r="AE535" s="16"/>
      <c r="AT535" s="267" t="s">
        <v>152</v>
      </c>
      <c r="AU535" s="267" t="s">
        <v>14</v>
      </c>
      <c r="AV535" s="16" t="s">
        <v>141</v>
      </c>
      <c r="AW535" s="16" t="s">
        <v>33</v>
      </c>
      <c r="AX535" s="16" t="s">
        <v>73</v>
      </c>
      <c r="AY535" s="267" t="s">
        <v>140</v>
      </c>
    </row>
    <row r="536" s="15" customFormat="1">
      <c r="A536" s="15"/>
      <c r="B536" s="246"/>
      <c r="C536" s="247"/>
      <c r="D536" s="226" t="s">
        <v>152</v>
      </c>
      <c r="E536" s="248" t="s">
        <v>19</v>
      </c>
      <c r="F536" s="249" t="s">
        <v>189</v>
      </c>
      <c r="G536" s="247"/>
      <c r="H536" s="250">
        <v>694.78800000000001</v>
      </c>
      <c r="I536" s="251"/>
      <c r="J536" s="247"/>
      <c r="K536" s="247"/>
      <c r="L536" s="252"/>
      <c r="M536" s="253"/>
      <c r="N536" s="254"/>
      <c r="O536" s="254"/>
      <c r="P536" s="254"/>
      <c r="Q536" s="254"/>
      <c r="R536" s="254"/>
      <c r="S536" s="254"/>
      <c r="T536" s="255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56" t="s">
        <v>152</v>
      </c>
      <c r="AU536" s="256" t="s">
        <v>14</v>
      </c>
      <c r="AV536" s="15" t="s">
        <v>148</v>
      </c>
      <c r="AW536" s="15" t="s">
        <v>33</v>
      </c>
      <c r="AX536" s="15" t="s">
        <v>81</v>
      </c>
      <c r="AY536" s="256" t="s">
        <v>140</v>
      </c>
    </row>
    <row r="537" s="2" customFormat="1" ht="24.15" customHeight="1">
      <c r="A537" s="40"/>
      <c r="B537" s="41"/>
      <c r="C537" s="206" t="s">
        <v>603</v>
      </c>
      <c r="D537" s="206" t="s">
        <v>143</v>
      </c>
      <c r="E537" s="207" t="s">
        <v>604</v>
      </c>
      <c r="F537" s="208" t="s">
        <v>605</v>
      </c>
      <c r="G537" s="209" t="s">
        <v>184</v>
      </c>
      <c r="H537" s="210">
        <v>110.304</v>
      </c>
      <c r="I537" s="211"/>
      <c r="J537" s="212">
        <f>ROUND(I537*H537,2)</f>
        <v>0</v>
      </c>
      <c r="K537" s="208" t="s">
        <v>147</v>
      </c>
      <c r="L537" s="46"/>
      <c r="M537" s="213" t="s">
        <v>19</v>
      </c>
      <c r="N537" s="214" t="s">
        <v>45</v>
      </c>
      <c r="O537" s="86"/>
      <c r="P537" s="215">
        <f>O537*H537</f>
        <v>0</v>
      </c>
      <c r="Q537" s="215">
        <v>0</v>
      </c>
      <c r="R537" s="215">
        <f>Q537*H537</f>
        <v>0</v>
      </c>
      <c r="S537" s="215">
        <v>0.068000000000000005</v>
      </c>
      <c r="T537" s="216">
        <f>S537*H537</f>
        <v>7.5006720000000007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17" t="s">
        <v>148</v>
      </c>
      <c r="AT537" s="217" t="s">
        <v>143</v>
      </c>
      <c r="AU537" s="217" t="s">
        <v>14</v>
      </c>
      <c r="AY537" s="19" t="s">
        <v>140</v>
      </c>
      <c r="BE537" s="218">
        <f>IF(N537="základní",J537,0)</f>
        <v>0</v>
      </c>
      <c r="BF537" s="218">
        <f>IF(N537="snížená",J537,0)</f>
        <v>0</v>
      </c>
      <c r="BG537" s="218">
        <f>IF(N537="zákl. přenesená",J537,0)</f>
        <v>0</v>
      </c>
      <c r="BH537" s="218">
        <f>IF(N537="sníž. přenesená",J537,0)</f>
        <v>0</v>
      </c>
      <c r="BI537" s="218">
        <f>IF(N537="nulová",J537,0)</f>
        <v>0</v>
      </c>
      <c r="BJ537" s="19" t="s">
        <v>14</v>
      </c>
      <c r="BK537" s="218">
        <f>ROUND(I537*H537,2)</f>
        <v>0</v>
      </c>
      <c r="BL537" s="19" t="s">
        <v>148</v>
      </c>
      <c r="BM537" s="217" t="s">
        <v>606</v>
      </c>
    </row>
    <row r="538" s="2" customFormat="1">
      <c r="A538" s="40"/>
      <c r="B538" s="41"/>
      <c r="C538" s="42"/>
      <c r="D538" s="219" t="s">
        <v>150</v>
      </c>
      <c r="E538" s="42"/>
      <c r="F538" s="220" t="s">
        <v>607</v>
      </c>
      <c r="G538" s="42"/>
      <c r="H538" s="42"/>
      <c r="I538" s="221"/>
      <c r="J538" s="42"/>
      <c r="K538" s="42"/>
      <c r="L538" s="46"/>
      <c r="M538" s="222"/>
      <c r="N538" s="223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150</v>
      </c>
      <c r="AU538" s="19" t="s">
        <v>14</v>
      </c>
    </row>
    <row r="539" s="13" customFormat="1">
      <c r="A539" s="13"/>
      <c r="B539" s="224"/>
      <c r="C539" s="225"/>
      <c r="D539" s="226" t="s">
        <v>152</v>
      </c>
      <c r="E539" s="227" t="s">
        <v>19</v>
      </c>
      <c r="F539" s="228" t="s">
        <v>153</v>
      </c>
      <c r="G539" s="225"/>
      <c r="H539" s="227" t="s">
        <v>19</v>
      </c>
      <c r="I539" s="229"/>
      <c r="J539" s="225"/>
      <c r="K539" s="225"/>
      <c r="L539" s="230"/>
      <c r="M539" s="231"/>
      <c r="N539" s="232"/>
      <c r="O539" s="232"/>
      <c r="P539" s="232"/>
      <c r="Q539" s="232"/>
      <c r="R539" s="232"/>
      <c r="S539" s="232"/>
      <c r="T539" s="23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4" t="s">
        <v>152</v>
      </c>
      <c r="AU539" s="234" t="s">
        <v>14</v>
      </c>
      <c r="AV539" s="13" t="s">
        <v>81</v>
      </c>
      <c r="AW539" s="13" t="s">
        <v>33</v>
      </c>
      <c r="AX539" s="13" t="s">
        <v>73</v>
      </c>
      <c r="AY539" s="234" t="s">
        <v>140</v>
      </c>
    </row>
    <row r="540" s="13" customFormat="1">
      <c r="A540" s="13"/>
      <c r="B540" s="224"/>
      <c r="C540" s="225"/>
      <c r="D540" s="226" t="s">
        <v>152</v>
      </c>
      <c r="E540" s="227" t="s">
        <v>19</v>
      </c>
      <c r="F540" s="228" t="s">
        <v>357</v>
      </c>
      <c r="G540" s="225"/>
      <c r="H540" s="227" t="s">
        <v>19</v>
      </c>
      <c r="I540" s="229"/>
      <c r="J540" s="225"/>
      <c r="K540" s="225"/>
      <c r="L540" s="230"/>
      <c r="M540" s="231"/>
      <c r="N540" s="232"/>
      <c r="O540" s="232"/>
      <c r="P540" s="232"/>
      <c r="Q540" s="232"/>
      <c r="R540" s="232"/>
      <c r="S540" s="232"/>
      <c r="T540" s="23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4" t="s">
        <v>152</v>
      </c>
      <c r="AU540" s="234" t="s">
        <v>14</v>
      </c>
      <c r="AV540" s="13" t="s">
        <v>81</v>
      </c>
      <c r="AW540" s="13" t="s">
        <v>33</v>
      </c>
      <c r="AX540" s="13" t="s">
        <v>73</v>
      </c>
      <c r="AY540" s="234" t="s">
        <v>140</v>
      </c>
    </row>
    <row r="541" s="14" customFormat="1">
      <c r="A541" s="14"/>
      <c r="B541" s="235"/>
      <c r="C541" s="236"/>
      <c r="D541" s="226" t="s">
        <v>152</v>
      </c>
      <c r="E541" s="237" t="s">
        <v>19</v>
      </c>
      <c r="F541" s="238" t="s">
        <v>608</v>
      </c>
      <c r="G541" s="236"/>
      <c r="H541" s="239">
        <v>36.415999999999997</v>
      </c>
      <c r="I541" s="240"/>
      <c r="J541" s="236"/>
      <c r="K541" s="236"/>
      <c r="L541" s="241"/>
      <c r="M541" s="242"/>
      <c r="N541" s="243"/>
      <c r="O541" s="243"/>
      <c r="P541" s="243"/>
      <c r="Q541" s="243"/>
      <c r="R541" s="243"/>
      <c r="S541" s="243"/>
      <c r="T541" s="24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5" t="s">
        <v>152</v>
      </c>
      <c r="AU541" s="245" t="s">
        <v>14</v>
      </c>
      <c r="AV541" s="14" t="s">
        <v>14</v>
      </c>
      <c r="AW541" s="14" t="s">
        <v>33</v>
      </c>
      <c r="AX541" s="14" t="s">
        <v>73</v>
      </c>
      <c r="AY541" s="245" t="s">
        <v>140</v>
      </c>
    </row>
    <row r="542" s="14" customFormat="1">
      <c r="A542" s="14"/>
      <c r="B542" s="235"/>
      <c r="C542" s="236"/>
      <c r="D542" s="226" t="s">
        <v>152</v>
      </c>
      <c r="E542" s="237" t="s">
        <v>19</v>
      </c>
      <c r="F542" s="238" t="s">
        <v>609</v>
      </c>
      <c r="G542" s="236"/>
      <c r="H542" s="239">
        <v>-5.1200000000000001</v>
      </c>
      <c r="I542" s="240"/>
      <c r="J542" s="236"/>
      <c r="K542" s="236"/>
      <c r="L542" s="241"/>
      <c r="M542" s="242"/>
      <c r="N542" s="243"/>
      <c r="O542" s="243"/>
      <c r="P542" s="243"/>
      <c r="Q542" s="243"/>
      <c r="R542" s="243"/>
      <c r="S542" s="243"/>
      <c r="T542" s="24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5" t="s">
        <v>152</v>
      </c>
      <c r="AU542" s="245" t="s">
        <v>14</v>
      </c>
      <c r="AV542" s="14" t="s">
        <v>14</v>
      </c>
      <c r="AW542" s="14" t="s">
        <v>33</v>
      </c>
      <c r="AX542" s="14" t="s">
        <v>73</v>
      </c>
      <c r="AY542" s="245" t="s">
        <v>140</v>
      </c>
    </row>
    <row r="543" s="14" customFormat="1">
      <c r="A543" s="14"/>
      <c r="B543" s="235"/>
      <c r="C543" s="236"/>
      <c r="D543" s="226" t="s">
        <v>152</v>
      </c>
      <c r="E543" s="237" t="s">
        <v>19</v>
      </c>
      <c r="F543" s="238" t="s">
        <v>610</v>
      </c>
      <c r="G543" s="236"/>
      <c r="H543" s="239">
        <v>23.135999999999999</v>
      </c>
      <c r="I543" s="240"/>
      <c r="J543" s="236"/>
      <c r="K543" s="236"/>
      <c r="L543" s="241"/>
      <c r="M543" s="242"/>
      <c r="N543" s="243"/>
      <c r="O543" s="243"/>
      <c r="P543" s="243"/>
      <c r="Q543" s="243"/>
      <c r="R543" s="243"/>
      <c r="S543" s="243"/>
      <c r="T543" s="24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5" t="s">
        <v>152</v>
      </c>
      <c r="AU543" s="245" t="s">
        <v>14</v>
      </c>
      <c r="AV543" s="14" t="s">
        <v>14</v>
      </c>
      <c r="AW543" s="14" t="s">
        <v>33</v>
      </c>
      <c r="AX543" s="14" t="s">
        <v>73</v>
      </c>
      <c r="AY543" s="245" t="s">
        <v>140</v>
      </c>
    </row>
    <row r="544" s="14" customFormat="1">
      <c r="A544" s="14"/>
      <c r="B544" s="235"/>
      <c r="C544" s="236"/>
      <c r="D544" s="226" t="s">
        <v>152</v>
      </c>
      <c r="E544" s="237" t="s">
        <v>19</v>
      </c>
      <c r="F544" s="238" t="s">
        <v>611</v>
      </c>
      <c r="G544" s="236"/>
      <c r="H544" s="239">
        <v>-1.6000000000000001</v>
      </c>
      <c r="I544" s="240"/>
      <c r="J544" s="236"/>
      <c r="K544" s="236"/>
      <c r="L544" s="241"/>
      <c r="M544" s="242"/>
      <c r="N544" s="243"/>
      <c r="O544" s="243"/>
      <c r="P544" s="243"/>
      <c r="Q544" s="243"/>
      <c r="R544" s="243"/>
      <c r="S544" s="243"/>
      <c r="T544" s="244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5" t="s">
        <v>152</v>
      </c>
      <c r="AU544" s="245" t="s">
        <v>14</v>
      </c>
      <c r="AV544" s="14" t="s">
        <v>14</v>
      </c>
      <c r="AW544" s="14" t="s">
        <v>33</v>
      </c>
      <c r="AX544" s="14" t="s">
        <v>73</v>
      </c>
      <c r="AY544" s="245" t="s">
        <v>140</v>
      </c>
    </row>
    <row r="545" s="16" customFormat="1">
      <c r="A545" s="16"/>
      <c r="B545" s="257"/>
      <c r="C545" s="258"/>
      <c r="D545" s="226" t="s">
        <v>152</v>
      </c>
      <c r="E545" s="259" t="s">
        <v>19</v>
      </c>
      <c r="F545" s="260" t="s">
        <v>283</v>
      </c>
      <c r="G545" s="258"/>
      <c r="H545" s="261">
        <v>52.832000000000001</v>
      </c>
      <c r="I545" s="262"/>
      <c r="J545" s="258"/>
      <c r="K545" s="258"/>
      <c r="L545" s="263"/>
      <c r="M545" s="264"/>
      <c r="N545" s="265"/>
      <c r="O545" s="265"/>
      <c r="P545" s="265"/>
      <c r="Q545" s="265"/>
      <c r="R545" s="265"/>
      <c r="S545" s="265"/>
      <c r="T545" s="266"/>
      <c r="U545" s="16"/>
      <c r="V545" s="16"/>
      <c r="W545" s="16"/>
      <c r="X545" s="16"/>
      <c r="Y545" s="16"/>
      <c r="Z545" s="16"/>
      <c r="AA545" s="16"/>
      <c r="AB545" s="16"/>
      <c r="AC545" s="16"/>
      <c r="AD545" s="16"/>
      <c r="AE545" s="16"/>
      <c r="AT545" s="267" t="s">
        <v>152</v>
      </c>
      <c r="AU545" s="267" t="s">
        <v>14</v>
      </c>
      <c r="AV545" s="16" t="s">
        <v>141</v>
      </c>
      <c r="AW545" s="16" t="s">
        <v>33</v>
      </c>
      <c r="AX545" s="16" t="s">
        <v>73</v>
      </c>
      <c r="AY545" s="267" t="s">
        <v>140</v>
      </c>
    </row>
    <row r="546" s="13" customFormat="1">
      <c r="A546" s="13"/>
      <c r="B546" s="224"/>
      <c r="C546" s="225"/>
      <c r="D546" s="226" t="s">
        <v>152</v>
      </c>
      <c r="E546" s="227" t="s">
        <v>19</v>
      </c>
      <c r="F546" s="228" t="s">
        <v>612</v>
      </c>
      <c r="G546" s="225"/>
      <c r="H546" s="227" t="s">
        <v>19</v>
      </c>
      <c r="I546" s="229"/>
      <c r="J546" s="225"/>
      <c r="K546" s="225"/>
      <c r="L546" s="230"/>
      <c r="M546" s="231"/>
      <c r="N546" s="232"/>
      <c r="O546" s="232"/>
      <c r="P546" s="232"/>
      <c r="Q546" s="232"/>
      <c r="R546" s="232"/>
      <c r="S546" s="232"/>
      <c r="T546" s="23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4" t="s">
        <v>152</v>
      </c>
      <c r="AU546" s="234" t="s">
        <v>14</v>
      </c>
      <c r="AV546" s="13" t="s">
        <v>81</v>
      </c>
      <c r="AW546" s="13" t="s">
        <v>33</v>
      </c>
      <c r="AX546" s="13" t="s">
        <v>73</v>
      </c>
      <c r="AY546" s="234" t="s">
        <v>140</v>
      </c>
    </row>
    <row r="547" s="14" customFormat="1">
      <c r="A547" s="14"/>
      <c r="B547" s="235"/>
      <c r="C547" s="236"/>
      <c r="D547" s="226" t="s">
        <v>152</v>
      </c>
      <c r="E547" s="237" t="s">
        <v>19</v>
      </c>
      <c r="F547" s="238" t="s">
        <v>613</v>
      </c>
      <c r="G547" s="236"/>
      <c r="H547" s="239">
        <v>31.295999999999999</v>
      </c>
      <c r="I547" s="240"/>
      <c r="J547" s="236"/>
      <c r="K547" s="236"/>
      <c r="L547" s="241"/>
      <c r="M547" s="242"/>
      <c r="N547" s="243"/>
      <c r="O547" s="243"/>
      <c r="P547" s="243"/>
      <c r="Q547" s="243"/>
      <c r="R547" s="243"/>
      <c r="S547" s="243"/>
      <c r="T547" s="24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5" t="s">
        <v>152</v>
      </c>
      <c r="AU547" s="245" t="s">
        <v>14</v>
      </c>
      <c r="AV547" s="14" t="s">
        <v>14</v>
      </c>
      <c r="AW547" s="14" t="s">
        <v>33</v>
      </c>
      <c r="AX547" s="14" t="s">
        <v>73</v>
      </c>
      <c r="AY547" s="245" t="s">
        <v>140</v>
      </c>
    </row>
    <row r="548" s="14" customFormat="1">
      <c r="A548" s="14"/>
      <c r="B548" s="235"/>
      <c r="C548" s="236"/>
      <c r="D548" s="226" t="s">
        <v>152</v>
      </c>
      <c r="E548" s="237" t="s">
        <v>19</v>
      </c>
      <c r="F548" s="238" t="s">
        <v>614</v>
      </c>
      <c r="G548" s="236"/>
      <c r="H548" s="239">
        <v>27.776</v>
      </c>
      <c r="I548" s="240"/>
      <c r="J548" s="236"/>
      <c r="K548" s="236"/>
      <c r="L548" s="241"/>
      <c r="M548" s="242"/>
      <c r="N548" s="243"/>
      <c r="O548" s="243"/>
      <c r="P548" s="243"/>
      <c r="Q548" s="243"/>
      <c r="R548" s="243"/>
      <c r="S548" s="243"/>
      <c r="T548" s="244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5" t="s">
        <v>152</v>
      </c>
      <c r="AU548" s="245" t="s">
        <v>14</v>
      </c>
      <c r="AV548" s="14" t="s">
        <v>14</v>
      </c>
      <c r="AW548" s="14" t="s">
        <v>33</v>
      </c>
      <c r="AX548" s="14" t="s">
        <v>73</v>
      </c>
      <c r="AY548" s="245" t="s">
        <v>140</v>
      </c>
    </row>
    <row r="549" s="14" customFormat="1">
      <c r="A549" s="14"/>
      <c r="B549" s="235"/>
      <c r="C549" s="236"/>
      <c r="D549" s="226" t="s">
        <v>152</v>
      </c>
      <c r="E549" s="237" t="s">
        <v>19</v>
      </c>
      <c r="F549" s="238" t="s">
        <v>611</v>
      </c>
      <c r="G549" s="236"/>
      <c r="H549" s="239">
        <v>-1.6000000000000001</v>
      </c>
      <c r="I549" s="240"/>
      <c r="J549" s="236"/>
      <c r="K549" s="236"/>
      <c r="L549" s="241"/>
      <c r="M549" s="242"/>
      <c r="N549" s="243"/>
      <c r="O549" s="243"/>
      <c r="P549" s="243"/>
      <c r="Q549" s="243"/>
      <c r="R549" s="243"/>
      <c r="S549" s="243"/>
      <c r="T549" s="24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5" t="s">
        <v>152</v>
      </c>
      <c r="AU549" s="245" t="s">
        <v>14</v>
      </c>
      <c r="AV549" s="14" t="s">
        <v>14</v>
      </c>
      <c r="AW549" s="14" t="s">
        <v>33</v>
      </c>
      <c r="AX549" s="14" t="s">
        <v>73</v>
      </c>
      <c r="AY549" s="245" t="s">
        <v>140</v>
      </c>
    </row>
    <row r="550" s="16" customFormat="1">
      <c r="A550" s="16"/>
      <c r="B550" s="257"/>
      <c r="C550" s="258"/>
      <c r="D550" s="226" t="s">
        <v>152</v>
      </c>
      <c r="E550" s="259" t="s">
        <v>19</v>
      </c>
      <c r="F550" s="260" t="s">
        <v>283</v>
      </c>
      <c r="G550" s="258"/>
      <c r="H550" s="261">
        <v>57.472000000000001</v>
      </c>
      <c r="I550" s="262"/>
      <c r="J550" s="258"/>
      <c r="K550" s="258"/>
      <c r="L550" s="263"/>
      <c r="M550" s="264"/>
      <c r="N550" s="265"/>
      <c r="O550" s="265"/>
      <c r="P550" s="265"/>
      <c r="Q550" s="265"/>
      <c r="R550" s="265"/>
      <c r="S550" s="265"/>
      <c r="T550" s="266"/>
      <c r="U550" s="16"/>
      <c r="V550" s="16"/>
      <c r="W550" s="16"/>
      <c r="X550" s="16"/>
      <c r="Y550" s="16"/>
      <c r="Z550" s="16"/>
      <c r="AA550" s="16"/>
      <c r="AB550" s="16"/>
      <c r="AC550" s="16"/>
      <c r="AD550" s="16"/>
      <c r="AE550" s="16"/>
      <c r="AT550" s="267" t="s">
        <v>152</v>
      </c>
      <c r="AU550" s="267" t="s">
        <v>14</v>
      </c>
      <c r="AV550" s="16" t="s">
        <v>141</v>
      </c>
      <c r="AW550" s="16" t="s">
        <v>33</v>
      </c>
      <c r="AX550" s="16" t="s">
        <v>73</v>
      </c>
      <c r="AY550" s="267" t="s">
        <v>140</v>
      </c>
    </row>
    <row r="551" s="15" customFormat="1">
      <c r="A551" s="15"/>
      <c r="B551" s="246"/>
      <c r="C551" s="247"/>
      <c r="D551" s="226" t="s">
        <v>152</v>
      </c>
      <c r="E551" s="248" t="s">
        <v>19</v>
      </c>
      <c r="F551" s="249" t="s">
        <v>189</v>
      </c>
      <c r="G551" s="247"/>
      <c r="H551" s="250">
        <v>110.304</v>
      </c>
      <c r="I551" s="251"/>
      <c r="J551" s="247"/>
      <c r="K551" s="247"/>
      <c r="L551" s="252"/>
      <c r="M551" s="253"/>
      <c r="N551" s="254"/>
      <c r="O551" s="254"/>
      <c r="P551" s="254"/>
      <c r="Q551" s="254"/>
      <c r="R551" s="254"/>
      <c r="S551" s="254"/>
      <c r="T551" s="255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56" t="s">
        <v>152</v>
      </c>
      <c r="AU551" s="256" t="s">
        <v>14</v>
      </c>
      <c r="AV551" s="15" t="s">
        <v>148</v>
      </c>
      <c r="AW551" s="15" t="s">
        <v>33</v>
      </c>
      <c r="AX551" s="15" t="s">
        <v>81</v>
      </c>
      <c r="AY551" s="256" t="s">
        <v>140</v>
      </c>
    </row>
    <row r="552" s="2" customFormat="1" ht="24.15" customHeight="1">
      <c r="A552" s="40"/>
      <c r="B552" s="41"/>
      <c r="C552" s="206" t="s">
        <v>615</v>
      </c>
      <c r="D552" s="206" t="s">
        <v>143</v>
      </c>
      <c r="E552" s="207" t="s">
        <v>616</v>
      </c>
      <c r="F552" s="208" t="s">
        <v>617</v>
      </c>
      <c r="G552" s="209" t="s">
        <v>184</v>
      </c>
      <c r="H552" s="210">
        <v>9.3000000000000007</v>
      </c>
      <c r="I552" s="211"/>
      <c r="J552" s="212">
        <f>ROUND(I552*H552,2)</f>
        <v>0</v>
      </c>
      <c r="K552" s="208" t="s">
        <v>147</v>
      </c>
      <c r="L552" s="46"/>
      <c r="M552" s="213" t="s">
        <v>19</v>
      </c>
      <c r="N552" s="214" t="s">
        <v>45</v>
      </c>
      <c r="O552" s="86"/>
      <c r="P552" s="215">
        <f>O552*H552</f>
        <v>0</v>
      </c>
      <c r="Q552" s="215">
        <v>0.083739999999999995</v>
      </c>
      <c r="R552" s="215">
        <f>Q552*H552</f>
        <v>0.77878199999999997</v>
      </c>
      <c r="S552" s="215">
        <v>0</v>
      </c>
      <c r="T552" s="216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17" t="s">
        <v>148</v>
      </c>
      <c r="AT552" s="217" t="s">
        <v>143</v>
      </c>
      <c r="AU552" s="217" t="s">
        <v>14</v>
      </c>
      <c r="AY552" s="19" t="s">
        <v>140</v>
      </c>
      <c r="BE552" s="218">
        <f>IF(N552="základní",J552,0)</f>
        <v>0</v>
      </c>
      <c r="BF552" s="218">
        <f>IF(N552="snížená",J552,0)</f>
        <v>0</v>
      </c>
      <c r="BG552" s="218">
        <f>IF(N552="zákl. přenesená",J552,0)</f>
        <v>0</v>
      </c>
      <c r="BH552" s="218">
        <f>IF(N552="sníž. přenesená",J552,0)</f>
        <v>0</v>
      </c>
      <c r="BI552" s="218">
        <f>IF(N552="nulová",J552,0)</f>
        <v>0</v>
      </c>
      <c r="BJ552" s="19" t="s">
        <v>14</v>
      </c>
      <c r="BK552" s="218">
        <f>ROUND(I552*H552,2)</f>
        <v>0</v>
      </c>
      <c r="BL552" s="19" t="s">
        <v>148</v>
      </c>
      <c r="BM552" s="217" t="s">
        <v>618</v>
      </c>
    </row>
    <row r="553" s="2" customFormat="1">
      <c r="A553" s="40"/>
      <c r="B553" s="41"/>
      <c r="C553" s="42"/>
      <c r="D553" s="219" t="s">
        <v>150</v>
      </c>
      <c r="E553" s="42"/>
      <c r="F553" s="220" t="s">
        <v>619</v>
      </c>
      <c r="G553" s="42"/>
      <c r="H553" s="42"/>
      <c r="I553" s="221"/>
      <c r="J553" s="42"/>
      <c r="K553" s="42"/>
      <c r="L553" s="46"/>
      <c r="M553" s="222"/>
      <c r="N553" s="223"/>
      <c r="O553" s="86"/>
      <c r="P553" s="86"/>
      <c r="Q553" s="86"/>
      <c r="R553" s="86"/>
      <c r="S553" s="86"/>
      <c r="T553" s="87"/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T553" s="19" t="s">
        <v>150</v>
      </c>
      <c r="AU553" s="19" t="s">
        <v>14</v>
      </c>
    </row>
    <row r="554" s="13" customFormat="1">
      <c r="A554" s="13"/>
      <c r="B554" s="224"/>
      <c r="C554" s="225"/>
      <c r="D554" s="226" t="s">
        <v>152</v>
      </c>
      <c r="E554" s="227" t="s">
        <v>19</v>
      </c>
      <c r="F554" s="228" t="s">
        <v>620</v>
      </c>
      <c r="G554" s="225"/>
      <c r="H554" s="227" t="s">
        <v>19</v>
      </c>
      <c r="I554" s="229"/>
      <c r="J554" s="225"/>
      <c r="K554" s="225"/>
      <c r="L554" s="230"/>
      <c r="M554" s="231"/>
      <c r="N554" s="232"/>
      <c r="O554" s="232"/>
      <c r="P554" s="232"/>
      <c r="Q554" s="232"/>
      <c r="R554" s="232"/>
      <c r="S554" s="232"/>
      <c r="T554" s="23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4" t="s">
        <v>152</v>
      </c>
      <c r="AU554" s="234" t="s">
        <v>14</v>
      </c>
      <c r="AV554" s="13" t="s">
        <v>81</v>
      </c>
      <c r="AW554" s="13" t="s">
        <v>33</v>
      </c>
      <c r="AX554" s="13" t="s">
        <v>73</v>
      </c>
      <c r="AY554" s="234" t="s">
        <v>140</v>
      </c>
    </row>
    <row r="555" s="13" customFormat="1">
      <c r="A555" s="13"/>
      <c r="B555" s="224"/>
      <c r="C555" s="225"/>
      <c r="D555" s="226" t="s">
        <v>152</v>
      </c>
      <c r="E555" s="227" t="s">
        <v>19</v>
      </c>
      <c r="F555" s="228" t="s">
        <v>621</v>
      </c>
      <c r="G555" s="225"/>
      <c r="H555" s="227" t="s">
        <v>19</v>
      </c>
      <c r="I555" s="229"/>
      <c r="J555" s="225"/>
      <c r="K555" s="225"/>
      <c r="L555" s="230"/>
      <c r="M555" s="231"/>
      <c r="N555" s="232"/>
      <c r="O555" s="232"/>
      <c r="P555" s="232"/>
      <c r="Q555" s="232"/>
      <c r="R555" s="232"/>
      <c r="S555" s="232"/>
      <c r="T555" s="23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4" t="s">
        <v>152</v>
      </c>
      <c r="AU555" s="234" t="s">
        <v>14</v>
      </c>
      <c r="AV555" s="13" t="s">
        <v>81</v>
      </c>
      <c r="AW555" s="13" t="s">
        <v>33</v>
      </c>
      <c r="AX555" s="13" t="s">
        <v>73</v>
      </c>
      <c r="AY555" s="234" t="s">
        <v>140</v>
      </c>
    </row>
    <row r="556" s="14" customFormat="1">
      <c r="A556" s="14"/>
      <c r="B556" s="235"/>
      <c r="C556" s="236"/>
      <c r="D556" s="226" t="s">
        <v>152</v>
      </c>
      <c r="E556" s="237" t="s">
        <v>19</v>
      </c>
      <c r="F556" s="238" t="s">
        <v>622</v>
      </c>
      <c r="G556" s="236"/>
      <c r="H556" s="239">
        <v>9.3000000000000007</v>
      </c>
      <c r="I556" s="240"/>
      <c r="J556" s="236"/>
      <c r="K556" s="236"/>
      <c r="L556" s="241"/>
      <c r="M556" s="242"/>
      <c r="N556" s="243"/>
      <c r="O556" s="243"/>
      <c r="P556" s="243"/>
      <c r="Q556" s="243"/>
      <c r="R556" s="243"/>
      <c r="S556" s="243"/>
      <c r="T556" s="24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5" t="s">
        <v>152</v>
      </c>
      <c r="AU556" s="245" t="s">
        <v>14</v>
      </c>
      <c r="AV556" s="14" t="s">
        <v>14</v>
      </c>
      <c r="AW556" s="14" t="s">
        <v>33</v>
      </c>
      <c r="AX556" s="14" t="s">
        <v>81</v>
      </c>
      <c r="AY556" s="245" t="s">
        <v>140</v>
      </c>
    </row>
    <row r="557" s="2" customFormat="1" ht="16.5" customHeight="1">
      <c r="A557" s="40"/>
      <c r="B557" s="41"/>
      <c r="C557" s="206" t="s">
        <v>623</v>
      </c>
      <c r="D557" s="206" t="s">
        <v>143</v>
      </c>
      <c r="E557" s="207" t="s">
        <v>624</v>
      </c>
      <c r="F557" s="208" t="s">
        <v>625</v>
      </c>
      <c r="G557" s="209" t="s">
        <v>184</v>
      </c>
      <c r="H557" s="210">
        <v>9.3000000000000007</v>
      </c>
      <c r="I557" s="211"/>
      <c r="J557" s="212">
        <f>ROUND(I557*H557,2)</f>
        <v>0</v>
      </c>
      <c r="K557" s="208" t="s">
        <v>147</v>
      </c>
      <c r="L557" s="46"/>
      <c r="M557" s="213" t="s">
        <v>19</v>
      </c>
      <c r="N557" s="214" t="s">
        <v>45</v>
      </c>
      <c r="O557" s="86"/>
      <c r="P557" s="215">
        <f>O557*H557</f>
        <v>0</v>
      </c>
      <c r="Q557" s="215">
        <v>0.0035899999999999999</v>
      </c>
      <c r="R557" s="215">
        <f>Q557*H557</f>
        <v>0.033387</v>
      </c>
      <c r="S557" s="215">
        <v>0</v>
      </c>
      <c r="T557" s="216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17" t="s">
        <v>148</v>
      </c>
      <c r="AT557" s="217" t="s">
        <v>143</v>
      </c>
      <c r="AU557" s="217" t="s">
        <v>14</v>
      </c>
      <c r="AY557" s="19" t="s">
        <v>140</v>
      </c>
      <c r="BE557" s="218">
        <f>IF(N557="základní",J557,0)</f>
        <v>0</v>
      </c>
      <c r="BF557" s="218">
        <f>IF(N557="snížená",J557,0)</f>
        <v>0</v>
      </c>
      <c r="BG557" s="218">
        <f>IF(N557="zákl. přenesená",J557,0)</f>
        <v>0</v>
      </c>
      <c r="BH557" s="218">
        <f>IF(N557="sníž. přenesená",J557,0)</f>
        <v>0</v>
      </c>
      <c r="BI557" s="218">
        <f>IF(N557="nulová",J557,0)</f>
        <v>0</v>
      </c>
      <c r="BJ557" s="19" t="s">
        <v>14</v>
      </c>
      <c r="BK557" s="218">
        <f>ROUND(I557*H557,2)</f>
        <v>0</v>
      </c>
      <c r="BL557" s="19" t="s">
        <v>148</v>
      </c>
      <c r="BM557" s="217" t="s">
        <v>626</v>
      </c>
    </row>
    <row r="558" s="2" customFormat="1">
      <c r="A558" s="40"/>
      <c r="B558" s="41"/>
      <c r="C558" s="42"/>
      <c r="D558" s="219" t="s">
        <v>150</v>
      </c>
      <c r="E558" s="42"/>
      <c r="F558" s="220" t="s">
        <v>627</v>
      </c>
      <c r="G558" s="42"/>
      <c r="H558" s="42"/>
      <c r="I558" s="221"/>
      <c r="J558" s="42"/>
      <c r="K558" s="42"/>
      <c r="L558" s="46"/>
      <c r="M558" s="222"/>
      <c r="N558" s="223"/>
      <c r="O558" s="86"/>
      <c r="P558" s="86"/>
      <c r="Q558" s="86"/>
      <c r="R558" s="86"/>
      <c r="S558" s="86"/>
      <c r="T558" s="87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T558" s="19" t="s">
        <v>150</v>
      </c>
      <c r="AU558" s="19" t="s">
        <v>14</v>
      </c>
    </row>
    <row r="559" s="13" customFormat="1">
      <c r="A559" s="13"/>
      <c r="B559" s="224"/>
      <c r="C559" s="225"/>
      <c r="D559" s="226" t="s">
        <v>152</v>
      </c>
      <c r="E559" s="227" t="s">
        <v>19</v>
      </c>
      <c r="F559" s="228" t="s">
        <v>620</v>
      </c>
      <c r="G559" s="225"/>
      <c r="H559" s="227" t="s">
        <v>19</v>
      </c>
      <c r="I559" s="229"/>
      <c r="J559" s="225"/>
      <c r="K559" s="225"/>
      <c r="L559" s="230"/>
      <c r="M559" s="231"/>
      <c r="N559" s="232"/>
      <c r="O559" s="232"/>
      <c r="P559" s="232"/>
      <c r="Q559" s="232"/>
      <c r="R559" s="232"/>
      <c r="S559" s="232"/>
      <c r="T559" s="23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4" t="s">
        <v>152</v>
      </c>
      <c r="AU559" s="234" t="s">
        <v>14</v>
      </c>
      <c r="AV559" s="13" t="s">
        <v>81</v>
      </c>
      <c r="AW559" s="13" t="s">
        <v>33</v>
      </c>
      <c r="AX559" s="13" t="s">
        <v>73</v>
      </c>
      <c r="AY559" s="234" t="s">
        <v>140</v>
      </c>
    </row>
    <row r="560" s="13" customFormat="1">
      <c r="A560" s="13"/>
      <c r="B560" s="224"/>
      <c r="C560" s="225"/>
      <c r="D560" s="226" t="s">
        <v>152</v>
      </c>
      <c r="E560" s="227" t="s">
        <v>19</v>
      </c>
      <c r="F560" s="228" t="s">
        <v>621</v>
      </c>
      <c r="G560" s="225"/>
      <c r="H560" s="227" t="s">
        <v>19</v>
      </c>
      <c r="I560" s="229"/>
      <c r="J560" s="225"/>
      <c r="K560" s="225"/>
      <c r="L560" s="230"/>
      <c r="M560" s="231"/>
      <c r="N560" s="232"/>
      <c r="O560" s="232"/>
      <c r="P560" s="232"/>
      <c r="Q560" s="232"/>
      <c r="R560" s="232"/>
      <c r="S560" s="232"/>
      <c r="T560" s="23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4" t="s">
        <v>152</v>
      </c>
      <c r="AU560" s="234" t="s">
        <v>14</v>
      </c>
      <c r="AV560" s="13" t="s">
        <v>81</v>
      </c>
      <c r="AW560" s="13" t="s">
        <v>33</v>
      </c>
      <c r="AX560" s="13" t="s">
        <v>73</v>
      </c>
      <c r="AY560" s="234" t="s">
        <v>140</v>
      </c>
    </row>
    <row r="561" s="14" customFormat="1">
      <c r="A561" s="14"/>
      <c r="B561" s="235"/>
      <c r="C561" s="236"/>
      <c r="D561" s="226" t="s">
        <v>152</v>
      </c>
      <c r="E561" s="237" t="s">
        <v>19</v>
      </c>
      <c r="F561" s="238" t="s">
        <v>622</v>
      </c>
      <c r="G561" s="236"/>
      <c r="H561" s="239">
        <v>9.3000000000000007</v>
      </c>
      <c r="I561" s="240"/>
      <c r="J561" s="236"/>
      <c r="K561" s="236"/>
      <c r="L561" s="241"/>
      <c r="M561" s="242"/>
      <c r="N561" s="243"/>
      <c r="O561" s="243"/>
      <c r="P561" s="243"/>
      <c r="Q561" s="243"/>
      <c r="R561" s="243"/>
      <c r="S561" s="243"/>
      <c r="T561" s="24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5" t="s">
        <v>152</v>
      </c>
      <c r="AU561" s="245" t="s">
        <v>14</v>
      </c>
      <c r="AV561" s="14" t="s">
        <v>14</v>
      </c>
      <c r="AW561" s="14" t="s">
        <v>33</v>
      </c>
      <c r="AX561" s="14" t="s">
        <v>81</v>
      </c>
      <c r="AY561" s="245" t="s">
        <v>140</v>
      </c>
    </row>
    <row r="562" s="2" customFormat="1" ht="16.5" customHeight="1">
      <c r="A562" s="40"/>
      <c r="B562" s="41"/>
      <c r="C562" s="206" t="s">
        <v>628</v>
      </c>
      <c r="D562" s="206" t="s">
        <v>143</v>
      </c>
      <c r="E562" s="207" t="s">
        <v>629</v>
      </c>
      <c r="F562" s="208" t="s">
        <v>630</v>
      </c>
      <c r="G562" s="209" t="s">
        <v>184</v>
      </c>
      <c r="H562" s="210">
        <v>9.3000000000000007</v>
      </c>
      <c r="I562" s="211"/>
      <c r="J562" s="212">
        <f>ROUND(I562*H562,2)</f>
        <v>0</v>
      </c>
      <c r="K562" s="208" t="s">
        <v>147</v>
      </c>
      <c r="L562" s="46"/>
      <c r="M562" s="213" t="s">
        <v>19</v>
      </c>
      <c r="N562" s="214" t="s">
        <v>45</v>
      </c>
      <c r="O562" s="86"/>
      <c r="P562" s="215">
        <f>O562*H562</f>
        <v>0</v>
      </c>
      <c r="Q562" s="215">
        <v>0.0020999999999999999</v>
      </c>
      <c r="R562" s="215">
        <f>Q562*H562</f>
        <v>0.019529999999999999</v>
      </c>
      <c r="S562" s="215">
        <v>0</v>
      </c>
      <c r="T562" s="216">
        <f>S562*H562</f>
        <v>0</v>
      </c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R562" s="217" t="s">
        <v>148</v>
      </c>
      <c r="AT562" s="217" t="s">
        <v>143</v>
      </c>
      <c r="AU562" s="217" t="s">
        <v>14</v>
      </c>
      <c r="AY562" s="19" t="s">
        <v>140</v>
      </c>
      <c r="BE562" s="218">
        <f>IF(N562="základní",J562,0)</f>
        <v>0</v>
      </c>
      <c r="BF562" s="218">
        <f>IF(N562="snížená",J562,0)</f>
        <v>0</v>
      </c>
      <c r="BG562" s="218">
        <f>IF(N562="zákl. přenesená",J562,0)</f>
        <v>0</v>
      </c>
      <c r="BH562" s="218">
        <f>IF(N562="sníž. přenesená",J562,0)</f>
        <v>0</v>
      </c>
      <c r="BI562" s="218">
        <f>IF(N562="nulová",J562,0)</f>
        <v>0</v>
      </c>
      <c r="BJ562" s="19" t="s">
        <v>14</v>
      </c>
      <c r="BK562" s="218">
        <f>ROUND(I562*H562,2)</f>
        <v>0</v>
      </c>
      <c r="BL562" s="19" t="s">
        <v>148</v>
      </c>
      <c r="BM562" s="217" t="s">
        <v>631</v>
      </c>
    </row>
    <row r="563" s="2" customFormat="1">
      <c r="A563" s="40"/>
      <c r="B563" s="41"/>
      <c r="C563" s="42"/>
      <c r="D563" s="219" t="s">
        <v>150</v>
      </c>
      <c r="E563" s="42"/>
      <c r="F563" s="220" t="s">
        <v>632</v>
      </c>
      <c r="G563" s="42"/>
      <c r="H563" s="42"/>
      <c r="I563" s="221"/>
      <c r="J563" s="42"/>
      <c r="K563" s="42"/>
      <c r="L563" s="46"/>
      <c r="M563" s="222"/>
      <c r="N563" s="223"/>
      <c r="O563" s="86"/>
      <c r="P563" s="86"/>
      <c r="Q563" s="86"/>
      <c r="R563" s="86"/>
      <c r="S563" s="86"/>
      <c r="T563" s="87"/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T563" s="19" t="s">
        <v>150</v>
      </c>
      <c r="AU563" s="19" t="s">
        <v>14</v>
      </c>
    </row>
    <row r="564" s="13" customFormat="1">
      <c r="A564" s="13"/>
      <c r="B564" s="224"/>
      <c r="C564" s="225"/>
      <c r="D564" s="226" t="s">
        <v>152</v>
      </c>
      <c r="E564" s="227" t="s">
        <v>19</v>
      </c>
      <c r="F564" s="228" t="s">
        <v>620</v>
      </c>
      <c r="G564" s="225"/>
      <c r="H564" s="227" t="s">
        <v>19</v>
      </c>
      <c r="I564" s="229"/>
      <c r="J564" s="225"/>
      <c r="K564" s="225"/>
      <c r="L564" s="230"/>
      <c r="M564" s="231"/>
      <c r="N564" s="232"/>
      <c r="O564" s="232"/>
      <c r="P564" s="232"/>
      <c r="Q564" s="232"/>
      <c r="R564" s="232"/>
      <c r="S564" s="232"/>
      <c r="T564" s="23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4" t="s">
        <v>152</v>
      </c>
      <c r="AU564" s="234" t="s">
        <v>14</v>
      </c>
      <c r="AV564" s="13" t="s">
        <v>81</v>
      </c>
      <c r="AW564" s="13" t="s">
        <v>33</v>
      </c>
      <c r="AX564" s="13" t="s">
        <v>73</v>
      </c>
      <c r="AY564" s="234" t="s">
        <v>140</v>
      </c>
    </row>
    <row r="565" s="13" customFormat="1">
      <c r="A565" s="13"/>
      <c r="B565" s="224"/>
      <c r="C565" s="225"/>
      <c r="D565" s="226" t="s">
        <v>152</v>
      </c>
      <c r="E565" s="227" t="s">
        <v>19</v>
      </c>
      <c r="F565" s="228" t="s">
        <v>621</v>
      </c>
      <c r="G565" s="225"/>
      <c r="H565" s="227" t="s">
        <v>19</v>
      </c>
      <c r="I565" s="229"/>
      <c r="J565" s="225"/>
      <c r="K565" s="225"/>
      <c r="L565" s="230"/>
      <c r="M565" s="231"/>
      <c r="N565" s="232"/>
      <c r="O565" s="232"/>
      <c r="P565" s="232"/>
      <c r="Q565" s="232"/>
      <c r="R565" s="232"/>
      <c r="S565" s="232"/>
      <c r="T565" s="23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4" t="s">
        <v>152</v>
      </c>
      <c r="AU565" s="234" t="s">
        <v>14</v>
      </c>
      <c r="AV565" s="13" t="s">
        <v>81</v>
      </c>
      <c r="AW565" s="13" t="s">
        <v>33</v>
      </c>
      <c r="AX565" s="13" t="s">
        <v>73</v>
      </c>
      <c r="AY565" s="234" t="s">
        <v>140</v>
      </c>
    </row>
    <row r="566" s="14" customFormat="1">
      <c r="A566" s="14"/>
      <c r="B566" s="235"/>
      <c r="C566" s="236"/>
      <c r="D566" s="226" t="s">
        <v>152</v>
      </c>
      <c r="E566" s="237" t="s">
        <v>19</v>
      </c>
      <c r="F566" s="238" t="s">
        <v>622</v>
      </c>
      <c r="G566" s="236"/>
      <c r="H566" s="239">
        <v>9.3000000000000007</v>
      </c>
      <c r="I566" s="240"/>
      <c r="J566" s="236"/>
      <c r="K566" s="236"/>
      <c r="L566" s="241"/>
      <c r="M566" s="242"/>
      <c r="N566" s="243"/>
      <c r="O566" s="243"/>
      <c r="P566" s="243"/>
      <c r="Q566" s="243"/>
      <c r="R566" s="243"/>
      <c r="S566" s="243"/>
      <c r="T566" s="24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5" t="s">
        <v>152</v>
      </c>
      <c r="AU566" s="245" t="s">
        <v>14</v>
      </c>
      <c r="AV566" s="14" t="s">
        <v>14</v>
      </c>
      <c r="AW566" s="14" t="s">
        <v>33</v>
      </c>
      <c r="AX566" s="14" t="s">
        <v>81</v>
      </c>
      <c r="AY566" s="245" t="s">
        <v>140</v>
      </c>
    </row>
    <row r="567" s="2" customFormat="1" ht="16.5" customHeight="1">
      <c r="A567" s="40"/>
      <c r="B567" s="41"/>
      <c r="C567" s="206" t="s">
        <v>633</v>
      </c>
      <c r="D567" s="206" t="s">
        <v>143</v>
      </c>
      <c r="E567" s="207" t="s">
        <v>634</v>
      </c>
      <c r="F567" s="208" t="s">
        <v>635</v>
      </c>
      <c r="G567" s="209" t="s">
        <v>636</v>
      </c>
      <c r="H567" s="210">
        <v>1</v>
      </c>
      <c r="I567" s="211"/>
      <c r="J567" s="212">
        <f>ROUND(I567*H567,2)</f>
        <v>0</v>
      </c>
      <c r="K567" s="208" t="s">
        <v>19</v>
      </c>
      <c r="L567" s="46"/>
      <c r="M567" s="213" t="s">
        <v>19</v>
      </c>
      <c r="N567" s="214" t="s">
        <v>45</v>
      </c>
      <c r="O567" s="86"/>
      <c r="P567" s="215">
        <f>O567*H567</f>
        <v>0</v>
      </c>
      <c r="Q567" s="215">
        <v>0</v>
      </c>
      <c r="R567" s="215">
        <f>Q567*H567</f>
        <v>0</v>
      </c>
      <c r="S567" s="215">
        <v>0</v>
      </c>
      <c r="T567" s="216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17" t="s">
        <v>148</v>
      </c>
      <c r="AT567" s="217" t="s">
        <v>143</v>
      </c>
      <c r="AU567" s="217" t="s">
        <v>14</v>
      </c>
      <c r="AY567" s="19" t="s">
        <v>140</v>
      </c>
      <c r="BE567" s="218">
        <f>IF(N567="základní",J567,0)</f>
        <v>0</v>
      </c>
      <c r="BF567" s="218">
        <f>IF(N567="snížená",J567,0)</f>
        <v>0</v>
      </c>
      <c r="BG567" s="218">
        <f>IF(N567="zákl. přenesená",J567,0)</f>
        <v>0</v>
      </c>
      <c r="BH567" s="218">
        <f>IF(N567="sníž. přenesená",J567,0)</f>
        <v>0</v>
      </c>
      <c r="BI567" s="218">
        <f>IF(N567="nulová",J567,0)</f>
        <v>0</v>
      </c>
      <c r="BJ567" s="19" t="s">
        <v>14</v>
      </c>
      <c r="BK567" s="218">
        <f>ROUND(I567*H567,2)</f>
        <v>0</v>
      </c>
      <c r="BL567" s="19" t="s">
        <v>148</v>
      </c>
      <c r="BM567" s="217" t="s">
        <v>637</v>
      </c>
    </row>
    <row r="568" s="13" customFormat="1">
      <c r="A568" s="13"/>
      <c r="B568" s="224"/>
      <c r="C568" s="225"/>
      <c r="D568" s="226" t="s">
        <v>152</v>
      </c>
      <c r="E568" s="227" t="s">
        <v>19</v>
      </c>
      <c r="F568" s="228" t="s">
        <v>153</v>
      </c>
      <c r="G568" s="225"/>
      <c r="H568" s="227" t="s">
        <v>19</v>
      </c>
      <c r="I568" s="229"/>
      <c r="J568" s="225"/>
      <c r="K568" s="225"/>
      <c r="L568" s="230"/>
      <c r="M568" s="231"/>
      <c r="N568" s="232"/>
      <c r="O568" s="232"/>
      <c r="P568" s="232"/>
      <c r="Q568" s="232"/>
      <c r="R568" s="232"/>
      <c r="S568" s="232"/>
      <c r="T568" s="23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4" t="s">
        <v>152</v>
      </c>
      <c r="AU568" s="234" t="s">
        <v>14</v>
      </c>
      <c r="AV568" s="13" t="s">
        <v>81</v>
      </c>
      <c r="AW568" s="13" t="s">
        <v>33</v>
      </c>
      <c r="AX568" s="13" t="s">
        <v>73</v>
      </c>
      <c r="AY568" s="234" t="s">
        <v>140</v>
      </c>
    </row>
    <row r="569" s="13" customFormat="1">
      <c r="A569" s="13"/>
      <c r="B569" s="224"/>
      <c r="C569" s="225"/>
      <c r="D569" s="226" t="s">
        <v>152</v>
      </c>
      <c r="E569" s="227" t="s">
        <v>19</v>
      </c>
      <c r="F569" s="228" t="s">
        <v>638</v>
      </c>
      <c r="G569" s="225"/>
      <c r="H569" s="227" t="s">
        <v>19</v>
      </c>
      <c r="I569" s="229"/>
      <c r="J569" s="225"/>
      <c r="K569" s="225"/>
      <c r="L569" s="230"/>
      <c r="M569" s="231"/>
      <c r="N569" s="232"/>
      <c r="O569" s="232"/>
      <c r="P569" s="232"/>
      <c r="Q569" s="232"/>
      <c r="R569" s="232"/>
      <c r="S569" s="232"/>
      <c r="T569" s="23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4" t="s">
        <v>152</v>
      </c>
      <c r="AU569" s="234" t="s">
        <v>14</v>
      </c>
      <c r="AV569" s="13" t="s">
        <v>81</v>
      </c>
      <c r="AW569" s="13" t="s">
        <v>33</v>
      </c>
      <c r="AX569" s="13" t="s">
        <v>73</v>
      </c>
      <c r="AY569" s="234" t="s">
        <v>140</v>
      </c>
    </row>
    <row r="570" s="13" customFormat="1">
      <c r="A570" s="13"/>
      <c r="B570" s="224"/>
      <c r="C570" s="225"/>
      <c r="D570" s="226" t="s">
        <v>152</v>
      </c>
      <c r="E570" s="227" t="s">
        <v>19</v>
      </c>
      <c r="F570" s="228" t="s">
        <v>639</v>
      </c>
      <c r="G570" s="225"/>
      <c r="H570" s="227" t="s">
        <v>19</v>
      </c>
      <c r="I570" s="229"/>
      <c r="J570" s="225"/>
      <c r="K570" s="225"/>
      <c r="L570" s="230"/>
      <c r="M570" s="231"/>
      <c r="N570" s="232"/>
      <c r="O570" s="232"/>
      <c r="P570" s="232"/>
      <c r="Q570" s="232"/>
      <c r="R570" s="232"/>
      <c r="S570" s="232"/>
      <c r="T570" s="23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4" t="s">
        <v>152</v>
      </c>
      <c r="AU570" s="234" t="s">
        <v>14</v>
      </c>
      <c r="AV570" s="13" t="s">
        <v>81</v>
      </c>
      <c r="AW570" s="13" t="s">
        <v>33</v>
      </c>
      <c r="AX570" s="13" t="s">
        <v>73</v>
      </c>
      <c r="AY570" s="234" t="s">
        <v>140</v>
      </c>
    </row>
    <row r="571" s="13" customFormat="1">
      <c r="A571" s="13"/>
      <c r="B571" s="224"/>
      <c r="C571" s="225"/>
      <c r="D571" s="226" t="s">
        <v>152</v>
      </c>
      <c r="E571" s="227" t="s">
        <v>19</v>
      </c>
      <c r="F571" s="228" t="s">
        <v>640</v>
      </c>
      <c r="G571" s="225"/>
      <c r="H571" s="227" t="s">
        <v>19</v>
      </c>
      <c r="I571" s="229"/>
      <c r="J571" s="225"/>
      <c r="K571" s="225"/>
      <c r="L571" s="230"/>
      <c r="M571" s="231"/>
      <c r="N571" s="232"/>
      <c r="O571" s="232"/>
      <c r="P571" s="232"/>
      <c r="Q571" s="232"/>
      <c r="R571" s="232"/>
      <c r="S571" s="232"/>
      <c r="T571" s="23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4" t="s">
        <v>152</v>
      </c>
      <c r="AU571" s="234" t="s">
        <v>14</v>
      </c>
      <c r="AV571" s="13" t="s">
        <v>81</v>
      </c>
      <c r="AW571" s="13" t="s">
        <v>33</v>
      </c>
      <c r="AX571" s="13" t="s">
        <v>73</v>
      </c>
      <c r="AY571" s="234" t="s">
        <v>140</v>
      </c>
    </row>
    <row r="572" s="13" customFormat="1">
      <c r="A572" s="13"/>
      <c r="B572" s="224"/>
      <c r="C572" s="225"/>
      <c r="D572" s="226" t="s">
        <v>152</v>
      </c>
      <c r="E572" s="227" t="s">
        <v>19</v>
      </c>
      <c r="F572" s="228" t="s">
        <v>641</v>
      </c>
      <c r="G572" s="225"/>
      <c r="H572" s="227" t="s">
        <v>19</v>
      </c>
      <c r="I572" s="229"/>
      <c r="J572" s="225"/>
      <c r="K572" s="225"/>
      <c r="L572" s="230"/>
      <c r="M572" s="231"/>
      <c r="N572" s="232"/>
      <c r="O572" s="232"/>
      <c r="P572" s="232"/>
      <c r="Q572" s="232"/>
      <c r="R572" s="232"/>
      <c r="S572" s="232"/>
      <c r="T572" s="23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4" t="s">
        <v>152</v>
      </c>
      <c r="AU572" s="234" t="s">
        <v>14</v>
      </c>
      <c r="AV572" s="13" t="s">
        <v>81</v>
      </c>
      <c r="AW572" s="13" t="s">
        <v>33</v>
      </c>
      <c r="AX572" s="13" t="s">
        <v>73</v>
      </c>
      <c r="AY572" s="234" t="s">
        <v>140</v>
      </c>
    </row>
    <row r="573" s="13" customFormat="1">
      <c r="A573" s="13"/>
      <c r="B573" s="224"/>
      <c r="C573" s="225"/>
      <c r="D573" s="226" t="s">
        <v>152</v>
      </c>
      <c r="E573" s="227" t="s">
        <v>19</v>
      </c>
      <c r="F573" s="228" t="s">
        <v>642</v>
      </c>
      <c r="G573" s="225"/>
      <c r="H573" s="227" t="s">
        <v>19</v>
      </c>
      <c r="I573" s="229"/>
      <c r="J573" s="225"/>
      <c r="K573" s="225"/>
      <c r="L573" s="230"/>
      <c r="M573" s="231"/>
      <c r="N573" s="232"/>
      <c r="O573" s="232"/>
      <c r="P573" s="232"/>
      <c r="Q573" s="232"/>
      <c r="R573" s="232"/>
      <c r="S573" s="232"/>
      <c r="T573" s="23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4" t="s">
        <v>152</v>
      </c>
      <c r="AU573" s="234" t="s">
        <v>14</v>
      </c>
      <c r="AV573" s="13" t="s">
        <v>81</v>
      </c>
      <c r="AW573" s="13" t="s">
        <v>33</v>
      </c>
      <c r="AX573" s="13" t="s">
        <v>73</v>
      </c>
      <c r="AY573" s="234" t="s">
        <v>140</v>
      </c>
    </row>
    <row r="574" s="13" customFormat="1">
      <c r="A574" s="13"/>
      <c r="B574" s="224"/>
      <c r="C574" s="225"/>
      <c r="D574" s="226" t="s">
        <v>152</v>
      </c>
      <c r="E574" s="227" t="s">
        <v>19</v>
      </c>
      <c r="F574" s="228" t="s">
        <v>643</v>
      </c>
      <c r="G574" s="225"/>
      <c r="H574" s="227" t="s">
        <v>19</v>
      </c>
      <c r="I574" s="229"/>
      <c r="J574" s="225"/>
      <c r="K574" s="225"/>
      <c r="L574" s="230"/>
      <c r="M574" s="231"/>
      <c r="N574" s="232"/>
      <c r="O574" s="232"/>
      <c r="P574" s="232"/>
      <c r="Q574" s="232"/>
      <c r="R574" s="232"/>
      <c r="S574" s="232"/>
      <c r="T574" s="23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4" t="s">
        <v>152</v>
      </c>
      <c r="AU574" s="234" t="s">
        <v>14</v>
      </c>
      <c r="AV574" s="13" t="s">
        <v>81</v>
      </c>
      <c r="AW574" s="13" t="s">
        <v>33</v>
      </c>
      <c r="AX574" s="13" t="s">
        <v>73</v>
      </c>
      <c r="AY574" s="234" t="s">
        <v>140</v>
      </c>
    </row>
    <row r="575" s="14" customFormat="1">
      <c r="A575" s="14"/>
      <c r="B575" s="235"/>
      <c r="C575" s="236"/>
      <c r="D575" s="226" t="s">
        <v>152</v>
      </c>
      <c r="E575" s="237" t="s">
        <v>19</v>
      </c>
      <c r="F575" s="238" t="s">
        <v>81</v>
      </c>
      <c r="G575" s="236"/>
      <c r="H575" s="239">
        <v>1</v>
      </c>
      <c r="I575" s="240"/>
      <c r="J575" s="236"/>
      <c r="K575" s="236"/>
      <c r="L575" s="241"/>
      <c r="M575" s="242"/>
      <c r="N575" s="243"/>
      <c r="O575" s="243"/>
      <c r="P575" s="243"/>
      <c r="Q575" s="243"/>
      <c r="R575" s="243"/>
      <c r="S575" s="243"/>
      <c r="T575" s="244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5" t="s">
        <v>152</v>
      </c>
      <c r="AU575" s="245" t="s">
        <v>14</v>
      </c>
      <c r="AV575" s="14" t="s">
        <v>14</v>
      </c>
      <c r="AW575" s="14" t="s">
        <v>33</v>
      </c>
      <c r="AX575" s="14" t="s">
        <v>81</v>
      </c>
      <c r="AY575" s="245" t="s">
        <v>140</v>
      </c>
    </row>
    <row r="576" s="13" customFormat="1">
      <c r="A576" s="13"/>
      <c r="B576" s="224"/>
      <c r="C576" s="225"/>
      <c r="D576" s="226" t="s">
        <v>152</v>
      </c>
      <c r="E576" s="227" t="s">
        <v>19</v>
      </c>
      <c r="F576" s="228" t="s">
        <v>644</v>
      </c>
      <c r="G576" s="225"/>
      <c r="H576" s="227" t="s">
        <v>19</v>
      </c>
      <c r="I576" s="229"/>
      <c r="J576" s="225"/>
      <c r="K576" s="225"/>
      <c r="L576" s="230"/>
      <c r="M576" s="231"/>
      <c r="N576" s="232"/>
      <c r="O576" s="232"/>
      <c r="P576" s="232"/>
      <c r="Q576" s="232"/>
      <c r="R576" s="232"/>
      <c r="S576" s="232"/>
      <c r="T576" s="23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4" t="s">
        <v>152</v>
      </c>
      <c r="AU576" s="234" t="s">
        <v>14</v>
      </c>
      <c r="AV576" s="13" t="s">
        <v>81</v>
      </c>
      <c r="AW576" s="13" t="s">
        <v>33</v>
      </c>
      <c r="AX576" s="13" t="s">
        <v>73</v>
      </c>
      <c r="AY576" s="234" t="s">
        <v>140</v>
      </c>
    </row>
    <row r="577" s="12" customFormat="1" ht="22.8" customHeight="1">
      <c r="A577" s="12"/>
      <c r="B577" s="190"/>
      <c r="C577" s="191"/>
      <c r="D577" s="192" t="s">
        <v>72</v>
      </c>
      <c r="E577" s="204" t="s">
        <v>645</v>
      </c>
      <c r="F577" s="204" t="s">
        <v>646</v>
      </c>
      <c r="G577" s="191"/>
      <c r="H577" s="191"/>
      <c r="I577" s="194"/>
      <c r="J577" s="205">
        <f>BK577</f>
        <v>0</v>
      </c>
      <c r="K577" s="191"/>
      <c r="L577" s="196"/>
      <c r="M577" s="197"/>
      <c r="N577" s="198"/>
      <c r="O577" s="198"/>
      <c r="P577" s="199">
        <f>SUM(P578:P599)</f>
        <v>0</v>
      </c>
      <c r="Q577" s="198"/>
      <c r="R577" s="199">
        <f>SUM(R578:R599)</f>
        <v>0</v>
      </c>
      <c r="S577" s="198"/>
      <c r="T577" s="200">
        <f>SUM(T578:T599)</f>
        <v>0</v>
      </c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R577" s="201" t="s">
        <v>81</v>
      </c>
      <c r="AT577" s="202" t="s">
        <v>72</v>
      </c>
      <c r="AU577" s="202" t="s">
        <v>81</v>
      </c>
      <c r="AY577" s="201" t="s">
        <v>140</v>
      </c>
      <c r="BK577" s="203">
        <f>SUM(BK578:BK599)</f>
        <v>0</v>
      </c>
    </row>
    <row r="578" s="2" customFormat="1" ht="24.15" customHeight="1">
      <c r="A578" s="40"/>
      <c r="B578" s="41"/>
      <c r="C578" s="206" t="s">
        <v>647</v>
      </c>
      <c r="D578" s="206" t="s">
        <v>143</v>
      </c>
      <c r="E578" s="207" t="s">
        <v>648</v>
      </c>
      <c r="F578" s="208" t="s">
        <v>649</v>
      </c>
      <c r="G578" s="209" t="s">
        <v>650</v>
      </c>
      <c r="H578" s="210">
        <v>169.11099999999999</v>
      </c>
      <c r="I578" s="211"/>
      <c r="J578" s="212">
        <f>ROUND(I578*H578,2)</f>
        <v>0</v>
      </c>
      <c r="K578" s="208" t="s">
        <v>147</v>
      </c>
      <c r="L578" s="46"/>
      <c r="M578" s="213" t="s">
        <v>19</v>
      </c>
      <c r="N578" s="214" t="s">
        <v>45</v>
      </c>
      <c r="O578" s="86"/>
      <c r="P578" s="215">
        <f>O578*H578</f>
        <v>0</v>
      </c>
      <c r="Q578" s="215">
        <v>0</v>
      </c>
      <c r="R578" s="215">
        <f>Q578*H578</f>
        <v>0</v>
      </c>
      <c r="S578" s="215">
        <v>0</v>
      </c>
      <c r="T578" s="216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17" t="s">
        <v>148</v>
      </c>
      <c r="AT578" s="217" t="s">
        <v>143</v>
      </c>
      <c r="AU578" s="217" t="s">
        <v>14</v>
      </c>
      <c r="AY578" s="19" t="s">
        <v>140</v>
      </c>
      <c r="BE578" s="218">
        <f>IF(N578="základní",J578,0)</f>
        <v>0</v>
      </c>
      <c r="BF578" s="218">
        <f>IF(N578="snížená",J578,0)</f>
        <v>0</v>
      </c>
      <c r="BG578" s="218">
        <f>IF(N578="zákl. přenesená",J578,0)</f>
        <v>0</v>
      </c>
      <c r="BH578" s="218">
        <f>IF(N578="sníž. přenesená",J578,0)</f>
        <v>0</v>
      </c>
      <c r="BI578" s="218">
        <f>IF(N578="nulová",J578,0)</f>
        <v>0</v>
      </c>
      <c r="BJ578" s="19" t="s">
        <v>14</v>
      </c>
      <c r="BK578" s="218">
        <f>ROUND(I578*H578,2)</f>
        <v>0</v>
      </c>
      <c r="BL578" s="19" t="s">
        <v>148</v>
      </c>
      <c r="BM578" s="217" t="s">
        <v>651</v>
      </c>
    </row>
    <row r="579" s="2" customFormat="1">
      <c r="A579" s="40"/>
      <c r="B579" s="41"/>
      <c r="C579" s="42"/>
      <c r="D579" s="219" t="s">
        <v>150</v>
      </c>
      <c r="E579" s="42"/>
      <c r="F579" s="220" t="s">
        <v>652</v>
      </c>
      <c r="G579" s="42"/>
      <c r="H579" s="42"/>
      <c r="I579" s="221"/>
      <c r="J579" s="42"/>
      <c r="K579" s="42"/>
      <c r="L579" s="46"/>
      <c r="M579" s="222"/>
      <c r="N579" s="223"/>
      <c r="O579" s="86"/>
      <c r="P579" s="86"/>
      <c r="Q579" s="86"/>
      <c r="R579" s="86"/>
      <c r="S579" s="86"/>
      <c r="T579" s="87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T579" s="19" t="s">
        <v>150</v>
      </c>
      <c r="AU579" s="19" t="s">
        <v>14</v>
      </c>
    </row>
    <row r="580" s="2" customFormat="1" ht="16.5" customHeight="1">
      <c r="A580" s="40"/>
      <c r="B580" s="41"/>
      <c r="C580" s="206" t="s">
        <v>653</v>
      </c>
      <c r="D580" s="206" t="s">
        <v>143</v>
      </c>
      <c r="E580" s="207" t="s">
        <v>654</v>
      </c>
      <c r="F580" s="208" t="s">
        <v>655</v>
      </c>
      <c r="G580" s="209" t="s">
        <v>303</v>
      </c>
      <c r="H580" s="210">
        <v>10</v>
      </c>
      <c r="I580" s="211"/>
      <c r="J580" s="212">
        <f>ROUND(I580*H580,2)</f>
        <v>0</v>
      </c>
      <c r="K580" s="208" t="s">
        <v>147</v>
      </c>
      <c r="L580" s="46"/>
      <c r="M580" s="213" t="s">
        <v>19</v>
      </c>
      <c r="N580" s="214" t="s">
        <v>45</v>
      </c>
      <c r="O580" s="86"/>
      <c r="P580" s="215">
        <f>O580*H580</f>
        <v>0</v>
      </c>
      <c r="Q580" s="215">
        <v>0</v>
      </c>
      <c r="R580" s="215">
        <f>Q580*H580</f>
        <v>0</v>
      </c>
      <c r="S580" s="215">
        <v>0</v>
      </c>
      <c r="T580" s="216">
        <f>S580*H580</f>
        <v>0</v>
      </c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17" t="s">
        <v>148</v>
      </c>
      <c r="AT580" s="217" t="s">
        <v>143</v>
      </c>
      <c r="AU580" s="217" t="s">
        <v>14</v>
      </c>
      <c r="AY580" s="19" t="s">
        <v>140</v>
      </c>
      <c r="BE580" s="218">
        <f>IF(N580="základní",J580,0)</f>
        <v>0</v>
      </c>
      <c r="BF580" s="218">
        <f>IF(N580="snížená",J580,0)</f>
        <v>0</v>
      </c>
      <c r="BG580" s="218">
        <f>IF(N580="zákl. přenesená",J580,0)</f>
        <v>0</v>
      </c>
      <c r="BH580" s="218">
        <f>IF(N580="sníž. přenesená",J580,0)</f>
        <v>0</v>
      </c>
      <c r="BI580" s="218">
        <f>IF(N580="nulová",J580,0)</f>
        <v>0</v>
      </c>
      <c r="BJ580" s="19" t="s">
        <v>14</v>
      </c>
      <c r="BK580" s="218">
        <f>ROUND(I580*H580,2)</f>
        <v>0</v>
      </c>
      <c r="BL580" s="19" t="s">
        <v>148</v>
      </c>
      <c r="BM580" s="217" t="s">
        <v>656</v>
      </c>
    </row>
    <row r="581" s="2" customFormat="1">
      <c r="A581" s="40"/>
      <c r="B581" s="41"/>
      <c r="C581" s="42"/>
      <c r="D581" s="219" t="s">
        <v>150</v>
      </c>
      <c r="E581" s="42"/>
      <c r="F581" s="220" t="s">
        <v>657</v>
      </c>
      <c r="G581" s="42"/>
      <c r="H581" s="42"/>
      <c r="I581" s="221"/>
      <c r="J581" s="42"/>
      <c r="K581" s="42"/>
      <c r="L581" s="46"/>
      <c r="M581" s="222"/>
      <c r="N581" s="223"/>
      <c r="O581" s="86"/>
      <c r="P581" s="86"/>
      <c r="Q581" s="86"/>
      <c r="R581" s="86"/>
      <c r="S581" s="86"/>
      <c r="T581" s="87"/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T581" s="19" t="s">
        <v>150</v>
      </c>
      <c r="AU581" s="19" t="s">
        <v>14</v>
      </c>
    </row>
    <row r="582" s="2" customFormat="1" ht="24.15" customHeight="1">
      <c r="A582" s="40"/>
      <c r="B582" s="41"/>
      <c r="C582" s="206" t="s">
        <v>658</v>
      </c>
      <c r="D582" s="206" t="s">
        <v>143</v>
      </c>
      <c r="E582" s="207" t="s">
        <v>659</v>
      </c>
      <c r="F582" s="208" t="s">
        <v>660</v>
      </c>
      <c r="G582" s="209" t="s">
        <v>303</v>
      </c>
      <c r="H582" s="210">
        <v>450</v>
      </c>
      <c r="I582" s="211"/>
      <c r="J582" s="212">
        <f>ROUND(I582*H582,2)</f>
        <v>0</v>
      </c>
      <c r="K582" s="208" t="s">
        <v>147</v>
      </c>
      <c r="L582" s="46"/>
      <c r="M582" s="213" t="s">
        <v>19</v>
      </c>
      <c r="N582" s="214" t="s">
        <v>45</v>
      </c>
      <c r="O582" s="86"/>
      <c r="P582" s="215">
        <f>O582*H582</f>
        <v>0</v>
      </c>
      <c r="Q582" s="215">
        <v>0</v>
      </c>
      <c r="R582" s="215">
        <f>Q582*H582</f>
        <v>0</v>
      </c>
      <c r="S582" s="215">
        <v>0</v>
      </c>
      <c r="T582" s="216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17" t="s">
        <v>148</v>
      </c>
      <c r="AT582" s="217" t="s">
        <v>143</v>
      </c>
      <c r="AU582" s="217" t="s">
        <v>14</v>
      </c>
      <c r="AY582" s="19" t="s">
        <v>140</v>
      </c>
      <c r="BE582" s="218">
        <f>IF(N582="základní",J582,0)</f>
        <v>0</v>
      </c>
      <c r="BF582" s="218">
        <f>IF(N582="snížená",J582,0)</f>
        <v>0</v>
      </c>
      <c r="BG582" s="218">
        <f>IF(N582="zákl. přenesená",J582,0)</f>
        <v>0</v>
      </c>
      <c r="BH582" s="218">
        <f>IF(N582="sníž. přenesená",J582,0)</f>
        <v>0</v>
      </c>
      <c r="BI582" s="218">
        <f>IF(N582="nulová",J582,0)</f>
        <v>0</v>
      </c>
      <c r="BJ582" s="19" t="s">
        <v>14</v>
      </c>
      <c r="BK582" s="218">
        <f>ROUND(I582*H582,2)</f>
        <v>0</v>
      </c>
      <c r="BL582" s="19" t="s">
        <v>148</v>
      </c>
      <c r="BM582" s="217" t="s">
        <v>661</v>
      </c>
    </row>
    <row r="583" s="2" customFormat="1">
      <c r="A583" s="40"/>
      <c r="B583" s="41"/>
      <c r="C583" s="42"/>
      <c r="D583" s="219" t="s">
        <v>150</v>
      </c>
      <c r="E583" s="42"/>
      <c r="F583" s="220" t="s">
        <v>662</v>
      </c>
      <c r="G583" s="42"/>
      <c r="H583" s="42"/>
      <c r="I583" s="221"/>
      <c r="J583" s="42"/>
      <c r="K583" s="42"/>
      <c r="L583" s="46"/>
      <c r="M583" s="222"/>
      <c r="N583" s="223"/>
      <c r="O583" s="86"/>
      <c r="P583" s="86"/>
      <c r="Q583" s="86"/>
      <c r="R583" s="86"/>
      <c r="S583" s="86"/>
      <c r="T583" s="87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T583" s="19" t="s">
        <v>150</v>
      </c>
      <c r="AU583" s="19" t="s">
        <v>14</v>
      </c>
    </row>
    <row r="584" s="14" customFormat="1">
      <c r="A584" s="14"/>
      <c r="B584" s="235"/>
      <c r="C584" s="236"/>
      <c r="D584" s="226" t="s">
        <v>152</v>
      </c>
      <c r="E584" s="236"/>
      <c r="F584" s="238" t="s">
        <v>663</v>
      </c>
      <c r="G584" s="236"/>
      <c r="H584" s="239">
        <v>450</v>
      </c>
      <c r="I584" s="240"/>
      <c r="J584" s="236"/>
      <c r="K584" s="236"/>
      <c r="L584" s="241"/>
      <c r="M584" s="242"/>
      <c r="N584" s="243"/>
      <c r="O584" s="243"/>
      <c r="P584" s="243"/>
      <c r="Q584" s="243"/>
      <c r="R584" s="243"/>
      <c r="S584" s="243"/>
      <c r="T584" s="244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5" t="s">
        <v>152</v>
      </c>
      <c r="AU584" s="245" t="s">
        <v>14</v>
      </c>
      <c r="AV584" s="14" t="s">
        <v>14</v>
      </c>
      <c r="AW584" s="14" t="s">
        <v>4</v>
      </c>
      <c r="AX584" s="14" t="s">
        <v>81</v>
      </c>
      <c r="AY584" s="245" t="s">
        <v>140</v>
      </c>
    </row>
    <row r="585" s="2" customFormat="1" ht="21.75" customHeight="1">
      <c r="A585" s="40"/>
      <c r="B585" s="41"/>
      <c r="C585" s="206" t="s">
        <v>664</v>
      </c>
      <c r="D585" s="206" t="s">
        <v>143</v>
      </c>
      <c r="E585" s="207" t="s">
        <v>665</v>
      </c>
      <c r="F585" s="208" t="s">
        <v>666</v>
      </c>
      <c r="G585" s="209" t="s">
        <v>650</v>
      </c>
      <c r="H585" s="210">
        <v>169.11099999999999</v>
      </c>
      <c r="I585" s="211"/>
      <c r="J585" s="212">
        <f>ROUND(I585*H585,2)</f>
        <v>0</v>
      </c>
      <c r="K585" s="208" t="s">
        <v>147</v>
      </c>
      <c r="L585" s="46"/>
      <c r="M585" s="213" t="s">
        <v>19</v>
      </c>
      <c r="N585" s="214" t="s">
        <v>45</v>
      </c>
      <c r="O585" s="86"/>
      <c r="P585" s="215">
        <f>O585*H585</f>
        <v>0</v>
      </c>
      <c r="Q585" s="215">
        <v>0</v>
      </c>
      <c r="R585" s="215">
        <f>Q585*H585</f>
        <v>0</v>
      </c>
      <c r="S585" s="215">
        <v>0</v>
      </c>
      <c r="T585" s="216">
        <f>S585*H585</f>
        <v>0</v>
      </c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R585" s="217" t="s">
        <v>148</v>
      </c>
      <c r="AT585" s="217" t="s">
        <v>143</v>
      </c>
      <c r="AU585" s="217" t="s">
        <v>14</v>
      </c>
      <c r="AY585" s="19" t="s">
        <v>140</v>
      </c>
      <c r="BE585" s="218">
        <f>IF(N585="základní",J585,0)</f>
        <v>0</v>
      </c>
      <c r="BF585" s="218">
        <f>IF(N585="snížená",J585,0)</f>
        <v>0</v>
      </c>
      <c r="BG585" s="218">
        <f>IF(N585="zákl. přenesená",J585,0)</f>
        <v>0</v>
      </c>
      <c r="BH585" s="218">
        <f>IF(N585="sníž. přenesená",J585,0)</f>
        <v>0</v>
      </c>
      <c r="BI585" s="218">
        <f>IF(N585="nulová",J585,0)</f>
        <v>0</v>
      </c>
      <c r="BJ585" s="19" t="s">
        <v>14</v>
      </c>
      <c r="BK585" s="218">
        <f>ROUND(I585*H585,2)</f>
        <v>0</v>
      </c>
      <c r="BL585" s="19" t="s">
        <v>148</v>
      </c>
      <c r="BM585" s="217" t="s">
        <v>667</v>
      </c>
    </row>
    <row r="586" s="2" customFormat="1">
      <c r="A586" s="40"/>
      <c r="B586" s="41"/>
      <c r="C586" s="42"/>
      <c r="D586" s="219" t="s">
        <v>150</v>
      </c>
      <c r="E586" s="42"/>
      <c r="F586" s="220" t="s">
        <v>668</v>
      </c>
      <c r="G586" s="42"/>
      <c r="H586" s="42"/>
      <c r="I586" s="221"/>
      <c r="J586" s="42"/>
      <c r="K586" s="42"/>
      <c r="L586" s="46"/>
      <c r="M586" s="222"/>
      <c r="N586" s="223"/>
      <c r="O586" s="86"/>
      <c r="P586" s="86"/>
      <c r="Q586" s="86"/>
      <c r="R586" s="86"/>
      <c r="S586" s="86"/>
      <c r="T586" s="87"/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T586" s="19" t="s">
        <v>150</v>
      </c>
      <c r="AU586" s="19" t="s">
        <v>14</v>
      </c>
    </row>
    <row r="587" s="2" customFormat="1" ht="24.15" customHeight="1">
      <c r="A587" s="40"/>
      <c r="B587" s="41"/>
      <c r="C587" s="206" t="s">
        <v>669</v>
      </c>
      <c r="D587" s="206" t="s">
        <v>143</v>
      </c>
      <c r="E587" s="207" t="s">
        <v>670</v>
      </c>
      <c r="F587" s="208" t="s">
        <v>671</v>
      </c>
      <c r="G587" s="209" t="s">
        <v>650</v>
      </c>
      <c r="H587" s="210">
        <v>4058.6640000000002</v>
      </c>
      <c r="I587" s="211"/>
      <c r="J587" s="212">
        <f>ROUND(I587*H587,2)</f>
        <v>0</v>
      </c>
      <c r="K587" s="208" t="s">
        <v>147</v>
      </c>
      <c r="L587" s="46"/>
      <c r="M587" s="213" t="s">
        <v>19</v>
      </c>
      <c r="N587" s="214" t="s">
        <v>45</v>
      </c>
      <c r="O587" s="86"/>
      <c r="P587" s="215">
        <f>O587*H587</f>
        <v>0</v>
      </c>
      <c r="Q587" s="215">
        <v>0</v>
      </c>
      <c r="R587" s="215">
        <f>Q587*H587</f>
        <v>0</v>
      </c>
      <c r="S587" s="215">
        <v>0</v>
      </c>
      <c r="T587" s="216">
        <f>S587*H587</f>
        <v>0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17" t="s">
        <v>148</v>
      </c>
      <c r="AT587" s="217" t="s">
        <v>143</v>
      </c>
      <c r="AU587" s="217" t="s">
        <v>14</v>
      </c>
      <c r="AY587" s="19" t="s">
        <v>140</v>
      </c>
      <c r="BE587" s="218">
        <f>IF(N587="základní",J587,0)</f>
        <v>0</v>
      </c>
      <c r="BF587" s="218">
        <f>IF(N587="snížená",J587,0)</f>
        <v>0</v>
      </c>
      <c r="BG587" s="218">
        <f>IF(N587="zákl. přenesená",J587,0)</f>
        <v>0</v>
      </c>
      <c r="BH587" s="218">
        <f>IF(N587="sníž. přenesená",J587,0)</f>
        <v>0</v>
      </c>
      <c r="BI587" s="218">
        <f>IF(N587="nulová",J587,0)</f>
        <v>0</v>
      </c>
      <c r="BJ587" s="19" t="s">
        <v>14</v>
      </c>
      <c r="BK587" s="218">
        <f>ROUND(I587*H587,2)</f>
        <v>0</v>
      </c>
      <c r="BL587" s="19" t="s">
        <v>148</v>
      </c>
      <c r="BM587" s="217" t="s">
        <v>672</v>
      </c>
    </row>
    <row r="588" s="2" customFormat="1">
      <c r="A588" s="40"/>
      <c r="B588" s="41"/>
      <c r="C588" s="42"/>
      <c r="D588" s="219" t="s">
        <v>150</v>
      </c>
      <c r="E588" s="42"/>
      <c r="F588" s="220" t="s">
        <v>673</v>
      </c>
      <c r="G588" s="42"/>
      <c r="H588" s="42"/>
      <c r="I588" s="221"/>
      <c r="J588" s="42"/>
      <c r="K588" s="42"/>
      <c r="L588" s="46"/>
      <c r="M588" s="222"/>
      <c r="N588" s="223"/>
      <c r="O588" s="86"/>
      <c r="P588" s="86"/>
      <c r="Q588" s="86"/>
      <c r="R588" s="86"/>
      <c r="S588" s="86"/>
      <c r="T588" s="87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T588" s="19" t="s">
        <v>150</v>
      </c>
      <c r="AU588" s="19" t="s">
        <v>14</v>
      </c>
    </row>
    <row r="589" s="14" customFormat="1">
      <c r="A589" s="14"/>
      <c r="B589" s="235"/>
      <c r="C589" s="236"/>
      <c r="D589" s="226" t="s">
        <v>152</v>
      </c>
      <c r="E589" s="236"/>
      <c r="F589" s="238" t="s">
        <v>674</v>
      </c>
      <c r="G589" s="236"/>
      <c r="H589" s="239">
        <v>4058.6640000000002</v>
      </c>
      <c r="I589" s="240"/>
      <c r="J589" s="236"/>
      <c r="K589" s="236"/>
      <c r="L589" s="241"/>
      <c r="M589" s="242"/>
      <c r="N589" s="243"/>
      <c r="O589" s="243"/>
      <c r="P589" s="243"/>
      <c r="Q589" s="243"/>
      <c r="R589" s="243"/>
      <c r="S589" s="243"/>
      <c r="T589" s="24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5" t="s">
        <v>152</v>
      </c>
      <c r="AU589" s="245" t="s">
        <v>14</v>
      </c>
      <c r="AV589" s="14" t="s">
        <v>14</v>
      </c>
      <c r="AW589" s="14" t="s">
        <v>4</v>
      </c>
      <c r="AX589" s="14" t="s">
        <v>81</v>
      </c>
      <c r="AY589" s="245" t="s">
        <v>140</v>
      </c>
    </row>
    <row r="590" s="2" customFormat="1" ht="24.15" customHeight="1">
      <c r="A590" s="40"/>
      <c r="B590" s="41"/>
      <c r="C590" s="206" t="s">
        <v>675</v>
      </c>
      <c r="D590" s="206" t="s">
        <v>143</v>
      </c>
      <c r="E590" s="207" t="s">
        <v>676</v>
      </c>
      <c r="F590" s="208" t="s">
        <v>677</v>
      </c>
      <c r="G590" s="209" t="s">
        <v>650</v>
      </c>
      <c r="H590" s="210">
        <v>43.368000000000002</v>
      </c>
      <c r="I590" s="211"/>
      <c r="J590" s="212">
        <f>ROUND(I590*H590,2)</f>
        <v>0</v>
      </c>
      <c r="K590" s="208" t="s">
        <v>147</v>
      </c>
      <c r="L590" s="46"/>
      <c r="M590" s="213" t="s">
        <v>19</v>
      </c>
      <c r="N590" s="214" t="s">
        <v>45</v>
      </c>
      <c r="O590" s="86"/>
      <c r="P590" s="215">
        <f>O590*H590</f>
        <v>0</v>
      </c>
      <c r="Q590" s="215">
        <v>0</v>
      </c>
      <c r="R590" s="215">
        <f>Q590*H590</f>
        <v>0</v>
      </c>
      <c r="S590" s="215">
        <v>0</v>
      </c>
      <c r="T590" s="216">
        <f>S590*H590</f>
        <v>0</v>
      </c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17" t="s">
        <v>148</v>
      </c>
      <c r="AT590" s="217" t="s">
        <v>143</v>
      </c>
      <c r="AU590" s="217" t="s">
        <v>14</v>
      </c>
      <c r="AY590" s="19" t="s">
        <v>140</v>
      </c>
      <c r="BE590" s="218">
        <f>IF(N590="základní",J590,0)</f>
        <v>0</v>
      </c>
      <c r="BF590" s="218">
        <f>IF(N590="snížená",J590,0)</f>
        <v>0</v>
      </c>
      <c r="BG590" s="218">
        <f>IF(N590="zákl. přenesená",J590,0)</f>
        <v>0</v>
      </c>
      <c r="BH590" s="218">
        <f>IF(N590="sníž. přenesená",J590,0)</f>
        <v>0</v>
      </c>
      <c r="BI590" s="218">
        <f>IF(N590="nulová",J590,0)</f>
        <v>0</v>
      </c>
      <c r="BJ590" s="19" t="s">
        <v>14</v>
      </c>
      <c r="BK590" s="218">
        <f>ROUND(I590*H590,2)</f>
        <v>0</v>
      </c>
      <c r="BL590" s="19" t="s">
        <v>148</v>
      </c>
      <c r="BM590" s="217" t="s">
        <v>678</v>
      </c>
    </row>
    <row r="591" s="2" customFormat="1">
      <c r="A591" s="40"/>
      <c r="B591" s="41"/>
      <c r="C591" s="42"/>
      <c r="D591" s="219" t="s">
        <v>150</v>
      </c>
      <c r="E591" s="42"/>
      <c r="F591" s="220" t="s">
        <v>679</v>
      </c>
      <c r="G591" s="42"/>
      <c r="H591" s="42"/>
      <c r="I591" s="221"/>
      <c r="J591" s="42"/>
      <c r="K591" s="42"/>
      <c r="L591" s="46"/>
      <c r="M591" s="222"/>
      <c r="N591" s="223"/>
      <c r="O591" s="86"/>
      <c r="P591" s="86"/>
      <c r="Q591" s="86"/>
      <c r="R591" s="86"/>
      <c r="S591" s="86"/>
      <c r="T591" s="87"/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T591" s="19" t="s">
        <v>150</v>
      </c>
      <c r="AU591" s="19" t="s">
        <v>14</v>
      </c>
    </row>
    <row r="592" s="2" customFormat="1" ht="24.15" customHeight="1">
      <c r="A592" s="40"/>
      <c r="B592" s="41"/>
      <c r="C592" s="206" t="s">
        <v>680</v>
      </c>
      <c r="D592" s="206" t="s">
        <v>143</v>
      </c>
      <c r="E592" s="207" t="s">
        <v>681</v>
      </c>
      <c r="F592" s="208" t="s">
        <v>682</v>
      </c>
      <c r="G592" s="209" t="s">
        <v>650</v>
      </c>
      <c r="H592" s="210">
        <v>86.503</v>
      </c>
      <c r="I592" s="211"/>
      <c r="J592" s="212">
        <f>ROUND(I592*H592,2)</f>
        <v>0</v>
      </c>
      <c r="K592" s="208" t="s">
        <v>147</v>
      </c>
      <c r="L592" s="46"/>
      <c r="M592" s="213" t="s">
        <v>19</v>
      </c>
      <c r="N592" s="214" t="s">
        <v>45</v>
      </c>
      <c r="O592" s="86"/>
      <c r="P592" s="215">
        <f>O592*H592</f>
        <v>0</v>
      </c>
      <c r="Q592" s="215">
        <v>0</v>
      </c>
      <c r="R592" s="215">
        <f>Q592*H592</f>
        <v>0</v>
      </c>
      <c r="S592" s="215">
        <v>0</v>
      </c>
      <c r="T592" s="216">
        <f>S592*H592</f>
        <v>0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17" t="s">
        <v>148</v>
      </c>
      <c r="AT592" s="217" t="s">
        <v>143</v>
      </c>
      <c r="AU592" s="217" t="s">
        <v>14</v>
      </c>
      <c r="AY592" s="19" t="s">
        <v>140</v>
      </c>
      <c r="BE592" s="218">
        <f>IF(N592="základní",J592,0)</f>
        <v>0</v>
      </c>
      <c r="BF592" s="218">
        <f>IF(N592="snížená",J592,0)</f>
        <v>0</v>
      </c>
      <c r="BG592" s="218">
        <f>IF(N592="zákl. přenesená",J592,0)</f>
        <v>0</v>
      </c>
      <c r="BH592" s="218">
        <f>IF(N592="sníž. přenesená",J592,0)</f>
        <v>0</v>
      </c>
      <c r="BI592" s="218">
        <f>IF(N592="nulová",J592,0)</f>
        <v>0</v>
      </c>
      <c r="BJ592" s="19" t="s">
        <v>14</v>
      </c>
      <c r="BK592" s="218">
        <f>ROUND(I592*H592,2)</f>
        <v>0</v>
      </c>
      <c r="BL592" s="19" t="s">
        <v>148</v>
      </c>
      <c r="BM592" s="217" t="s">
        <v>683</v>
      </c>
    </row>
    <row r="593" s="2" customFormat="1">
      <c r="A593" s="40"/>
      <c r="B593" s="41"/>
      <c r="C593" s="42"/>
      <c r="D593" s="219" t="s">
        <v>150</v>
      </c>
      <c r="E593" s="42"/>
      <c r="F593" s="220" t="s">
        <v>684</v>
      </c>
      <c r="G593" s="42"/>
      <c r="H593" s="42"/>
      <c r="I593" s="221"/>
      <c r="J593" s="42"/>
      <c r="K593" s="42"/>
      <c r="L593" s="46"/>
      <c r="M593" s="222"/>
      <c r="N593" s="223"/>
      <c r="O593" s="86"/>
      <c r="P593" s="86"/>
      <c r="Q593" s="86"/>
      <c r="R593" s="86"/>
      <c r="S593" s="86"/>
      <c r="T593" s="87"/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T593" s="19" t="s">
        <v>150</v>
      </c>
      <c r="AU593" s="19" t="s">
        <v>14</v>
      </c>
    </row>
    <row r="594" s="2" customFormat="1" ht="24.15" customHeight="1">
      <c r="A594" s="40"/>
      <c r="B594" s="41"/>
      <c r="C594" s="206" t="s">
        <v>685</v>
      </c>
      <c r="D594" s="206" t="s">
        <v>143</v>
      </c>
      <c r="E594" s="207" t="s">
        <v>686</v>
      </c>
      <c r="F594" s="208" t="s">
        <v>687</v>
      </c>
      <c r="G594" s="209" t="s">
        <v>650</v>
      </c>
      <c r="H594" s="210">
        <v>36.183</v>
      </c>
      <c r="I594" s="211"/>
      <c r="J594" s="212">
        <f>ROUND(I594*H594,2)</f>
        <v>0</v>
      </c>
      <c r="K594" s="208" t="s">
        <v>147</v>
      </c>
      <c r="L594" s="46"/>
      <c r="M594" s="213" t="s">
        <v>19</v>
      </c>
      <c r="N594" s="214" t="s">
        <v>45</v>
      </c>
      <c r="O594" s="86"/>
      <c r="P594" s="215">
        <f>O594*H594</f>
        <v>0</v>
      </c>
      <c r="Q594" s="215">
        <v>0</v>
      </c>
      <c r="R594" s="215">
        <f>Q594*H594</f>
        <v>0</v>
      </c>
      <c r="S594" s="215">
        <v>0</v>
      </c>
      <c r="T594" s="216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17" t="s">
        <v>148</v>
      </c>
      <c r="AT594" s="217" t="s">
        <v>143</v>
      </c>
      <c r="AU594" s="217" t="s">
        <v>14</v>
      </c>
      <c r="AY594" s="19" t="s">
        <v>140</v>
      </c>
      <c r="BE594" s="218">
        <f>IF(N594="základní",J594,0)</f>
        <v>0</v>
      </c>
      <c r="BF594" s="218">
        <f>IF(N594="snížená",J594,0)</f>
        <v>0</v>
      </c>
      <c r="BG594" s="218">
        <f>IF(N594="zákl. přenesená",J594,0)</f>
        <v>0</v>
      </c>
      <c r="BH594" s="218">
        <f>IF(N594="sníž. přenesená",J594,0)</f>
        <v>0</v>
      </c>
      <c r="BI594" s="218">
        <f>IF(N594="nulová",J594,0)</f>
        <v>0</v>
      </c>
      <c r="BJ594" s="19" t="s">
        <v>14</v>
      </c>
      <c r="BK594" s="218">
        <f>ROUND(I594*H594,2)</f>
        <v>0</v>
      </c>
      <c r="BL594" s="19" t="s">
        <v>148</v>
      </c>
      <c r="BM594" s="217" t="s">
        <v>688</v>
      </c>
    </row>
    <row r="595" s="2" customFormat="1">
      <c r="A595" s="40"/>
      <c r="B595" s="41"/>
      <c r="C595" s="42"/>
      <c r="D595" s="219" t="s">
        <v>150</v>
      </c>
      <c r="E595" s="42"/>
      <c r="F595" s="220" t="s">
        <v>689</v>
      </c>
      <c r="G595" s="42"/>
      <c r="H595" s="42"/>
      <c r="I595" s="221"/>
      <c r="J595" s="42"/>
      <c r="K595" s="42"/>
      <c r="L595" s="46"/>
      <c r="M595" s="222"/>
      <c r="N595" s="223"/>
      <c r="O595" s="86"/>
      <c r="P595" s="86"/>
      <c r="Q595" s="86"/>
      <c r="R595" s="86"/>
      <c r="S595" s="86"/>
      <c r="T595" s="87"/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T595" s="19" t="s">
        <v>150</v>
      </c>
      <c r="AU595" s="19" t="s">
        <v>14</v>
      </c>
    </row>
    <row r="596" s="2" customFormat="1" ht="24.15" customHeight="1">
      <c r="A596" s="40"/>
      <c r="B596" s="41"/>
      <c r="C596" s="206" t="s">
        <v>690</v>
      </c>
      <c r="D596" s="206" t="s">
        <v>143</v>
      </c>
      <c r="E596" s="207" t="s">
        <v>691</v>
      </c>
      <c r="F596" s="208" t="s">
        <v>692</v>
      </c>
      <c r="G596" s="209" t="s">
        <v>650</v>
      </c>
      <c r="H596" s="210">
        <v>1.7909999999999999</v>
      </c>
      <c r="I596" s="211"/>
      <c r="J596" s="212">
        <f>ROUND(I596*H596,2)</f>
        <v>0</v>
      </c>
      <c r="K596" s="208" t="s">
        <v>147</v>
      </c>
      <c r="L596" s="46"/>
      <c r="M596" s="213" t="s">
        <v>19</v>
      </c>
      <c r="N596" s="214" t="s">
        <v>45</v>
      </c>
      <c r="O596" s="86"/>
      <c r="P596" s="215">
        <f>O596*H596</f>
        <v>0</v>
      </c>
      <c r="Q596" s="215">
        <v>0</v>
      </c>
      <c r="R596" s="215">
        <f>Q596*H596</f>
        <v>0</v>
      </c>
      <c r="S596" s="215">
        <v>0</v>
      </c>
      <c r="T596" s="216">
        <f>S596*H596</f>
        <v>0</v>
      </c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R596" s="217" t="s">
        <v>148</v>
      </c>
      <c r="AT596" s="217" t="s">
        <v>143</v>
      </c>
      <c r="AU596" s="217" t="s">
        <v>14</v>
      </c>
      <c r="AY596" s="19" t="s">
        <v>140</v>
      </c>
      <c r="BE596" s="218">
        <f>IF(N596="základní",J596,0)</f>
        <v>0</v>
      </c>
      <c r="BF596" s="218">
        <f>IF(N596="snížená",J596,0)</f>
        <v>0</v>
      </c>
      <c r="BG596" s="218">
        <f>IF(N596="zákl. přenesená",J596,0)</f>
        <v>0</v>
      </c>
      <c r="BH596" s="218">
        <f>IF(N596="sníž. přenesená",J596,0)</f>
        <v>0</v>
      </c>
      <c r="BI596" s="218">
        <f>IF(N596="nulová",J596,0)</f>
        <v>0</v>
      </c>
      <c r="BJ596" s="19" t="s">
        <v>14</v>
      </c>
      <c r="BK596" s="218">
        <f>ROUND(I596*H596,2)</f>
        <v>0</v>
      </c>
      <c r="BL596" s="19" t="s">
        <v>148</v>
      </c>
      <c r="BM596" s="217" t="s">
        <v>693</v>
      </c>
    </row>
    <row r="597" s="2" customFormat="1">
      <c r="A597" s="40"/>
      <c r="B597" s="41"/>
      <c r="C597" s="42"/>
      <c r="D597" s="219" t="s">
        <v>150</v>
      </c>
      <c r="E597" s="42"/>
      <c r="F597" s="220" t="s">
        <v>694</v>
      </c>
      <c r="G597" s="42"/>
      <c r="H597" s="42"/>
      <c r="I597" s="221"/>
      <c r="J597" s="42"/>
      <c r="K597" s="42"/>
      <c r="L597" s="46"/>
      <c r="M597" s="222"/>
      <c r="N597" s="223"/>
      <c r="O597" s="86"/>
      <c r="P597" s="86"/>
      <c r="Q597" s="86"/>
      <c r="R597" s="86"/>
      <c r="S597" s="86"/>
      <c r="T597" s="87"/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T597" s="19" t="s">
        <v>150</v>
      </c>
      <c r="AU597" s="19" t="s">
        <v>14</v>
      </c>
    </row>
    <row r="598" s="2" customFormat="1" ht="24.15" customHeight="1">
      <c r="A598" s="40"/>
      <c r="B598" s="41"/>
      <c r="C598" s="206" t="s">
        <v>695</v>
      </c>
      <c r="D598" s="206" t="s">
        <v>143</v>
      </c>
      <c r="E598" s="207" t="s">
        <v>696</v>
      </c>
      <c r="F598" s="208" t="s">
        <v>697</v>
      </c>
      <c r="G598" s="209" t="s">
        <v>650</v>
      </c>
      <c r="H598" s="210">
        <v>1.266</v>
      </c>
      <c r="I598" s="211"/>
      <c r="J598" s="212">
        <f>ROUND(I598*H598,2)</f>
        <v>0</v>
      </c>
      <c r="K598" s="208" t="s">
        <v>147</v>
      </c>
      <c r="L598" s="46"/>
      <c r="M598" s="213" t="s">
        <v>19</v>
      </c>
      <c r="N598" s="214" t="s">
        <v>45</v>
      </c>
      <c r="O598" s="86"/>
      <c r="P598" s="215">
        <f>O598*H598</f>
        <v>0</v>
      </c>
      <c r="Q598" s="215">
        <v>0</v>
      </c>
      <c r="R598" s="215">
        <f>Q598*H598</f>
        <v>0</v>
      </c>
      <c r="S598" s="215">
        <v>0</v>
      </c>
      <c r="T598" s="216">
        <f>S598*H598</f>
        <v>0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17" t="s">
        <v>148</v>
      </c>
      <c r="AT598" s="217" t="s">
        <v>143</v>
      </c>
      <c r="AU598" s="217" t="s">
        <v>14</v>
      </c>
      <c r="AY598" s="19" t="s">
        <v>140</v>
      </c>
      <c r="BE598" s="218">
        <f>IF(N598="základní",J598,0)</f>
        <v>0</v>
      </c>
      <c r="BF598" s="218">
        <f>IF(N598="snížená",J598,0)</f>
        <v>0</v>
      </c>
      <c r="BG598" s="218">
        <f>IF(N598="zákl. přenesená",J598,0)</f>
        <v>0</v>
      </c>
      <c r="BH598" s="218">
        <f>IF(N598="sníž. přenesená",J598,0)</f>
        <v>0</v>
      </c>
      <c r="BI598" s="218">
        <f>IF(N598="nulová",J598,0)</f>
        <v>0</v>
      </c>
      <c r="BJ598" s="19" t="s">
        <v>14</v>
      </c>
      <c r="BK598" s="218">
        <f>ROUND(I598*H598,2)</f>
        <v>0</v>
      </c>
      <c r="BL598" s="19" t="s">
        <v>148</v>
      </c>
      <c r="BM598" s="217" t="s">
        <v>698</v>
      </c>
    </row>
    <row r="599" s="2" customFormat="1">
      <c r="A599" s="40"/>
      <c r="B599" s="41"/>
      <c r="C599" s="42"/>
      <c r="D599" s="219" t="s">
        <v>150</v>
      </c>
      <c r="E599" s="42"/>
      <c r="F599" s="220" t="s">
        <v>699</v>
      </c>
      <c r="G599" s="42"/>
      <c r="H599" s="42"/>
      <c r="I599" s="221"/>
      <c r="J599" s="42"/>
      <c r="K599" s="42"/>
      <c r="L599" s="46"/>
      <c r="M599" s="222"/>
      <c r="N599" s="223"/>
      <c r="O599" s="86"/>
      <c r="P599" s="86"/>
      <c r="Q599" s="86"/>
      <c r="R599" s="86"/>
      <c r="S599" s="86"/>
      <c r="T599" s="87"/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T599" s="19" t="s">
        <v>150</v>
      </c>
      <c r="AU599" s="19" t="s">
        <v>14</v>
      </c>
    </row>
    <row r="600" s="12" customFormat="1" ht="22.8" customHeight="1">
      <c r="A600" s="12"/>
      <c r="B600" s="190"/>
      <c r="C600" s="191"/>
      <c r="D600" s="192" t="s">
        <v>72</v>
      </c>
      <c r="E600" s="204" t="s">
        <v>700</v>
      </c>
      <c r="F600" s="204" t="s">
        <v>701</v>
      </c>
      <c r="G600" s="191"/>
      <c r="H600" s="191"/>
      <c r="I600" s="194"/>
      <c r="J600" s="205">
        <f>BK600</f>
        <v>0</v>
      </c>
      <c r="K600" s="191"/>
      <c r="L600" s="196"/>
      <c r="M600" s="197"/>
      <c r="N600" s="198"/>
      <c r="O600" s="198"/>
      <c r="P600" s="199">
        <f>SUM(P601:P602)</f>
        <v>0</v>
      </c>
      <c r="Q600" s="198"/>
      <c r="R600" s="199">
        <f>SUM(R601:R602)</f>
        <v>0</v>
      </c>
      <c r="S600" s="198"/>
      <c r="T600" s="200">
        <f>SUM(T601:T602)</f>
        <v>0</v>
      </c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R600" s="201" t="s">
        <v>81</v>
      </c>
      <c r="AT600" s="202" t="s">
        <v>72</v>
      </c>
      <c r="AU600" s="202" t="s">
        <v>81</v>
      </c>
      <c r="AY600" s="201" t="s">
        <v>140</v>
      </c>
      <c r="BK600" s="203">
        <f>SUM(BK601:BK602)</f>
        <v>0</v>
      </c>
    </row>
    <row r="601" s="2" customFormat="1" ht="33" customHeight="1">
      <c r="A601" s="40"/>
      <c r="B601" s="41"/>
      <c r="C601" s="206" t="s">
        <v>702</v>
      </c>
      <c r="D601" s="206" t="s">
        <v>143</v>
      </c>
      <c r="E601" s="207" t="s">
        <v>703</v>
      </c>
      <c r="F601" s="208" t="s">
        <v>704</v>
      </c>
      <c r="G601" s="209" t="s">
        <v>650</v>
      </c>
      <c r="H601" s="210">
        <v>81.203999999999994</v>
      </c>
      <c r="I601" s="211"/>
      <c r="J601" s="212">
        <f>ROUND(I601*H601,2)</f>
        <v>0</v>
      </c>
      <c r="K601" s="208" t="s">
        <v>147</v>
      </c>
      <c r="L601" s="46"/>
      <c r="M601" s="213" t="s">
        <v>19</v>
      </c>
      <c r="N601" s="214" t="s">
        <v>45</v>
      </c>
      <c r="O601" s="86"/>
      <c r="P601" s="215">
        <f>O601*H601</f>
        <v>0</v>
      </c>
      <c r="Q601" s="215">
        <v>0</v>
      </c>
      <c r="R601" s="215">
        <f>Q601*H601</f>
        <v>0</v>
      </c>
      <c r="S601" s="215">
        <v>0</v>
      </c>
      <c r="T601" s="216">
        <f>S601*H601</f>
        <v>0</v>
      </c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R601" s="217" t="s">
        <v>148</v>
      </c>
      <c r="AT601" s="217" t="s">
        <v>143</v>
      </c>
      <c r="AU601" s="217" t="s">
        <v>14</v>
      </c>
      <c r="AY601" s="19" t="s">
        <v>140</v>
      </c>
      <c r="BE601" s="218">
        <f>IF(N601="základní",J601,0)</f>
        <v>0</v>
      </c>
      <c r="BF601" s="218">
        <f>IF(N601="snížená",J601,0)</f>
        <v>0</v>
      </c>
      <c r="BG601" s="218">
        <f>IF(N601="zákl. přenesená",J601,0)</f>
        <v>0</v>
      </c>
      <c r="BH601" s="218">
        <f>IF(N601="sníž. přenesená",J601,0)</f>
        <v>0</v>
      </c>
      <c r="BI601" s="218">
        <f>IF(N601="nulová",J601,0)</f>
        <v>0</v>
      </c>
      <c r="BJ601" s="19" t="s">
        <v>14</v>
      </c>
      <c r="BK601" s="218">
        <f>ROUND(I601*H601,2)</f>
        <v>0</v>
      </c>
      <c r="BL601" s="19" t="s">
        <v>148</v>
      </c>
      <c r="BM601" s="217" t="s">
        <v>705</v>
      </c>
    </row>
    <row r="602" s="2" customFormat="1">
      <c r="A602" s="40"/>
      <c r="B602" s="41"/>
      <c r="C602" s="42"/>
      <c r="D602" s="219" t="s">
        <v>150</v>
      </c>
      <c r="E602" s="42"/>
      <c r="F602" s="220" t="s">
        <v>706</v>
      </c>
      <c r="G602" s="42"/>
      <c r="H602" s="42"/>
      <c r="I602" s="221"/>
      <c r="J602" s="42"/>
      <c r="K602" s="42"/>
      <c r="L602" s="46"/>
      <c r="M602" s="222"/>
      <c r="N602" s="223"/>
      <c r="O602" s="86"/>
      <c r="P602" s="86"/>
      <c r="Q602" s="86"/>
      <c r="R602" s="86"/>
      <c r="S602" s="86"/>
      <c r="T602" s="87"/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T602" s="19" t="s">
        <v>150</v>
      </c>
      <c r="AU602" s="19" t="s">
        <v>14</v>
      </c>
    </row>
    <row r="603" s="12" customFormat="1" ht="25.92" customHeight="1">
      <c r="A603" s="12"/>
      <c r="B603" s="190"/>
      <c r="C603" s="191"/>
      <c r="D603" s="192" t="s">
        <v>72</v>
      </c>
      <c r="E603" s="193" t="s">
        <v>707</v>
      </c>
      <c r="F603" s="193" t="s">
        <v>708</v>
      </c>
      <c r="G603" s="191"/>
      <c r="H603" s="191"/>
      <c r="I603" s="194"/>
      <c r="J603" s="195">
        <f>BK603</f>
        <v>0</v>
      </c>
      <c r="K603" s="191"/>
      <c r="L603" s="196"/>
      <c r="M603" s="197"/>
      <c r="N603" s="198"/>
      <c r="O603" s="198"/>
      <c r="P603" s="199">
        <f>P604+P638+P691+P889+P909+P1077+P1115+P1223+P1231+P1277+P1294+P1421</f>
        <v>0</v>
      </c>
      <c r="Q603" s="198"/>
      <c r="R603" s="199">
        <f>R604+R638+R691+R889+R909+R1077+R1115+R1223+R1231+R1277+R1294+R1421</f>
        <v>34.836895522799992</v>
      </c>
      <c r="S603" s="198"/>
      <c r="T603" s="200">
        <f>T604+T638+T691+T889+T909+T1077+T1115+T1223+T1231+T1277+T1294+T1421</f>
        <v>5.2061051200000001</v>
      </c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201" t="s">
        <v>14</v>
      </c>
      <c r="AT603" s="202" t="s">
        <v>72</v>
      </c>
      <c r="AU603" s="202" t="s">
        <v>73</v>
      </c>
      <c r="AY603" s="201" t="s">
        <v>140</v>
      </c>
      <c r="BK603" s="203">
        <f>BK604+BK638+BK691+BK889+BK909+BK1077+BK1115+BK1223+BK1231+BK1277+BK1294+BK1421</f>
        <v>0</v>
      </c>
    </row>
    <row r="604" s="12" customFormat="1" ht="22.8" customHeight="1">
      <c r="A604" s="12"/>
      <c r="B604" s="190"/>
      <c r="C604" s="191"/>
      <c r="D604" s="192" t="s">
        <v>72</v>
      </c>
      <c r="E604" s="204" t="s">
        <v>709</v>
      </c>
      <c r="F604" s="204" t="s">
        <v>710</v>
      </c>
      <c r="G604" s="191"/>
      <c r="H604" s="191"/>
      <c r="I604" s="194"/>
      <c r="J604" s="205">
        <f>BK604</f>
        <v>0</v>
      </c>
      <c r="K604" s="191"/>
      <c r="L604" s="196"/>
      <c r="M604" s="197"/>
      <c r="N604" s="198"/>
      <c r="O604" s="198"/>
      <c r="P604" s="199">
        <f>SUM(P605:P637)</f>
        <v>0</v>
      </c>
      <c r="Q604" s="198"/>
      <c r="R604" s="199">
        <f>SUM(R605:R637)</f>
        <v>1.2851185000000001</v>
      </c>
      <c r="S604" s="198"/>
      <c r="T604" s="200">
        <f>SUM(T605:T637)</f>
        <v>1.7912399999999999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201" t="s">
        <v>14</v>
      </c>
      <c r="AT604" s="202" t="s">
        <v>72</v>
      </c>
      <c r="AU604" s="202" t="s">
        <v>81</v>
      </c>
      <c r="AY604" s="201" t="s">
        <v>140</v>
      </c>
      <c r="BK604" s="203">
        <f>SUM(BK605:BK637)</f>
        <v>0</v>
      </c>
    </row>
    <row r="605" s="2" customFormat="1" ht="21.75" customHeight="1">
      <c r="A605" s="40"/>
      <c r="B605" s="41"/>
      <c r="C605" s="206" t="s">
        <v>711</v>
      </c>
      <c r="D605" s="206" t="s">
        <v>143</v>
      </c>
      <c r="E605" s="207" t="s">
        <v>712</v>
      </c>
      <c r="F605" s="208" t="s">
        <v>713</v>
      </c>
      <c r="G605" s="209" t="s">
        <v>184</v>
      </c>
      <c r="H605" s="210">
        <v>204.25999999999999</v>
      </c>
      <c r="I605" s="211"/>
      <c r="J605" s="212">
        <f>ROUND(I605*H605,2)</f>
        <v>0</v>
      </c>
      <c r="K605" s="208" t="s">
        <v>147</v>
      </c>
      <c r="L605" s="46"/>
      <c r="M605" s="213" t="s">
        <v>19</v>
      </c>
      <c r="N605" s="214" t="s">
        <v>45</v>
      </c>
      <c r="O605" s="86"/>
      <c r="P605" s="215">
        <f>O605*H605</f>
        <v>0</v>
      </c>
      <c r="Q605" s="215">
        <v>0</v>
      </c>
      <c r="R605" s="215">
        <f>Q605*H605</f>
        <v>0</v>
      </c>
      <c r="S605" s="215">
        <v>0</v>
      </c>
      <c r="T605" s="216">
        <f>S605*H605</f>
        <v>0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17" t="s">
        <v>248</v>
      </c>
      <c r="AT605" s="217" t="s">
        <v>143</v>
      </c>
      <c r="AU605" s="217" t="s">
        <v>14</v>
      </c>
      <c r="AY605" s="19" t="s">
        <v>140</v>
      </c>
      <c r="BE605" s="218">
        <f>IF(N605="základní",J605,0)</f>
        <v>0</v>
      </c>
      <c r="BF605" s="218">
        <f>IF(N605="snížená",J605,0)</f>
        <v>0</v>
      </c>
      <c r="BG605" s="218">
        <f>IF(N605="zákl. přenesená",J605,0)</f>
        <v>0</v>
      </c>
      <c r="BH605" s="218">
        <f>IF(N605="sníž. přenesená",J605,0)</f>
        <v>0</v>
      </c>
      <c r="BI605" s="218">
        <f>IF(N605="nulová",J605,0)</f>
        <v>0</v>
      </c>
      <c r="BJ605" s="19" t="s">
        <v>14</v>
      </c>
      <c r="BK605" s="218">
        <f>ROUND(I605*H605,2)</f>
        <v>0</v>
      </c>
      <c r="BL605" s="19" t="s">
        <v>248</v>
      </c>
      <c r="BM605" s="217" t="s">
        <v>714</v>
      </c>
    </row>
    <row r="606" s="2" customFormat="1">
      <c r="A606" s="40"/>
      <c r="B606" s="41"/>
      <c r="C606" s="42"/>
      <c r="D606" s="219" t="s">
        <v>150</v>
      </c>
      <c r="E606" s="42"/>
      <c r="F606" s="220" t="s">
        <v>715</v>
      </c>
      <c r="G606" s="42"/>
      <c r="H606" s="42"/>
      <c r="I606" s="221"/>
      <c r="J606" s="42"/>
      <c r="K606" s="42"/>
      <c r="L606" s="46"/>
      <c r="M606" s="222"/>
      <c r="N606" s="223"/>
      <c r="O606" s="86"/>
      <c r="P606" s="86"/>
      <c r="Q606" s="86"/>
      <c r="R606" s="86"/>
      <c r="S606" s="86"/>
      <c r="T606" s="87"/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T606" s="19" t="s">
        <v>150</v>
      </c>
      <c r="AU606" s="19" t="s">
        <v>14</v>
      </c>
    </row>
    <row r="607" s="13" customFormat="1">
      <c r="A607" s="13"/>
      <c r="B607" s="224"/>
      <c r="C607" s="225"/>
      <c r="D607" s="226" t="s">
        <v>152</v>
      </c>
      <c r="E607" s="227" t="s">
        <v>19</v>
      </c>
      <c r="F607" s="228" t="s">
        <v>153</v>
      </c>
      <c r="G607" s="225"/>
      <c r="H607" s="227" t="s">
        <v>19</v>
      </c>
      <c r="I607" s="229"/>
      <c r="J607" s="225"/>
      <c r="K607" s="225"/>
      <c r="L607" s="230"/>
      <c r="M607" s="231"/>
      <c r="N607" s="232"/>
      <c r="O607" s="232"/>
      <c r="P607" s="232"/>
      <c r="Q607" s="232"/>
      <c r="R607" s="232"/>
      <c r="S607" s="232"/>
      <c r="T607" s="23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4" t="s">
        <v>152</v>
      </c>
      <c r="AU607" s="234" t="s">
        <v>14</v>
      </c>
      <c r="AV607" s="13" t="s">
        <v>81</v>
      </c>
      <c r="AW607" s="13" t="s">
        <v>33</v>
      </c>
      <c r="AX607" s="13" t="s">
        <v>73</v>
      </c>
      <c r="AY607" s="234" t="s">
        <v>140</v>
      </c>
    </row>
    <row r="608" s="13" customFormat="1">
      <c r="A608" s="13"/>
      <c r="B608" s="224"/>
      <c r="C608" s="225"/>
      <c r="D608" s="226" t="s">
        <v>152</v>
      </c>
      <c r="E608" s="227" t="s">
        <v>19</v>
      </c>
      <c r="F608" s="228" t="s">
        <v>280</v>
      </c>
      <c r="G608" s="225"/>
      <c r="H608" s="227" t="s">
        <v>19</v>
      </c>
      <c r="I608" s="229"/>
      <c r="J608" s="225"/>
      <c r="K608" s="225"/>
      <c r="L608" s="230"/>
      <c r="M608" s="231"/>
      <c r="N608" s="232"/>
      <c r="O608" s="232"/>
      <c r="P608" s="232"/>
      <c r="Q608" s="232"/>
      <c r="R608" s="232"/>
      <c r="S608" s="232"/>
      <c r="T608" s="23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4" t="s">
        <v>152</v>
      </c>
      <c r="AU608" s="234" t="s">
        <v>14</v>
      </c>
      <c r="AV608" s="13" t="s">
        <v>81</v>
      </c>
      <c r="AW608" s="13" t="s">
        <v>33</v>
      </c>
      <c r="AX608" s="13" t="s">
        <v>73</v>
      </c>
      <c r="AY608" s="234" t="s">
        <v>140</v>
      </c>
    </row>
    <row r="609" s="14" customFormat="1">
      <c r="A609" s="14"/>
      <c r="B609" s="235"/>
      <c r="C609" s="236"/>
      <c r="D609" s="226" t="s">
        <v>152</v>
      </c>
      <c r="E609" s="237" t="s">
        <v>19</v>
      </c>
      <c r="F609" s="238" t="s">
        <v>281</v>
      </c>
      <c r="G609" s="236"/>
      <c r="H609" s="239">
        <v>204.25999999999999</v>
      </c>
      <c r="I609" s="240"/>
      <c r="J609" s="236"/>
      <c r="K609" s="236"/>
      <c r="L609" s="241"/>
      <c r="M609" s="242"/>
      <c r="N609" s="243"/>
      <c r="O609" s="243"/>
      <c r="P609" s="243"/>
      <c r="Q609" s="243"/>
      <c r="R609" s="243"/>
      <c r="S609" s="243"/>
      <c r="T609" s="244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5" t="s">
        <v>152</v>
      </c>
      <c r="AU609" s="245" t="s">
        <v>14</v>
      </c>
      <c r="AV609" s="14" t="s">
        <v>14</v>
      </c>
      <c r="AW609" s="14" t="s">
        <v>33</v>
      </c>
      <c r="AX609" s="14" t="s">
        <v>81</v>
      </c>
      <c r="AY609" s="245" t="s">
        <v>140</v>
      </c>
    </row>
    <row r="610" s="2" customFormat="1" ht="16.5" customHeight="1">
      <c r="A610" s="40"/>
      <c r="B610" s="41"/>
      <c r="C610" s="268" t="s">
        <v>716</v>
      </c>
      <c r="D610" s="268" t="s">
        <v>329</v>
      </c>
      <c r="E610" s="269" t="s">
        <v>717</v>
      </c>
      <c r="F610" s="270" t="s">
        <v>718</v>
      </c>
      <c r="G610" s="271" t="s">
        <v>650</v>
      </c>
      <c r="H610" s="272">
        <v>0.060999999999999999</v>
      </c>
      <c r="I610" s="273"/>
      <c r="J610" s="274">
        <f>ROUND(I610*H610,2)</f>
        <v>0</v>
      </c>
      <c r="K610" s="270" t="s">
        <v>147</v>
      </c>
      <c r="L610" s="275"/>
      <c r="M610" s="276" t="s">
        <v>19</v>
      </c>
      <c r="N610" s="277" t="s">
        <v>45</v>
      </c>
      <c r="O610" s="86"/>
      <c r="P610" s="215">
        <f>O610*H610</f>
        <v>0</v>
      </c>
      <c r="Q610" s="215">
        <v>1</v>
      </c>
      <c r="R610" s="215">
        <f>Q610*H610</f>
        <v>0.060999999999999999</v>
      </c>
      <c r="S610" s="215">
        <v>0</v>
      </c>
      <c r="T610" s="216">
        <f>S610*H610</f>
        <v>0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17" t="s">
        <v>377</v>
      </c>
      <c r="AT610" s="217" t="s">
        <v>329</v>
      </c>
      <c r="AU610" s="217" t="s">
        <v>14</v>
      </c>
      <c r="AY610" s="19" t="s">
        <v>140</v>
      </c>
      <c r="BE610" s="218">
        <f>IF(N610="základní",J610,0)</f>
        <v>0</v>
      </c>
      <c r="BF610" s="218">
        <f>IF(N610="snížená",J610,0)</f>
        <v>0</v>
      </c>
      <c r="BG610" s="218">
        <f>IF(N610="zákl. přenesená",J610,0)</f>
        <v>0</v>
      </c>
      <c r="BH610" s="218">
        <f>IF(N610="sníž. přenesená",J610,0)</f>
        <v>0</v>
      </c>
      <c r="BI610" s="218">
        <f>IF(N610="nulová",J610,0)</f>
        <v>0</v>
      </c>
      <c r="BJ610" s="19" t="s">
        <v>14</v>
      </c>
      <c r="BK610" s="218">
        <f>ROUND(I610*H610,2)</f>
        <v>0</v>
      </c>
      <c r="BL610" s="19" t="s">
        <v>248</v>
      </c>
      <c r="BM610" s="217" t="s">
        <v>719</v>
      </c>
    </row>
    <row r="611" s="14" customFormat="1">
      <c r="A611" s="14"/>
      <c r="B611" s="235"/>
      <c r="C611" s="236"/>
      <c r="D611" s="226" t="s">
        <v>152</v>
      </c>
      <c r="E611" s="236"/>
      <c r="F611" s="238" t="s">
        <v>720</v>
      </c>
      <c r="G611" s="236"/>
      <c r="H611" s="239">
        <v>0.060999999999999999</v>
      </c>
      <c r="I611" s="240"/>
      <c r="J611" s="236"/>
      <c r="K611" s="236"/>
      <c r="L611" s="241"/>
      <c r="M611" s="242"/>
      <c r="N611" s="243"/>
      <c r="O611" s="243"/>
      <c r="P611" s="243"/>
      <c r="Q611" s="243"/>
      <c r="R611" s="243"/>
      <c r="S611" s="243"/>
      <c r="T611" s="24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5" t="s">
        <v>152</v>
      </c>
      <c r="AU611" s="245" t="s">
        <v>14</v>
      </c>
      <c r="AV611" s="14" t="s">
        <v>14</v>
      </c>
      <c r="AW611" s="14" t="s">
        <v>4</v>
      </c>
      <c r="AX611" s="14" t="s">
        <v>81</v>
      </c>
      <c r="AY611" s="245" t="s">
        <v>140</v>
      </c>
    </row>
    <row r="612" s="2" customFormat="1" ht="16.5" customHeight="1">
      <c r="A612" s="40"/>
      <c r="B612" s="41"/>
      <c r="C612" s="206" t="s">
        <v>721</v>
      </c>
      <c r="D612" s="206" t="s">
        <v>143</v>
      </c>
      <c r="E612" s="207" t="s">
        <v>722</v>
      </c>
      <c r="F612" s="208" t="s">
        <v>723</v>
      </c>
      <c r="G612" s="209" t="s">
        <v>184</v>
      </c>
      <c r="H612" s="210">
        <v>447.81</v>
      </c>
      <c r="I612" s="211"/>
      <c r="J612" s="212">
        <f>ROUND(I612*H612,2)</f>
        <v>0</v>
      </c>
      <c r="K612" s="208" t="s">
        <v>147</v>
      </c>
      <c r="L612" s="46"/>
      <c r="M612" s="213" t="s">
        <v>19</v>
      </c>
      <c r="N612" s="214" t="s">
        <v>45</v>
      </c>
      <c r="O612" s="86"/>
      <c r="P612" s="215">
        <f>O612*H612</f>
        <v>0</v>
      </c>
      <c r="Q612" s="215">
        <v>0</v>
      </c>
      <c r="R612" s="215">
        <f>Q612*H612</f>
        <v>0</v>
      </c>
      <c r="S612" s="215">
        <v>0.0040000000000000001</v>
      </c>
      <c r="T612" s="216">
        <f>S612*H612</f>
        <v>1.7912399999999999</v>
      </c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R612" s="217" t="s">
        <v>248</v>
      </c>
      <c r="AT612" s="217" t="s">
        <v>143</v>
      </c>
      <c r="AU612" s="217" t="s">
        <v>14</v>
      </c>
      <c r="AY612" s="19" t="s">
        <v>140</v>
      </c>
      <c r="BE612" s="218">
        <f>IF(N612="základní",J612,0)</f>
        <v>0</v>
      </c>
      <c r="BF612" s="218">
        <f>IF(N612="snížená",J612,0)</f>
        <v>0</v>
      </c>
      <c r="BG612" s="218">
        <f>IF(N612="zákl. přenesená",J612,0)</f>
        <v>0</v>
      </c>
      <c r="BH612" s="218">
        <f>IF(N612="sníž. přenesená",J612,0)</f>
        <v>0</v>
      </c>
      <c r="BI612" s="218">
        <f>IF(N612="nulová",J612,0)</f>
        <v>0</v>
      </c>
      <c r="BJ612" s="19" t="s">
        <v>14</v>
      </c>
      <c r="BK612" s="218">
        <f>ROUND(I612*H612,2)</f>
        <v>0</v>
      </c>
      <c r="BL612" s="19" t="s">
        <v>248</v>
      </c>
      <c r="BM612" s="217" t="s">
        <v>724</v>
      </c>
    </row>
    <row r="613" s="2" customFormat="1">
      <c r="A613" s="40"/>
      <c r="B613" s="41"/>
      <c r="C613" s="42"/>
      <c r="D613" s="219" t="s">
        <v>150</v>
      </c>
      <c r="E613" s="42"/>
      <c r="F613" s="220" t="s">
        <v>725</v>
      </c>
      <c r="G613" s="42"/>
      <c r="H613" s="42"/>
      <c r="I613" s="221"/>
      <c r="J613" s="42"/>
      <c r="K613" s="42"/>
      <c r="L613" s="46"/>
      <c r="M613" s="222"/>
      <c r="N613" s="223"/>
      <c r="O613" s="86"/>
      <c r="P613" s="86"/>
      <c r="Q613" s="86"/>
      <c r="R613" s="86"/>
      <c r="S613" s="86"/>
      <c r="T613" s="87"/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T613" s="19" t="s">
        <v>150</v>
      </c>
      <c r="AU613" s="19" t="s">
        <v>14</v>
      </c>
    </row>
    <row r="614" s="13" customFormat="1">
      <c r="A614" s="13"/>
      <c r="B614" s="224"/>
      <c r="C614" s="225"/>
      <c r="D614" s="226" t="s">
        <v>152</v>
      </c>
      <c r="E614" s="227" t="s">
        <v>19</v>
      </c>
      <c r="F614" s="228" t="s">
        <v>153</v>
      </c>
      <c r="G614" s="225"/>
      <c r="H614" s="227" t="s">
        <v>19</v>
      </c>
      <c r="I614" s="229"/>
      <c r="J614" s="225"/>
      <c r="K614" s="225"/>
      <c r="L614" s="230"/>
      <c r="M614" s="231"/>
      <c r="N614" s="232"/>
      <c r="O614" s="232"/>
      <c r="P614" s="232"/>
      <c r="Q614" s="232"/>
      <c r="R614" s="232"/>
      <c r="S614" s="232"/>
      <c r="T614" s="23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4" t="s">
        <v>152</v>
      </c>
      <c r="AU614" s="234" t="s">
        <v>14</v>
      </c>
      <c r="AV614" s="13" t="s">
        <v>81</v>
      </c>
      <c r="AW614" s="13" t="s">
        <v>33</v>
      </c>
      <c r="AX614" s="13" t="s">
        <v>73</v>
      </c>
      <c r="AY614" s="234" t="s">
        <v>140</v>
      </c>
    </row>
    <row r="615" s="13" customFormat="1">
      <c r="A615" s="13"/>
      <c r="B615" s="224"/>
      <c r="C615" s="225"/>
      <c r="D615" s="226" t="s">
        <v>152</v>
      </c>
      <c r="E615" s="227" t="s">
        <v>19</v>
      </c>
      <c r="F615" s="228" t="s">
        <v>726</v>
      </c>
      <c r="G615" s="225"/>
      <c r="H615" s="227" t="s">
        <v>19</v>
      </c>
      <c r="I615" s="229"/>
      <c r="J615" s="225"/>
      <c r="K615" s="225"/>
      <c r="L615" s="230"/>
      <c r="M615" s="231"/>
      <c r="N615" s="232"/>
      <c r="O615" s="232"/>
      <c r="P615" s="232"/>
      <c r="Q615" s="232"/>
      <c r="R615" s="232"/>
      <c r="S615" s="232"/>
      <c r="T615" s="23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4" t="s">
        <v>152</v>
      </c>
      <c r="AU615" s="234" t="s">
        <v>14</v>
      </c>
      <c r="AV615" s="13" t="s">
        <v>81</v>
      </c>
      <c r="AW615" s="13" t="s">
        <v>33</v>
      </c>
      <c r="AX615" s="13" t="s">
        <v>73</v>
      </c>
      <c r="AY615" s="234" t="s">
        <v>140</v>
      </c>
    </row>
    <row r="616" s="14" customFormat="1">
      <c r="A616" s="14"/>
      <c r="B616" s="235"/>
      <c r="C616" s="236"/>
      <c r="D616" s="226" t="s">
        <v>152</v>
      </c>
      <c r="E616" s="237" t="s">
        <v>19</v>
      </c>
      <c r="F616" s="238" t="s">
        <v>727</v>
      </c>
      <c r="G616" s="236"/>
      <c r="H616" s="239">
        <v>375.48000000000002</v>
      </c>
      <c r="I616" s="240"/>
      <c r="J616" s="236"/>
      <c r="K616" s="236"/>
      <c r="L616" s="241"/>
      <c r="M616" s="242"/>
      <c r="N616" s="243"/>
      <c r="O616" s="243"/>
      <c r="P616" s="243"/>
      <c r="Q616" s="243"/>
      <c r="R616" s="243"/>
      <c r="S616" s="243"/>
      <c r="T616" s="24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5" t="s">
        <v>152</v>
      </c>
      <c r="AU616" s="245" t="s">
        <v>14</v>
      </c>
      <c r="AV616" s="14" t="s">
        <v>14</v>
      </c>
      <c r="AW616" s="14" t="s">
        <v>33</v>
      </c>
      <c r="AX616" s="14" t="s">
        <v>73</v>
      </c>
      <c r="AY616" s="245" t="s">
        <v>140</v>
      </c>
    </row>
    <row r="617" s="13" customFormat="1">
      <c r="A617" s="13"/>
      <c r="B617" s="224"/>
      <c r="C617" s="225"/>
      <c r="D617" s="226" t="s">
        <v>152</v>
      </c>
      <c r="E617" s="227" t="s">
        <v>19</v>
      </c>
      <c r="F617" s="228" t="s">
        <v>728</v>
      </c>
      <c r="G617" s="225"/>
      <c r="H617" s="227" t="s">
        <v>19</v>
      </c>
      <c r="I617" s="229"/>
      <c r="J617" s="225"/>
      <c r="K617" s="225"/>
      <c r="L617" s="230"/>
      <c r="M617" s="231"/>
      <c r="N617" s="232"/>
      <c r="O617" s="232"/>
      <c r="P617" s="232"/>
      <c r="Q617" s="232"/>
      <c r="R617" s="232"/>
      <c r="S617" s="232"/>
      <c r="T617" s="23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4" t="s">
        <v>152</v>
      </c>
      <c r="AU617" s="234" t="s">
        <v>14</v>
      </c>
      <c r="AV617" s="13" t="s">
        <v>81</v>
      </c>
      <c r="AW617" s="13" t="s">
        <v>33</v>
      </c>
      <c r="AX617" s="13" t="s">
        <v>73</v>
      </c>
      <c r="AY617" s="234" t="s">
        <v>140</v>
      </c>
    </row>
    <row r="618" s="14" customFormat="1">
      <c r="A618" s="14"/>
      <c r="B618" s="235"/>
      <c r="C618" s="236"/>
      <c r="D618" s="226" t="s">
        <v>152</v>
      </c>
      <c r="E618" s="237" t="s">
        <v>19</v>
      </c>
      <c r="F618" s="238" t="s">
        <v>729</v>
      </c>
      <c r="G618" s="236"/>
      <c r="H618" s="239">
        <v>24.210000000000001</v>
      </c>
      <c r="I618" s="240"/>
      <c r="J618" s="236"/>
      <c r="K618" s="236"/>
      <c r="L618" s="241"/>
      <c r="M618" s="242"/>
      <c r="N618" s="243"/>
      <c r="O618" s="243"/>
      <c r="P618" s="243"/>
      <c r="Q618" s="243"/>
      <c r="R618" s="243"/>
      <c r="S618" s="243"/>
      <c r="T618" s="24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5" t="s">
        <v>152</v>
      </c>
      <c r="AU618" s="245" t="s">
        <v>14</v>
      </c>
      <c r="AV618" s="14" t="s">
        <v>14</v>
      </c>
      <c r="AW618" s="14" t="s">
        <v>33</v>
      </c>
      <c r="AX618" s="14" t="s">
        <v>73</v>
      </c>
      <c r="AY618" s="245" t="s">
        <v>140</v>
      </c>
    </row>
    <row r="619" s="16" customFormat="1">
      <c r="A619" s="16"/>
      <c r="B619" s="257"/>
      <c r="C619" s="258"/>
      <c r="D619" s="226" t="s">
        <v>152</v>
      </c>
      <c r="E619" s="259" t="s">
        <v>19</v>
      </c>
      <c r="F619" s="260" t="s">
        <v>283</v>
      </c>
      <c r="G619" s="258"/>
      <c r="H619" s="261">
        <v>399.69</v>
      </c>
      <c r="I619" s="262"/>
      <c r="J619" s="258"/>
      <c r="K619" s="258"/>
      <c r="L619" s="263"/>
      <c r="M619" s="264"/>
      <c r="N619" s="265"/>
      <c r="O619" s="265"/>
      <c r="P619" s="265"/>
      <c r="Q619" s="265"/>
      <c r="R619" s="265"/>
      <c r="S619" s="265"/>
      <c r="T619" s="266"/>
      <c r="U619" s="16"/>
      <c r="V619" s="16"/>
      <c r="W619" s="16"/>
      <c r="X619" s="16"/>
      <c r="Y619" s="16"/>
      <c r="Z619" s="16"/>
      <c r="AA619" s="16"/>
      <c r="AB619" s="16"/>
      <c r="AC619" s="16"/>
      <c r="AD619" s="16"/>
      <c r="AE619" s="16"/>
      <c r="AT619" s="267" t="s">
        <v>152</v>
      </c>
      <c r="AU619" s="267" t="s">
        <v>14</v>
      </c>
      <c r="AV619" s="16" t="s">
        <v>141</v>
      </c>
      <c r="AW619" s="16" t="s">
        <v>33</v>
      </c>
      <c r="AX619" s="16" t="s">
        <v>73</v>
      </c>
      <c r="AY619" s="267" t="s">
        <v>140</v>
      </c>
    </row>
    <row r="620" s="13" customFormat="1">
      <c r="A620" s="13"/>
      <c r="B620" s="224"/>
      <c r="C620" s="225"/>
      <c r="D620" s="226" t="s">
        <v>152</v>
      </c>
      <c r="E620" s="227" t="s">
        <v>19</v>
      </c>
      <c r="F620" s="228" t="s">
        <v>419</v>
      </c>
      <c r="G620" s="225"/>
      <c r="H620" s="227" t="s">
        <v>19</v>
      </c>
      <c r="I620" s="229"/>
      <c r="J620" s="225"/>
      <c r="K620" s="225"/>
      <c r="L620" s="230"/>
      <c r="M620" s="231"/>
      <c r="N620" s="232"/>
      <c r="O620" s="232"/>
      <c r="P620" s="232"/>
      <c r="Q620" s="232"/>
      <c r="R620" s="232"/>
      <c r="S620" s="232"/>
      <c r="T620" s="23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4" t="s">
        <v>152</v>
      </c>
      <c r="AU620" s="234" t="s">
        <v>14</v>
      </c>
      <c r="AV620" s="13" t="s">
        <v>81</v>
      </c>
      <c r="AW620" s="13" t="s">
        <v>33</v>
      </c>
      <c r="AX620" s="13" t="s">
        <v>73</v>
      </c>
      <c r="AY620" s="234" t="s">
        <v>140</v>
      </c>
    </row>
    <row r="621" s="14" customFormat="1">
      <c r="A621" s="14"/>
      <c r="B621" s="235"/>
      <c r="C621" s="236"/>
      <c r="D621" s="226" t="s">
        <v>152</v>
      </c>
      <c r="E621" s="237" t="s">
        <v>19</v>
      </c>
      <c r="F621" s="238" t="s">
        <v>730</v>
      </c>
      <c r="G621" s="236"/>
      <c r="H621" s="239">
        <v>48.119999999999997</v>
      </c>
      <c r="I621" s="240"/>
      <c r="J621" s="236"/>
      <c r="K621" s="236"/>
      <c r="L621" s="241"/>
      <c r="M621" s="242"/>
      <c r="N621" s="243"/>
      <c r="O621" s="243"/>
      <c r="P621" s="243"/>
      <c r="Q621" s="243"/>
      <c r="R621" s="243"/>
      <c r="S621" s="243"/>
      <c r="T621" s="244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5" t="s">
        <v>152</v>
      </c>
      <c r="AU621" s="245" t="s">
        <v>14</v>
      </c>
      <c r="AV621" s="14" t="s">
        <v>14</v>
      </c>
      <c r="AW621" s="14" t="s">
        <v>33</v>
      </c>
      <c r="AX621" s="14" t="s">
        <v>73</v>
      </c>
      <c r="AY621" s="245" t="s">
        <v>140</v>
      </c>
    </row>
    <row r="622" s="15" customFormat="1">
      <c r="A622" s="15"/>
      <c r="B622" s="246"/>
      <c r="C622" s="247"/>
      <c r="D622" s="226" t="s">
        <v>152</v>
      </c>
      <c r="E622" s="248" t="s">
        <v>19</v>
      </c>
      <c r="F622" s="249" t="s">
        <v>189</v>
      </c>
      <c r="G622" s="247"/>
      <c r="H622" s="250">
        <v>447.81</v>
      </c>
      <c r="I622" s="251"/>
      <c r="J622" s="247"/>
      <c r="K622" s="247"/>
      <c r="L622" s="252"/>
      <c r="M622" s="253"/>
      <c r="N622" s="254"/>
      <c r="O622" s="254"/>
      <c r="P622" s="254"/>
      <c r="Q622" s="254"/>
      <c r="R622" s="254"/>
      <c r="S622" s="254"/>
      <c r="T622" s="255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56" t="s">
        <v>152</v>
      </c>
      <c r="AU622" s="256" t="s">
        <v>14</v>
      </c>
      <c r="AV622" s="15" t="s">
        <v>148</v>
      </c>
      <c r="AW622" s="15" t="s">
        <v>33</v>
      </c>
      <c r="AX622" s="15" t="s">
        <v>81</v>
      </c>
      <c r="AY622" s="256" t="s">
        <v>140</v>
      </c>
    </row>
    <row r="623" s="2" customFormat="1" ht="16.5" customHeight="1">
      <c r="A623" s="40"/>
      <c r="B623" s="41"/>
      <c r="C623" s="206" t="s">
        <v>731</v>
      </c>
      <c r="D623" s="206" t="s">
        <v>143</v>
      </c>
      <c r="E623" s="207" t="s">
        <v>732</v>
      </c>
      <c r="F623" s="208" t="s">
        <v>733</v>
      </c>
      <c r="G623" s="209" t="s">
        <v>184</v>
      </c>
      <c r="H623" s="210">
        <v>204.25999999999999</v>
      </c>
      <c r="I623" s="211"/>
      <c r="J623" s="212">
        <f>ROUND(I623*H623,2)</f>
        <v>0</v>
      </c>
      <c r="K623" s="208" t="s">
        <v>147</v>
      </c>
      <c r="L623" s="46"/>
      <c r="M623" s="213" t="s">
        <v>19</v>
      </c>
      <c r="N623" s="214" t="s">
        <v>45</v>
      </c>
      <c r="O623" s="86"/>
      <c r="P623" s="215">
        <f>O623*H623</f>
        <v>0</v>
      </c>
      <c r="Q623" s="215">
        <v>0.00040000000000000002</v>
      </c>
      <c r="R623" s="215">
        <f>Q623*H623</f>
        <v>0.081703999999999999</v>
      </c>
      <c r="S623" s="215">
        <v>0</v>
      </c>
      <c r="T623" s="216">
        <f>S623*H623</f>
        <v>0</v>
      </c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R623" s="217" t="s">
        <v>248</v>
      </c>
      <c r="AT623" s="217" t="s">
        <v>143</v>
      </c>
      <c r="AU623" s="217" t="s">
        <v>14</v>
      </c>
      <c r="AY623" s="19" t="s">
        <v>140</v>
      </c>
      <c r="BE623" s="218">
        <f>IF(N623="základní",J623,0)</f>
        <v>0</v>
      </c>
      <c r="BF623" s="218">
        <f>IF(N623="snížená",J623,0)</f>
        <v>0</v>
      </c>
      <c r="BG623" s="218">
        <f>IF(N623="zákl. přenesená",J623,0)</f>
        <v>0</v>
      </c>
      <c r="BH623" s="218">
        <f>IF(N623="sníž. přenesená",J623,0)</f>
        <v>0</v>
      </c>
      <c r="BI623" s="218">
        <f>IF(N623="nulová",J623,0)</f>
        <v>0</v>
      </c>
      <c r="BJ623" s="19" t="s">
        <v>14</v>
      </c>
      <c r="BK623" s="218">
        <f>ROUND(I623*H623,2)</f>
        <v>0</v>
      </c>
      <c r="BL623" s="19" t="s">
        <v>248</v>
      </c>
      <c r="BM623" s="217" t="s">
        <v>734</v>
      </c>
    </row>
    <row r="624" s="2" customFormat="1">
      <c r="A624" s="40"/>
      <c r="B624" s="41"/>
      <c r="C624" s="42"/>
      <c r="D624" s="219" t="s">
        <v>150</v>
      </c>
      <c r="E624" s="42"/>
      <c r="F624" s="220" t="s">
        <v>735</v>
      </c>
      <c r="G624" s="42"/>
      <c r="H624" s="42"/>
      <c r="I624" s="221"/>
      <c r="J624" s="42"/>
      <c r="K624" s="42"/>
      <c r="L624" s="46"/>
      <c r="M624" s="222"/>
      <c r="N624" s="223"/>
      <c r="O624" s="86"/>
      <c r="P624" s="86"/>
      <c r="Q624" s="86"/>
      <c r="R624" s="86"/>
      <c r="S624" s="86"/>
      <c r="T624" s="87"/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T624" s="19" t="s">
        <v>150</v>
      </c>
      <c r="AU624" s="19" t="s">
        <v>14</v>
      </c>
    </row>
    <row r="625" s="2" customFormat="1" ht="24.15" customHeight="1">
      <c r="A625" s="40"/>
      <c r="B625" s="41"/>
      <c r="C625" s="268" t="s">
        <v>736</v>
      </c>
      <c r="D625" s="268" t="s">
        <v>329</v>
      </c>
      <c r="E625" s="269" t="s">
        <v>737</v>
      </c>
      <c r="F625" s="270" t="s">
        <v>738</v>
      </c>
      <c r="G625" s="271" t="s">
        <v>184</v>
      </c>
      <c r="H625" s="272">
        <v>238.065</v>
      </c>
      <c r="I625" s="273"/>
      <c r="J625" s="274">
        <f>ROUND(I625*H625,2)</f>
        <v>0</v>
      </c>
      <c r="K625" s="270" t="s">
        <v>147</v>
      </c>
      <c r="L625" s="275"/>
      <c r="M625" s="276" t="s">
        <v>19</v>
      </c>
      <c r="N625" s="277" t="s">
        <v>45</v>
      </c>
      <c r="O625" s="86"/>
      <c r="P625" s="215">
        <f>O625*H625</f>
        <v>0</v>
      </c>
      <c r="Q625" s="215">
        <v>0.0047000000000000002</v>
      </c>
      <c r="R625" s="215">
        <f>Q625*H625</f>
        <v>1.1189055000000001</v>
      </c>
      <c r="S625" s="215">
        <v>0</v>
      </c>
      <c r="T625" s="216">
        <f>S625*H625</f>
        <v>0</v>
      </c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R625" s="217" t="s">
        <v>377</v>
      </c>
      <c r="AT625" s="217" t="s">
        <v>329</v>
      </c>
      <c r="AU625" s="217" t="s">
        <v>14</v>
      </c>
      <c r="AY625" s="19" t="s">
        <v>140</v>
      </c>
      <c r="BE625" s="218">
        <f>IF(N625="základní",J625,0)</f>
        <v>0</v>
      </c>
      <c r="BF625" s="218">
        <f>IF(N625="snížená",J625,0)</f>
        <v>0</v>
      </c>
      <c r="BG625" s="218">
        <f>IF(N625="zákl. přenesená",J625,0)</f>
        <v>0</v>
      </c>
      <c r="BH625" s="218">
        <f>IF(N625="sníž. přenesená",J625,0)</f>
        <v>0</v>
      </c>
      <c r="BI625" s="218">
        <f>IF(N625="nulová",J625,0)</f>
        <v>0</v>
      </c>
      <c r="BJ625" s="19" t="s">
        <v>14</v>
      </c>
      <c r="BK625" s="218">
        <f>ROUND(I625*H625,2)</f>
        <v>0</v>
      </c>
      <c r="BL625" s="19" t="s">
        <v>248</v>
      </c>
      <c r="BM625" s="217" t="s">
        <v>739</v>
      </c>
    </row>
    <row r="626" s="14" customFormat="1">
      <c r="A626" s="14"/>
      <c r="B626" s="235"/>
      <c r="C626" s="236"/>
      <c r="D626" s="226" t="s">
        <v>152</v>
      </c>
      <c r="E626" s="236"/>
      <c r="F626" s="238" t="s">
        <v>740</v>
      </c>
      <c r="G626" s="236"/>
      <c r="H626" s="239">
        <v>238.065</v>
      </c>
      <c r="I626" s="240"/>
      <c r="J626" s="236"/>
      <c r="K626" s="236"/>
      <c r="L626" s="241"/>
      <c r="M626" s="242"/>
      <c r="N626" s="243"/>
      <c r="O626" s="243"/>
      <c r="P626" s="243"/>
      <c r="Q626" s="243"/>
      <c r="R626" s="243"/>
      <c r="S626" s="243"/>
      <c r="T626" s="244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5" t="s">
        <v>152</v>
      </c>
      <c r="AU626" s="245" t="s">
        <v>14</v>
      </c>
      <c r="AV626" s="14" t="s">
        <v>14</v>
      </c>
      <c r="AW626" s="14" t="s">
        <v>4</v>
      </c>
      <c r="AX626" s="14" t="s">
        <v>81</v>
      </c>
      <c r="AY626" s="245" t="s">
        <v>140</v>
      </c>
    </row>
    <row r="627" s="2" customFormat="1" ht="16.5" customHeight="1">
      <c r="A627" s="40"/>
      <c r="B627" s="41"/>
      <c r="C627" s="206" t="s">
        <v>741</v>
      </c>
      <c r="D627" s="206" t="s">
        <v>143</v>
      </c>
      <c r="E627" s="207" t="s">
        <v>742</v>
      </c>
      <c r="F627" s="208" t="s">
        <v>743</v>
      </c>
      <c r="G627" s="209" t="s">
        <v>184</v>
      </c>
      <c r="H627" s="210">
        <v>194.69</v>
      </c>
      <c r="I627" s="211"/>
      <c r="J627" s="212">
        <f>ROUND(I627*H627,2)</f>
        <v>0</v>
      </c>
      <c r="K627" s="208" t="s">
        <v>147</v>
      </c>
      <c r="L627" s="46"/>
      <c r="M627" s="213" t="s">
        <v>19</v>
      </c>
      <c r="N627" s="214" t="s">
        <v>45</v>
      </c>
      <c r="O627" s="86"/>
      <c r="P627" s="215">
        <f>O627*H627</f>
        <v>0</v>
      </c>
      <c r="Q627" s="215">
        <v>0</v>
      </c>
      <c r="R627" s="215">
        <f>Q627*H627</f>
        <v>0</v>
      </c>
      <c r="S627" s="215">
        <v>0</v>
      </c>
      <c r="T627" s="216">
        <f>S627*H627</f>
        <v>0</v>
      </c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R627" s="217" t="s">
        <v>248</v>
      </c>
      <c r="AT627" s="217" t="s">
        <v>143</v>
      </c>
      <c r="AU627" s="217" t="s">
        <v>14</v>
      </c>
      <c r="AY627" s="19" t="s">
        <v>140</v>
      </c>
      <c r="BE627" s="218">
        <f>IF(N627="základní",J627,0)</f>
        <v>0</v>
      </c>
      <c r="BF627" s="218">
        <f>IF(N627="snížená",J627,0)</f>
        <v>0</v>
      </c>
      <c r="BG627" s="218">
        <f>IF(N627="zákl. přenesená",J627,0)</f>
        <v>0</v>
      </c>
      <c r="BH627" s="218">
        <f>IF(N627="sníž. přenesená",J627,0)</f>
        <v>0</v>
      </c>
      <c r="BI627" s="218">
        <f>IF(N627="nulová",J627,0)</f>
        <v>0</v>
      </c>
      <c r="BJ627" s="19" t="s">
        <v>14</v>
      </c>
      <c r="BK627" s="218">
        <f>ROUND(I627*H627,2)</f>
        <v>0</v>
      </c>
      <c r="BL627" s="19" t="s">
        <v>248</v>
      </c>
      <c r="BM627" s="217" t="s">
        <v>744</v>
      </c>
    </row>
    <row r="628" s="2" customFormat="1">
      <c r="A628" s="40"/>
      <c r="B628" s="41"/>
      <c r="C628" s="42"/>
      <c r="D628" s="219" t="s">
        <v>150</v>
      </c>
      <c r="E628" s="42"/>
      <c r="F628" s="220" t="s">
        <v>745</v>
      </c>
      <c r="G628" s="42"/>
      <c r="H628" s="42"/>
      <c r="I628" s="221"/>
      <c r="J628" s="42"/>
      <c r="K628" s="42"/>
      <c r="L628" s="46"/>
      <c r="M628" s="222"/>
      <c r="N628" s="223"/>
      <c r="O628" s="86"/>
      <c r="P628" s="86"/>
      <c r="Q628" s="86"/>
      <c r="R628" s="86"/>
      <c r="S628" s="86"/>
      <c r="T628" s="87"/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T628" s="19" t="s">
        <v>150</v>
      </c>
      <c r="AU628" s="19" t="s">
        <v>14</v>
      </c>
    </row>
    <row r="629" s="13" customFormat="1">
      <c r="A629" s="13"/>
      <c r="B629" s="224"/>
      <c r="C629" s="225"/>
      <c r="D629" s="226" t="s">
        <v>152</v>
      </c>
      <c r="E629" s="227" t="s">
        <v>19</v>
      </c>
      <c r="F629" s="228" t="s">
        <v>153</v>
      </c>
      <c r="G629" s="225"/>
      <c r="H629" s="227" t="s">
        <v>19</v>
      </c>
      <c r="I629" s="229"/>
      <c r="J629" s="225"/>
      <c r="K629" s="225"/>
      <c r="L629" s="230"/>
      <c r="M629" s="231"/>
      <c r="N629" s="232"/>
      <c r="O629" s="232"/>
      <c r="P629" s="232"/>
      <c r="Q629" s="232"/>
      <c r="R629" s="232"/>
      <c r="S629" s="232"/>
      <c r="T629" s="23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4" t="s">
        <v>152</v>
      </c>
      <c r="AU629" s="234" t="s">
        <v>14</v>
      </c>
      <c r="AV629" s="13" t="s">
        <v>81</v>
      </c>
      <c r="AW629" s="13" t="s">
        <v>33</v>
      </c>
      <c r="AX629" s="13" t="s">
        <v>73</v>
      </c>
      <c r="AY629" s="234" t="s">
        <v>140</v>
      </c>
    </row>
    <row r="630" s="13" customFormat="1">
      <c r="A630" s="13"/>
      <c r="B630" s="224"/>
      <c r="C630" s="225"/>
      <c r="D630" s="226" t="s">
        <v>152</v>
      </c>
      <c r="E630" s="227" t="s">
        <v>19</v>
      </c>
      <c r="F630" s="228" t="s">
        <v>746</v>
      </c>
      <c r="G630" s="225"/>
      <c r="H630" s="227" t="s">
        <v>19</v>
      </c>
      <c r="I630" s="229"/>
      <c r="J630" s="225"/>
      <c r="K630" s="225"/>
      <c r="L630" s="230"/>
      <c r="M630" s="231"/>
      <c r="N630" s="232"/>
      <c r="O630" s="232"/>
      <c r="P630" s="232"/>
      <c r="Q630" s="232"/>
      <c r="R630" s="232"/>
      <c r="S630" s="232"/>
      <c r="T630" s="23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4" t="s">
        <v>152</v>
      </c>
      <c r="AU630" s="234" t="s">
        <v>14</v>
      </c>
      <c r="AV630" s="13" t="s">
        <v>81</v>
      </c>
      <c r="AW630" s="13" t="s">
        <v>33</v>
      </c>
      <c r="AX630" s="13" t="s">
        <v>73</v>
      </c>
      <c r="AY630" s="234" t="s">
        <v>140</v>
      </c>
    </row>
    <row r="631" s="14" customFormat="1">
      <c r="A631" s="14"/>
      <c r="B631" s="235"/>
      <c r="C631" s="236"/>
      <c r="D631" s="226" t="s">
        <v>152</v>
      </c>
      <c r="E631" s="237" t="s">
        <v>19</v>
      </c>
      <c r="F631" s="238" t="s">
        <v>253</v>
      </c>
      <c r="G631" s="236"/>
      <c r="H631" s="239">
        <v>203.94999999999999</v>
      </c>
      <c r="I631" s="240"/>
      <c r="J631" s="236"/>
      <c r="K631" s="236"/>
      <c r="L631" s="241"/>
      <c r="M631" s="242"/>
      <c r="N631" s="243"/>
      <c r="O631" s="243"/>
      <c r="P631" s="243"/>
      <c r="Q631" s="243"/>
      <c r="R631" s="243"/>
      <c r="S631" s="243"/>
      <c r="T631" s="244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5" t="s">
        <v>152</v>
      </c>
      <c r="AU631" s="245" t="s">
        <v>14</v>
      </c>
      <c r="AV631" s="14" t="s">
        <v>14</v>
      </c>
      <c r="AW631" s="14" t="s">
        <v>33</v>
      </c>
      <c r="AX631" s="14" t="s">
        <v>73</v>
      </c>
      <c r="AY631" s="245" t="s">
        <v>140</v>
      </c>
    </row>
    <row r="632" s="14" customFormat="1">
      <c r="A632" s="14"/>
      <c r="B632" s="235"/>
      <c r="C632" s="236"/>
      <c r="D632" s="226" t="s">
        <v>152</v>
      </c>
      <c r="E632" s="237" t="s">
        <v>19</v>
      </c>
      <c r="F632" s="238" t="s">
        <v>254</v>
      </c>
      <c r="G632" s="236"/>
      <c r="H632" s="239">
        <v>-9.2599999999999998</v>
      </c>
      <c r="I632" s="240"/>
      <c r="J632" s="236"/>
      <c r="K632" s="236"/>
      <c r="L632" s="241"/>
      <c r="M632" s="242"/>
      <c r="N632" s="243"/>
      <c r="O632" s="243"/>
      <c r="P632" s="243"/>
      <c r="Q632" s="243"/>
      <c r="R632" s="243"/>
      <c r="S632" s="243"/>
      <c r="T632" s="24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5" t="s">
        <v>152</v>
      </c>
      <c r="AU632" s="245" t="s">
        <v>14</v>
      </c>
      <c r="AV632" s="14" t="s">
        <v>14</v>
      </c>
      <c r="AW632" s="14" t="s">
        <v>33</v>
      </c>
      <c r="AX632" s="14" t="s">
        <v>73</v>
      </c>
      <c r="AY632" s="245" t="s">
        <v>140</v>
      </c>
    </row>
    <row r="633" s="15" customFormat="1">
      <c r="A633" s="15"/>
      <c r="B633" s="246"/>
      <c r="C633" s="247"/>
      <c r="D633" s="226" t="s">
        <v>152</v>
      </c>
      <c r="E633" s="248" t="s">
        <v>19</v>
      </c>
      <c r="F633" s="249" t="s">
        <v>189</v>
      </c>
      <c r="G633" s="247"/>
      <c r="H633" s="250">
        <v>194.69</v>
      </c>
      <c r="I633" s="251"/>
      <c r="J633" s="247"/>
      <c r="K633" s="247"/>
      <c r="L633" s="252"/>
      <c r="M633" s="253"/>
      <c r="N633" s="254"/>
      <c r="O633" s="254"/>
      <c r="P633" s="254"/>
      <c r="Q633" s="254"/>
      <c r="R633" s="254"/>
      <c r="S633" s="254"/>
      <c r="T633" s="255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256" t="s">
        <v>152</v>
      </c>
      <c r="AU633" s="256" t="s">
        <v>14</v>
      </c>
      <c r="AV633" s="15" t="s">
        <v>148</v>
      </c>
      <c r="AW633" s="15" t="s">
        <v>33</v>
      </c>
      <c r="AX633" s="15" t="s">
        <v>81</v>
      </c>
      <c r="AY633" s="256" t="s">
        <v>140</v>
      </c>
    </row>
    <row r="634" s="2" customFormat="1" ht="16.5" customHeight="1">
      <c r="A634" s="40"/>
      <c r="B634" s="41"/>
      <c r="C634" s="268" t="s">
        <v>747</v>
      </c>
      <c r="D634" s="268" t="s">
        <v>329</v>
      </c>
      <c r="E634" s="269" t="s">
        <v>748</v>
      </c>
      <c r="F634" s="270" t="s">
        <v>749</v>
      </c>
      <c r="G634" s="271" t="s">
        <v>750</v>
      </c>
      <c r="H634" s="272">
        <v>23.509</v>
      </c>
      <c r="I634" s="273"/>
      <c r="J634" s="274">
        <f>ROUND(I634*H634,2)</f>
        <v>0</v>
      </c>
      <c r="K634" s="270" t="s">
        <v>147</v>
      </c>
      <c r="L634" s="275"/>
      <c r="M634" s="276" t="s">
        <v>19</v>
      </c>
      <c r="N634" s="277" t="s">
        <v>45</v>
      </c>
      <c r="O634" s="86"/>
      <c r="P634" s="215">
        <f>O634*H634</f>
        <v>0</v>
      </c>
      <c r="Q634" s="215">
        <v>0.001</v>
      </c>
      <c r="R634" s="215">
        <f>Q634*H634</f>
        <v>0.023509000000000002</v>
      </c>
      <c r="S634" s="215">
        <v>0</v>
      </c>
      <c r="T634" s="216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17" t="s">
        <v>377</v>
      </c>
      <c r="AT634" s="217" t="s">
        <v>329</v>
      </c>
      <c r="AU634" s="217" t="s">
        <v>14</v>
      </c>
      <c r="AY634" s="19" t="s">
        <v>140</v>
      </c>
      <c r="BE634" s="218">
        <f>IF(N634="základní",J634,0)</f>
        <v>0</v>
      </c>
      <c r="BF634" s="218">
        <f>IF(N634="snížená",J634,0)</f>
        <v>0</v>
      </c>
      <c r="BG634" s="218">
        <f>IF(N634="zákl. přenesená",J634,0)</f>
        <v>0</v>
      </c>
      <c r="BH634" s="218">
        <f>IF(N634="sníž. přenesená",J634,0)</f>
        <v>0</v>
      </c>
      <c r="BI634" s="218">
        <f>IF(N634="nulová",J634,0)</f>
        <v>0</v>
      </c>
      <c r="BJ634" s="19" t="s">
        <v>14</v>
      </c>
      <c r="BK634" s="218">
        <f>ROUND(I634*H634,2)</f>
        <v>0</v>
      </c>
      <c r="BL634" s="19" t="s">
        <v>248</v>
      </c>
      <c r="BM634" s="217" t="s">
        <v>751</v>
      </c>
    </row>
    <row r="635" s="14" customFormat="1">
      <c r="A635" s="14"/>
      <c r="B635" s="235"/>
      <c r="C635" s="236"/>
      <c r="D635" s="226" t="s">
        <v>152</v>
      </c>
      <c r="E635" s="236"/>
      <c r="F635" s="238" t="s">
        <v>752</v>
      </c>
      <c r="G635" s="236"/>
      <c r="H635" s="239">
        <v>23.509</v>
      </c>
      <c r="I635" s="240"/>
      <c r="J635" s="236"/>
      <c r="K635" s="236"/>
      <c r="L635" s="241"/>
      <c r="M635" s="242"/>
      <c r="N635" s="243"/>
      <c r="O635" s="243"/>
      <c r="P635" s="243"/>
      <c r="Q635" s="243"/>
      <c r="R635" s="243"/>
      <c r="S635" s="243"/>
      <c r="T635" s="244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5" t="s">
        <v>152</v>
      </c>
      <c r="AU635" s="245" t="s">
        <v>14</v>
      </c>
      <c r="AV635" s="14" t="s">
        <v>14</v>
      </c>
      <c r="AW635" s="14" t="s">
        <v>4</v>
      </c>
      <c r="AX635" s="14" t="s">
        <v>81</v>
      </c>
      <c r="AY635" s="245" t="s">
        <v>140</v>
      </c>
    </row>
    <row r="636" s="2" customFormat="1" ht="24.15" customHeight="1">
      <c r="A636" s="40"/>
      <c r="B636" s="41"/>
      <c r="C636" s="206" t="s">
        <v>753</v>
      </c>
      <c r="D636" s="206" t="s">
        <v>143</v>
      </c>
      <c r="E636" s="207" t="s">
        <v>754</v>
      </c>
      <c r="F636" s="208" t="s">
        <v>755</v>
      </c>
      <c r="G636" s="209" t="s">
        <v>650</v>
      </c>
      <c r="H636" s="210">
        <v>1.2849999999999999</v>
      </c>
      <c r="I636" s="211"/>
      <c r="J636" s="212">
        <f>ROUND(I636*H636,2)</f>
        <v>0</v>
      </c>
      <c r="K636" s="208" t="s">
        <v>147</v>
      </c>
      <c r="L636" s="46"/>
      <c r="M636" s="213" t="s">
        <v>19</v>
      </c>
      <c r="N636" s="214" t="s">
        <v>45</v>
      </c>
      <c r="O636" s="86"/>
      <c r="P636" s="215">
        <f>O636*H636</f>
        <v>0</v>
      </c>
      <c r="Q636" s="215">
        <v>0</v>
      </c>
      <c r="R636" s="215">
        <f>Q636*H636</f>
        <v>0</v>
      </c>
      <c r="S636" s="215">
        <v>0</v>
      </c>
      <c r="T636" s="216">
        <f>S636*H636</f>
        <v>0</v>
      </c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R636" s="217" t="s">
        <v>248</v>
      </c>
      <c r="AT636" s="217" t="s">
        <v>143</v>
      </c>
      <c r="AU636" s="217" t="s">
        <v>14</v>
      </c>
      <c r="AY636" s="19" t="s">
        <v>140</v>
      </c>
      <c r="BE636" s="218">
        <f>IF(N636="základní",J636,0)</f>
        <v>0</v>
      </c>
      <c r="BF636" s="218">
        <f>IF(N636="snížená",J636,0)</f>
        <v>0</v>
      </c>
      <c r="BG636" s="218">
        <f>IF(N636="zákl. přenesená",J636,0)</f>
        <v>0</v>
      </c>
      <c r="BH636" s="218">
        <f>IF(N636="sníž. přenesená",J636,0)</f>
        <v>0</v>
      </c>
      <c r="BI636" s="218">
        <f>IF(N636="nulová",J636,0)</f>
        <v>0</v>
      </c>
      <c r="BJ636" s="19" t="s">
        <v>14</v>
      </c>
      <c r="BK636" s="218">
        <f>ROUND(I636*H636,2)</f>
        <v>0</v>
      </c>
      <c r="BL636" s="19" t="s">
        <v>248</v>
      </c>
      <c r="BM636" s="217" t="s">
        <v>756</v>
      </c>
    </row>
    <row r="637" s="2" customFormat="1">
      <c r="A637" s="40"/>
      <c r="B637" s="41"/>
      <c r="C637" s="42"/>
      <c r="D637" s="219" t="s">
        <v>150</v>
      </c>
      <c r="E637" s="42"/>
      <c r="F637" s="220" t="s">
        <v>757</v>
      </c>
      <c r="G637" s="42"/>
      <c r="H637" s="42"/>
      <c r="I637" s="221"/>
      <c r="J637" s="42"/>
      <c r="K637" s="42"/>
      <c r="L637" s="46"/>
      <c r="M637" s="222"/>
      <c r="N637" s="223"/>
      <c r="O637" s="86"/>
      <c r="P637" s="86"/>
      <c r="Q637" s="86"/>
      <c r="R637" s="86"/>
      <c r="S637" s="86"/>
      <c r="T637" s="87"/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T637" s="19" t="s">
        <v>150</v>
      </c>
      <c r="AU637" s="19" t="s">
        <v>14</v>
      </c>
    </row>
    <row r="638" s="12" customFormat="1" ht="22.8" customHeight="1">
      <c r="A638" s="12"/>
      <c r="B638" s="190"/>
      <c r="C638" s="191"/>
      <c r="D638" s="192" t="s">
        <v>72</v>
      </c>
      <c r="E638" s="204" t="s">
        <v>758</v>
      </c>
      <c r="F638" s="204" t="s">
        <v>759</v>
      </c>
      <c r="G638" s="191"/>
      <c r="H638" s="191"/>
      <c r="I638" s="194"/>
      <c r="J638" s="205">
        <f>BK638</f>
        <v>0</v>
      </c>
      <c r="K638" s="191"/>
      <c r="L638" s="196"/>
      <c r="M638" s="197"/>
      <c r="N638" s="198"/>
      <c r="O638" s="198"/>
      <c r="P638" s="199">
        <f>SUM(P639:P690)</f>
        <v>0</v>
      </c>
      <c r="Q638" s="198"/>
      <c r="R638" s="199">
        <f>SUM(R639:R690)</f>
        <v>0.00189</v>
      </c>
      <c r="S638" s="198"/>
      <c r="T638" s="200">
        <f>SUM(T639:T690)</f>
        <v>1.2656499999999999</v>
      </c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R638" s="201" t="s">
        <v>14</v>
      </c>
      <c r="AT638" s="202" t="s">
        <v>72</v>
      </c>
      <c r="AU638" s="202" t="s">
        <v>81</v>
      </c>
      <c r="AY638" s="201" t="s">
        <v>140</v>
      </c>
      <c r="BK638" s="203">
        <f>SUM(BK639:BK690)</f>
        <v>0</v>
      </c>
    </row>
    <row r="639" s="2" customFormat="1" ht="24.15" customHeight="1">
      <c r="A639" s="40"/>
      <c r="B639" s="41"/>
      <c r="C639" s="206" t="s">
        <v>760</v>
      </c>
      <c r="D639" s="206" t="s">
        <v>143</v>
      </c>
      <c r="E639" s="207" t="s">
        <v>761</v>
      </c>
      <c r="F639" s="208" t="s">
        <v>762</v>
      </c>
      <c r="G639" s="209" t="s">
        <v>184</v>
      </c>
      <c r="H639" s="210">
        <v>372.25</v>
      </c>
      <c r="I639" s="211"/>
      <c r="J639" s="212">
        <f>ROUND(I639*H639,2)</f>
        <v>0</v>
      </c>
      <c r="K639" s="208" t="s">
        <v>147</v>
      </c>
      <c r="L639" s="46"/>
      <c r="M639" s="213" t="s">
        <v>19</v>
      </c>
      <c r="N639" s="214" t="s">
        <v>45</v>
      </c>
      <c r="O639" s="86"/>
      <c r="P639" s="215">
        <f>O639*H639</f>
        <v>0</v>
      </c>
      <c r="Q639" s="215">
        <v>0</v>
      </c>
      <c r="R639" s="215">
        <f>Q639*H639</f>
        <v>0</v>
      </c>
      <c r="S639" s="215">
        <v>0.0033999999999999998</v>
      </c>
      <c r="T639" s="216">
        <f>S639*H639</f>
        <v>1.2656499999999999</v>
      </c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R639" s="217" t="s">
        <v>248</v>
      </c>
      <c r="AT639" s="217" t="s">
        <v>143</v>
      </c>
      <c r="AU639" s="217" t="s">
        <v>14</v>
      </c>
      <c r="AY639" s="19" t="s">
        <v>140</v>
      </c>
      <c r="BE639" s="218">
        <f>IF(N639="základní",J639,0)</f>
        <v>0</v>
      </c>
      <c r="BF639" s="218">
        <f>IF(N639="snížená",J639,0)</f>
        <v>0</v>
      </c>
      <c r="BG639" s="218">
        <f>IF(N639="zákl. přenesená",J639,0)</f>
        <v>0</v>
      </c>
      <c r="BH639" s="218">
        <f>IF(N639="sníž. přenesená",J639,0)</f>
        <v>0</v>
      </c>
      <c r="BI639" s="218">
        <f>IF(N639="nulová",J639,0)</f>
        <v>0</v>
      </c>
      <c r="BJ639" s="19" t="s">
        <v>14</v>
      </c>
      <c r="BK639" s="218">
        <f>ROUND(I639*H639,2)</f>
        <v>0</v>
      </c>
      <c r="BL639" s="19" t="s">
        <v>248</v>
      </c>
      <c r="BM639" s="217" t="s">
        <v>763</v>
      </c>
    </row>
    <row r="640" s="2" customFormat="1">
      <c r="A640" s="40"/>
      <c r="B640" s="41"/>
      <c r="C640" s="42"/>
      <c r="D640" s="219" t="s">
        <v>150</v>
      </c>
      <c r="E640" s="42"/>
      <c r="F640" s="220" t="s">
        <v>764</v>
      </c>
      <c r="G640" s="42"/>
      <c r="H640" s="42"/>
      <c r="I640" s="221"/>
      <c r="J640" s="42"/>
      <c r="K640" s="42"/>
      <c r="L640" s="46"/>
      <c r="M640" s="222"/>
      <c r="N640" s="223"/>
      <c r="O640" s="86"/>
      <c r="P640" s="86"/>
      <c r="Q640" s="86"/>
      <c r="R640" s="86"/>
      <c r="S640" s="86"/>
      <c r="T640" s="87"/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T640" s="19" t="s">
        <v>150</v>
      </c>
      <c r="AU640" s="19" t="s">
        <v>14</v>
      </c>
    </row>
    <row r="641" s="13" customFormat="1">
      <c r="A641" s="13"/>
      <c r="B641" s="224"/>
      <c r="C641" s="225"/>
      <c r="D641" s="226" t="s">
        <v>152</v>
      </c>
      <c r="E641" s="227" t="s">
        <v>19</v>
      </c>
      <c r="F641" s="228" t="s">
        <v>153</v>
      </c>
      <c r="G641" s="225"/>
      <c r="H641" s="227" t="s">
        <v>19</v>
      </c>
      <c r="I641" s="229"/>
      <c r="J641" s="225"/>
      <c r="K641" s="225"/>
      <c r="L641" s="230"/>
      <c r="M641" s="231"/>
      <c r="N641" s="232"/>
      <c r="O641" s="232"/>
      <c r="P641" s="232"/>
      <c r="Q641" s="232"/>
      <c r="R641" s="232"/>
      <c r="S641" s="232"/>
      <c r="T641" s="23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4" t="s">
        <v>152</v>
      </c>
      <c r="AU641" s="234" t="s">
        <v>14</v>
      </c>
      <c r="AV641" s="13" t="s">
        <v>81</v>
      </c>
      <c r="AW641" s="13" t="s">
        <v>33</v>
      </c>
      <c r="AX641" s="13" t="s">
        <v>73</v>
      </c>
      <c r="AY641" s="234" t="s">
        <v>140</v>
      </c>
    </row>
    <row r="642" s="13" customFormat="1">
      <c r="A642" s="13"/>
      <c r="B642" s="224"/>
      <c r="C642" s="225"/>
      <c r="D642" s="226" t="s">
        <v>152</v>
      </c>
      <c r="E642" s="227" t="s">
        <v>19</v>
      </c>
      <c r="F642" s="228" t="s">
        <v>726</v>
      </c>
      <c r="G642" s="225"/>
      <c r="H642" s="227" t="s">
        <v>19</v>
      </c>
      <c r="I642" s="229"/>
      <c r="J642" s="225"/>
      <c r="K642" s="225"/>
      <c r="L642" s="230"/>
      <c r="M642" s="231"/>
      <c r="N642" s="232"/>
      <c r="O642" s="232"/>
      <c r="P642" s="232"/>
      <c r="Q642" s="232"/>
      <c r="R642" s="232"/>
      <c r="S642" s="232"/>
      <c r="T642" s="23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4" t="s">
        <v>152</v>
      </c>
      <c r="AU642" s="234" t="s">
        <v>14</v>
      </c>
      <c r="AV642" s="13" t="s">
        <v>81</v>
      </c>
      <c r="AW642" s="13" t="s">
        <v>33</v>
      </c>
      <c r="AX642" s="13" t="s">
        <v>73</v>
      </c>
      <c r="AY642" s="234" t="s">
        <v>140</v>
      </c>
    </row>
    <row r="643" s="14" customFormat="1">
      <c r="A643" s="14"/>
      <c r="B643" s="235"/>
      <c r="C643" s="236"/>
      <c r="D643" s="226" t="s">
        <v>152</v>
      </c>
      <c r="E643" s="237" t="s">
        <v>19</v>
      </c>
      <c r="F643" s="238" t="s">
        <v>765</v>
      </c>
      <c r="G643" s="236"/>
      <c r="H643" s="239">
        <v>187.74000000000001</v>
      </c>
      <c r="I643" s="240"/>
      <c r="J643" s="236"/>
      <c r="K643" s="236"/>
      <c r="L643" s="241"/>
      <c r="M643" s="242"/>
      <c r="N643" s="243"/>
      <c r="O643" s="243"/>
      <c r="P643" s="243"/>
      <c r="Q643" s="243"/>
      <c r="R643" s="243"/>
      <c r="S643" s="243"/>
      <c r="T643" s="244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5" t="s">
        <v>152</v>
      </c>
      <c r="AU643" s="245" t="s">
        <v>14</v>
      </c>
      <c r="AV643" s="14" t="s">
        <v>14</v>
      </c>
      <c r="AW643" s="14" t="s">
        <v>33</v>
      </c>
      <c r="AX643" s="14" t="s">
        <v>73</v>
      </c>
      <c r="AY643" s="245" t="s">
        <v>140</v>
      </c>
    </row>
    <row r="644" s="13" customFormat="1">
      <c r="A644" s="13"/>
      <c r="B644" s="224"/>
      <c r="C644" s="225"/>
      <c r="D644" s="226" t="s">
        <v>152</v>
      </c>
      <c r="E644" s="227" t="s">
        <v>19</v>
      </c>
      <c r="F644" s="228" t="s">
        <v>766</v>
      </c>
      <c r="G644" s="225"/>
      <c r="H644" s="227" t="s">
        <v>19</v>
      </c>
      <c r="I644" s="229"/>
      <c r="J644" s="225"/>
      <c r="K644" s="225"/>
      <c r="L644" s="230"/>
      <c r="M644" s="231"/>
      <c r="N644" s="232"/>
      <c r="O644" s="232"/>
      <c r="P644" s="232"/>
      <c r="Q644" s="232"/>
      <c r="R644" s="232"/>
      <c r="S644" s="232"/>
      <c r="T644" s="23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4" t="s">
        <v>152</v>
      </c>
      <c r="AU644" s="234" t="s">
        <v>14</v>
      </c>
      <c r="AV644" s="13" t="s">
        <v>81</v>
      </c>
      <c r="AW644" s="13" t="s">
        <v>33</v>
      </c>
      <c r="AX644" s="13" t="s">
        <v>73</v>
      </c>
      <c r="AY644" s="234" t="s">
        <v>140</v>
      </c>
    </row>
    <row r="645" s="14" customFormat="1">
      <c r="A645" s="14"/>
      <c r="B645" s="235"/>
      <c r="C645" s="236"/>
      <c r="D645" s="226" t="s">
        <v>152</v>
      </c>
      <c r="E645" s="237" t="s">
        <v>19</v>
      </c>
      <c r="F645" s="238" t="s">
        <v>767</v>
      </c>
      <c r="G645" s="236"/>
      <c r="H645" s="239">
        <v>184.50999999999999</v>
      </c>
      <c r="I645" s="240"/>
      <c r="J645" s="236"/>
      <c r="K645" s="236"/>
      <c r="L645" s="241"/>
      <c r="M645" s="242"/>
      <c r="N645" s="243"/>
      <c r="O645" s="243"/>
      <c r="P645" s="243"/>
      <c r="Q645" s="243"/>
      <c r="R645" s="243"/>
      <c r="S645" s="243"/>
      <c r="T645" s="244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5" t="s">
        <v>152</v>
      </c>
      <c r="AU645" s="245" t="s">
        <v>14</v>
      </c>
      <c r="AV645" s="14" t="s">
        <v>14</v>
      </c>
      <c r="AW645" s="14" t="s">
        <v>33</v>
      </c>
      <c r="AX645" s="14" t="s">
        <v>73</v>
      </c>
      <c r="AY645" s="245" t="s">
        <v>140</v>
      </c>
    </row>
    <row r="646" s="15" customFormat="1">
      <c r="A646" s="15"/>
      <c r="B646" s="246"/>
      <c r="C646" s="247"/>
      <c r="D646" s="226" t="s">
        <v>152</v>
      </c>
      <c r="E646" s="248" t="s">
        <v>19</v>
      </c>
      <c r="F646" s="249" t="s">
        <v>189</v>
      </c>
      <c r="G646" s="247"/>
      <c r="H646" s="250">
        <v>372.25</v>
      </c>
      <c r="I646" s="251"/>
      <c r="J646" s="247"/>
      <c r="K646" s="247"/>
      <c r="L646" s="252"/>
      <c r="M646" s="253"/>
      <c r="N646" s="254"/>
      <c r="O646" s="254"/>
      <c r="P646" s="254"/>
      <c r="Q646" s="254"/>
      <c r="R646" s="254"/>
      <c r="S646" s="254"/>
      <c r="T646" s="255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56" t="s">
        <v>152</v>
      </c>
      <c r="AU646" s="256" t="s">
        <v>14</v>
      </c>
      <c r="AV646" s="15" t="s">
        <v>148</v>
      </c>
      <c r="AW646" s="15" t="s">
        <v>33</v>
      </c>
      <c r="AX646" s="15" t="s">
        <v>81</v>
      </c>
      <c r="AY646" s="256" t="s">
        <v>140</v>
      </c>
    </row>
    <row r="647" s="2" customFormat="1" ht="16.5" customHeight="1">
      <c r="A647" s="40"/>
      <c r="B647" s="41"/>
      <c r="C647" s="206" t="s">
        <v>768</v>
      </c>
      <c r="D647" s="206" t="s">
        <v>143</v>
      </c>
      <c r="E647" s="207" t="s">
        <v>769</v>
      </c>
      <c r="F647" s="208" t="s">
        <v>770</v>
      </c>
      <c r="G647" s="209" t="s">
        <v>184</v>
      </c>
      <c r="H647" s="210">
        <v>200.756</v>
      </c>
      <c r="I647" s="211"/>
      <c r="J647" s="212">
        <f>ROUND(I647*H647,2)</f>
        <v>0</v>
      </c>
      <c r="K647" s="208" t="s">
        <v>19</v>
      </c>
      <c r="L647" s="46"/>
      <c r="M647" s="213" t="s">
        <v>19</v>
      </c>
      <c r="N647" s="214" t="s">
        <v>45</v>
      </c>
      <c r="O647" s="86"/>
      <c r="P647" s="215">
        <f>O647*H647</f>
        <v>0</v>
      </c>
      <c r="Q647" s="215">
        <v>0</v>
      </c>
      <c r="R647" s="215">
        <f>Q647*H647</f>
        <v>0</v>
      </c>
      <c r="S647" s="215">
        <v>0</v>
      </c>
      <c r="T647" s="216">
        <f>S647*H647</f>
        <v>0</v>
      </c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R647" s="217" t="s">
        <v>248</v>
      </c>
      <c r="AT647" s="217" t="s">
        <v>143</v>
      </c>
      <c r="AU647" s="217" t="s">
        <v>14</v>
      </c>
      <c r="AY647" s="19" t="s">
        <v>140</v>
      </c>
      <c r="BE647" s="218">
        <f>IF(N647="základní",J647,0)</f>
        <v>0</v>
      </c>
      <c r="BF647" s="218">
        <f>IF(N647="snížená",J647,0)</f>
        <v>0</v>
      </c>
      <c r="BG647" s="218">
        <f>IF(N647="zákl. přenesená",J647,0)</f>
        <v>0</v>
      </c>
      <c r="BH647" s="218">
        <f>IF(N647="sníž. přenesená",J647,0)</f>
        <v>0</v>
      </c>
      <c r="BI647" s="218">
        <f>IF(N647="nulová",J647,0)</f>
        <v>0</v>
      </c>
      <c r="BJ647" s="19" t="s">
        <v>14</v>
      </c>
      <c r="BK647" s="218">
        <f>ROUND(I647*H647,2)</f>
        <v>0</v>
      </c>
      <c r="BL647" s="19" t="s">
        <v>248</v>
      </c>
      <c r="BM647" s="217" t="s">
        <v>771</v>
      </c>
    </row>
    <row r="648" s="13" customFormat="1">
      <c r="A648" s="13"/>
      <c r="B648" s="224"/>
      <c r="C648" s="225"/>
      <c r="D648" s="226" t="s">
        <v>152</v>
      </c>
      <c r="E648" s="227" t="s">
        <v>19</v>
      </c>
      <c r="F648" s="228" t="s">
        <v>772</v>
      </c>
      <c r="G648" s="225"/>
      <c r="H648" s="227" t="s">
        <v>19</v>
      </c>
      <c r="I648" s="229"/>
      <c r="J648" s="225"/>
      <c r="K648" s="225"/>
      <c r="L648" s="230"/>
      <c r="M648" s="231"/>
      <c r="N648" s="232"/>
      <c r="O648" s="232"/>
      <c r="P648" s="232"/>
      <c r="Q648" s="232"/>
      <c r="R648" s="232"/>
      <c r="S648" s="232"/>
      <c r="T648" s="23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4" t="s">
        <v>152</v>
      </c>
      <c r="AU648" s="234" t="s">
        <v>14</v>
      </c>
      <c r="AV648" s="13" t="s">
        <v>81</v>
      </c>
      <c r="AW648" s="13" t="s">
        <v>33</v>
      </c>
      <c r="AX648" s="13" t="s">
        <v>73</v>
      </c>
      <c r="AY648" s="234" t="s">
        <v>140</v>
      </c>
    </row>
    <row r="649" s="13" customFormat="1">
      <c r="A649" s="13"/>
      <c r="B649" s="224"/>
      <c r="C649" s="225"/>
      <c r="D649" s="226" t="s">
        <v>152</v>
      </c>
      <c r="E649" s="227" t="s">
        <v>19</v>
      </c>
      <c r="F649" s="228" t="s">
        <v>280</v>
      </c>
      <c r="G649" s="225"/>
      <c r="H649" s="227" t="s">
        <v>19</v>
      </c>
      <c r="I649" s="229"/>
      <c r="J649" s="225"/>
      <c r="K649" s="225"/>
      <c r="L649" s="230"/>
      <c r="M649" s="231"/>
      <c r="N649" s="232"/>
      <c r="O649" s="232"/>
      <c r="P649" s="232"/>
      <c r="Q649" s="232"/>
      <c r="R649" s="232"/>
      <c r="S649" s="232"/>
      <c r="T649" s="23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4" t="s">
        <v>152</v>
      </c>
      <c r="AU649" s="234" t="s">
        <v>14</v>
      </c>
      <c r="AV649" s="13" t="s">
        <v>81</v>
      </c>
      <c r="AW649" s="13" t="s">
        <v>33</v>
      </c>
      <c r="AX649" s="13" t="s">
        <v>73</v>
      </c>
      <c r="AY649" s="234" t="s">
        <v>140</v>
      </c>
    </row>
    <row r="650" s="14" customFormat="1">
      <c r="A650" s="14"/>
      <c r="B650" s="235"/>
      <c r="C650" s="236"/>
      <c r="D650" s="226" t="s">
        <v>152</v>
      </c>
      <c r="E650" s="237" t="s">
        <v>19</v>
      </c>
      <c r="F650" s="238" t="s">
        <v>281</v>
      </c>
      <c r="G650" s="236"/>
      <c r="H650" s="239">
        <v>204.25999999999999</v>
      </c>
      <c r="I650" s="240"/>
      <c r="J650" s="236"/>
      <c r="K650" s="236"/>
      <c r="L650" s="241"/>
      <c r="M650" s="242"/>
      <c r="N650" s="243"/>
      <c r="O650" s="243"/>
      <c r="P650" s="243"/>
      <c r="Q650" s="243"/>
      <c r="R650" s="243"/>
      <c r="S650" s="243"/>
      <c r="T650" s="244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5" t="s">
        <v>152</v>
      </c>
      <c r="AU650" s="245" t="s">
        <v>14</v>
      </c>
      <c r="AV650" s="14" t="s">
        <v>14</v>
      </c>
      <c r="AW650" s="14" t="s">
        <v>33</v>
      </c>
      <c r="AX650" s="14" t="s">
        <v>73</v>
      </c>
      <c r="AY650" s="245" t="s">
        <v>140</v>
      </c>
    </row>
    <row r="651" s="14" customFormat="1">
      <c r="A651" s="14"/>
      <c r="B651" s="235"/>
      <c r="C651" s="236"/>
      <c r="D651" s="226" t="s">
        <v>152</v>
      </c>
      <c r="E651" s="237" t="s">
        <v>19</v>
      </c>
      <c r="F651" s="238" t="s">
        <v>773</v>
      </c>
      <c r="G651" s="236"/>
      <c r="H651" s="239">
        <v>-3.504</v>
      </c>
      <c r="I651" s="240"/>
      <c r="J651" s="236"/>
      <c r="K651" s="236"/>
      <c r="L651" s="241"/>
      <c r="M651" s="242"/>
      <c r="N651" s="243"/>
      <c r="O651" s="243"/>
      <c r="P651" s="243"/>
      <c r="Q651" s="243"/>
      <c r="R651" s="243"/>
      <c r="S651" s="243"/>
      <c r="T651" s="244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45" t="s">
        <v>152</v>
      </c>
      <c r="AU651" s="245" t="s">
        <v>14</v>
      </c>
      <c r="AV651" s="14" t="s">
        <v>14</v>
      </c>
      <c r="AW651" s="14" t="s">
        <v>33</v>
      </c>
      <c r="AX651" s="14" t="s">
        <v>73</v>
      </c>
      <c r="AY651" s="245" t="s">
        <v>140</v>
      </c>
    </row>
    <row r="652" s="15" customFormat="1">
      <c r="A652" s="15"/>
      <c r="B652" s="246"/>
      <c r="C652" s="247"/>
      <c r="D652" s="226" t="s">
        <v>152</v>
      </c>
      <c r="E652" s="248" t="s">
        <v>19</v>
      </c>
      <c r="F652" s="249" t="s">
        <v>189</v>
      </c>
      <c r="G652" s="247"/>
      <c r="H652" s="250">
        <v>200.756</v>
      </c>
      <c r="I652" s="251"/>
      <c r="J652" s="247"/>
      <c r="K652" s="247"/>
      <c r="L652" s="252"/>
      <c r="M652" s="253"/>
      <c r="N652" s="254"/>
      <c r="O652" s="254"/>
      <c r="P652" s="254"/>
      <c r="Q652" s="254"/>
      <c r="R652" s="254"/>
      <c r="S652" s="254"/>
      <c r="T652" s="255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56" t="s">
        <v>152</v>
      </c>
      <c r="AU652" s="256" t="s">
        <v>14</v>
      </c>
      <c r="AV652" s="15" t="s">
        <v>148</v>
      </c>
      <c r="AW652" s="15" t="s">
        <v>33</v>
      </c>
      <c r="AX652" s="15" t="s">
        <v>81</v>
      </c>
      <c r="AY652" s="256" t="s">
        <v>140</v>
      </c>
    </row>
    <row r="653" s="2" customFormat="1" ht="16.5" customHeight="1">
      <c r="A653" s="40"/>
      <c r="B653" s="41"/>
      <c r="C653" s="206" t="s">
        <v>774</v>
      </c>
      <c r="D653" s="206" t="s">
        <v>143</v>
      </c>
      <c r="E653" s="207" t="s">
        <v>775</v>
      </c>
      <c r="F653" s="208" t="s">
        <v>776</v>
      </c>
      <c r="G653" s="209" t="s">
        <v>184</v>
      </c>
      <c r="H653" s="210">
        <v>3.504</v>
      </c>
      <c r="I653" s="211"/>
      <c r="J653" s="212">
        <f>ROUND(I653*H653,2)</f>
        <v>0</v>
      </c>
      <c r="K653" s="208" t="s">
        <v>19</v>
      </c>
      <c r="L653" s="46"/>
      <c r="M653" s="213" t="s">
        <v>19</v>
      </c>
      <c r="N653" s="214" t="s">
        <v>45</v>
      </c>
      <c r="O653" s="86"/>
      <c r="P653" s="215">
        <f>O653*H653</f>
        <v>0</v>
      </c>
      <c r="Q653" s="215">
        <v>0</v>
      </c>
      <c r="R653" s="215">
        <f>Q653*H653</f>
        <v>0</v>
      </c>
      <c r="S653" s="215">
        <v>0</v>
      </c>
      <c r="T653" s="216">
        <f>S653*H653</f>
        <v>0</v>
      </c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R653" s="217" t="s">
        <v>248</v>
      </c>
      <c r="AT653" s="217" t="s">
        <v>143</v>
      </c>
      <c r="AU653" s="217" t="s">
        <v>14</v>
      </c>
      <c r="AY653" s="19" t="s">
        <v>140</v>
      </c>
      <c r="BE653" s="218">
        <f>IF(N653="základní",J653,0)</f>
        <v>0</v>
      </c>
      <c r="BF653" s="218">
        <f>IF(N653="snížená",J653,0)</f>
        <v>0</v>
      </c>
      <c r="BG653" s="218">
        <f>IF(N653="zákl. přenesená",J653,0)</f>
        <v>0</v>
      </c>
      <c r="BH653" s="218">
        <f>IF(N653="sníž. přenesená",J653,0)</f>
        <v>0</v>
      </c>
      <c r="BI653" s="218">
        <f>IF(N653="nulová",J653,0)</f>
        <v>0</v>
      </c>
      <c r="BJ653" s="19" t="s">
        <v>14</v>
      </c>
      <c r="BK653" s="218">
        <f>ROUND(I653*H653,2)</f>
        <v>0</v>
      </c>
      <c r="BL653" s="19" t="s">
        <v>248</v>
      </c>
      <c r="BM653" s="217" t="s">
        <v>777</v>
      </c>
    </row>
    <row r="654" s="13" customFormat="1">
      <c r="A654" s="13"/>
      <c r="B654" s="224"/>
      <c r="C654" s="225"/>
      <c r="D654" s="226" t="s">
        <v>152</v>
      </c>
      <c r="E654" s="227" t="s">
        <v>19</v>
      </c>
      <c r="F654" s="228" t="s">
        <v>153</v>
      </c>
      <c r="G654" s="225"/>
      <c r="H654" s="227" t="s">
        <v>19</v>
      </c>
      <c r="I654" s="229"/>
      <c r="J654" s="225"/>
      <c r="K654" s="225"/>
      <c r="L654" s="230"/>
      <c r="M654" s="231"/>
      <c r="N654" s="232"/>
      <c r="O654" s="232"/>
      <c r="P654" s="232"/>
      <c r="Q654" s="232"/>
      <c r="R654" s="232"/>
      <c r="S654" s="232"/>
      <c r="T654" s="23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4" t="s">
        <v>152</v>
      </c>
      <c r="AU654" s="234" t="s">
        <v>14</v>
      </c>
      <c r="AV654" s="13" t="s">
        <v>81</v>
      </c>
      <c r="AW654" s="13" t="s">
        <v>33</v>
      </c>
      <c r="AX654" s="13" t="s">
        <v>73</v>
      </c>
      <c r="AY654" s="234" t="s">
        <v>140</v>
      </c>
    </row>
    <row r="655" s="13" customFormat="1">
      <c r="A655" s="13"/>
      <c r="B655" s="224"/>
      <c r="C655" s="225"/>
      <c r="D655" s="226" t="s">
        <v>152</v>
      </c>
      <c r="E655" s="227" t="s">
        <v>19</v>
      </c>
      <c r="F655" s="228" t="s">
        <v>261</v>
      </c>
      <c r="G655" s="225"/>
      <c r="H655" s="227" t="s">
        <v>19</v>
      </c>
      <c r="I655" s="229"/>
      <c r="J655" s="225"/>
      <c r="K655" s="225"/>
      <c r="L655" s="230"/>
      <c r="M655" s="231"/>
      <c r="N655" s="232"/>
      <c r="O655" s="232"/>
      <c r="P655" s="232"/>
      <c r="Q655" s="232"/>
      <c r="R655" s="232"/>
      <c r="S655" s="232"/>
      <c r="T655" s="23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4" t="s">
        <v>152</v>
      </c>
      <c r="AU655" s="234" t="s">
        <v>14</v>
      </c>
      <c r="AV655" s="13" t="s">
        <v>81</v>
      </c>
      <c r="AW655" s="13" t="s">
        <v>33</v>
      </c>
      <c r="AX655" s="13" t="s">
        <v>73</v>
      </c>
      <c r="AY655" s="234" t="s">
        <v>140</v>
      </c>
    </row>
    <row r="656" s="14" customFormat="1">
      <c r="A656" s="14"/>
      <c r="B656" s="235"/>
      <c r="C656" s="236"/>
      <c r="D656" s="226" t="s">
        <v>152</v>
      </c>
      <c r="E656" s="237" t="s">
        <v>19</v>
      </c>
      <c r="F656" s="238" t="s">
        <v>778</v>
      </c>
      <c r="G656" s="236"/>
      <c r="H656" s="239">
        <v>3.504</v>
      </c>
      <c r="I656" s="240"/>
      <c r="J656" s="236"/>
      <c r="K656" s="236"/>
      <c r="L656" s="241"/>
      <c r="M656" s="242"/>
      <c r="N656" s="243"/>
      <c r="O656" s="243"/>
      <c r="P656" s="243"/>
      <c r="Q656" s="243"/>
      <c r="R656" s="243"/>
      <c r="S656" s="243"/>
      <c r="T656" s="24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5" t="s">
        <v>152</v>
      </c>
      <c r="AU656" s="245" t="s">
        <v>14</v>
      </c>
      <c r="AV656" s="14" t="s">
        <v>14</v>
      </c>
      <c r="AW656" s="14" t="s">
        <v>33</v>
      </c>
      <c r="AX656" s="14" t="s">
        <v>81</v>
      </c>
      <c r="AY656" s="245" t="s">
        <v>140</v>
      </c>
    </row>
    <row r="657" s="2" customFormat="1" ht="24.15" customHeight="1">
      <c r="A657" s="40"/>
      <c r="B657" s="41"/>
      <c r="C657" s="206" t="s">
        <v>779</v>
      </c>
      <c r="D657" s="206" t="s">
        <v>143</v>
      </c>
      <c r="E657" s="207" t="s">
        <v>780</v>
      </c>
      <c r="F657" s="208" t="s">
        <v>781</v>
      </c>
      <c r="G657" s="209" t="s">
        <v>184</v>
      </c>
      <c r="H657" s="210">
        <v>398.74400000000003</v>
      </c>
      <c r="I657" s="211"/>
      <c r="J657" s="212">
        <f>ROUND(I657*H657,2)</f>
        <v>0</v>
      </c>
      <c r="K657" s="208" t="s">
        <v>147</v>
      </c>
      <c r="L657" s="46"/>
      <c r="M657" s="213" t="s">
        <v>19</v>
      </c>
      <c r="N657" s="214" t="s">
        <v>45</v>
      </c>
      <c r="O657" s="86"/>
      <c r="P657" s="215">
        <f>O657*H657</f>
        <v>0</v>
      </c>
      <c r="Q657" s="215">
        <v>0</v>
      </c>
      <c r="R657" s="215">
        <f>Q657*H657</f>
        <v>0</v>
      </c>
      <c r="S657" s="215">
        <v>0</v>
      </c>
      <c r="T657" s="216">
        <f>S657*H657</f>
        <v>0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17" t="s">
        <v>248</v>
      </c>
      <c r="AT657" s="217" t="s">
        <v>143</v>
      </c>
      <c r="AU657" s="217" t="s">
        <v>14</v>
      </c>
      <c r="AY657" s="19" t="s">
        <v>140</v>
      </c>
      <c r="BE657" s="218">
        <f>IF(N657="základní",J657,0)</f>
        <v>0</v>
      </c>
      <c r="BF657" s="218">
        <f>IF(N657="snížená",J657,0)</f>
        <v>0</v>
      </c>
      <c r="BG657" s="218">
        <f>IF(N657="zákl. přenesená",J657,0)</f>
        <v>0</v>
      </c>
      <c r="BH657" s="218">
        <f>IF(N657="sníž. přenesená",J657,0)</f>
        <v>0</v>
      </c>
      <c r="BI657" s="218">
        <f>IF(N657="nulová",J657,0)</f>
        <v>0</v>
      </c>
      <c r="BJ657" s="19" t="s">
        <v>14</v>
      </c>
      <c r="BK657" s="218">
        <f>ROUND(I657*H657,2)</f>
        <v>0</v>
      </c>
      <c r="BL657" s="19" t="s">
        <v>248</v>
      </c>
      <c r="BM657" s="217" t="s">
        <v>782</v>
      </c>
    </row>
    <row r="658" s="2" customFormat="1">
      <c r="A658" s="40"/>
      <c r="B658" s="41"/>
      <c r="C658" s="42"/>
      <c r="D658" s="219" t="s">
        <v>150</v>
      </c>
      <c r="E658" s="42"/>
      <c r="F658" s="220" t="s">
        <v>783</v>
      </c>
      <c r="G658" s="42"/>
      <c r="H658" s="42"/>
      <c r="I658" s="221"/>
      <c r="J658" s="42"/>
      <c r="K658" s="42"/>
      <c r="L658" s="46"/>
      <c r="M658" s="222"/>
      <c r="N658" s="223"/>
      <c r="O658" s="86"/>
      <c r="P658" s="86"/>
      <c r="Q658" s="86"/>
      <c r="R658" s="86"/>
      <c r="S658" s="86"/>
      <c r="T658" s="87"/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T658" s="19" t="s">
        <v>150</v>
      </c>
      <c r="AU658" s="19" t="s">
        <v>14</v>
      </c>
    </row>
    <row r="659" s="13" customFormat="1">
      <c r="A659" s="13"/>
      <c r="B659" s="224"/>
      <c r="C659" s="225"/>
      <c r="D659" s="226" t="s">
        <v>152</v>
      </c>
      <c r="E659" s="227" t="s">
        <v>19</v>
      </c>
      <c r="F659" s="228" t="s">
        <v>772</v>
      </c>
      <c r="G659" s="225"/>
      <c r="H659" s="227" t="s">
        <v>19</v>
      </c>
      <c r="I659" s="229"/>
      <c r="J659" s="225"/>
      <c r="K659" s="225"/>
      <c r="L659" s="230"/>
      <c r="M659" s="231"/>
      <c r="N659" s="232"/>
      <c r="O659" s="232"/>
      <c r="P659" s="232"/>
      <c r="Q659" s="232"/>
      <c r="R659" s="232"/>
      <c r="S659" s="232"/>
      <c r="T659" s="23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4" t="s">
        <v>152</v>
      </c>
      <c r="AU659" s="234" t="s">
        <v>14</v>
      </c>
      <c r="AV659" s="13" t="s">
        <v>81</v>
      </c>
      <c r="AW659" s="13" t="s">
        <v>33</v>
      </c>
      <c r="AX659" s="13" t="s">
        <v>73</v>
      </c>
      <c r="AY659" s="234" t="s">
        <v>140</v>
      </c>
    </row>
    <row r="660" s="13" customFormat="1">
      <c r="A660" s="13"/>
      <c r="B660" s="224"/>
      <c r="C660" s="225"/>
      <c r="D660" s="226" t="s">
        <v>152</v>
      </c>
      <c r="E660" s="227" t="s">
        <v>19</v>
      </c>
      <c r="F660" s="228" t="s">
        <v>784</v>
      </c>
      <c r="G660" s="225"/>
      <c r="H660" s="227" t="s">
        <v>19</v>
      </c>
      <c r="I660" s="229"/>
      <c r="J660" s="225"/>
      <c r="K660" s="225"/>
      <c r="L660" s="230"/>
      <c r="M660" s="231"/>
      <c r="N660" s="232"/>
      <c r="O660" s="232"/>
      <c r="P660" s="232"/>
      <c r="Q660" s="232"/>
      <c r="R660" s="232"/>
      <c r="S660" s="232"/>
      <c r="T660" s="23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4" t="s">
        <v>152</v>
      </c>
      <c r="AU660" s="234" t="s">
        <v>14</v>
      </c>
      <c r="AV660" s="13" t="s">
        <v>81</v>
      </c>
      <c r="AW660" s="13" t="s">
        <v>33</v>
      </c>
      <c r="AX660" s="13" t="s">
        <v>73</v>
      </c>
      <c r="AY660" s="234" t="s">
        <v>140</v>
      </c>
    </row>
    <row r="661" s="13" customFormat="1">
      <c r="A661" s="13"/>
      <c r="B661" s="224"/>
      <c r="C661" s="225"/>
      <c r="D661" s="226" t="s">
        <v>152</v>
      </c>
      <c r="E661" s="227" t="s">
        <v>19</v>
      </c>
      <c r="F661" s="228" t="s">
        <v>280</v>
      </c>
      <c r="G661" s="225"/>
      <c r="H661" s="227" t="s">
        <v>19</v>
      </c>
      <c r="I661" s="229"/>
      <c r="J661" s="225"/>
      <c r="K661" s="225"/>
      <c r="L661" s="230"/>
      <c r="M661" s="231"/>
      <c r="N661" s="232"/>
      <c r="O661" s="232"/>
      <c r="P661" s="232"/>
      <c r="Q661" s="232"/>
      <c r="R661" s="232"/>
      <c r="S661" s="232"/>
      <c r="T661" s="23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4" t="s">
        <v>152</v>
      </c>
      <c r="AU661" s="234" t="s">
        <v>14</v>
      </c>
      <c r="AV661" s="13" t="s">
        <v>81</v>
      </c>
      <c r="AW661" s="13" t="s">
        <v>33</v>
      </c>
      <c r="AX661" s="13" t="s">
        <v>73</v>
      </c>
      <c r="AY661" s="234" t="s">
        <v>140</v>
      </c>
    </row>
    <row r="662" s="14" customFormat="1">
      <c r="A662" s="14"/>
      <c r="B662" s="235"/>
      <c r="C662" s="236"/>
      <c r="D662" s="226" t="s">
        <v>152</v>
      </c>
      <c r="E662" s="237" t="s">
        <v>19</v>
      </c>
      <c r="F662" s="238" t="s">
        <v>281</v>
      </c>
      <c r="G662" s="236"/>
      <c r="H662" s="239">
        <v>204.25999999999999</v>
      </c>
      <c r="I662" s="240"/>
      <c r="J662" s="236"/>
      <c r="K662" s="236"/>
      <c r="L662" s="241"/>
      <c r="M662" s="242"/>
      <c r="N662" s="243"/>
      <c r="O662" s="243"/>
      <c r="P662" s="243"/>
      <c r="Q662" s="243"/>
      <c r="R662" s="243"/>
      <c r="S662" s="243"/>
      <c r="T662" s="244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45" t="s">
        <v>152</v>
      </c>
      <c r="AU662" s="245" t="s">
        <v>14</v>
      </c>
      <c r="AV662" s="14" t="s">
        <v>14</v>
      </c>
      <c r="AW662" s="14" t="s">
        <v>33</v>
      </c>
      <c r="AX662" s="14" t="s">
        <v>73</v>
      </c>
      <c r="AY662" s="245" t="s">
        <v>140</v>
      </c>
    </row>
    <row r="663" s="14" customFormat="1">
      <c r="A663" s="14"/>
      <c r="B663" s="235"/>
      <c r="C663" s="236"/>
      <c r="D663" s="226" t="s">
        <v>152</v>
      </c>
      <c r="E663" s="237" t="s">
        <v>19</v>
      </c>
      <c r="F663" s="238" t="s">
        <v>785</v>
      </c>
      <c r="G663" s="236"/>
      <c r="H663" s="239">
        <v>-5.6699999999999999</v>
      </c>
      <c r="I663" s="240"/>
      <c r="J663" s="236"/>
      <c r="K663" s="236"/>
      <c r="L663" s="241"/>
      <c r="M663" s="242"/>
      <c r="N663" s="243"/>
      <c r="O663" s="243"/>
      <c r="P663" s="243"/>
      <c r="Q663" s="243"/>
      <c r="R663" s="243"/>
      <c r="S663" s="243"/>
      <c r="T663" s="244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45" t="s">
        <v>152</v>
      </c>
      <c r="AU663" s="245" t="s">
        <v>14</v>
      </c>
      <c r="AV663" s="14" t="s">
        <v>14</v>
      </c>
      <c r="AW663" s="14" t="s">
        <v>33</v>
      </c>
      <c r="AX663" s="14" t="s">
        <v>73</v>
      </c>
      <c r="AY663" s="245" t="s">
        <v>140</v>
      </c>
    </row>
    <row r="664" s="16" customFormat="1">
      <c r="A664" s="16"/>
      <c r="B664" s="257"/>
      <c r="C664" s="258"/>
      <c r="D664" s="226" t="s">
        <v>152</v>
      </c>
      <c r="E664" s="259" t="s">
        <v>19</v>
      </c>
      <c r="F664" s="260" t="s">
        <v>283</v>
      </c>
      <c r="G664" s="258"/>
      <c r="H664" s="261">
        <v>198.59</v>
      </c>
      <c r="I664" s="262"/>
      <c r="J664" s="258"/>
      <c r="K664" s="258"/>
      <c r="L664" s="263"/>
      <c r="M664" s="264"/>
      <c r="N664" s="265"/>
      <c r="O664" s="265"/>
      <c r="P664" s="265"/>
      <c r="Q664" s="265"/>
      <c r="R664" s="265"/>
      <c r="S664" s="265"/>
      <c r="T664" s="266"/>
      <c r="U664" s="16"/>
      <c r="V664" s="16"/>
      <c r="W664" s="16"/>
      <c r="X664" s="16"/>
      <c r="Y664" s="16"/>
      <c r="Z664" s="16"/>
      <c r="AA664" s="16"/>
      <c r="AB664" s="16"/>
      <c r="AC664" s="16"/>
      <c r="AD664" s="16"/>
      <c r="AE664" s="16"/>
      <c r="AT664" s="267" t="s">
        <v>152</v>
      </c>
      <c r="AU664" s="267" t="s">
        <v>14</v>
      </c>
      <c r="AV664" s="16" t="s">
        <v>141</v>
      </c>
      <c r="AW664" s="16" t="s">
        <v>33</v>
      </c>
      <c r="AX664" s="16" t="s">
        <v>73</v>
      </c>
      <c r="AY664" s="267" t="s">
        <v>140</v>
      </c>
    </row>
    <row r="665" s="13" customFormat="1">
      <c r="A665" s="13"/>
      <c r="B665" s="224"/>
      <c r="C665" s="225"/>
      <c r="D665" s="226" t="s">
        <v>152</v>
      </c>
      <c r="E665" s="227" t="s">
        <v>19</v>
      </c>
      <c r="F665" s="228" t="s">
        <v>284</v>
      </c>
      <c r="G665" s="225"/>
      <c r="H665" s="227" t="s">
        <v>19</v>
      </c>
      <c r="I665" s="229"/>
      <c r="J665" s="225"/>
      <c r="K665" s="225"/>
      <c r="L665" s="230"/>
      <c r="M665" s="231"/>
      <c r="N665" s="232"/>
      <c r="O665" s="232"/>
      <c r="P665" s="232"/>
      <c r="Q665" s="232"/>
      <c r="R665" s="232"/>
      <c r="S665" s="232"/>
      <c r="T665" s="233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4" t="s">
        <v>152</v>
      </c>
      <c r="AU665" s="234" t="s">
        <v>14</v>
      </c>
      <c r="AV665" s="13" t="s">
        <v>81</v>
      </c>
      <c r="AW665" s="13" t="s">
        <v>33</v>
      </c>
      <c r="AX665" s="13" t="s">
        <v>73</v>
      </c>
      <c r="AY665" s="234" t="s">
        <v>140</v>
      </c>
    </row>
    <row r="666" s="14" customFormat="1">
      <c r="A666" s="14"/>
      <c r="B666" s="235"/>
      <c r="C666" s="236"/>
      <c r="D666" s="226" t="s">
        <v>152</v>
      </c>
      <c r="E666" s="237" t="s">
        <v>19</v>
      </c>
      <c r="F666" s="238" t="s">
        <v>253</v>
      </c>
      <c r="G666" s="236"/>
      <c r="H666" s="239">
        <v>203.94999999999999</v>
      </c>
      <c r="I666" s="240"/>
      <c r="J666" s="236"/>
      <c r="K666" s="236"/>
      <c r="L666" s="241"/>
      <c r="M666" s="242"/>
      <c r="N666" s="243"/>
      <c r="O666" s="243"/>
      <c r="P666" s="243"/>
      <c r="Q666" s="243"/>
      <c r="R666" s="243"/>
      <c r="S666" s="243"/>
      <c r="T666" s="244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5" t="s">
        <v>152</v>
      </c>
      <c r="AU666" s="245" t="s">
        <v>14</v>
      </c>
      <c r="AV666" s="14" t="s">
        <v>14</v>
      </c>
      <c r="AW666" s="14" t="s">
        <v>33</v>
      </c>
      <c r="AX666" s="14" t="s">
        <v>73</v>
      </c>
      <c r="AY666" s="245" t="s">
        <v>140</v>
      </c>
    </row>
    <row r="667" s="14" customFormat="1">
      <c r="A667" s="14"/>
      <c r="B667" s="235"/>
      <c r="C667" s="236"/>
      <c r="D667" s="226" t="s">
        <v>152</v>
      </c>
      <c r="E667" s="237" t="s">
        <v>19</v>
      </c>
      <c r="F667" s="238" t="s">
        <v>254</v>
      </c>
      <c r="G667" s="236"/>
      <c r="H667" s="239">
        <v>-9.2599999999999998</v>
      </c>
      <c r="I667" s="240"/>
      <c r="J667" s="236"/>
      <c r="K667" s="236"/>
      <c r="L667" s="241"/>
      <c r="M667" s="242"/>
      <c r="N667" s="243"/>
      <c r="O667" s="243"/>
      <c r="P667" s="243"/>
      <c r="Q667" s="243"/>
      <c r="R667" s="243"/>
      <c r="S667" s="243"/>
      <c r="T667" s="244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5" t="s">
        <v>152</v>
      </c>
      <c r="AU667" s="245" t="s">
        <v>14</v>
      </c>
      <c r="AV667" s="14" t="s">
        <v>14</v>
      </c>
      <c r="AW667" s="14" t="s">
        <v>33</v>
      </c>
      <c r="AX667" s="14" t="s">
        <v>73</v>
      </c>
      <c r="AY667" s="245" t="s">
        <v>140</v>
      </c>
    </row>
    <row r="668" s="16" customFormat="1">
      <c r="A668" s="16"/>
      <c r="B668" s="257"/>
      <c r="C668" s="258"/>
      <c r="D668" s="226" t="s">
        <v>152</v>
      </c>
      <c r="E668" s="259" t="s">
        <v>19</v>
      </c>
      <c r="F668" s="260" t="s">
        <v>283</v>
      </c>
      <c r="G668" s="258"/>
      <c r="H668" s="261">
        <v>194.69</v>
      </c>
      <c r="I668" s="262"/>
      <c r="J668" s="258"/>
      <c r="K668" s="258"/>
      <c r="L668" s="263"/>
      <c r="M668" s="264"/>
      <c r="N668" s="265"/>
      <c r="O668" s="265"/>
      <c r="P668" s="265"/>
      <c r="Q668" s="265"/>
      <c r="R668" s="265"/>
      <c r="S668" s="265"/>
      <c r="T668" s="266"/>
      <c r="U668" s="16"/>
      <c r="V668" s="16"/>
      <c r="W668" s="16"/>
      <c r="X668" s="16"/>
      <c r="Y668" s="16"/>
      <c r="Z668" s="16"/>
      <c r="AA668" s="16"/>
      <c r="AB668" s="16"/>
      <c r="AC668" s="16"/>
      <c r="AD668" s="16"/>
      <c r="AE668" s="16"/>
      <c r="AT668" s="267" t="s">
        <v>152</v>
      </c>
      <c r="AU668" s="267" t="s">
        <v>14</v>
      </c>
      <c r="AV668" s="16" t="s">
        <v>141</v>
      </c>
      <c r="AW668" s="16" t="s">
        <v>33</v>
      </c>
      <c r="AX668" s="16" t="s">
        <v>73</v>
      </c>
      <c r="AY668" s="267" t="s">
        <v>140</v>
      </c>
    </row>
    <row r="669" s="13" customFormat="1">
      <c r="A669" s="13"/>
      <c r="B669" s="224"/>
      <c r="C669" s="225"/>
      <c r="D669" s="226" t="s">
        <v>152</v>
      </c>
      <c r="E669" s="227" t="s">
        <v>19</v>
      </c>
      <c r="F669" s="228" t="s">
        <v>786</v>
      </c>
      <c r="G669" s="225"/>
      <c r="H669" s="227" t="s">
        <v>19</v>
      </c>
      <c r="I669" s="229"/>
      <c r="J669" s="225"/>
      <c r="K669" s="225"/>
      <c r="L669" s="230"/>
      <c r="M669" s="231"/>
      <c r="N669" s="232"/>
      <c r="O669" s="232"/>
      <c r="P669" s="232"/>
      <c r="Q669" s="232"/>
      <c r="R669" s="232"/>
      <c r="S669" s="232"/>
      <c r="T669" s="23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4" t="s">
        <v>152</v>
      </c>
      <c r="AU669" s="234" t="s">
        <v>14</v>
      </c>
      <c r="AV669" s="13" t="s">
        <v>81</v>
      </c>
      <c r="AW669" s="13" t="s">
        <v>33</v>
      </c>
      <c r="AX669" s="13" t="s">
        <v>73</v>
      </c>
      <c r="AY669" s="234" t="s">
        <v>140</v>
      </c>
    </row>
    <row r="670" s="13" customFormat="1">
      <c r="A670" s="13"/>
      <c r="B670" s="224"/>
      <c r="C670" s="225"/>
      <c r="D670" s="226" t="s">
        <v>152</v>
      </c>
      <c r="E670" s="227" t="s">
        <v>19</v>
      </c>
      <c r="F670" s="228" t="s">
        <v>787</v>
      </c>
      <c r="G670" s="225"/>
      <c r="H670" s="227" t="s">
        <v>19</v>
      </c>
      <c r="I670" s="229"/>
      <c r="J670" s="225"/>
      <c r="K670" s="225"/>
      <c r="L670" s="230"/>
      <c r="M670" s="231"/>
      <c r="N670" s="232"/>
      <c r="O670" s="232"/>
      <c r="P670" s="232"/>
      <c r="Q670" s="232"/>
      <c r="R670" s="232"/>
      <c r="S670" s="232"/>
      <c r="T670" s="23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4" t="s">
        <v>152</v>
      </c>
      <c r="AU670" s="234" t="s">
        <v>14</v>
      </c>
      <c r="AV670" s="13" t="s">
        <v>81</v>
      </c>
      <c r="AW670" s="13" t="s">
        <v>33</v>
      </c>
      <c r="AX670" s="13" t="s">
        <v>73</v>
      </c>
      <c r="AY670" s="234" t="s">
        <v>140</v>
      </c>
    </row>
    <row r="671" s="14" customFormat="1">
      <c r="A671" s="14"/>
      <c r="B671" s="235"/>
      <c r="C671" s="236"/>
      <c r="D671" s="226" t="s">
        <v>152</v>
      </c>
      <c r="E671" s="237" t="s">
        <v>19</v>
      </c>
      <c r="F671" s="238" t="s">
        <v>788</v>
      </c>
      <c r="G671" s="236"/>
      <c r="H671" s="239">
        <v>0.876</v>
      </c>
      <c r="I671" s="240"/>
      <c r="J671" s="236"/>
      <c r="K671" s="236"/>
      <c r="L671" s="241"/>
      <c r="M671" s="242"/>
      <c r="N671" s="243"/>
      <c r="O671" s="243"/>
      <c r="P671" s="243"/>
      <c r="Q671" s="243"/>
      <c r="R671" s="243"/>
      <c r="S671" s="243"/>
      <c r="T671" s="244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5" t="s">
        <v>152</v>
      </c>
      <c r="AU671" s="245" t="s">
        <v>14</v>
      </c>
      <c r="AV671" s="14" t="s">
        <v>14</v>
      </c>
      <c r="AW671" s="14" t="s">
        <v>33</v>
      </c>
      <c r="AX671" s="14" t="s">
        <v>73</v>
      </c>
      <c r="AY671" s="245" t="s">
        <v>140</v>
      </c>
    </row>
    <row r="672" s="13" customFormat="1">
      <c r="A672" s="13"/>
      <c r="B672" s="224"/>
      <c r="C672" s="225"/>
      <c r="D672" s="226" t="s">
        <v>152</v>
      </c>
      <c r="E672" s="227" t="s">
        <v>19</v>
      </c>
      <c r="F672" s="228" t="s">
        <v>789</v>
      </c>
      <c r="G672" s="225"/>
      <c r="H672" s="227" t="s">
        <v>19</v>
      </c>
      <c r="I672" s="229"/>
      <c r="J672" s="225"/>
      <c r="K672" s="225"/>
      <c r="L672" s="230"/>
      <c r="M672" s="231"/>
      <c r="N672" s="232"/>
      <c r="O672" s="232"/>
      <c r="P672" s="232"/>
      <c r="Q672" s="232"/>
      <c r="R672" s="232"/>
      <c r="S672" s="232"/>
      <c r="T672" s="233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4" t="s">
        <v>152</v>
      </c>
      <c r="AU672" s="234" t="s">
        <v>14</v>
      </c>
      <c r="AV672" s="13" t="s">
        <v>81</v>
      </c>
      <c r="AW672" s="13" t="s">
        <v>33</v>
      </c>
      <c r="AX672" s="13" t="s">
        <v>73</v>
      </c>
      <c r="AY672" s="234" t="s">
        <v>140</v>
      </c>
    </row>
    <row r="673" s="14" customFormat="1">
      <c r="A673" s="14"/>
      <c r="B673" s="235"/>
      <c r="C673" s="236"/>
      <c r="D673" s="226" t="s">
        <v>152</v>
      </c>
      <c r="E673" s="237" t="s">
        <v>19</v>
      </c>
      <c r="F673" s="238" t="s">
        <v>790</v>
      </c>
      <c r="G673" s="236"/>
      <c r="H673" s="239">
        <v>0.78800000000000003</v>
      </c>
      <c r="I673" s="240"/>
      <c r="J673" s="236"/>
      <c r="K673" s="236"/>
      <c r="L673" s="241"/>
      <c r="M673" s="242"/>
      <c r="N673" s="243"/>
      <c r="O673" s="243"/>
      <c r="P673" s="243"/>
      <c r="Q673" s="243"/>
      <c r="R673" s="243"/>
      <c r="S673" s="243"/>
      <c r="T673" s="244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5" t="s">
        <v>152</v>
      </c>
      <c r="AU673" s="245" t="s">
        <v>14</v>
      </c>
      <c r="AV673" s="14" t="s">
        <v>14</v>
      </c>
      <c r="AW673" s="14" t="s">
        <v>33</v>
      </c>
      <c r="AX673" s="14" t="s">
        <v>73</v>
      </c>
      <c r="AY673" s="245" t="s">
        <v>140</v>
      </c>
    </row>
    <row r="674" s="16" customFormat="1">
      <c r="A674" s="16"/>
      <c r="B674" s="257"/>
      <c r="C674" s="258"/>
      <c r="D674" s="226" t="s">
        <v>152</v>
      </c>
      <c r="E674" s="259" t="s">
        <v>19</v>
      </c>
      <c r="F674" s="260" t="s">
        <v>283</v>
      </c>
      <c r="G674" s="258"/>
      <c r="H674" s="261">
        <v>1.6639999999999999</v>
      </c>
      <c r="I674" s="262"/>
      <c r="J674" s="258"/>
      <c r="K674" s="258"/>
      <c r="L674" s="263"/>
      <c r="M674" s="264"/>
      <c r="N674" s="265"/>
      <c r="O674" s="265"/>
      <c r="P674" s="265"/>
      <c r="Q674" s="265"/>
      <c r="R674" s="265"/>
      <c r="S674" s="265"/>
      <c r="T674" s="266"/>
      <c r="U674" s="16"/>
      <c r="V674" s="16"/>
      <c r="W674" s="16"/>
      <c r="X674" s="16"/>
      <c r="Y674" s="16"/>
      <c r="Z674" s="16"/>
      <c r="AA674" s="16"/>
      <c r="AB674" s="16"/>
      <c r="AC674" s="16"/>
      <c r="AD674" s="16"/>
      <c r="AE674" s="16"/>
      <c r="AT674" s="267" t="s">
        <v>152</v>
      </c>
      <c r="AU674" s="267" t="s">
        <v>14</v>
      </c>
      <c r="AV674" s="16" t="s">
        <v>141</v>
      </c>
      <c r="AW674" s="16" t="s">
        <v>33</v>
      </c>
      <c r="AX674" s="16" t="s">
        <v>73</v>
      </c>
      <c r="AY674" s="267" t="s">
        <v>140</v>
      </c>
    </row>
    <row r="675" s="13" customFormat="1">
      <c r="A675" s="13"/>
      <c r="B675" s="224"/>
      <c r="C675" s="225"/>
      <c r="D675" s="226" t="s">
        <v>152</v>
      </c>
      <c r="E675" s="227" t="s">
        <v>19</v>
      </c>
      <c r="F675" s="228" t="s">
        <v>791</v>
      </c>
      <c r="G675" s="225"/>
      <c r="H675" s="227" t="s">
        <v>19</v>
      </c>
      <c r="I675" s="229"/>
      <c r="J675" s="225"/>
      <c r="K675" s="225"/>
      <c r="L675" s="230"/>
      <c r="M675" s="231"/>
      <c r="N675" s="232"/>
      <c r="O675" s="232"/>
      <c r="P675" s="232"/>
      <c r="Q675" s="232"/>
      <c r="R675" s="232"/>
      <c r="S675" s="232"/>
      <c r="T675" s="23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4" t="s">
        <v>152</v>
      </c>
      <c r="AU675" s="234" t="s">
        <v>14</v>
      </c>
      <c r="AV675" s="13" t="s">
        <v>81</v>
      </c>
      <c r="AW675" s="13" t="s">
        <v>33</v>
      </c>
      <c r="AX675" s="13" t="s">
        <v>73</v>
      </c>
      <c r="AY675" s="234" t="s">
        <v>140</v>
      </c>
    </row>
    <row r="676" s="14" customFormat="1">
      <c r="A676" s="14"/>
      <c r="B676" s="235"/>
      <c r="C676" s="236"/>
      <c r="D676" s="226" t="s">
        <v>152</v>
      </c>
      <c r="E676" s="237" t="s">
        <v>19</v>
      </c>
      <c r="F676" s="238" t="s">
        <v>792</v>
      </c>
      <c r="G676" s="236"/>
      <c r="H676" s="239">
        <v>3.7999999999999998</v>
      </c>
      <c r="I676" s="240"/>
      <c r="J676" s="236"/>
      <c r="K676" s="236"/>
      <c r="L676" s="241"/>
      <c r="M676" s="242"/>
      <c r="N676" s="243"/>
      <c r="O676" s="243"/>
      <c r="P676" s="243"/>
      <c r="Q676" s="243"/>
      <c r="R676" s="243"/>
      <c r="S676" s="243"/>
      <c r="T676" s="244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45" t="s">
        <v>152</v>
      </c>
      <c r="AU676" s="245" t="s">
        <v>14</v>
      </c>
      <c r="AV676" s="14" t="s">
        <v>14</v>
      </c>
      <c r="AW676" s="14" t="s">
        <v>33</v>
      </c>
      <c r="AX676" s="14" t="s">
        <v>73</v>
      </c>
      <c r="AY676" s="245" t="s">
        <v>140</v>
      </c>
    </row>
    <row r="677" s="16" customFormat="1">
      <c r="A677" s="16"/>
      <c r="B677" s="257"/>
      <c r="C677" s="258"/>
      <c r="D677" s="226" t="s">
        <v>152</v>
      </c>
      <c r="E677" s="259" t="s">
        <v>19</v>
      </c>
      <c r="F677" s="260" t="s">
        <v>283</v>
      </c>
      <c r="G677" s="258"/>
      <c r="H677" s="261">
        <v>3.7999999999999998</v>
      </c>
      <c r="I677" s="262"/>
      <c r="J677" s="258"/>
      <c r="K677" s="258"/>
      <c r="L677" s="263"/>
      <c r="M677" s="264"/>
      <c r="N677" s="265"/>
      <c r="O677" s="265"/>
      <c r="P677" s="265"/>
      <c r="Q677" s="265"/>
      <c r="R677" s="265"/>
      <c r="S677" s="265"/>
      <c r="T677" s="266"/>
      <c r="U677" s="16"/>
      <c r="V677" s="16"/>
      <c r="W677" s="16"/>
      <c r="X677" s="16"/>
      <c r="Y677" s="16"/>
      <c r="Z677" s="16"/>
      <c r="AA677" s="16"/>
      <c r="AB677" s="16"/>
      <c r="AC677" s="16"/>
      <c r="AD677" s="16"/>
      <c r="AE677" s="16"/>
      <c r="AT677" s="267" t="s">
        <v>152</v>
      </c>
      <c r="AU677" s="267" t="s">
        <v>14</v>
      </c>
      <c r="AV677" s="16" t="s">
        <v>141</v>
      </c>
      <c r="AW677" s="16" t="s">
        <v>33</v>
      </c>
      <c r="AX677" s="16" t="s">
        <v>73</v>
      </c>
      <c r="AY677" s="267" t="s">
        <v>140</v>
      </c>
    </row>
    <row r="678" s="15" customFormat="1">
      <c r="A678" s="15"/>
      <c r="B678" s="246"/>
      <c r="C678" s="247"/>
      <c r="D678" s="226" t="s">
        <v>152</v>
      </c>
      <c r="E678" s="248" t="s">
        <v>19</v>
      </c>
      <c r="F678" s="249" t="s">
        <v>189</v>
      </c>
      <c r="G678" s="247"/>
      <c r="H678" s="250">
        <v>398.74400000000003</v>
      </c>
      <c r="I678" s="251"/>
      <c r="J678" s="247"/>
      <c r="K678" s="247"/>
      <c r="L678" s="252"/>
      <c r="M678" s="253"/>
      <c r="N678" s="254"/>
      <c r="O678" s="254"/>
      <c r="P678" s="254"/>
      <c r="Q678" s="254"/>
      <c r="R678" s="254"/>
      <c r="S678" s="254"/>
      <c r="T678" s="255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56" t="s">
        <v>152</v>
      </c>
      <c r="AU678" s="256" t="s">
        <v>14</v>
      </c>
      <c r="AV678" s="15" t="s">
        <v>148</v>
      </c>
      <c r="AW678" s="15" t="s">
        <v>33</v>
      </c>
      <c r="AX678" s="15" t="s">
        <v>81</v>
      </c>
      <c r="AY678" s="256" t="s">
        <v>140</v>
      </c>
    </row>
    <row r="679" s="2" customFormat="1" ht="16.5" customHeight="1">
      <c r="A679" s="40"/>
      <c r="B679" s="41"/>
      <c r="C679" s="268" t="s">
        <v>793</v>
      </c>
      <c r="D679" s="268" t="s">
        <v>329</v>
      </c>
      <c r="E679" s="269" t="s">
        <v>794</v>
      </c>
      <c r="F679" s="270" t="s">
        <v>795</v>
      </c>
      <c r="G679" s="271" t="s">
        <v>184</v>
      </c>
      <c r="H679" s="272">
        <v>412.94400000000002</v>
      </c>
      <c r="I679" s="273"/>
      <c r="J679" s="274">
        <f>ROUND(I679*H679,2)</f>
        <v>0</v>
      </c>
      <c r="K679" s="270" t="s">
        <v>19</v>
      </c>
      <c r="L679" s="275"/>
      <c r="M679" s="276" t="s">
        <v>19</v>
      </c>
      <c r="N679" s="277" t="s">
        <v>45</v>
      </c>
      <c r="O679" s="86"/>
      <c r="P679" s="215">
        <f>O679*H679</f>
        <v>0</v>
      </c>
      <c r="Q679" s="215">
        <v>0</v>
      </c>
      <c r="R679" s="215">
        <f>Q679*H679</f>
        <v>0</v>
      </c>
      <c r="S679" s="215">
        <v>0</v>
      </c>
      <c r="T679" s="216">
        <f>S679*H679</f>
        <v>0</v>
      </c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R679" s="217" t="s">
        <v>377</v>
      </c>
      <c r="AT679" s="217" t="s">
        <v>329</v>
      </c>
      <c r="AU679" s="217" t="s">
        <v>14</v>
      </c>
      <c r="AY679" s="19" t="s">
        <v>140</v>
      </c>
      <c r="BE679" s="218">
        <f>IF(N679="základní",J679,0)</f>
        <v>0</v>
      </c>
      <c r="BF679" s="218">
        <f>IF(N679="snížená",J679,0)</f>
        <v>0</v>
      </c>
      <c r="BG679" s="218">
        <f>IF(N679="zákl. přenesená",J679,0)</f>
        <v>0</v>
      </c>
      <c r="BH679" s="218">
        <f>IF(N679="sníž. přenesená",J679,0)</f>
        <v>0</v>
      </c>
      <c r="BI679" s="218">
        <f>IF(N679="nulová",J679,0)</f>
        <v>0</v>
      </c>
      <c r="BJ679" s="19" t="s">
        <v>14</v>
      </c>
      <c r="BK679" s="218">
        <f>ROUND(I679*H679,2)</f>
        <v>0</v>
      </c>
      <c r="BL679" s="19" t="s">
        <v>248</v>
      </c>
      <c r="BM679" s="217" t="s">
        <v>796</v>
      </c>
    </row>
    <row r="680" s="14" customFormat="1">
      <c r="A680" s="14"/>
      <c r="B680" s="235"/>
      <c r="C680" s="236"/>
      <c r="D680" s="226" t="s">
        <v>152</v>
      </c>
      <c r="E680" s="237" t="s">
        <v>19</v>
      </c>
      <c r="F680" s="238" t="s">
        <v>797</v>
      </c>
      <c r="G680" s="236"/>
      <c r="H680" s="239">
        <v>393.27999999999997</v>
      </c>
      <c r="I680" s="240"/>
      <c r="J680" s="236"/>
      <c r="K680" s="236"/>
      <c r="L680" s="241"/>
      <c r="M680" s="242"/>
      <c r="N680" s="243"/>
      <c r="O680" s="243"/>
      <c r="P680" s="243"/>
      <c r="Q680" s="243"/>
      <c r="R680" s="243"/>
      <c r="S680" s="243"/>
      <c r="T680" s="244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5" t="s">
        <v>152</v>
      </c>
      <c r="AU680" s="245" t="s">
        <v>14</v>
      </c>
      <c r="AV680" s="14" t="s">
        <v>14</v>
      </c>
      <c r="AW680" s="14" t="s">
        <v>33</v>
      </c>
      <c r="AX680" s="14" t="s">
        <v>81</v>
      </c>
      <c r="AY680" s="245" t="s">
        <v>140</v>
      </c>
    </row>
    <row r="681" s="14" customFormat="1">
      <c r="A681" s="14"/>
      <c r="B681" s="235"/>
      <c r="C681" s="236"/>
      <c r="D681" s="226" t="s">
        <v>152</v>
      </c>
      <c r="E681" s="236"/>
      <c r="F681" s="238" t="s">
        <v>798</v>
      </c>
      <c r="G681" s="236"/>
      <c r="H681" s="239">
        <v>412.94400000000002</v>
      </c>
      <c r="I681" s="240"/>
      <c r="J681" s="236"/>
      <c r="K681" s="236"/>
      <c r="L681" s="241"/>
      <c r="M681" s="242"/>
      <c r="N681" s="243"/>
      <c r="O681" s="243"/>
      <c r="P681" s="243"/>
      <c r="Q681" s="243"/>
      <c r="R681" s="243"/>
      <c r="S681" s="243"/>
      <c r="T681" s="244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5" t="s">
        <v>152</v>
      </c>
      <c r="AU681" s="245" t="s">
        <v>14</v>
      </c>
      <c r="AV681" s="14" t="s">
        <v>14</v>
      </c>
      <c r="AW681" s="14" t="s">
        <v>4</v>
      </c>
      <c r="AX681" s="14" t="s">
        <v>81</v>
      </c>
      <c r="AY681" s="245" t="s">
        <v>140</v>
      </c>
    </row>
    <row r="682" s="2" customFormat="1" ht="16.5" customHeight="1">
      <c r="A682" s="40"/>
      <c r="B682" s="41"/>
      <c r="C682" s="268" t="s">
        <v>799</v>
      </c>
      <c r="D682" s="268" t="s">
        <v>329</v>
      </c>
      <c r="E682" s="269" t="s">
        <v>800</v>
      </c>
      <c r="F682" s="270" t="s">
        <v>801</v>
      </c>
      <c r="G682" s="271" t="s">
        <v>158</v>
      </c>
      <c r="H682" s="272">
        <v>0.063</v>
      </c>
      <c r="I682" s="273"/>
      <c r="J682" s="274">
        <f>ROUND(I682*H682,2)</f>
        <v>0</v>
      </c>
      <c r="K682" s="270" t="s">
        <v>147</v>
      </c>
      <c r="L682" s="275"/>
      <c r="M682" s="276" t="s">
        <v>19</v>
      </c>
      <c r="N682" s="277" t="s">
        <v>45</v>
      </c>
      <c r="O682" s="86"/>
      <c r="P682" s="215">
        <f>O682*H682</f>
        <v>0</v>
      </c>
      <c r="Q682" s="215">
        <v>0.029999999999999999</v>
      </c>
      <c r="R682" s="215">
        <f>Q682*H682</f>
        <v>0.00189</v>
      </c>
      <c r="S682" s="215">
        <v>0</v>
      </c>
      <c r="T682" s="216">
        <f>S682*H682</f>
        <v>0</v>
      </c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R682" s="217" t="s">
        <v>377</v>
      </c>
      <c r="AT682" s="217" t="s">
        <v>329</v>
      </c>
      <c r="AU682" s="217" t="s">
        <v>14</v>
      </c>
      <c r="AY682" s="19" t="s">
        <v>140</v>
      </c>
      <c r="BE682" s="218">
        <f>IF(N682="základní",J682,0)</f>
        <v>0</v>
      </c>
      <c r="BF682" s="218">
        <f>IF(N682="snížená",J682,0)</f>
        <v>0</v>
      </c>
      <c r="BG682" s="218">
        <f>IF(N682="zákl. přenesená",J682,0)</f>
        <v>0</v>
      </c>
      <c r="BH682" s="218">
        <f>IF(N682="sníž. přenesená",J682,0)</f>
        <v>0</v>
      </c>
      <c r="BI682" s="218">
        <f>IF(N682="nulová",J682,0)</f>
        <v>0</v>
      </c>
      <c r="BJ682" s="19" t="s">
        <v>14</v>
      </c>
      <c r="BK682" s="218">
        <f>ROUND(I682*H682,2)</f>
        <v>0</v>
      </c>
      <c r="BL682" s="19" t="s">
        <v>248</v>
      </c>
      <c r="BM682" s="217" t="s">
        <v>802</v>
      </c>
    </row>
    <row r="683" s="14" customFormat="1">
      <c r="A683" s="14"/>
      <c r="B683" s="235"/>
      <c r="C683" s="236"/>
      <c r="D683" s="226" t="s">
        <v>152</v>
      </c>
      <c r="E683" s="237" t="s">
        <v>19</v>
      </c>
      <c r="F683" s="238" t="s">
        <v>803</v>
      </c>
      <c r="G683" s="236"/>
      <c r="H683" s="239">
        <v>0.034000000000000002</v>
      </c>
      <c r="I683" s="240"/>
      <c r="J683" s="236"/>
      <c r="K683" s="236"/>
      <c r="L683" s="241"/>
      <c r="M683" s="242"/>
      <c r="N683" s="243"/>
      <c r="O683" s="243"/>
      <c r="P683" s="243"/>
      <c r="Q683" s="243"/>
      <c r="R683" s="243"/>
      <c r="S683" s="243"/>
      <c r="T683" s="244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5" t="s">
        <v>152</v>
      </c>
      <c r="AU683" s="245" t="s">
        <v>14</v>
      </c>
      <c r="AV683" s="14" t="s">
        <v>14</v>
      </c>
      <c r="AW683" s="14" t="s">
        <v>33</v>
      </c>
      <c r="AX683" s="14" t="s">
        <v>73</v>
      </c>
      <c r="AY683" s="245" t="s">
        <v>140</v>
      </c>
    </row>
    <row r="684" s="14" customFormat="1">
      <c r="A684" s="14"/>
      <c r="B684" s="235"/>
      <c r="C684" s="236"/>
      <c r="D684" s="226" t="s">
        <v>152</v>
      </c>
      <c r="E684" s="237" t="s">
        <v>19</v>
      </c>
      <c r="F684" s="238" t="s">
        <v>804</v>
      </c>
      <c r="G684" s="236"/>
      <c r="H684" s="239">
        <v>0.025999999999999999</v>
      </c>
      <c r="I684" s="240"/>
      <c r="J684" s="236"/>
      <c r="K684" s="236"/>
      <c r="L684" s="241"/>
      <c r="M684" s="242"/>
      <c r="N684" s="243"/>
      <c r="O684" s="243"/>
      <c r="P684" s="243"/>
      <c r="Q684" s="243"/>
      <c r="R684" s="243"/>
      <c r="S684" s="243"/>
      <c r="T684" s="244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5" t="s">
        <v>152</v>
      </c>
      <c r="AU684" s="245" t="s">
        <v>14</v>
      </c>
      <c r="AV684" s="14" t="s">
        <v>14</v>
      </c>
      <c r="AW684" s="14" t="s">
        <v>33</v>
      </c>
      <c r="AX684" s="14" t="s">
        <v>73</v>
      </c>
      <c r="AY684" s="245" t="s">
        <v>140</v>
      </c>
    </row>
    <row r="685" s="15" customFormat="1">
      <c r="A685" s="15"/>
      <c r="B685" s="246"/>
      <c r="C685" s="247"/>
      <c r="D685" s="226" t="s">
        <v>152</v>
      </c>
      <c r="E685" s="248" t="s">
        <v>19</v>
      </c>
      <c r="F685" s="249" t="s">
        <v>189</v>
      </c>
      <c r="G685" s="247"/>
      <c r="H685" s="250">
        <v>0.059999999999999998</v>
      </c>
      <c r="I685" s="251"/>
      <c r="J685" s="247"/>
      <c r="K685" s="247"/>
      <c r="L685" s="252"/>
      <c r="M685" s="253"/>
      <c r="N685" s="254"/>
      <c r="O685" s="254"/>
      <c r="P685" s="254"/>
      <c r="Q685" s="254"/>
      <c r="R685" s="254"/>
      <c r="S685" s="254"/>
      <c r="T685" s="255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T685" s="256" t="s">
        <v>152</v>
      </c>
      <c r="AU685" s="256" t="s">
        <v>14</v>
      </c>
      <c r="AV685" s="15" t="s">
        <v>148</v>
      </c>
      <c r="AW685" s="15" t="s">
        <v>33</v>
      </c>
      <c r="AX685" s="15" t="s">
        <v>81</v>
      </c>
      <c r="AY685" s="256" t="s">
        <v>140</v>
      </c>
    </row>
    <row r="686" s="14" customFormat="1">
      <c r="A686" s="14"/>
      <c r="B686" s="235"/>
      <c r="C686" s="236"/>
      <c r="D686" s="226" t="s">
        <v>152</v>
      </c>
      <c r="E686" s="236"/>
      <c r="F686" s="238" t="s">
        <v>805</v>
      </c>
      <c r="G686" s="236"/>
      <c r="H686" s="239">
        <v>0.063</v>
      </c>
      <c r="I686" s="240"/>
      <c r="J686" s="236"/>
      <c r="K686" s="236"/>
      <c r="L686" s="241"/>
      <c r="M686" s="242"/>
      <c r="N686" s="243"/>
      <c r="O686" s="243"/>
      <c r="P686" s="243"/>
      <c r="Q686" s="243"/>
      <c r="R686" s="243"/>
      <c r="S686" s="243"/>
      <c r="T686" s="244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5" t="s">
        <v>152</v>
      </c>
      <c r="AU686" s="245" t="s">
        <v>14</v>
      </c>
      <c r="AV686" s="14" t="s">
        <v>14</v>
      </c>
      <c r="AW686" s="14" t="s">
        <v>4</v>
      </c>
      <c r="AX686" s="14" t="s">
        <v>81</v>
      </c>
      <c r="AY686" s="245" t="s">
        <v>140</v>
      </c>
    </row>
    <row r="687" s="2" customFormat="1" ht="16.5" customHeight="1">
      <c r="A687" s="40"/>
      <c r="B687" s="41"/>
      <c r="C687" s="268" t="s">
        <v>806</v>
      </c>
      <c r="D687" s="268" t="s">
        <v>329</v>
      </c>
      <c r="E687" s="269" t="s">
        <v>807</v>
      </c>
      <c r="F687" s="270" t="s">
        <v>808</v>
      </c>
      <c r="G687" s="271" t="s">
        <v>184</v>
      </c>
      <c r="H687" s="272">
        <v>3.9900000000000002</v>
      </c>
      <c r="I687" s="273"/>
      <c r="J687" s="274">
        <f>ROUND(I687*H687,2)</f>
        <v>0</v>
      </c>
      <c r="K687" s="270" t="s">
        <v>19</v>
      </c>
      <c r="L687" s="275"/>
      <c r="M687" s="276" t="s">
        <v>19</v>
      </c>
      <c r="N687" s="277" t="s">
        <v>45</v>
      </c>
      <c r="O687" s="86"/>
      <c r="P687" s="215">
        <f>O687*H687</f>
        <v>0</v>
      </c>
      <c r="Q687" s="215">
        <v>0</v>
      </c>
      <c r="R687" s="215">
        <f>Q687*H687</f>
        <v>0</v>
      </c>
      <c r="S687" s="215">
        <v>0</v>
      </c>
      <c r="T687" s="216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17" t="s">
        <v>377</v>
      </c>
      <c r="AT687" s="217" t="s">
        <v>329</v>
      </c>
      <c r="AU687" s="217" t="s">
        <v>14</v>
      </c>
      <c r="AY687" s="19" t="s">
        <v>140</v>
      </c>
      <c r="BE687" s="218">
        <f>IF(N687="základní",J687,0)</f>
        <v>0</v>
      </c>
      <c r="BF687" s="218">
        <f>IF(N687="snížená",J687,0)</f>
        <v>0</v>
      </c>
      <c r="BG687" s="218">
        <f>IF(N687="zákl. přenesená",J687,0)</f>
        <v>0</v>
      </c>
      <c r="BH687" s="218">
        <f>IF(N687="sníž. přenesená",J687,0)</f>
        <v>0</v>
      </c>
      <c r="BI687" s="218">
        <f>IF(N687="nulová",J687,0)</f>
        <v>0</v>
      </c>
      <c r="BJ687" s="19" t="s">
        <v>14</v>
      </c>
      <c r="BK687" s="218">
        <f>ROUND(I687*H687,2)</f>
        <v>0</v>
      </c>
      <c r="BL687" s="19" t="s">
        <v>248</v>
      </c>
      <c r="BM687" s="217" t="s">
        <v>809</v>
      </c>
    </row>
    <row r="688" s="14" customFormat="1">
      <c r="A688" s="14"/>
      <c r="B688" s="235"/>
      <c r="C688" s="236"/>
      <c r="D688" s="226" t="s">
        <v>152</v>
      </c>
      <c r="E688" s="236"/>
      <c r="F688" s="238" t="s">
        <v>810</v>
      </c>
      <c r="G688" s="236"/>
      <c r="H688" s="239">
        <v>3.9900000000000002</v>
      </c>
      <c r="I688" s="240"/>
      <c r="J688" s="236"/>
      <c r="K688" s="236"/>
      <c r="L688" s="241"/>
      <c r="M688" s="242"/>
      <c r="N688" s="243"/>
      <c r="O688" s="243"/>
      <c r="P688" s="243"/>
      <c r="Q688" s="243"/>
      <c r="R688" s="243"/>
      <c r="S688" s="243"/>
      <c r="T688" s="244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5" t="s">
        <v>152</v>
      </c>
      <c r="AU688" s="245" t="s">
        <v>14</v>
      </c>
      <c r="AV688" s="14" t="s">
        <v>14</v>
      </c>
      <c r="AW688" s="14" t="s">
        <v>4</v>
      </c>
      <c r="AX688" s="14" t="s">
        <v>81</v>
      </c>
      <c r="AY688" s="245" t="s">
        <v>140</v>
      </c>
    </row>
    <row r="689" s="2" customFormat="1" ht="24.15" customHeight="1">
      <c r="A689" s="40"/>
      <c r="B689" s="41"/>
      <c r="C689" s="206" t="s">
        <v>811</v>
      </c>
      <c r="D689" s="206" t="s">
        <v>143</v>
      </c>
      <c r="E689" s="207" t="s">
        <v>812</v>
      </c>
      <c r="F689" s="208" t="s">
        <v>813</v>
      </c>
      <c r="G689" s="209" t="s">
        <v>814</v>
      </c>
      <c r="H689" s="278"/>
      <c r="I689" s="211"/>
      <c r="J689" s="212">
        <f>ROUND(I689*H689,2)</f>
        <v>0</v>
      </c>
      <c r="K689" s="208" t="s">
        <v>147</v>
      </c>
      <c r="L689" s="46"/>
      <c r="M689" s="213" t="s">
        <v>19</v>
      </c>
      <c r="N689" s="214" t="s">
        <v>45</v>
      </c>
      <c r="O689" s="86"/>
      <c r="P689" s="215">
        <f>O689*H689</f>
        <v>0</v>
      </c>
      <c r="Q689" s="215">
        <v>0</v>
      </c>
      <c r="R689" s="215">
        <f>Q689*H689</f>
        <v>0</v>
      </c>
      <c r="S689" s="215">
        <v>0</v>
      </c>
      <c r="T689" s="216">
        <f>S689*H689</f>
        <v>0</v>
      </c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R689" s="217" t="s">
        <v>248</v>
      </c>
      <c r="AT689" s="217" t="s">
        <v>143</v>
      </c>
      <c r="AU689" s="217" t="s">
        <v>14</v>
      </c>
      <c r="AY689" s="19" t="s">
        <v>140</v>
      </c>
      <c r="BE689" s="218">
        <f>IF(N689="základní",J689,0)</f>
        <v>0</v>
      </c>
      <c r="BF689" s="218">
        <f>IF(N689="snížená",J689,0)</f>
        <v>0</v>
      </c>
      <c r="BG689" s="218">
        <f>IF(N689="zákl. přenesená",J689,0)</f>
        <v>0</v>
      </c>
      <c r="BH689" s="218">
        <f>IF(N689="sníž. přenesená",J689,0)</f>
        <v>0</v>
      </c>
      <c r="BI689" s="218">
        <f>IF(N689="nulová",J689,0)</f>
        <v>0</v>
      </c>
      <c r="BJ689" s="19" t="s">
        <v>14</v>
      </c>
      <c r="BK689" s="218">
        <f>ROUND(I689*H689,2)</f>
        <v>0</v>
      </c>
      <c r="BL689" s="19" t="s">
        <v>248</v>
      </c>
      <c r="BM689" s="217" t="s">
        <v>815</v>
      </c>
    </row>
    <row r="690" s="2" customFormat="1">
      <c r="A690" s="40"/>
      <c r="B690" s="41"/>
      <c r="C690" s="42"/>
      <c r="D690" s="219" t="s">
        <v>150</v>
      </c>
      <c r="E690" s="42"/>
      <c r="F690" s="220" t="s">
        <v>816</v>
      </c>
      <c r="G690" s="42"/>
      <c r="H690" s="42"/>
      <c r="I690" s="221"/>
      <c r="J690" s="42"/>
      <c r="K690" s="42"/>
      <c r="L690" s="46"/>
      <c r="M690" s="222"/>
      <c r="N690" s="223"/>
      <c r="O690" s="86"/>
      <c r="P690" s="86"/>
      <c r="Q690" s="86"/>
      <c r="R690" s="86"/>
      <c r="S690" s="86"/>
      <c r="T690" s="87"/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T690" s="19" t="s">
        <v>150</v>
      </c>
      <c r="AU690" s="19" t="s">
        <v>14</v>
      </c>
    </row>
    <row r="691" s="12" customFormat="1" ht="22.8" customHeight="1">
      <c r="A691" s="12"/>
      <c r="B691" s="190"/>
      <c r="C691" s="191"/>
      <c r="D691" s="192" t="s">
        <v>72</v>
      </c>
      <c r="E691" s="204" t="s">
        <v>817</v>
      </c>
      <c r="F691" s="204" t="s">
        <v>818</v>
      </c>
      <c r="G691" s="191"/>
      <c r="H691" s="191"/>
      <c r="I691" s="194"/>
      <c r="J691" s="205">
        <f>BK691</f>
        <v>0</v>
      </c>
      <c r="K691" s="191"/>
      <c r="L691" s="196"/>
      <c r="M691" s="197"/>
      <c r="N691" s="198"/>
      <c r="O691" s="198"/>
      <c r="P691" s="199">
        <f>SUM(P692:P888)</f>
        <v>0</v>
      </c>
      <c r="Q691" s="198"/>
      <c r="R691" s="199">
        <f>SUM(R692:R888)</f>
        <v>20.069805592799998</v>
      </c>
      <c r="S691" s="198"/>
      <c r="T691" s="200">
        <f>SUM(T692:T888)</f>
        <v>0</v>
      </c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R691" s="201" t="s">
        <v>14</v>
      </c>
      <c r="AT691" s="202" t="s">
        <v>72</v>
      </c>
      <c r="AU691" s="202" t="s">
        <v>81</v>
      </c>
      <c r="AY691" s="201" t="s">
        <v>140</v>
      </c>
      <c r="BK691" s="203">
        <f>SUM(BK692:BK888)</f>
        <v>0</v>
      </c>
    </row>
    <row r="692" s="2" customFormat="1" ht="37.8" customHeight="1">
      <c r="A692" s="40"/>
      <c r="B692" s="41"/>
      <c r="C692" s="206" t="s">
        <v>819</v>
      </c>
      <c r="D692" s="206" t="s">
        <v>143</v>
      </c>
      <c r="E692" s="207" t="s">
        <v>820</v>
      </c>
      <c r="F692" s="208" t="s">
        <v>821</v>
      </c>
      <c r="G692" s="209" t="s">
        <v>184</v>
      </c>
      <c r="H692" s="210">
        <v>222.32599999999999</v>
      </c>
      <c r="I692" s="211"/>
      <c r="J692" s="212">
        <f>ROUND(I692*H692,2)</f>
        <v>0</v>
      </c>
      <c r="K692" s="208" t="s">
        <v>147</v>
      </c>
      <c r="L692" s="46"/>
      <c r="M692" s="213" t="s">
        <v>19</v>
      </c>
      <c r="N692" s="214" t="s">
        <v>45</v>
      </c>
      <c r="O692" s="86"/>
      <c r="P692" s="215">
        <f>O692*H692</f>
        <v>0</v>
      </c>
      <c r="Q692" s="215">
        <v>0.032960000000000003</v>
      </c>
      <c r="R692" s="215">
        <f>Q692*H692</f>
        <v>7.3278649600000003</v>
      </c>
      <c r="S692" s="215">
        <v>0</v>
      </c>
      <c r="T692" s="216">
        <f>S692*H692</f>
        <v>0</v>
      </c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R692" s="217" t="s">
        <v>248</v>
      </c>
      <c r="AT692" s="217" t="s">
        <v>143</v>
      </c>
      <c r="AU692" s="217" t="s">
        <v>14</v>
      </c>
      <c r="AY692" s="19" t="s">
        <v>140</v>
      </c>
      <c r="BE692" s="218">
        <f>IF(N692="základní",J692,0)</f>
        <v>0</v>
      </c>
      <c r="BF692" s="218">
        <f>IF(N692="snížená",J692,0)</f>
        <v>0</v>
      </c>
      <c r="BG692" s="218">
        <f>IF(N692="zákl. přenesená",J692,0)</f>
        <v>0</v>
      </c>
      <c r="BH692" s="218">
        <f>IF(N692="sníž. přenesená",J692,0)</f>
        <v>0</v>
      </c>
      <c r="BI692" s="218">
        <f>IF(N692="nulová",J692,0)</f>
        <v>0</v>
      </c>
      <c r="BJ692" s="19" t="s">
        <v>14</v>
      </c>
      <c r="BK692" s="218">
        <f>ROUND(I692*H692,2)</f>
        <v>0</v>
      </c>
      <c r="BL692" s="19" t="s">
        <v>248</v>
      </c>
      <c r="BM692" s="217" t="s">
        <v>822</v>
      </c>
    </row>
    <row r="693" s="2" customFormat="1">
      <c r="A693" s="40"/>
      <c r="B693" s="41"/>
      <c r="C693" s="42"/>
      <c r="D693" s="219" t="s">
        <v>150</v>
      </c>
      <c r="E693" s="42"/>
      <c r="F693" s="220" t="s">
        <v>823</v>
      </c>
      <c r="G693" s="42"/>
      <c r="H693" s="42"/>
      <c r="I693" s="221"/>
      <c r="J693" s="42"/>
      <c r="K693" s="42"/>
      <c r="L693" s="46"/>
      <c r="M693" s="222"/>
      <c r="N693" s="223"/>
      <c r="O693" s="86"/>
      <c r="P693" s="86"/>
      <c r="Q693" s="86"/>
      <c r="R693" s="86"/>
      <c r="S693" s="86"/>
      <c r="T693" s="87"/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T693" s="19" t="s">
        <v>150</v>
      </c>
      <c r="AU693" s="19" t="s">
        <v>14</v>
      </c>
    </row>
    <row r="694" s="13" customFormat="1">
      <c r="A694" s="13"/>
      <c r="B694" s="224"/>
      <c r="C694" s="225"/>
      <c r="D694" s="226" t="s">
        <v>152</v>
      </c>
      <c r="E694" s="227" t="s">
        <v>19</v>
      </c>
      <c r="F694" s="228" t="s">
        <v>153</v>
      </c>
      <c r="G694" s="225"/>
      <c r="H694" s="227" t="s">
        <v>19</v>
      </c>
      <c r="I694" s="229"/>
      <c r="J694" s="225"/>
      <c r="K694" s="225"/>
      <c r="L694" s="230"/>
      <c r="M694" s="231"/>
      <c r="N694" s="232"/>
      <c r="O694" s="232"/>
      <c r="P694" s="232"/>
      <c r="Q694" s="232"/>
      <c r="R694" s="232"/>
      <c r="S694" s="232"/>
      <c r="T694" s="233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4" t="s">
        <v>152</v>
      </c>
      <c r="AU694" s="234" t="s">
        <v>14</v>
      </c>
      <c r="AV694" s="13" t="s">
        <v>81</v>
      </c>
      <c r="AW694" s="13" t="s">
        <v>33</v>
      </c>
      <c r="AX694" s="13" t="s">
        <v>73</v>
      </c>
      <c r="AY694" s="234" t="s">
        <v>140</v>
      </c>
    </row>
    <row r="695" s="13" customFormat="1">
      <c r="A695" s="13"/>
      <c r="B695" s="224"/>
      <c r="C695" s="225"/>
      <c r="D695" s="226" t="s">
        <v>152</v>
      </c>
      <c r="E695" s="227" t="s">
        <v>19</v>
      </c>
      <c r="F695" s="228" t="s">
        <v>824</v>
      </c>
      <c r="G695" s="225"/>
      <c r="H695" s="227" t="s">
        <v>19</v>
      </c>
      <c r="I695" s="229"/>
      <c r="J695" s="225"/>
      <c r="K695" s="225"/>
      <c r="L695" s="230"/>
      <c r="M695" s="231"/>
      <c r="N695" s="232"/>
      <c r="O695" s="232"/>
      <c r="P695" s="232"/>
      <c r="Q695" s="232"/>
      <c r="R695" s="232"/>
      <c r="S695" s="232"/>
      <c r="T695" s="233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4" t="s">
        <v>152</v>
      </c>
      <c r="AU695" s="234" t="s">
        <v>14</v>
      </c>
      <c r="AV695" s="13" t="s">
        <v>81</v>
      </c>
      <c r="AW695" s="13" t="s">
        <v>33</v>
      </c>
      <c r="AX695" s="13" t="s">
        <v>73</v>
      </c>
      <c r="AY695" s="234" t="s">
        <v>140</v>
      </c>
    </row>
    <row r="696" s="13" customFormat="1">
      <c r="A696" s="13"/>
      <c r="B696" s="224"/>
      <c r="C696" s="225"/>
      <c r="D696" s="226" t="s">
        <v>152</v>
      </c>
      <c r="E696" s="227" t="s">
        <v>19</v>
      </c>
      <c r="F696" s="228" t="s">
        <v>357</v>
      </c>
      <c r="G696" s="225"/>
      <c r="H696" s="227" t="s">
        <v>19</v>
      </c>
      <c r="I696" s="229"/>
      <c r="J696" s="225"/>
      <c r="K696" s="225"/>
      <c r="L696" s="230"/>
      <c r="M696" s="231"/>
      <c r="N696" s="232"/>
      <c r="O696" s="232"/>
      <c r="P696" s="232"/>
      <c r="Q696" s="232"/>
      <c r="R696" s="232"/>
      <c r="S696" s="232"/>
      <c r="T696" s="23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4" t="s">
        <v>152</v>
      </c>
      <c r="AU696" s="234" t="s">
        <v>14</v>
      </c>
      <c r="AV696" s="13" t="s">
        <v>81</v>
      </c>
      <c r="AW696" s="13" t="s">
        <v>33</v>
      </c>
      <c r="AX696" s="13" t="s">
        <v>73</v>
      </c>
      <c r="AY696" s="234" t="s">
        <v>140</v>
      </c>
    </row>
    <row r="697" s="14" customFormat="1">
      <c r="A697" s="14"/>
      <c r="B697" s="235"/>
      <c r="C697" s="236"/>
      <c r="D697" s="226" t="s">
        <v>152</v>
      </c>
      <c r="E697" s="237" t="s">
        <v>19</v>
      </c>
      <c r="F697" s="238" t="s">
        <v>825</v>
      </c>
      <c r="G697" s="236"/>
      <c r="H697" s="239">
        <v>18.704999999999998</v>
      </c>
      <c r="I697" s="240"/>
      <c r="J697" s="236"/>
      <c r="K697" s="236"/>
      <c r="L697" s="241"/>
      <c r="M697" s="242"/>
      <c r="N697" s="243"/>
      <c r="O697" s="243"/>
      <c r="P697" s="243"/>
      <c r="Q697" s="243"/>
      <c r="R697" s="243"/>
      <c r="S697" s="243"/>
      <c r="T697" s="244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5" t="s">
        <v>152</v>
      </c>
      <c r="AU697" s="245" t="s">
        <v>14</v>
      </c>
      <c r="AV697" s="14" t="s">
        <v>14</v>
      </c>
      <c r="AW697" s="14" t="s">
        <v>33</v>
      </c>
      <c r="AX697" s="14" t="s">
        <v>73</v>
      </c>
      <c r="AY697" s="245" t="s">
        <v>140</v>
      </c>
    </row>
    <row r="698" s="14" customFormat="1">
      <c r="A698" s="14"/>
      <c r="B698" s="235"/>
      <c r="C698" s="236"/>
      <c r="D698" s="226" t="s">
        <v>152</v>
      </c>
      <c r="E698" s="237" t="s">
        <v>19</v>
      </c>
      <c r="F698" s="238" t="s">
        <v>826</v>
      </c>
      <c r="G698" s="236"/>
      <c r="H698" s="239">
        <v>-4.649</v>
      </c>
      <c r="I698" s="240"/>
      <c r="J698" s="236"/>
      <c r="K698" s="236"/>
      <c r="L698" s="241"/>
      <c r="M698" s="242"/>
      <c r="N698" s="243"/>
      <c r="O698" s="243"/>
      <c r="P698" s="243"/>
      <c r="Q698" s="243"/>
      <c r="R698" s="243"/>
      <c r="S698" s="243"/>
      <c r="T698" s="244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5" t="s">
        <v>152</v>
      </c>
      <c r="AU698" s="245" t="s">
        <v>14</v>
      </c>
      <c r="AV698" s="14" t="s">
        <v>14</v>
      </c>
      <c r="AW698" s="14" t="s">
        <v>33</v>
      </c>
      <c r="AX698" s="14" t="s">
        <v>73</v>
      </c>
      <c r="AY698" s="245" t="s">
        <v>140</v>
      </c>
    </row>
    <row r="699" s="14" customFormat="1">
      <c r="A699" s="14"/>
      <c r="B699" s="235"/>
      <c r="C699" s="236"/>
      <c r="D699" s="226" t="s">
        <v>152</v>
      </c>
      <c r="E699" s="237" t="s">
        <v>19</v>
      </c>
      <c r="F699" s="238" t="s">
        <v>827</v>
      </c>
      <c r="G699" s="236"/>
      <c r="H699" s="239">
        <v>1.0209999999999999</v>
      </c>
      <c r="I699" s="240"/>
      <c r="J699" s="236"/>
      <c r="K699" s="236"/>
      <c r="L699" s="241"/>
      <c r="M699" s="242"/>
      <c r="N699" s="243"/>
      <c r="O699" s="243"/>
      <c r="P699" s="243"/>
      <c r="Q699" s="243"/>
      <c r="R699" s="243"/>
      <c r="S699" s="243"/>
      <c r="T699" s="244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5" t="s">
        <v>152</v>
      </c>
      <c r="AU699" s="245" t="s">
        <v>14</v>
      </c>
      <c r="AV699" s="14" t="s">
        <v>14</v>
      </c>
      <c r="AW699" s="14" t="s">
        <v>33</v>
      </c>
      <c r="AX699" s="14" t="s">
        <v>73</v>
      </c>
      <c r="AY699" s="245" t="s">
        <v>140</v>
      </c>
    </row>
    <row r="700" s="14" customFormat="1">
      <c r="A700" s="14"/>
      <c r="B700" s="235"/>
      <c r="C700" s="236"/>
      <c r="D700" s="226" t="s">
        <v>152</v>
      </c>
      <c r="E700" s="237" t="s">
        <v>19</v>
      </c>
      <c r="F700" s="238" t="s">
        <v>828</v>
      </c>
      <c r="G700" s="236"/>
      <c r="H700" s="239">
        <v>32.277000000000001</v>
      </c>
      <c r="I700" s="240"/>
      <c r="J700" s="236"/>
      <c r="K700" s="236"/>
      <c r="L700" s="241"/>
      <c r="M700" s="242"/>
      <c r="N700" s="243"/>
      <c r="O700" s="243"/>
      <c r="P700" s="243"/>
      <c r="Q700" s="243"/>
      <c r="R700" s="243"/>
      <c r="S700" s="243"/>
      <c r="T700" s="244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5" t="s">
        <v>152</v>
      </c>
      <c r="AU700" s="245" t="s">
        <v>14</v>
      </c>
      <c r="AV700" s="14" t="s">
        <v>14</v>
      </c>
      <c r="AW700" s="14" t="s">
        <v>33</v>
      </c>
      <c r="AX700" s="14" t="s">
        <v>73</v>
      </c>
      <c r="AY700" s="245" t="s">
        <v>140</v>
      </c>
    </row>
    <row r="701" s="14" customFormat="1">
      <c r="A701" s="14"/>
      <c r="B701" s="235"/>
      <c r="C701" s="236"/>
      <c r="D701" s="226" t="s">
        <v>152</v>
      </c>
      <c r="E701" s="237" t="s">
        <v>19</v>
      </c>
      <c r="F701" s="238" t="s">
        <v>829</v>
      </c>
      <c r="G701" s="236"/>
      <c r="H701" s="239">
        <v>-7.0990000000000002</v>
      </c>
      <c r="I701" s="240"/>
      <c r="J701" s="236"/>
      <c r="K701" s="236"/>
      <c r="L701" s="241"/>
      <c r="M701" s="242"/>
      <c r="N701" s="243"/>
      <c r="O701" s="243"/>
      <c r="P701" s="243"/>
      <c r="Q701" s="243"/>
      <c r="R701" s="243"/>
      <c r="S701" s="243"/>
      <c r="T701" s="244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5" t="s">
        <v>152</v>
      </c>
      <c r="AU701" s="245" t="s">
        <v>14</v>
      </c>
      <c r="AV701" s="14" t="s">
        <v>14</v>
      </c>
      <c r="AW701" s="14" t="s">
        <v>33</v>
      </c>
      <c r="AX701" s="14" t="s">
        <v>73</v>
      </c>
      <c r="AY701" s="245" t="s">
        <v>140</v>
      </c>
    </row>
    <row r="702" s="14" customFormat="1">
      <c r="A702" s="14"/>
      <c r="B702" s="235"/>
      <c r="C702" s="236"/>
      <c r="D702" s="226" t="s">
        <v>152</v>
      </c>
      <c r="E702" s="237" t="s">
        <v>19</v>
      </c>
      <c r="F702" s="238" t="s">
        <v>830</v>
      </c>
      <c r="G702" s="236"/>
      <c r="H702" s="239">
        <v>39.033999999999999</v>
      </c>
      <c r="I702" s="240"/>
      <c r="J702" s="236"/>
      <c r="K702" s="236"/>
      <c r="L702" s="241"/>
      <c r="M702" s="242"/>
      <c r="N702" s="243"/>
      <c r="O702" s="243"/>
      <c r="P702" s="243"/>
      <c r="Q702" s="243"/>
      <c r="R702" s="243"/>
      <c r="S702" s="243"/>
      <c r="T702" s="244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5" t="s">
        <v>152</v>
      </c>
      <c r="AU702" s="245" t="s">
        <v>14</v>
      </c>
      <c r="AV702" s="14" t="s">
        <v>14</v>
      </c>
      <c r="AW702" s="14" t="s">
        <v>33</v>
      </c>
      <c r="AX702" s="14" t="s">
        <v>73</v>
      </c>
      <c r="AY702" s="245" t="s">
        <v>140</v>
      </c>
    </row>
    <row r="703" s="14" customFormat="1">
      <c r="A703" s="14"/>
      <c r="B703" s="235"/>
      <c r="C703" s="236"/>
      <c r="D703" s="226" t="s">
        <v>152</v>
      </c>
      <c r="E703" s="237" t="s">
        <v>19</v>
      </c>
      <c r="F703" s="238" t="s">
        <v>831</v>
      </c>
      <c r="G703" s="236"/>
      <c r="H703" s="239">
        <v>-7.5170000000000003</v>
      </c>
      <c r="I703" s="240"/>
      <c r="J703" s="236"/>
      <c r="K703" s="236"/>
      <c r="L703" s="241"/>
      <c r="M703" s="242"/>
      <c r="N703" s="243"/>
      <c r="O703" s="243"/>
      <c r="P703" s="243"/>
      <c r="Q703" s="243"/>
      <c r="R703" s="243"/>
      <c r="S703" s="243"/>
      <c r="T703" s="244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5" t="s">
        <v>152</v>
      </c>
      <c r="AU703" s="245" t="s">
        <v>14</v>
      </c>
      <c r="AV703" s="14" t="s">
        <v>14</v>
      </c>
      <c r="AW703" s="14" t="s">
        <v>33</v>
      </c>
      <c r="AX703" s="14" t="s">
        <v>73</v>
      </c>
      <c r="AY703" s="245" t="s">
        <v>140</v>
      </c>
    </row>
    <row r="704" s="14" customFormat="1">
      <c r="A704" s="14"/>
      <c r="B704" s="235"/>
      <c r="C704" s="236"/>
      <c r="D704" s="226" t="s">
        <v>152</v>
      </c>
      <c r="E704" s="237" t="s">
        <v>19</v>
      </c>
      <c r="F704" s="238" t="s">
        <v>832</v>
      </c>
      <c r="G704" s="236"/>
      <c r="H704" s="239">
        <v>29.579999999999998</v>
      </c>
      <c r="I704" s="240"/>
      <c r="J704" s="236"/>
      <c r="K704" s="236"/>
      <c r="L704" s="241"/>
      <c r="M704" s="242"/>
      <c r="N704" s="243"/>
      <c r="O704" s="243"/>
      <c r="P704" s="243"/>
      <c r="Q704" s="243"/>
      <c r="R704" s="243"/>
      <c r="S704" s="243"/>
      <c r="T704" s="244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45" t="s">
        <v>152</v>
      </c>
      <c r="AU704" s="245" t="s">
        <v>14</v>
      </c>
      <c r="AV704" s="14" t="s">
        <v>14</v>
      </c>
      <c r="AW704" s="14" t="s">
        <v>33</v>
      </c>
      <c r="AX704" s="14" t="s">
        <v>73</v>
      </c>
      <c r="AY704" s="245" t="s">
        <v>140</v>
      </c>
    </row>
    <row r="705" s="14" customFormat="1">
      <c r="A705" s="14"/>
      <c r="B705" s="235"/>
      <c r="C705" s="236"/>
      <c r="D705" s="226" t="s">
        <v>152</v>
      </c>
      <c r="E705" s="237" t="s">
        <v>19</v>
      </c>
      <c r="F705" s="238" t="s">
        <v>833</v>
      </c>
      <c r="G705" s="236"/>
      <c r="H705" s="239">
        <v>7.1050000000000004</v>
      </c>
      <c r="I705" s="240"/>
      <c r="J705" s="236"/>
      <c r="K705" s="236"/>
      <c r="L705" s="241"/>
      <c r="M705" s="242"/>
      <c r="N705" s="243"/>
      <c r="O705" s="243"/>
      <c r="P705" s="243"/>
      <c r="Q705" s="243"/>
      <c r="R705" s="243"/>
      <c r="S705" s="243"/>
      <c r="T705" s="244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45" t="s">
        <v>152</v>
      </c>
      <c r="AU705" s="245" t="s">
        <v>14</v>
      </c>
      <c r="AV705" s="14" t="s">
        <v>14</v>
      </c>
      <c r="AW705" s="14" t="s">
        <v>33</v>
      </c>
      <c r="AX705" s="14" t="s">
        <v>73</v>
      </c>
      <c r="AY705" s="245" t="s">
        <v>140</v>
      </c>
    </row>
    <row r="706" s="14" customFormat="1">
      <c r="A706" s="14"/>
      <c r="B706" s="235"/>
      <c r="C706" s="236"/>
      <c r="D706" s="226" t="s">
        <v>152</v>
      </c>
      <c r="E706" s="237" t="s">
        <v>19</v>
      </c>
      <c r="F706" s="238" t="s">
        <v>834</v>
      </c>
      <c r="G706" s="236"/>
      <c r="H706" s="239">
        <v>-1.8100000000000001</v>
      </c>
      <c r="I706" s="240"/>
      <c r="J706" s="236"/>
      <c r="K706" s="236"/>
      <c r="L706" s="241"/>
      <c r="M706" s="242"/>
      <c r="N706" s="243"/>
      <c r="O706" s="243"/>
      <c r="P706" s="243"/>
      <c r="Q706" s="243"/>
      <c r="R706" s="243"/>
      <c r="S706" s="243"/>
      <c r="T706" s="244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5" t="s">
        <v>152</v>
      </c>
      <c r="AU706" s="245" t="s">
        <v>14</v>
      </c>
      <c r="AV706" s="14" t="s">
        <v>14</v>
      </c>
      <c r="AW706" s="14" t="s">
        <v>33</v>
      </c>
      <c r="AX706" s="14" t="s">
        <v>73</v>
      </c>
      <c r="AY706" s="245" t="s">
        <v>140</v>
      </c>
    </row>
    <row r="707" s="16" customFormat="1">
      <c r="A707" s="16"/>
      <c r="B707" s="257"/>
      <c r="C707" s="258"/>
      <c r="D707" s="226" t="s">
        <v>152</v>
      </c>
      <c r="E707" s="259" t="s">
        <v>19</v>
      </c>
      <c r="F707" s="260" t="s">
        <v>283</v>
      </c>
      <c r="G707" s="258"/>
      <c r="H707" s="261">
        <v>106.64700000000001</v>
      </c>
      <c r="I707" s="262"/>
      <c r="J707" s="258"/>
      <c r="K707" s="258"/>
      <c r="L707" s="263"/>
      <c r="M707" s="264"/>
      <c r="N707" s="265"/>
      <c r="O707" s="265"/>
      <c r="P707" s="265"/>
      <c r="Q707" s="265"/>
      <c r="R707" s="265"/>
      <c r="S707" s="265"/>
      <c r="T707" s="266"/>
      <c r="U707" s="16"/>
      <c r="V707" s="16"/>
      <c r="W707" s="16"/>
      <c r="X707" s="16"/>
      <c r="Y707" s="16"/>
      <c r="Z707" s="16"/>
      <c r="AA707" s="16"/>
      <c r="AB707" s="16"/>
      <c r="AC707" s="16"/>
      <c r="AD707" s="16"/>
      <c r="AE707" s="16"/>
      <c r="AT707" s="267" t="s">
        <v>152</v>
      </c>
      <c r="AU707" s="267" t="s">
        <v>14</v>
      </c>
      <c r="AV707" s="16" t="s">
        <v>141</v>
      </c>
      <c r="AW707" s="16" t="s">
        <v>33</v>
      </c>
      <c r="AX707" s="16" t="s">
        <v>73</v>
      </c>
      <c r="AY707" s="267" t="s">
        <v>140</v>
      </c>
    </row>
    <row r="708" s="13" customFormat="1">
      <c r="A708" s="13"/>
      <c r="B708" s="224"/>
      <c r="C708" s="225"/>
      <c r="D708" s="226" t="s">
        <v>152</v>
      </c>
      <c r="E708" s="227" t="s">
        <v>19</v>
      </c>
      <c r="F708" s="228" t="s">
        <v>612</v>
      </c>
      <c r="G708" s="225"/>
      <c r="H708" s="227" t="s">
        <v>19</v>
      </c>
      <c r="I708" s="229"/>
      <c r="J708" s="225"/>
      <c r="K708" s="225"/>
      <c r="L708" s="230"/>
      <c r="M708" s="231"/>
      <c r="N708" s="232"/>
      <c r="O708" s="232"/>
      <c r="P708" s="232"/>
      <c r="Q708" s="232"/>
      <c r="R708" s="232"/>
      <c r="S708" s="232"/>
      <c r="T708" s="233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34" t="s">
        <v>152</v>
      </c>
      <c r="AU708" s="234" t="s">
        <v>14</v>
      </c>
      <c r="AV708" s="13" t="s">
        <v>81</v>
      </c>
      <c r="AW708" s="13" t="s">
        <v>33</v>
      </c>
      <c r="AX708" s="13" t="s">
        <v>73</v>
      </c>
      <c r="AY708" s="234" t="s">
        <v>140</v>
      </c>
    </row>
    <row r="709" s="14" customFormat="1">
      <c r="A709" s="14"/>
      <c r="B709" s="235"/>
      <c r="C709" s="236"/>
      <c r="D709" s="226" t="s">
        <v>152</v>
      </c>
      <c r="E709" s="237" t="s">
        <v>19</v>
      </c>
      <c r="F709" s="238" t="s">
        <v>835</v>
      </c>
      <c r="G709" s="236"/>
      <c r="H709" s="239">
        <v>19.350000000000001</v>
      </c>
      <c r="I709" s="240"/>
      <c r="J709" s="236"/>
      <c r="K709" s="236"/>
      <c r="L709" s="241"/>
      <c r="M709" s="242"/>
      <c r="N709" s="243"/>
      <c r="O709" s="243"/>
      <c r="P709" s="243"/>
      <c r="Q709" s="243"/>
      <c r="R709" s="243"/>
      <c r="S709" s="243"/>
      <c r="T709" s="244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45" t="s">
        <v>152</v>
      </c>
      <c r="AU709" s="245" t="s">
        <v>14</v>
      </c>
      <c r="AV709" s="14" t="s">
        <v>14</v>
      </c>
      <c r="AW709" s="14" t="s">
        <v>33</v>
      </c>
      <c r="AX709" s="14" t="s">
        <v>73</v>
      </c>
      <c r="AY709" s="245" t="s">
        <v>140</v>
      </c>
    </row>
    <row r="710" s="14" customFormat="1">
      <c r="A710" s="14"/>
      <c r="B710" s="235"/>
      <c r="C710" s="236"/>
      <c r="D710" s="226" t="s">
        <v>152</v>
      </c>
      <c r="E710" s="237" t="s">
        <v>19</v>
      </c>
      <c r="F710" s="238" t="s">
        <v>836</v>
      </c>
      <c r="G710" s="236"/>
      <c r="H710" s="239">
        <v>-4.8550000000000004</v>
      </c>
      <c r="I710" s="240"/>
      <c r="J710" s="236"/>
      <c r="K710" s="236"/>
      <c r="L710" s="241"/>
      <c r="M710" s="242"/>
      <c r="N710" s="243"/>
      <c r="O710" s="243"/>
      <c r="P710" s="243"/>
      <c r="Q710" s="243"/>
      <c r="R710" s="243"/>
      <c r="S710" s="243"/>
      <c r="T710" s="244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45" t="s">
        <v>152</v>
      </c>
      <c r="AU710" s="245" t="s">
        <v>14</v>
      </c>
      <c r="AV710" s="14" t="s">
        <v>14</v>
      </c>
      <c r="AW710" s="14" t="s">
        <v>33</v>
      </c>
      <c r="AX710" s="14" t="s">
        <v>73</v>
      </c>
      <c r="AY710" s="245" t="s">
        <v>140</v>
      </c>
    </row>
    <row r="711" s="14" customFormat="1">
      <c r="A711" s="14"/>
      <c r="B711" s="235"/>
      <c r="C711" s="236"/>
      <c r="D711" s="226" t="s">
        <v>152</v>
      </c>
      <c r="E711" s="237" t="s">
        <v>19</v>
      </c>
      <c r="F711" s="238" t="s">
        <v>837</v>
      </c>
      <c r="G711" s="236"/>
      <c r="H711" s="239">
        <v>1.0029999999999999</v>
      </c>
      <c r="I711" s="240"/>
      <c r="J711" s="236"/>
      <c r="K711" s="236"/>
      <c r="L711" s="241"/>
      <c r="M711" s="242"/>
      <c r="N711" s="243"/>
      <c r="O711" s="243"/>
      <c r="P711" s="243"/>
      <c r="Q711" s="243"/>
      <c r="R711" s="243"/>
      <c r="S711" s="243"/>
      <c r="T711" s="244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5" t="s">
        <v>152</v>
      </c>
      <c r="AU711" s="245" t="s">
        <v>14</v>
      </c>
      <c r="AV711" s="14" t="s">
        <v>14</v>
      </c>
      <c r="AW711" s="14" t="s">
        <v>33</v>
      </c>
      <c r="AX711" s="14" t="s">
        <v>73</v>
      </c>
      <c r="AY711" s="245" t="s">
        <v>140</v>
      </c>
    </row>
    <row r="712" s="14" customFormat="1">
      <c r="A712" s="14"/>
      <c r="B712" s="235"/>
      <c r="C712" s="236"/>
      <c r="D712" s="226" t="s">
        <v>152</v>
      </c>
      <c r="E712" s="237" t="s">
        <v>19</v>
      </c>
      <c r="F712" s="238" t="s">
        <v>838</v>
      </c>
      <c r="G712" s="236"/>
      <c r="H712" s="239">
        <v>40.950000000000003</v>
      </c>
      <c r="I712" s="240"/>
      <c r="J712" s="236"/>
      <c r="K712" s="236"/>
      <c r="L712" s="241"/>
      <c r="M712" s="242"/>
      <c r="N712" s="243"/>
      <c r="O712" s="243"/>
      <c r="P712" s="243"/>
      <c r="Q712" s="243"/>
      <c r="R712" s="243"/>
      <c r="S712" s="243"/>
      <c r="T712" s="244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45" t="s">
        <v>152</v>
      </c>
      <c r="AU712" s="245" t="s">
        <v>14</v>
      </c>
      <c r="AV712" s="14" t="s">
        <v>14</v>
      </c>
      <c r="AW712" s="14" t="s">
        <v>33</v>
      </c>
      <c r="AX712" s="14" t="s">
        <v>73</v>
      </c>
      <c r="AY712" s="245" t="s">
        <v>140</v>
      </c>
    </row>
    <row r="713" s="14" customFormat="1">
      <c r="A713" s="14"/>
      <c r="B713" s="235"/>
      <c r="C713" s="236"/>
      <c r="D713" s="226" t="s">
        <v>152</v>
      </c>
      <c r="E713" s="237" t="s">
        <v>19</v>
      </c>
      <c r="F713" s="238" t="s">
        <v>839</v>
      </c>
      <c r="G713" s="236"/>
      <c r="H713" s="239">
        <v>-9.3309999999999995</v>
      </c>
      <c r="I713" s="240"/>
      <c r="J713" s="236"/>
      <c r="K713" s="236"/>
      <c r="L713" s="241"/>
      <c r="M713" s="242"/>
      <c r="N713" s="243"/>
      <c r="O713" s="243"/>
      <c r="P713" s="243"/>
      <c r="Q713" s="243"/>
      <c r="R713" s="243"/>
      <c r="S713" s="243"/>
      <c r="T713" s="244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5" t="s">
        <v>152</v>
      </c>
      <c r="AU713" s="245" t="s">
        <v>14</v>
      </c>
      <c r="AV713" s="14" t="s">
        <v>14</v>
      </c>
      <c r="AW713" s="14" t="s">
        <v>33</v>
      </c>
      <c r="AX713" s="14" t="s">
        <v>73</v>
      </c>
      <c r="AY713" s="245" t="s">
        <v>140</v>
      </c>
    </row>
    <row r="714" s="14" customFormat="1">
      <c r="A714" s="14"/>
      <c r="B714" s="235"/>
      <c r="C714" s="236"/>
      <c r="D714" s="226" t="s">
        <v>152</v>
      </c>
      <c r="E714" s="237" t="s">
        <v>19</v>
      </c>
      <c r="F714" s="238" t="s">
        <v>840</v>
      </c>
      <c r="G714" s="236"/>
      <c r="H714" s="239">
        <v>40.380000000000003</v>
      </c>
      <c r="I714" s="240"/>
      <c r="J714" s="236"/>
      <c r="K714" s="236"/>
      <c r="L714" s="241"/>
      <c r="M714" s="242"/>
      <c r="N714" s="243"/>
      <c r="O714" s="243"/>
      <c r="P714" s="243"/>
      <c r="Q714" s="243"/>
      <c r="R714" s="243"/>
      <c r="S714" s="243"/>
      <c r="T714" s="244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5" t="s">
        <v>152</v>
      </c>
      <c r="AU714" s="245" t="s">
        <v>14</v>
      </c>
      <c r="AV714" s="14" t="s">
        <v>14</v>
      </c>
      <c r="AW714" s="14" t="s">
        <v>33</v>
      </c>
      <c r="AX714" s="14" t="s">
        <v>73</v>
      </c>
      <c r="AY714" s="245" t="s">
        <v>140</v>
      </c>
    </row>
    <row r="715" s="14" customFormat="1">
      <c r="A715" s="14"/>
      <c r="B715" s="235"/>
      <c r="C715" s="236"/>
      <c r="D715" s="226" t="s">
        <v>152</v>
      </c>
      <c r="E715" s="237" t="s">
        <v>19</v>
      </c>
      <c r="F715" s="238" t="s">
        <v>841</v>
      </c>
      <c r="G715" s="236"/>
      <c r="H715" s="239">
        <v>-7.8730000000000002</v>
      </c>
      <c r="I715" s="240"/>
      <c r="J715" s="236"/>
      <c r="K715" s="236"/>
      <c r="L715" s="241"/>
      <c r="M715" s="242"/>
      <c r="N715" s="243"/>
      <c r="O715" s="243"/>
      <c r="P715" s="243"/>
      <c r="Q715" s="243"/>
      <c r="R715" s="243"/>
      <c r="S715" s="243"/>
      <c r="T715" s="244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5" t="s">
        <v>152</v>
      </c>
      <c r="AU715" s="245" t="s">
        <v>14</v>
      </c>
      <c r="AV715" s="14" t="s">
        <v>14</v>
      </c>
      <c r="AW715" s="14" t="s">
        <v>33</v>
      </c>
      <c r="AX715" s="14" t="s">
        <v>73</v>
      </c>
      <c r="AY715" s="245" t="s">
        <v>140</v>
      </c>
    </row>
    <row r="716" s="14" customFormat="1">
      <c r="A716" s="14"/>
      <c r="B716" s="235"/>
      <c r="C716" s="236"/>
      <c r="D716" s="226" t="s">
        <v>152</v>
      </c>
      <c r="E716" s="237" t="s">
        <v>19</v>
      </c>
      <c r="F716" s="238" t="s">
        <v>842</v>
      </c>
      <c r="G716" s="236"/>
      <c r="H716" s="239">
        <v>30.600000000000001</v>
      </c>
      <c r="I716" s="240"/>
      <c r="J716" s="236"/>
      <c r="K716" s="236"/>
      <c r="L716" s="241"/>
      <c r="M716" s="242"/>
      <c r="N716" s="243"/>
      <c r="O716" s="243"/>
      <c r="P716" s="243"/>
      <c r="Q716" s="243"/>
      <c r="R716" s="243"/>
      <c r="S716" s="243"/>
      <c r="T716" s="244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45" t="s">
        <v>152</v>
      </c>
      <c r="AU716" s="245" t="s">
        <v>14</v>
      </c>
      <c r="AV716" s="14" t="s">
        <v>14</v>
      </c>
      <c r="AW716" s="14" t="s">
        <v>33</v>
      </c>
      <c r="AX716" s="14" t="s">
        <v>73</v>
      </c>
      <c r="AY716" s="245" t="s">
        <v>140</v>
      </c>
    </row>
    <row r="717" s="14" customFormat="1">
      <c r="A717" s="14"/>
      <c r="B717" s="235"/>
      <c r="C717" s="236"/>
      <c r="D717" s="226" t="s">
        <v>152</v>
      </c>
      <c r="E717" s="237" t="s">
        <v>19</v>
      </c>
      <c r="F717" s="238" t="s">
        <v>843</v>
      </c>
      <c r="G717" s="236"/>
      <c r="H717" s="239">
        <v>7.3499999999999996</v>
      </c>
      <c r="I717" s="240"/>
      <c r="J717" s="236"/>
      <c r="K717" s="236"/>
      <c r="L717" s="241"/>
      <c r="M717" s="242"/>
      <c r="N717" s="243"/>
      <c r="O717" s="243"/>
      <c r="P717" s="243"/>
      <c r="Q717" s="243"/>
      <c r="R717" s="243"/>
      <c r="S717" s="243"/>
      <c r="T717" s="244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5" t="s">
        <v>152</v>
      </c>
      <c r="AU717" s="245" t="s">
        <v>14</v>
      </c>
      <c r="AV717" s="14" t="s">
        <v>14</v>
      </c>
      <c r="AW717" s="14" t="s">
        <v>33</v>
      </c>
      <c r="AX717" s="14" t="s">
        <v>73</v>
      </c>
      <c r="AY717" s="245" t="s">
        <v>140</v>
      </c>
    </row>
    <row r="718" s="14" customFormat="1">
      <c r="A718" s="14"/>
      <c r="B718" s="235"/>
      <c r="C718" s="236"/>
      <c r="D718" s="226" t="s">
        <v>152</v>
      </c>
      <c r="E718" s="237" t="s">
        <v>19</v>
      </c>
      <c r="F718" s="238" t="s">
        <v>844</v>
      </c>
      <c r="G718" s="236"/>
      <c r="H718" s="239">
        <v>-1.895</v>
      </c>
      <c r="I718" s="240"/>
      <c r="J718" s="236"/>
      <c r="K718" s="236"/>
      <c r="L718" s="241"/>
      <c r="M718" s="242"/>
      <c r="N718" s="243"/>
      <c r="O718" s="243"/>
      <c r="P718" s="243"/>
      <c r="Q718" s="243"/>
      <c r="R718" s="243"/>
      <c r="S718" s="243"/>
      <c r="T718" s="244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5" t="s">
        <v>152</v>
      </c>
      <c r="AU718" s="245" t="s">
        <v>14</v>
      </c>
      <c r="AV718" s="14" t="s">
        <v>14</v>
      </c>
      <c r="AW718" s="14" t="s">
        <v>33</v>
      </c>
      <c r="AX718" s="14" t="s">
        <v>73</v>
      </c>
      <c r="AY718" s="245" t="s">
        <v>140</v>
      </c>
    </row>
    <row r="719" s="16" customFormat="1">
      <c r="A719" s="16"/>
      <c r="B719" s="257"/>
      <c r="C719" s="258"/>
      <c r="D719" s="226" t="s">
        <v>152</v>
      </c>
      <c r="E719" s="259" t="s">
        <v>19</v>
      </c>
      <c r="F719" s="260" t="s">
        <v>283</v>
      </c>
      <c r="G719" s="258"/>
      <c r="H719" s="261">
        <v>115.679</v>
      </c>
      <c r="I719" s="262"/>
      <c r="J719" s="258"/>
      <c r="K719" s="258"/>
      <c r="L719" s="263"/>
      <c r="M719" s="264"/>
      <c r="N719" s="265"/>
      <c r="O719" s="265"/>
      <c r="P719" s="265"/>
      <c r="Q719" s="265"/>
      <c r="R719" s="265"/>
      <c r="S719" s="265"/>
      <c r="T719" s="266"/>
      <c r="U719" s="16"/>
      <c r="V719" s="16"/>
      <c r="W719" s="16"/>
      <c r="X719" s="16"/>
      <c r="Y719" s="16"/>
      <c r="Z719" s="16"/>
      <c r="AA719" s="16"/>
      <c r="AB719" s="16"/>
      <c r="AC719" s="16"/>
      <c r="AD719" s="16"/>
      <c r="AE719" s="16"/>
      <c r="AT719" s="267" t="s">
        <v>152</v>
      </c>
      <c r="AU719" s="267" t="s">
        <v>14</v>
      </c>
      <c r="AV719" s="16" t="s">
        <v>141</v>
      </c>
      <c r="AW719" s="16" t="s">
        <v>33</v>
      </c>
      <c r="AX719" s="16" t="s">
        <v>73</v>
      </c>
      <c r="AY719" s="267" t="s">
        <v>140</v>
      </c>
    </row>
    <row r="720" s="15" customFormat="1">
      <c r="A720" s="15"/>
      <c r="B720" s="246"/>
      <c r="C720" s="247"/>
      <c r="D720" s="226" t="s">
        <v>152</v>
      </c>
      <c r="E720" s="248" t="s">
        <v>19</v>
      </c>
      <c r="F720" s="249" t="s">
        <v>189</v>
      </c>
      <c r="G720" s="247"/>
      <c r="H720" s="250">
        <v>222.32599999999999</v>
      </c>
      <c r="I720" s="251"/>
      <c r="J720" s="247"/>
      <c r="K720" s="247"/>
      <c r="L720" s="252"/>
      <c r="M720" s="253"/>
      <c r="N720" s="254"/>
      <c r="O720" s="254"/>
      <c r="P720" s="254"/>
      <c r="Q720" s="254"/>
      <c r="R720" s="254"/>
      <c r="S720" s="254"/>
      <c r="T720" s="255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56" t="s">
        <v>152</v>
      </c>
      <c r="AU720" s="256" t="s">
        <v>14</v>
      </c>
      <c r="AV720" s="15" t="s">
        <v>148</v>
      </c>
      <c r="AW720" s="15" t="s">
        <v>33</v>
      </c>
      <c r="AX720" s="15" t="s">
        <v>81</v>
      </c>
      <c r="AY720" s="256" t="s">
        <v>140</v>
      </c>
    </row>
    <row r="721" s="2" customFormat="1" ht="37.8" customHeight="1">
      <c r="A721" s="40"/>
      <c r="B721" s="41"/>
      <c r="C721" s="206" t="s">
        <v>845</v>
      </c>
      <c r="D721" s="206" t="s">
        <v>143</v>
      </c>
      <c r="E721" s="207" t="s">
        <v>846</v>
      </c>
      <c r="F721" s="208" t="s">
        <v>847</v>
      </c>
      <c r="G721" s="209" t="s">
        <v>184</v>
      </c>
      <c r="H721" s="210">
        <v>63.886000000000003</v>
      </c>
      <c r="I721" s="211"/>
      <c r="J721" s="212">
        <f>ROUND(I721*H721,2)</f>
        <v>0</v>
      </c>
      <c r="K721" s="208" t="s">
        <v>147</v>
      </c>
      <c r="L721" s="46"/>
      <c r="M721" s="213" t="s">
        <v>19</v>
      </c>
      <c r="N721" s="214" t="s">
        <v>45</v>
      </c>
      <c r="O721" s="86"/>
      <c r="P721" s="215">
        <f>O721*H721</f>
        <v>0</v>
      </c>
      <c r="Q721" s="215">
        <v>0.03569</v>
      </c>
      <c r="R721" s="215">
        <f>Q721*H721</f>
        <v>2.2800913400000002</v>
      </c>
      <c r="S721" s="215">
        <v>0</v>
      </c>
      <c r="T721" s="216">
        <f>S721*H721</f>
        <v>0</v>
      </c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R721" s="217" t="s">
        <v>248</v>
      </c>
      <c r="AT721" s="217" t="s">
        <v>143</v>
      </c>
      <c r="AU721" s="217" t="s">
        <v>14</v>
      </c>
      <c r="AY721" s="19" t="s">
        <v>140</v>
      </c>
      <c r="BE721" s="218">
        <f>IF(N721="základní",J721,0)</f>
        <v>0</v>
      </c>
      <c r="BF721" s="218">
        <f>IF(N721="snížená",J721,0)</f>
        <v>0</v>
      </c>
      <c r="BG721" s="218">
        <f>IF(N721="zákl. přenesená",J721,0)</f>
        <v>0</v>
      </c>
      <c r="BH721" s="218">
        <f>IF(N721="sníž. přenesená",J721,0)</f>
        <v>0</v>
      </c>
      <c r="BI721" s="218">
        <f>IF(N721="nulová",J721,0)</f>
        <v>0</v>
      </c>
      <c r="BJ721" s="19" t="s">
        <v>14</v>
      </c>
      <c r="BK721" s="218">
        <f>ROUND(I721*H721,2)</f>
        <v>0</v>
      </c>
      <c r="BL721" s="19" t="s">
        <v>248</v>
      </c>
      <c r="BM721" s="217" t="s">
        <v>848</v>
      </c>
    </row>
    <row r="722" s="2" customFormat="1">
      <c r="A722" s="40"/>
      <c r="B722" s="41"/>
      <c r="C722" s="42"/>
      <c r="D722" s="219" t="s">
        <v>150</v>
      </c>
      <c r="E722" s="42"/>
      <c r="F722" s="220" t="s">
        <v>849</v>
      </c>
      <c r="G722" s="42"/>
      <c r="H722" s="42"/>
      <c r="I722" s="221"/>
      <c r="J722" s="42"/>
      <c r="K722" s="42"/>
      <c r="L722" s="46"/>
      <c r="M722" s="222"/>
      <c r="N722" s="223"/>
      <c r="O722" s="86"/>
      <c r="P722" s="86"/>
      <c r="Q722" s="86"/>
      <c r="R722" s="86"/>
      <c r="S722" s="86"/>
      <c r="T722" s="87"/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T722" s="19" t="s">
        <v>150</v>
      </c>
      <c r="AU722" s="19" t="s">
        <v>14</v>
      </c>
    </row>
    <row r="723" s="13" customFormat="1">
      <c r="A723" s="13"/>
      <c r="B723" s="224"/>
      <c r="C723" s="225"/>
      <c r="D723" s="226" t="s">
        <v>152</v>
      </c>
      <c r="E723" s="227" t="s">
        <v>19</v>
      </c>
      <c r="F723" s="228" t="s">
        <v>153</v>
      </c>
      <c r="G723" s="225"/>
      <c r="H723" s="227" t="s">
        <v>19</v>
      </c>
      <c r="I723" s="229"/>
      <c r="J723" s="225"/>
      <c r="K723" s="225"/>
      <c r="L723" s="230"/>
      <c r="M723" s="231"/>
      <c r="N723" s="232"/>
      <c r="O723" s="232"/>
      <c r="P723" s="232"/>
      <c r="Q723" s="232"/>
      <c r="R723" s="232"/>
      <c r="S723" s="232"/>
      <c r="T723" s="23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4" t="s">
        <v>152</v>
      </c>
      <c r="AU723" s="234" t="s">
        <v>14</v>
      </c>
      <c r="AV723" s="13" t="s">
        <v>81</v>
      </c>
      <c r="AW723" s="13" t="s">
        <v>33</v>
      </c>
      <c r="AX723" s="13" t="s">
        <v>73</v>
      </c>
      <c r="AY723" s="234" t="s">
        <v>140</v>
      </c>
    </row>
    <row r="724" s="13" customFormat="1">
      <c r="A724" s="13"/>
      <c r="B724" s="224"/>
      <c r="C724" s="225"/>
      <c r="D724" s="226" t="s">
        <v>152</v>
      </c>
      <c r="E724" s="227" t="s">
        <v>19</v>
      </c>
      <c r="F724" s="228" t="s">
        <v>850</v>
      </c>
      <c r="G724" s="225"/>
      <c r="H724" s="227" t="s">
        <v>19</v>
      </c>
      <c r="I724" s="229"/>
      <c r="J724" s="225"/>
      <c r="K724" s="225"/>
      <c r="L724" s="230"/>
      <c r="M724" s="231"/>
      <c r="N724" s="232"/>
      <c r="O724" s="232"/>
      <c r="P724" s="232"/>
      <c r="Q724" s="232"/>
      <c r="R724" s="232"/>
      <c r="S724" s="232"/>
      <c r="T724" s="23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4" t="s">
        <v>152</v>
      </c>
      <c r="AU724" s="234" t="s">
        <v>14</v>
      </c>
      <c r="AV724" s="13" t="s">
        <v>81</v>
      </c>
      <c r="AW724" s="13" t="s">
        <v>33</v>
      </c>
      <c r="AX724" s="13" t="s">
        <v>73</v>
      </c>
      <c r="AY724" s="234" t="s">
        <v>140</v>
      </c>
    </row>
    <row r="725" s="13" customFormat="1">
      <c r="A725" s="13"/>
      <c r="B725" s="224"/>
      <c r="C725" s="225"/>
      <c r="D725" s="226" t="s">
        <v>152</v>
      </c>
      <c r="E725" s="227" t="s">
        <v>19</v>
      </c>
      <c r="F725" s="228" t="s">
        <v>357</v>
      </c>
      <c r="G725" s="225"/>
      <c r="H725" s="227" t="s">
        <v>19</v>
      </c>
      <c r="I725" s="229"/>
      <c r="J725" s="225"/>
      <c r="K725" s="225"/>
      <c r="L725" s="230"/>
      <c r="M725" s="231"/>
      <c r="N725" s="232"/>
      <c r="O725" s="232"/>
      <c r="P725" s="232"/>
      <c r="Q725" s="232"/>
      <c r="R725" s="232"/>
      <c r="S725" s="232"/>
      <c r="T725" s="233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4" t="s">
        <v>152</v>
      </c>
      <c r="AU725" s="234" t="s">
        <v>14</v>
      </c>
      <c r="AV725" s="13" t="s">
        <v>81</v>
      </c>
      <c r="AW725" s="13" t="s">
        <v>33</v>
      </c>
      <c r="AX725" s="13" t="s">
        <v>73</v>
      </c>
      <c r="AY725" s="234" t="s">
        <v>140</v>
      </c>
    </row>
    <row r="726" s="14" customFormat="1">
      <c r="A726" s="14"/>
      <c r="B726" s="235"/>
      <c r="C726" s="236"/>
      <c r="D726" s="226" t="s">
        <v>152</v>
      </c>
      <c r="E726" s="237" t="s">
        <v>19</v>
      </c>
      <c r="F726" s="238" t="s">
        <v>851</v>
      </c>
      <c r="G726" s="236"/>
      <c r="H726" s="239">
        <v>40.426000000000002</v>
      </c>
      <c r="I726" s="240"/>
      <c r="J726" s="236"/>
      <c r="K726" s="236"/>
      <c r="L726" s="241"/>
      <c r="M726" s="242"/>
      <c r="N726" s="243"/>
      <c r="O726" s="243"/>
      <c r="P726" s="243"/>
      <c r="Q726" s="243"/>
      <c r="R726" s="243"/>
      <c r="S726" s="243"/>
      <c r="T726" s="244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45" t="s">
        <v>152</v>
      </c>
      <c r="AU726" s="245" t="s">
        <v>14</v>
      </c>
      <c r="AV726" s="14" t="s">
        <v>14</v>
      </c>
      <c r="AW726" s="14" t="s">
        <v>33</v>
      </c>
      <c r="AX726" s="14" t="s">
        <v>73</v>
      </c>
      <c r="AY726" s="245" t="s">
        <v>140</v>
      </c>
    </row>
    <row r="727" s="14" customFormat="1">
      <c r="A727" s="14"/>
      <c r="B727" s="235"/>
      <c r="C727" s="236"/>
      <c r="D727" s="226" t="s">
        <v>152</v>
      </c>
      <c r="E727" s="237" t="s">
        <v>19</v>
      </c>
      <c r="F727" s="238" t="s">
        <v>852</v>
      </c>
      <c r="G727" s="236"/>
      <c r="H727" s="239">
        <v>-9.1799999999999997</v>
      </c>
      <c r="I727" s="240"/>
      <c r="J727" s="236"/>
      <c r="K727" s="236"/>
      <c r="L727" s="241"/>
      <c r="M727" s="242"/>
      <c r="N727" s="243"/>
      <c r="O727" s="243"/>
      <c r="P727" s="243"/>
      <c r="Q727" s="243"/>
      <c r="R727" s="243"/>
      <c r="S727" s="243"/>
      <c r="T727" s="244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5" t="s">
        <v>152</v>
      </c>
      <c r="AU727" s="245" t="s">
        <v>14</v>
      </c>
      <c r="AV727" s="14" t="s">
        <v>14</v>
      </c>
      <c r="AW727" s="14" t="s">
        <v>33</v>
      </c>
      <c r="AX727" s="14" t="s">
        <v>73</v>
      </c>
      <c r="AY727" s="245" t="s">
        <v>140</v>
      </c>
    </row>
    <row r="728" s="16" customFormat="1">
      <c r="A728" s="16"/>
      <c r="B728" s="257"/>
      <c r="C728" s="258"/>
      <c r="D728" s="226" t="s">
        <v>152</v>
      </c>
      <c r="E728" s="259" t="s">
        <v>19</v>
      </c>
      <c r="F728" s="260" t="s">
        <v>283</v>
      </c>
      <c r="G728" s="258"/>
      <c r="H728" s="261">
        <v>31.245999999999999</v>
      </c>
      <c r="I728" s="262"/>
      <c r="J728" s="258"/>
      <c r="K728" s="258"/>
      <c r="L728" s="263"/>
      <c r="M728" s="264"/>
      <c r="N728" s="265"/>
      <c r="O728" s="265"/>
      <c r="P728" s="265"/>
      <c r="Q728" s="265"/>
      <c r="R728" s="265"/>
      <c r="S728" s="265"/>
      <c r="T728" s="266"/>
      <c r="U728" s="16"/>
      <c r="V728" s="16"/>
      <c r="W728" s="16"/>
      <c r="X728" s="16"/>
      <c r="Y728" s="16"/>
      <c r="Z728" s="16"/>
      <c r="AA728" s="16"/>
      <c r="AB728" s="16"/>
      <c r="AC728" s="16"/>
      <c r="AD728" s="16"/>
      <c r="AE728" s="16"/>
      <c r="AT728" s="267" t="s">
        <v>152</v>
      </c>
      <c r="AU728" s="267" t="s">
        <v>14</v>
      </c>
      <c r="AV728" s="16" t="s">
        <v>141</v>
      </c>
      <c r="AW728" s="16" t="s">
        <v>33</v>
      </c>
      <c r="AX728" s="16" t="s">
        <v>73</v>
      </c>
      <c r="AY728" s="267" t="s">
        <v>140</v>
      </c>
    </row>
    <row r="729" s="13" customFormat="1">
      <c r="A729" s="13"/>
      <c r="B729" s="224"/>
      <c r="C729" s="225"/>
      <c r="D729" s="226" t="s">
        <v>152</v>
      </c>
      <c r="E729" s="227" t="s">
        <v>19</v>
      </c>
      <c r="F729" s="228" t="s">
        <v>612</v>
      </c>
      <c r="G729" s="225"/>
      <c r="H729" s="227" t="s">
        <v>19</v>
      </c>
      <c r="I729" s="229"/>
      <c r="J729" s="225"/>
      <c r="K729" s="225"/>
      <c r="L729" s="230"/>
      <c r="M729" s="231"/>
      <c r="N729" s="232"/>
      <c r="O729" s="232"/>
      <c r="P729" s="232"/>
      <c r="Q729" s="232"/>
      <c r="R729" s="232"/>
      <c r="S729" s="232"/>
      <c r="T729" s="233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34" t="s">
        <v>152</v>
      </c>
      <c r="AU729" s="234" t="s">
        <v>14</v>
      </c>
      <c r="AV729" s="13" t="s">
        <v>81</v>
      </c>
      <c r="AW729" s="13" t="s">
        <v>33</v>
      </c>
      <c r="AX729" s="13" t="s">
        <v>73</v>
      </c>
      <c r="AY729" s="234" t="s">
        <v>140</v>
      </c>
    </row>
    <row r="730" s="14" customFormat="1">
      <c r="A730" s="14"/>
      <c r="B730" s="235"/>
      <c r="C730" s="236"/>
      <c r="D730" s="226" t="s">
        <v>152</v>
      </c>
      <c r="E730" s="237" t="s">
        <v>19</v>
      </c>
      <c r="F730" s="238" t="s">
        <v>853</v>
      </c>
      <c r="G730" s="236"/>
      <c r="H730" s="239">
        <v>41.82</v>
      </c>
      <c r="I730" s="240"/>
      <c r="J730" s="236"/>
      <c r="K730" s="236"/>
      <c r="L730" s="241"/>
      <c r="M730" s="242"/>
      <c r="N730" s="243"/>
      <c r="O730" s="243"/>
      <c r="P730" s="243"/>
      <c r="Q730" s="243"/>
      <c r="R730" s="243"/>
      <c r="S730" s="243"/>
      <c r="T730" s="244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45" t="s">
        <v>152</v>
      </c>
      <c r="AU730" s="245" t="s">
        <v>14</v>
      </c>
      <c r="AV730" s="14" t="s">
        <v>14</v>
      </c>
      <c r="AW730" s="14" t="s">
        <v>33</v>
      </c>
      <c r="AX730" s="14" t="s">
        <v>73</v>
      </c>
      <c r="AY730" s="245" t="s">
        <v>140</v>
      </c>
    </row>
    <row r="731" s="14" customFormat="1">
      <c r="A731" s="14"/>
      <c r="B731" s="235"/>
      <c r="C731" s="236"/>
      <c r="D731" s="226" t="s">
        <v>152</v>
      </c>
      <c r="E731" s="237" t="s">
        <v>19</v>
      </c>
      <c r="F731" s="238" t="s">
        <v>852</v>
      </c>
      <c r="G731" s="236"/>
      <c r="H731" s="239">
        <v>-9.1799999999999997</v>
      </c>
      <c r="I731" s="240"/>
      <c r="J731" s="236"/>
      <c r="K731" s="236"/>
      <c r="L731" s="241"/>
      <c r="M731" s="242"/>
      <c r="N731" s="243"/>
      <c r="O731" s="243"/>
      <c r="P731" s="243"/>
      <c r="Q731" s="243"/>
      <c r="R731" s="243"/>
      <c r="S731" s="243"/>
      <c r="T731" s="244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5" t="s">
        <v>152</v>
      </c>
      <c r="AU731" s="245" t="s">
        <v>14</v>
      </c>
      <c r="AV731" s="14" t="s">
        <v>14</v>
      </c>
      <c r="AW731" s="14" t="s">
        <v>33</v>
      </c>
      <c r="AX731" s="14" t="s">
        <v>73</v>
      </c>
      <c r="AY731" s="245" t="s">
        <v>140</v>
      </c>
    </row>
    <row r="732" s="16" customFormat="1">
      <c r="A732" s="16"/>
      <c r="B732" s="257"/>
      <c r="C732" s="258"/>
      <c r="D732" s="226" t="s">
        <v>152</v>
      </c>
      <c r="E732" s="259" t="s">
        <v>19</v>
      </c>
      <c r="F732" s="260" t="s">
        <v>283</v>
      </c>
      <c r="G732" s="258"/>
      <c r="H732" s="261">
        <v>32.640000000000001</v>
      </c>
      <c r="I732" s="262"/>
      <c r="J732" s="258"/>
      <c r="K732" s="258"/>
      <c r="L732" s="263"/>
      <c r="M732" s="264"/>
      <c r="N732" s="265"/>
      <c r="O732" s="265"/>
      <c r="P732" s="265"/>
      <c r="Q732" s="265"/>
      <c r="R732" s="265"/>
      <c r="S732" s="265"/>
      <c r="T732" s="266"/>
      <c r="U732" s="16"/>
      <c r="V732" s="16"/>
      <c r="W732" s="16"/>
      <c r="X732" s="16"/>
      <c r="Y732" s="16"/>
      <c r="Z732" s="16"/>
      <c r="AA732" s="16"/>
      <c r="AB732" s="16"/>
      <c r="AC732" s="16"/>
      <c r="AD732" s="16"/>
      <c r="AE732" s="16"/>
      <c r="AT732" s="267" t="s">
        <v>152</v>
      </c>
      <c r="AU732" s="267" t="s">
        <v>14</v>
      </c>
      <c r="AV732" s="16" t="s">
        <v>141</v>
      </c>
      <c r="AW732" s="16" t="s">
        <v>33</v>
      </c>
      <c r="AX732" s="16" t="s">
        <v>73</v>
      </c>
      <c r="AY732" s="267" t="s">
        <v>140</v>
      </c>
    </row>
    <row r="733" s="15" customFormat="1">
      <c r="A733" s="15"/>
      <c r="B733" s="246"/>
      <c r="C733" s="247"/>
      <c r="D733" s="226" t="s">
        <v>152</v>
      </c>
      <c r="E733" s="248" t="s">
        <v>19</v>
      </c>
      <c r="F733" s="249" t="s">
        <v>189</v>
      </c>
      <c r="G733" s="247"/>
      <c r="H733" s="250">
        <v>63.886000000000003</v>
      </c>
      <c r="I733" s="251"/>
      <c r="J733" s="247"/>
      <c r="K733" s="247"/>
      <c r="L733" s="252"/>
      <c r="M733" s="253"/>
      <c r="N733" s="254"/>
      <c r="O733" s="254"/>
      <c r="P733" s="254"/>
      <c r="Q733" s="254"/>
      <c r="R733" s="254"/>
      <c r="S733" s="254"/>
      <c r="T733" s="255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T733" s="256" t="s">
        <v>152</v>
      </c>
      <c r="AU733" s="256" t="s">
        <v>14</v>
      </c>
      <c r="AV733" s="15" t="s">
        <v>148</v>
      </c>
      <c r="AW733" s="15" t="s">
        <v>33</v>
      </c>
      <c r="AX733" s="15" t="s">
        <v>81</v>
      </c>
      <c r="AY733" s="256" t="s">
        <v>140</v>
      </c>
    </row>
    <row r="734" s="2" customFormat="1" ht="24.15" customHeight="1">
      <c r="A734" s="40"/>
      <c r="B734" s="41"/>
      <c r="C734" s="206" t="s">
        <v>854</v>
      </c>
      <c r="D734" s="206" t="s">
        <v>143</v>
      </c>
      <c r="E734" s="207" t="s">
        <v>855</v>
      </c>
      <c r="F734" s="208" t="s">
        <v>856</v>
      </c>
      <c r="G734" s="209" t="s">
        <v>303</v>
      </c>
      <c r="H734" s="210">
        <v>164.97999999999999</v>
      </c>
      <c r="I734" s="211"/>
      <c r="J734" s="212">
        <f>ROUND(I734*H734,2)</f>
        <v>0</v>
      </c>
      <c r="K734" s="208" t="s">
        <v>147</v>
      </c>
      <c r="L734" s="46"/>
      <c r="M734" s="213" t="s">
        <v>19</v>
      </c>
      <c r="N734" s="214" t="s">
        <v>45</v>
      </c>
      <c r="O734" s="86"/>
      <c r="P734" s="215">
        <f>O734*H734</f>
        <v>0</v>
      </c>
      <c r="Q734" s="215">
        <v>0.00020000000000000001</v>
      </c>
      <c r="R734" s="215">
        <f>Q734*H734</f>
        <v>0.032995999999999998</v>
      </c>
      <c r="S734" s="215">
        <v>0</v>
      </c>
      <c r="T734" s="216">
        <f>S734*H734</f>
        <v>0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17" t="s">
        <v>248</v>
      </c>
      <c r="AT734" s="217" t="s">
        <v>143</v>
      </c>
      <c r="AU734" s="217" t="s">
        <v>14</v>
      </c>
      <c r="AY734" s="19" t="s">
        <v>140</v>
      </c>
      <c r="BE734" s="218">
        <f>IF(N734="základní",J734,0)</f>
        <v>0</v>
      </c>
      <c r="BF734" s="218">
        <f>IF(N734="snížená",J734,0)</f>
        <v>0</v>
      </c>
      <c r="BG734" s="218">
        <f>IF(N734="zákl. přenesená",J734,0)</f>
        <v>0</v>
      </c>
      <c r="BH734" s="218">
        <f>IF(N734="sníž. přenesená",J734,0)</f>
        <v>0</v>
      </c>
      <c r="BI734" s="218">
        <f>IF(N734="nulová",J734,0)</f>
        <v>0</v>
      </c>
      <c r="BJ734" s="19" t="s">
        <v>14</v>
      </c>
      <c r="BK734" s="218">
        <f>ROUND(I734*H734,2)</f>
        <v>0</v>
      </c>
      <c r="BL734" s="19" t="s">
        <v>248</v>
      </c>
      <c r="BM734" s="217" t="s">
        <v>857</v>
      </c>
    </row>
    <row r="735" s="2" customFormat="1">
      <c r="A735" s="40"/>
      <c r="B735" s="41"/>
      <c r="C735" s="42"/>
      <c r="D735" s="219" t="s">
        <v>150</v>
      </c>
      <c r="E735" s="42"/>
      <c r="F735" s="220" t="s">
        <v>858</v>
      </c>
      <c r="G735" s="42"/>
      <c r="H735" s="42"/>
      <c r="I735" s="221"/>
      <c r="J735" s="42"/>
      <c r="K735" s="42"/>
      <c r="L735" s="46"/>
      <c r="M735" s="222"/>
      <c r="N735" s="223"/>
      <c r="O735" s="86"/>
      <c r="P735" s="86"/>
      <c r="Q735" s="86"/>
      <c r="R735" s="86"/>
      <c r="S735" s="86"/>
      <c r="T735" s="87"/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T735" s="19" t="s">
        <v>150</v>
      </c>
      <c r="AU735" s="19" t="s">
        <v>14</v>
      </c>
    </row>
    <row r="736" s="13" customFormat="1">
      <c r="A736" s="13"/>
      <c r="B736" s="224"/>
      <c r="C736" s="225"/>
      <c r="D736" s="226" t="s">
        <v>152</v>
      </c>
      <c r="E736" s="227" t="s">
        <v>19</v>
      </c>
      <c r="F736" s="228" t="s">
        <v>153</v>
      </c>
      <c r="G736" s="225"/>
      <c r="H736" s="227" t="s">
        <v>19</v>
      </c>
      <c r="I736" s="229"/>
      <c r="J736" s="225"/>
      <c r="K736" s="225"/>
      <c r="L736" s="230"/>
      <c r="M736" s="231"/>
      <c r="N736" s="232"/>
      <c r="O736" s="232"/>
      <c r="P736" s="232"/>
      <c r="Q736" s="232"/>
      <c r="R736" s="232"/>
      <c r="S736" s="232"/>
      <c r="T736" s="23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4" t="s">
        <v>152</v>
      </c>
      <c r="AU736" s="234" t="s">
        <v>14</v>
      </c>
      <c r="AV736" s="13" t="s">
        <v>81</v>
      </c>
      <c r="AW736" s="13" t="s">
        <v>33</v>
      </c>
      <c r="AX736" s="13" t="s">
        <v>73</v>
      </c>
      <c r="AY736" s="234" t="s">
        <v>140</v>
      </c>
    </row>
    <row r="737" s="13" customFormat="1">
      <c r="A737" s="13"/>
      <c r="B737" s="224"/>
      <c r="C737" s="225"/>
      <c r="D737" s="226" t="s">
        <v>152</v>
      </c>
      <c r="E737" s="227" t="s">
        <v>19</v>
      </c>
      <c r="F737" s="228" t="s">
        <v>357</v>
      </c>
      <c r="G737" s="225"/>
      <c r="H737" s="227" t="s">
        <v>19</v>
      </c>
      <c r="I737" s="229"/>
      <c r="J737" s="225"/>
      <c r="K737" s="225"/>
      <c r="L737" s="230"/>
      <c r="M737" s="231"/>
      <c r="N737" s="232"/>
      <c r="O737" s="232"/>
      <c r="P737" s="232"/>
      <c r="Q737" s="232"/>
      <c r="R737" s="232"/>
      <c r="S737" s="232"/>
      <c r="T737" s="23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4" t="s">
        <v>152</v>
      </c>
      <c r="AU737" s="234" t="s">
        <v>14</v>
      </c>
      <c r="AV737" s="13" t="s">
        <v>81</v>
      </c>
      <c r="AW737" s="13" t="s">
        <v>33</v>
      </c>
      <c r="AX737" s="13" t="s">
        <v>73</v>
      </c>
      <c r="AY737" s="234" t="s">
        <v>140</v>
      </c>
    </row>
    <row r="738" s="13" customFormat="1">
      <c r="A738" s="13"/>
      <c r="B738" s="224"/>
      <c r="C738" s="225"/>
      <c r="D738" s="226" t="s">
        <v>152</v>
      </c>
      <c r="E738" s="227" t="s">
        <v>19</v>
      </c>
      <c r="F738" s="228" t="s">
        <v>824</v>
      </c>
      <c r="G738" s="225"/>
      <c r="H738" s="227" t="s">
        <v>19</v>
      </c>
      <c r="I738" s="229"/>
      <c r="J738" s="225"/>
      <c r="K738" s="225"/>
      <c r="L738" s="230"/>
      <c r="M738" s="231"/>
      <c r="N738" s="232"/>
      <c r="O738" s="232"/>
      <c r="P738" s="232"/>
      <c r="Q738" s="232"/>
      <c r="R738" s="232"/>
      <c r="S738" s="232"/>
      <c r="T738" s="23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4" t="s">
        <v>152</v>
      </c>
      <c r="AU738" s="234" t="s">
        <v>14</v>
      </c>
      <c r="AV738" s="13" t="s">
        <v>81</v>
      </c>
      <c r="AW738" s="13" t="s">
        <v>33</v>
      </c>
      <c r="AX738" s="13" t="s">
        <v>73</v>
      </c>
      <c r="AY738" s="234" t="s">
        <v>140</v>
      </c>
    </row>
    <row r="739" s="14" customFormat="1">
      <c r="A739" s="14"/>
      <c r="B739" s="235"/>
      <c r="C739" s="236"/>
      <c r="D739" s="226" t="s">
        <v>152</v>
      </c>
      <c r="E739" s="237" t="s">
        <v>19</v>
      </c>
      <c r="F739" s="238" t="s">
        <v>859</v>
      </c>
      <c r="G739" s="236"/>
      <c r="H739" s="239">
        <v>6.4500000000000002</v>
      </c>
      <c r="I739" s="240"/>
      <c r="J739" s="236"/>
      <c r="K739" s="236"/>
      <c r="L739" s="241"/>
      <c r="M739" s="242"/>
      <c r="N739" s="243"/>
      <c r="O739" s="243"/>
      <c r="P739" s="243"/>
      <c r="Q739" s="243"/>
      <c r="R739" s="243"/>
      <c r="S739" s="243"/>
      <c r="T739" s="244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5" t="s">
        <v>152</v>
      </c>
      <c r="AU739" s="245" t="s">
        <v>14</v>
      </c>
      <c r="AV739" s="14" t="s">
        <v>14</v>
      </c>
      <c r="AW739" s="14" t="s">
        <v>33</v>
      </c>
      <c r="AX739" s="14" t="s">
        <v>73</v>
      </c>
      <c r="AY739" s="245" t="s">
        <v>140</v>
      </c>
    </row>
    <row r="740" s="14" customFormat="1">
      <c r="A740" s="14"/>
      <c r="B740" s="235"/>
      <c r="C740" s="236"/>
      <c r="D740" s="226" t="s">
        <v>152</v>
      </c>
      <c r="E740" s="237" t="s">
        <v>19</v>
      </c>
      <c r="F740" s="238" t="s">
        <v>860</v>
      </c>
      <c r="G740" s="236"/>
      <c r="H740" s="239">
        <v>1.76</v>
      </c>
      <c r="I740" s="240"/>
      <c r="J740" s="236"/>
      <c r="K740" s="236"/>
      <c r="L740" s="241"/>
      <c r="M740" s="242"/>
      <c r="N740" s="243"/>
      <c r="O740" s="243"/>
      <c r="P740" s="243"/>
      <c r="Q740" s="243"/>
      <c r="R740" s="243"/>
      <c r="S740" s="243"/>
      <c r="T740" s="244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45" t="s">
        <v>152</v>
      </c>
      <c r="AU740" s="245" t="s">
        <v>14</v>
      </c>
      <c r="AV740" s="14" t="s">
        <v>14</v>
      </c>
      <c r="AW740" s="14" t="s">
        <v>33</v>
      </c>
      <c r="AX740" s="14" t="s">
        <v>73</v>
      </c>
      <c r="AY740" s="245" t="s">
        <v>140</v>
      </c>
    </row>
    <row r="741" s="14" customFormat="1">
      <c r="A741" s="14"/>
      <c r="B741" s="235"/>
      <c r="C741" s="236"/>
      <c r="D741" s="226" t="s">
        <v>152</v>
      </c>
      <c r="E741" s="237" t="s">
        <v>19</v>
      </c>
      <c r="F741" s="238" t="s">
        <v>861</v>
      </c>
      <c r="G741" s="236"/>
      <c r="H741" s="239">
        <v>11.130000000000001</v>
      </c>
      <c r="I741" s="240"/>
      <c r="J741" s="236"/>
      <c r="K741" s="236"/>
      <c r="L741" s="241"/>
      <c r="M741" s="242"/>
      <c r="N741" s="243"/>
      <c r="O741" s="243"/>
      <c r="P741" s="243"/>
      <c r="Q741" s="243"/>
      <c r="R741" s="243"/>
      <c r="S741" s="243"/>
      <c r="T741" s="244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5" t="s">
        <v>152</v>
      </c>
      <c r="AU741" s="245" t="s">
        <v>14</v>
      </c>
      <c r="AV741" s="14" t="s">
        <v>14</v>
      </c>
      <c r="AW741" s="14" t="s">
        <v>33</v>
      </c>
      <c r="AX741" s="14" t="s">
        <v>73</v>
      </c>
      <c r="AY741" s="245" t="s">
        <v>140</v>
      </c>
    </row>
    <row r="742" s="14" customFormat="1">
      <c r="A742" s="14"/>
      <c r="B742" s="235"/>
      <c r="C742" s="236"/>
      <c r="D742" s="226" t="s">
        <v>152</v>
      </c>
      <c r="E742" s="237" t="s">
        <v>19</v>
      </c>
      <c r="F742" s="238" t="s">
        <v>862</v>
      </c>
      <c r="G742" s="236"/>
      <c r="H742" s="239">
        <v>13.460000000000001</v>
      </c>
      <c r="I742" s="240"/>
      <c r="J742" s="236"/>
      <c r="K742" s="236"/>
      <c r="L742" s="241"/>
      <c r="M742" s="242"/>
      <c r="N742" s="243"/>
      <c r="O742" s="243"/>
      <c r="P742" s="243"/>
      <c r="Q742" s="243"/>
      <c r="R742" s="243"/>
      <c r="S742" s="243"/>
      <c r="T742" s="244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5" t="s">
        <v>152</v>
      </c>
      <c r="AU742" s="245" t="s">
        <v>14</v>
      </c>
      <c r="AV742" s="14" t="s">
        <v>14</v>
      </c>
      <c r="AW742" s="14" t="s">
        <v>33</v>
      </c>
      <c r="AX742" s="14" t="s">
        <v>73</v>
      </c>
      <c r="AY742" s="245" t="s">
        <v>140</v>
      </c>
    </row>
    <row r="743" s="14" customFormat="1">
      <c r="A743" s="14"/>
      <c r="B743" s="235"/>
      <c r="C743" s="236"/>
      <c r="D743" s="226" t="s">
        <v>152</v>
      </c>
      <c r="E743" s="237" t="s">
        <v>19</v>
      </c>
      <c r="F743" s="238" t="s">
        <v>863</v>
      </c>
      <c r="G743" s="236"/>
      <c r="H743" s="239">
        <v>10.199999999999999</v>
      </c>
      <c r="I743" s="240"/>
      <c r="J743" s="236"/>
      <c r="K743" s="236"/>
      <c r="L743" s="241"/>
      <c r="M743" s="242"/>
      <c r="N743" s="243"/>
      <c r="O743" s="243"/>
      <c r="P743" s="243"/>
      <c r="Q743" s="243"/>
      <c r="R743" s="243"/>
      <c r="S743" s="243"/>
      <c r="T743" s="244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5" t="s">
        <v>152</v>
      </c>
      <c r="AU743" s="245" t="s">
        <v>14</v>
      </c>
      <c r="AV743" s="14" t="s">
        <v>14</v>
      </c>
      <c r="AW743" s="14" t="s">
        <v>33</v>
      </c>
      <c r="AX743" s="14" t="s">
        <v>73</v>
      </c>
      <c r="AY743" s="245" t="s">
        <v>140</v>
      </c>
    </row>
    <row r="744" s="14" customFormat="1">
      <c r="A744" s="14"/>
      <c r="B744" s="235"/>
      <c r="C744" s="236"/>
      <c r="D744" s="226" t="s">
        <v>152</v>
      </c>
      <c r="E744" s="237" t="s">
        <v>19</v>
      </c>
      <c r="F744" s="238" t="s">
        <v>864</v>
      </c>
      <c r="G744" s="236"/>
      <c r="H744" s="239">
        <v>2.4500000000000002</v>
      </c>
      <c r="I744" s="240"/>
      <c r="J744" s="236"/>
      <c r="K744" s="236"/>
      <c r="L744" s="241"/>
      <c r="M744" s="242"/>
      <c r="N744" s="243"/>
      <c r="O744" s="243"/>
      <c r="P744" s="243"/>
      <c r="Q744" s="243"/>
      <c r="R744" s="243"/>
      <c r="S744" s="243"/>
      <c r="T744" s="244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5" t="s">
        <v>152</v>
      </c>
      <c r="AU744" s="245" t="s">
        <v>14</v>
      </c>
      <c r="AV744" s="14" t="s">
        <v>14</v>
      </c>
      <c r="AW744" s="14" t="s">
        <v>33</v>
      </c>
      <c r="AX744" s="14" t="s">
        <v>73</v>
      </c>
      <c r="AY744" s="245" t="s">
        <v>140</v>
      </c>
    </row>
    <row r="745" s="13" customFormat="1">
      <c r="A745" s="13"/>
      <c r="B745" s="224"/>
      <c r="C745" s="225"/>
      <c r="D745" s="226" t="s">
        <v>152</v>
      </c>
      <c r="E745" s="227" t="s">
        <v>19</v>
      </c>
      <c r="F745" s="228" t="s">
        <v>850</v>
      </c>
      <c r="G745" s="225"/>
      <c r="H745" s="227" t="s">
        <v>19</v>
      </c>
      <c r="I745" s="229"/>
      <c r="J745" s="225"/>
      <c r="K745" s="225"/>
      <c r="L745" s="230"/>
      <c r="M745" s="231"/>
      <c r="N745" s="232"/>
      <c r="O745" s="232"/>
      <c r="P745" s="232"/>
      <c r="Q745" s="232"/>
      <c r="R745" s="232"/>
      <c r="S745" s="232"/>
      <c r="T745" s="23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4" t="s">
        <v>152</v>
      </c>
      <c r="AU745" s="234" t="s">
        <v>14</v>
      </c>
      <c r="AV745" s="13" t="s">
        <v>81</v>
      </c>
      <c r="AW745" s="13" t="s">
        <v>33</v>
      </c>
      <c r="AX745" s="13" t="s">
        <v>73</v>
      </c>
      <c r="AY745" s="234" t="s">
        <v>140</v>
      </c>
    </row>
    <row r="746" s="14" customFormat="1">
      <c r="A746" s="14"/>
      <c r="B746" s="235"/>
      <c r="C746" s="236"/>
      <c r="D746" s="226" t="s">
        <v>152</v>
      </c>
      <c r="E746" s="237" t="s">
        <v>19</v>
      </c>
      <c r="F746" s="238" t="s">
        <v>865</v>
      </c>
      <c r="G746" s="236"/>
      <c r="H746" s="239">
        <v>13.94</v>
      </c>
      <c r="I746" s="240"/>
      <c r="J746" s="236"/>
      <c r="K746" s="236"/>
      <c r="L746" s="241"/>
      <c r="M746" s="242"/>
      <c r="N746" s="243"/>
      <c r="O746" s="243"/>
      <c r="P746" s="243"/>
      <c r="Q746" s="243"/>
      <c r="R746" s="243"/>
      <c r="S746" s="243"/>
      <c r="T746" s="244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5" t="s">
        <v>152</v>
      </c>
      <c r="AU746" s="245" t="s">
        <v>14</v>
      </c>
      <c r="AV746" s="14" t="s">
        <v>14</v>
      </c>
      <c r="AW746" s="14" t="s">
        <v>33</v>
      </c>
      <c r="AX746" s="14" t="s">
        <v>73</v>
      </c>
      <c r="AY746" s="245" t="s">
        <v>140</v>
      </c>
    </row>
    <row r="747" s="13" customFormat="1">
      <c r="A747" s="13"/>
      <c r="B747" s="224"/>
      <c r="C747" s="225"/>
      <c r="D747" s="226" t="s">
        <v>152</v>
      </c>
      <c r="E747" s="227" t="s">
        <v>19</v>
      </c>
      <c r="F747" s="228" t="s">
        <v>866</v>
      </c>
      <c r="G747" s="225"/>
      <c r="H747" s="227" t="s">
        <v>19</v>
      </c>
      <c r="I747" s="229"/>
      <c r="J747" s="225"/>
      <c r="K747" s="225"/>
      <c r="L747" s="230"/>
      <c r="M747" s="231"/>
      <c r="N747" s="232"/>
      <c r="O747" s="232"/>
      <c r="P747" s="232"/>
      <c r="Q747" s="232"/>
      <c r="R747" s="232"/>
      <c r="S747" s="232"/>
      <c r="T747" s="23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4" t="s">
        <v>152</v>
      </c>
      <c r="AU747" s="234" t="s">
        <v>14</v>
      </c>
      <c r="AV747" s="13" t="s">
        <v>81</v>
      </c>
      <c r="AW747" s="13" t="s">
        <v>33</v>
      </c>
      <c r="AX747" s="13" t="s">
        <v>73</v>
      </c>
      <c r="AY747" s="234" t="s">
        <v>140</v>
      </c>
    </row>
    <row r="748" s="14" customFormat="1">
      <c r="A748" s="14"/>
      <c r="B748" s="235"/>
      <c r="C748" s="236"/>
      <c r="D748" s="226" t="s">
        <v>152</v>
      </c>
      <c r="E748" s="237" t="s">
        <v>19</v>
      </c>
      <c r="F748" s="238" t="s">
        <v>867</v>
      </c>
      <c r="G748" s="236"/>
      <c r="H748" s="239">
        <v>10.09</v>
      </c>
      <c r="I748" s="240"/>
      <c r="J748" s="236"/>
      <c r="K748" s="236"/>
      <c r="L748" s="241"/>
      <c r="M748" s="242"/>
      <c r="N748" s="243"/>
      <c r="O748" s="243"/>
      <c r="P748" s="243"/>
      <c r="Q748" s="243"/>
      <c r="R748" s="243"/>
      <c r="S748" s="243"/>
      <c r="T748" s="244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45" t="s">
        <v>152</v>
      </c>
      <c r="AU748" s="245" t="s">
        <v>14</v>
      </c>
      <c r="AV748" s="14" t="s">
        <v>14</v>
      </c>
      <c r="AW748" s="14" t="s">
        <v>33</v>
      </c>
      <c r="AX748" s="14" t="s">
        <v>73</v>
      </c>
      <c r="AY748" s="245" t="s">
        <v>140</v>
      </c>
    </row>
    <row r="749" s="13" customFormat="1">
      <c r="A749" s="13"/>
      <c r="B749" s="224"/>
      <c r="C749" s="225"/>
      <c r="D749" s="226" t="s">
        <v>152</v>
      </c>
      <c r="E749" s="227" t="s">
        <v>19</v>
      </c>
      <c r="F749" s="228" t="s">
        <v>868</v>
      </c>
      <c r="G749" s="225"/>
      <c r="H749" s="227" t="s">
        <v>19</v>
      </c>
      <c r="I749" s="229"/>
      <c r="J749" s="225"/>
      <c r="K749" s="225"/>
      <c r="L749" s="230"/>
      <c r="M749" s="231"/>
      <c r="N749" s="232"/>
      <c r="O749" s="232"/>
      <c r="P749" s="232"/>
      <c r="Q749" s="232"/>
      <c r="R749" s="232"/>
      <c r="S749" s="232"/>
      <c r="T749" s="233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34" t="s">
        <v>152</v>
      </c>
      <c r="AU749" s="234" t="s">
        <v>14</v>
      </c>
      <c r="AV749" s="13" t="s">
        <v>81</v>
      </c>
      <c r="AW749" s="13" t="s">
        <v>33</v>
      </c>
      <c r="AX749" s="13" t="s">
        <v>73</v>
      </c>
      <c r="AY749" s="234" t="s">
        <v>140</v>
      </c>
    </row>
    <row r="750" s="14" customFormat="1">
      <c r="A750" s="14"/>
      <c r="B750" s="235"/>
      <c r="C750" s="236"/>
      <c r="D750" s="226" t="s">
        <v>152</v>
      </c>
      <c r="E750" s="237" t="s">
        <v>19</v>
      </c>
      <c r="F750" s="238" t="s">
        <v>869</v>
      </c>
      <c r="G750" s="236"/>
      <c r="H750" s="239">
        <v>9.9499999999999993</v>
      </c>
      <c r="I750" s="240"/>
      <c r="J750" s="236"/>
      <c r="K750" s="236"/>
      <c r="L750" s="241"/>
      <c r="M750" s="242"/>
      <c r="N750" s="243"/>
      <c r="O750" s="243"/>
      <c r="P750" s="243"/>
      <c r="Q750" s="243"/>
      <c r="R750" s="243"/>
      <c r="S750" s="243"/>
      <c r="T750" s="244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45" t="s">
        <v>152</v>
      </c>
      <c r="AU750" s="245" t="s">
        <v>14</v>
      </c>
      <c r="AV750" s="14" t="s">
        <v>14</v>
      </c>
      <c r="AW750" s="14" t="s">
        <v>33</v>
      </c>
      <c r="AX750" s="14" t="s">
        <v>73</v>
      </c>
      <c r="AY750" s="245" t="s">
        <v>140</v>
      </c>
    </row>
    <row r="751" s="13" customFormat="1">
      <c r="A751" s="13"/>
      <c r="B751" s="224"/>
      <c r="C751" s="225"/>
      <c r="D751" s="226" t="s">
        <v>152</v>
      </c>
      <c r="E751" s="227" t="s">
        <v>19</v>
      </c>
      <c r="F751" s="228" t="s">
        <v>870</v>
      </c>
      <c r="G751" s="225"/>
      <c r="H751" s="227" t="s">
        <v>19</v>
      </c>
      <c r="I751" s="229"/>
      <c r="J751" s="225"/>
      <c r="K751" s="225"/>
      <c r="L751" s="230"/>
      <c r="M751" s="231"/>
      <c r="N751" s="232"/>
      <c r="O751" s="232"/>
      <c r="P751" s="232"/>
      <c r="Q751" s="232"/>
      <c r="R751" s="232"/>
      <c r="S751" s="232"/>
      <c r="T751" s="23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4" t="s">
        <v>152</v>
      </c>
      <c r="AU751" s="234" t="s">
        <v>14</v>
      </c>
      <c r="AV751" s="13" t="s">
        <v>81</v>
      </c>
      <c r="AW751" s="13" t="s">
        <v>33</v>
      </c>
      <c r="AX751" s="13" t="s">
        <v>73</v>
      </c>
      <c r="AY751" s="234" t="s">
        <v>140</v>
      </c>
    </row>
    <row r="752" s="14" customFormat="1">
      <c r="A752" s="14"/>
      <c r="B752" s="235"/>
      <c r="C752" s="236"/>
      <c r="D752" s="226" t="s">
        <v>152</v>
      </c>
      <c r="E752" s="237" t="s">
        <v>19</v>
      </c>
      <c r="F752" s="238" t="s">
        <v>871</v>
      </c>
      <c r="G752" s="236"/>
      <c r="H752" s="239">
        <v>1.8</v>
      </c>
      <c r="I752" s="240"/>
      <c r="J752" s="236"/>
      <c r="K752" s="236"/>
      <c r="L752" s="241"/>
      <c r="M752" s="242"/>
      <c r="N752" s="243"/>
      <c r="O752" s="243"/>
      <c r="P752" s="243"/>
      <c r="Q752" s="243"/>
      <c r="R752" s="243"/>
      <c r="S752" s="243"/>
      <c r="T752" s="244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45" t="s">
        <v>152</v>
      </c>
      <c r="AU752" s="245" t="s">
        <v>14</v>
      </c>
      <c r="AV752" s="14" t="s">
        <v>14</v>
      </c>
      <c r="AW752" s="14" t="s">
        <v>33</v>
      </c>
      <c r="AX752" s="14" t="s">
        <v>73</v>
      </c>
      <c r="AY752" s="245" t="s">
        <v>140</v>
      </c>
    </row>
    <row r="753" s="16" customFormat="1">
      <c r="A753" s="16"/>
      <c r="B753" s="257"/>
      <c r="C753" s="258"/>
      <c r="D753" s="226" t="s">
        <v>152</v>
      </c>
      <c r="E753" s="259" t="s">
        <v>19</v>
      </c>
      <c r="F753" s="260" t="s">
        <v>283</v>
      </c>
      <c r="G753" s="258"/>
      <c r="H753" s="261">
        <v>81.230000000000004</v>
      </c>
      <c r="I753" s="262"/>
      <c r="J753" s="258"/>
      <c r="K753" s="258"/>
      <c r="L753" s="263"/>
      <c r="M753" s="264"/>
      <c r="N753" s="265"/>
      <c r="O753" s="265"/>
      <c r="P753" s="265"/>
      <c r="Q753" s="265"/>
      <c r="R753" s="265"/>
      <c r="S753" s="265"/>
      <c r="T753" s="266"/>
      <c r="U753" s="16"/>
      <c r="V753" s="16"/>
      <c r="W753" s="16"/>
      <c r="X753" s="16"/>
      <c r="Y753" s="16"/>
      <c r="Z753" s="16"/>
      <c r="AA753" s="16"/>
      <c r="AB753" s="16"/>
      <c r="AC753" s="16"/>
      <c r="AD753" s="16"/>
      <c r="AE753" s="16"/>
      <c r="AT753" s="267" t="s">
        <v>152</v>
      </c>
      <c r="AU753" s="267" t="s">
        <v>14</v>
      </c>
      <c r="AV753" s="16" t="s">
        <v>141</v>
      </c>
      <c r="AW753" s="16" t="s">
        <v>33</v>
      </c>
      <c r="AX753" s="16" t="s">
        <v>73</v>
      </c>
      <c r="AY753" s="267" t="s">
        <v>140</v>
      </c>
    </row>
    <row r="754" s="13" customFormat="1">
      <c r="A754" s="13"/>
      <c r="B754" s="224"/>
      <c r="C754" s="225"/>
      <c r="D754" s="226" t="s">
        <v>152</v>
      </c>
      <c r="E754" s="227" t="s">
        <v>19</v>
      </c>
      <c r="F754" s="228" t="s">
        <v>612</v>
      </c>
      <c r="G754" s="225"/>
      <c r="H754" s="227" t="s">
        <v>19</v>
      </c>
      <c r="I754" s="229"/>
      <c r="J754" s="225"/>
      <c r="K754" s="225"/>
      <c r="L754" s="230"/>
      <c r="M754" s="231"/>
      <c r="N754" s="232"/>
      <c r="O754" s="232"/>
      <c r="P754" s="232"/>
      <c r="Q754" s="232"/>
      <c r="R754" s="232"/>
      <c r="S754" s="232"/>
      <c r="T754" s="23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34" t="s">
        <v>152</v>
      </c>
      <c r="AU754" s="234" t="s">
        <v>14</v>
      </c>
      <c r="AV754" s="13" t="s">
        <v>81</v>
      </c>
      <c r="AW754" s="13" t="s">
        <v>33</v>
      </c>
      <c r="AX754" s="13" t="s">
        <v>73</v>
      </c>
      <c r="AY754" s="234" t="s">
        <v>140</v>
      </c>
    </row>
    <row r="755" s="13" customFormat="1">
      <c r="A755" s="13"/>
      <c r="B755" s="224"/>
      <c r="C755" s="225"/>
      <c r="D755" s="226" t="s">
        <v>152</v>
      </c>
      <c r="E755" s="227" t="s">
        <v>19</v>
      </c>
      <c r="F755" s="228" t="s">
        <v>824</v>
      </c>
      <c r="G755" s="225"/>
      <c r="H755" s="227" t="s">
        <v>19</v>
      </c>
      <c r="I755" s="229"/>
      <c r="J755" s="225"/>
      <c r="K755" s="225"/>
      <c r="L755" s="230"/>
      <c r="M755" s="231"/>
      <c r="N755" s="232"/>
      <c r="O755" s="232"/>
      <c r="P755" s="232"/>
      <c r="Q755" s="232"/>
      <c r="R755" s="232"/>
      <c r="S755" s="232"/>
      <c r="T755" s="23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4" t="s">
        <v>152</v>
      </c>
      <c r="AU755" s="234" t="s">
        <v>14</v>
      </c>
      <c r="AV755" s="13" t="s">
        <v>81</v>
      </c>
      <c r="AW755" s="13" t="s">
        <v>33</v>
      </c>
      <c r="AX755" s="13" t="s">
        <v>73</v>
      </c>
      <c r="AY755" s="234" t="s">
        <v>140</v>
      </c>
    </row>
    <row r="756" s="14" customFormat="1">
      <c r="A756" s="14"/>
      <c r="B756" s="235"/>
      <c r="C756" s="236"/>
      <c r="D756" s="226" t="s">
        <v>152</v>
      </c>
      <c r="E756" s="237" t="s">
        <v>19</v>
      </c>
      <c r="F756" s="238" t="s">
        <v>872</v>
      </c>
      <c r="G756" s="236"/>
      <c r="H756" s="239">
        <v>6.4500000000000002</v>
      </c>
      <c r="I756" s="240"/>
      <c r="J756" s="236"/>
      <c r="K756" s="236"/>
      <c r="L756" s="241"/>
      <c r="M756" s="242"/>
      <c r="N756" s="243"/>
      <c r="O756" s="243"/>
      <c r="P756" s="243"/>
      <c r="Q756" s="243"/>
      <c r="R756" s="243"/>
      <c r="S756" s="243"/>
      <c r="T756" s="244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45" t="s">
        <v>152</v>
      </c>
      <c r="AU756" s="245" t="s">
        <v>14</v>
      </c>
      <c r="AV756" s="14" t="s">
        <v>14</v>
      </c>
      <c r="AW756" s="14" t="s">
        <v>33</v>
      </c>
      <c r="AX756" s="14" t="s">
        <v>73</v>
      </c>
      <c r="AY756" s="245" t="s">
        <v>140</v>
      </c>
    </row>
    <row r="757" s="14" customFormat="1">
      <c r="A757" s="14"/>
      <c r="B757" s="235"/>
      <c r="C757" s="236"/>
      <c r="D757" s="226" t="s">
        <v>152</v>
      </c>
      <c r="E757" s="237" t="s">
        <v>19</v>
      </c>
      <c r="F757" s="238" t="s">
        <v>873</v>
      </c>
      <c r="G757" s="236"/>
      <c r="H757" s="239">
        <v>1.76</v>
      </c>
      <c r="I757" s="240"/>
      <c r="J757" s="236"/>
      <c r="K757" s="236"/>
      <c r="L757" s="241"/>
      <c r="M757" s="242"/>
      <c r="N757" s="243"/>
      <c r="O757" s="243"/>
      <c r="P757" s="243"/>
      <c r="Q757" s="243"/>
      <c r="R757" s="243"/>
      <c r="S757" s="243"/>
      <c r="T757" s="244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45" t="s">
        <v>152</v>
      </c>
      <c r="AU757" s="245" t="s">
        <v>14</v>
      </c>
      <c r="AV757" s="14" t="s">
        <v>14</v>
      </c>
      <c r="AW757" s="14" t="s">
        <v>33</v>
      </c>
      <c r="AX757" s="14" t="s">
        <v>73</v>
      </c>
      <c r="AY757" s="245" t="s">
        <v>140</v>
      </c>
    </row>
    <row r="758" s="14" customFormat="1">
      <c r="A758" s="14"/>
      <c r="B758" s="235"/>
      <c r="C758" s="236"/>
      <c r="D758" s="226" t="s">
        <v>152</v>
      </c>
      <c r="E758" s="237" t="s">
        <v>19</v>
      </c>
      <c r="F758" s="238" t="s">
        <v>874</v>
      </c>
      <c r="G758" s="236"/>
      <c r="H758" s="239">
        <v>13.65</v>
      </c>
      <c r="I758" s="240"/>
      <c r="J758" s="236"/>
      <c r="K758" s="236"/>
      <c r="L758" s="241"/>
      <c r="M758" s="242"/>
      <c r="N758" s="243"/>
      <c r="O758" s="243"/>
      <c r="P758" s="243"/>
      <c r="Q758" s="243"/>
      <c r="R758" s="243"/>
      <c r="S758" s="243"/>
      <c r="T758" s="244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5" t="s">
        <v>152</v>
      </c>
      <c r="AU758" s="245" t="s">
        <v>14</v>
      </c>
      <c r="AV758" s="14" t="s">
        <v>14</v>
      </c>
      <c r="AW758" s="14" t="s">
        <v>33</v>
      </c>
      <c r="AX758" s="14" t="s">
        <v>73</v>
      </c>
      <c r="AY758" s="245" t="s">
        <v>140</v>
      </c>
    </row>
    <row r="759" s="14" customFormat="1">
      <c r="A759" s="14"/>
      <c r="B759" s="235"/>
      <c r="C759" s="236"/>
      <c r="D759" s="226" t="s">
        <v>152</v>
      </c>
      <c r="E759" s="237" t="s">
        <v>19</v>
      </c>
      <c r="F759" s="238" t="s">
        <v>875</v>
      </c>
      <c r="G759" s="236"/>
      <c r="H759" s="239">
        <v>13.460000000000001</v>
      </c>
      <c r="I759" s="240"/>
      <c r="J759" s="236"/>
      <c r="K759" s="236"/>
      <c r="L759" s="241"/>
      <c r="M759" s="242"/>
      <c r="N759" s="243"/>
      <c r="O759" s="243"/>
      <c r="P759" s="243"/>
      <c r="Q759" s="243"/>
      <c r="R759" s="243"/>
      <c r="S759" s="243"/>
      <c r="T759" s="244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45" t="s">
        <v>152</v>
      </c>
      <c r="AU759" s="245" t="s">
        <v>14</v>
      </c>
      <c r="AV759" s="14" t="s">
        <v>14</v>
      </c>
      <c r="AW759" s="14" t="s">
        <v>33</v>
      </c>
      <c r="AX759" s="14" t="s">
        <v>73</v>
      </c>
      <c r="AY759" s="245" t="s">
        <v>140</v>
      </c>
    </row>
    <row r="760" s="14" customFormat="1">
      <c r="A760" s="14"/>
      <c r="B760" s="235"/>
      <c r="C760" s="236"/>
      <c r="D760" s="226" t="s">
        <v>152</v>
      </c>
      <c r="E760" s="237" t="s">
        <v>19</v>
      </c>
      <c r="F760" s="238" t="s">
        <v>876</v>
      </c>
      <c r="G760" s="236"/>
      <c r="H760" s="239">
        <v>10.199999999999999</v>
      </c>
      <c r="I760" s="240"/>
      <c r="J760" s="236"/>
      <c r="K760" s="236"/>
      <c r="L760" s="241"/>
      <c r="M760" s="242"/>
      <c r="N760" s="243"/>
      <c r="O760" s="243"/>
      <c r="P760" s="243"/>
      <c r="Q760" s="243"/>
      <c r="R760" s="243"/>
      <c r="S760" s="243"/>
      <c r="T760" s="244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45" t="s">
        <v>152</v>
      </c>
      <c r="AU760" s="245" t="s">
        <v>14</v>
      </c>
      <c r="AV760" s="14" t="s">
        <v>14</v>
      </c>
      <c r="AW760" s="14" t="s">
        <v>33</v>
      </c>
      <c r="AX760" s="14" t="s">
        <v>73</v>
      </c>
      <c r="AY760" s="245" t="s">
        <v>140</v>
      </c>
    </row>
    <row r="761" s="14" customFormat="1">
      <c r="A761" s="14"/>
      <c r="B761" s="235"/>
      <c r="C761" s="236"/>
      <c r="D761" s="226" t="s">
        <v>152</v>
      </c>
      <c r="E761" s="237" t="s">
        <v>19</v>
      </c>
      <c r="F761" s="238" t="s">
        <v>877</v>
      </c>
      <c r="G761" s="236"/>
      <c r="H761" s="239">
        <v>2.4500000000000002</v>
      </c>
      <c r="I761" s="240"/>
      <c r="J761" s="236"/>
      <c r="K761" s="236"/>
      <c r="L761" s="241"/>
      <c r="M761" s="242"/>
      <c r="N761" s="243"/>
      <c r="O761" s="243"/>
      <c r="P761" s="243"/>
      <c r="Q761" s="243"/>
      <c r="R761" s="243"/>
      <c r="S761" s="243"/>
      <c r="T761" s="244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45" t="s">
        <v>152</v>
      </c>
      <c r="AU761" s="245" t="s">
        <v>14</v>
      </c>
      <c r="AV761" s="14" t="s">
        <v>14</v>
      </c>
      <c r="AW761" s="14" t="s">
        <v>33</v>
      </c>
      <c r="AX761" s="14" t="s">
        <v>73</v>
      </c>
      <c r="AY761" s="245" t="s">
        <v>140</v>
      </c>
    </row>
    <row r="762" s="13" customFormat="1">
      <c r="A762" s="13"/>
      <c r="B762" s="224"/>
      <c r="C762" s="225"/>
      <c r="D762" s="226" t="s">
        <v>152</v>
      </c>
      <c r="E762" s="227" t="s">
        <v>19</v>
      </c>
      <c r="F762" s="228" t="s">
        <v>850</v>
      </c>
      <c r="G762" s="225"/>
      <c r="H762" s="227" t="s">
        <v>19</v>
      </c>
      <c r="I762" s="229"/>
      <c r="J762" s="225"/>
      <c r="K762" s="225"/>
      <c r="L762" s="230"/>
      <c r="M762" s="231"/>
      <c r="N762" s="232"/>
      <c r="O762" s="232"/>
      <c r="P762" s="232"/>
      <c r="Q762" s="232"/>
      <c r="R762" s="232"/>
      <c r="S762" s="232"/>
      <c r="T762" s="233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4" t="s">
        <v>152</v>
      </c>
      <c r="AU762" s="234" t="s">
        <v>14</v>
      </c>
      <c r="AV762" s="13" t="s">
        <v>81</v>
      </c>
      <c r="AW762" s="13" t="s">
        <v>33</v>
      </c>
      <c r="AX762" s="13" t="s">
        <v>73</v>
      </c>
      <c r="AY762" s="234" t="s">
        <v>140</v>
      </c>
    </row>
    <row r="763" s="14" customFormat="1">
      <c r="A763" s="14"/>
      <c r="B763" s="235"/>
      <c r="C763" s="236"/>
      <c r="D763" s="226" t="s">
        <v>152</v>
      </c>
      <c r="E763" s="237" t="s">
        <v>19</v>
      </c>
      <c r="F763" s="238" t="s">
        <v>878</v>
      </c>
      <c r="G763" s="236"/>
      <c r="H763" s="239">
        <v>13.94</v>
      </c>
      <c r="I763" s="240"/>
      <c r="J763" s="236"/>
      <c r="K763" s="236"/>
      <c r="L763" s="241"/>
      <c r="M763" s="242"/>
      <c r="N763" s="243"/>
      <c r="O763" s="243"/>
      <c r="P763" s="243"/>
      <c r="Q763" s="243"/>
      <c r="R763" s="243"/>
      <c r="S763" s="243"/>
      <c r="T763" s="244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45" t="s">
        <v>152</v>
      </c>
      <c r="AU763" s="245" t="s">
        <v>14</v>
      </c>
      <c r="AV763" s="14" t="s">
        <v>14</v>
      </c>
      <c r="AW763" s="14" t="s">
        <v>33</v>
      </c>
      <c r="AX763" s="14" t="s">
        <v>73</v>
      </c>
      <c r="AY763" s="245" t="s">
        <v>140</v>
      </c>
    </row>
    <row r="764" s="13" customFormat="1">
      <c r="A764" s="13"/>
      <c r="B764" s="224"/>
      <c r="C764" s="225"/>
      <c r="D764" s="226" t="s">
        <v>152</v>
      </c>
      <c r="E764" s="227" t="s">
        <v>19</v>
      </c>
      <c r="F764" s="228" t="s">
        <v>866</v>
      </c>
      <c r="G764" s="225"/>
      <c r="H764" s="227" t="s">
        <v>19</v>
      </c>
      <c r="I764" s="229"/>
      <c r="J764" s="225"/>
      <c r="K764" s="225"/>
      <c r="L764" s="230"/>
      <c r="M764" s="231"/>
      <c r="N764" s="232"/>
      <c r="O764" s="232"/>
      <c r="P764" s="232"/>
      <c r="Q764" s="232"/>
      <c r="R764" s="232"/>
      <c r="S764" s="232"/>
      <c r="T764" s="23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34" t="s">
        <v>152</v>
      </c>
      <c r="AU764" s="234" t="s">
        <v>14</v>
      </c>
      <c r="AV764" s="13" t="s">
        <v>81</v>
      </c>
      <c r="AW764" s="13" t="s">
        <v>33</v>
      </c>
      <c r="AX764" s="13" t="s">
        <v>73</v>
      </c>
      <c r="AY764" s="234" t="s">
        <v>140</v>
      </c>
    </row>
    <row r="765" s="14" customFormat="1">
      <c r="A765" s="14"/>
      <c r="B765" s="235"/>
      <c r="C765" s="236"/>
      <c r="D765" s="226" t="s">
        <v>152</v>
      </c>
      <c r="E765" s="237" t="s">
        <v>19</v>
      </c>
      <c r="F765" s="238" t="s">
        <v>879</v>
      </c>
      <c r="G765" s="236"/>
      <c r="H765" s="239">
        <v>10.09</v>
      </c>
      <c r="I765" s="240"/>
      <c r="J765" s="236"/>
      <c r="K765" s="236"/>
      <c r="L765" s="241"/>
      <c r="M765" s="242"/>
      <c r="N765" s="243"/>
      <c r="O765" s="243"/>
      <c r="P765" s="243"/>
      <c r="Q765" s="243"/>
      <c r="R765" s="243"/>
      <c r="S765" s="243"/>
      <c r="T765" s="244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45" t="s">
        <v>152</v>
      </c>
      <c r="AU765" s="245" t="s">
        <v>14</v>
      </c>
      <c r="AV765" s="14" t="s">
        <v>14</v>
      </c>
      <c r="AW765" s="14" t="s">
        <v>33</v>
      </c>
      <c r="AX765" s="14" t="s">
        <v>73</v>
      </c>
      <c r="AY765" s="245" t="s">
        <v>140</v>
      </c>
    </row>
    <row r="766" s="13" customFormat="1">
      <c r="A766" s="13"/>
      <c r="B766" s="224"/>
      <c r="C766" s="225"/>
      <c r="D766" s="226" t="s">
        <v>152</v>
      </c>
      <c r="E766" s="227" t="s">
        <v>19</v>
      </c>
      <c r="F766" s="228" t="s">
        <v>868</v>
      </c>
      <c r="G766" s="225"/>
      <c r="H766" s="227" t="s">
        <v>19</v>
      </c>
      <c r="I766" s="229"/>
      <c r="J766" s="225"/>
      <c r="K766" s="225"/>
      <c r="L766" s="230"/>
      <c r="M766" s="231"/>
      <c r="N766" s="232"/>
      <c r="O766" s="232"/>
      <c r="P766" s="232"/>
      <c r="Q766" s="232"/>
      <c r="R766" s="232"/>
      <c r="S766" s="232"/>
      <c r="T766" s="233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34" t="s">
        <v>152</v>
      </c>
      <c r="AU766" s="234" t="s">
        <v>14</v>
      </c>
      <c r="AV766" s="13" t="s">
        <v>81</v>
      </c>
      <c r="AW766" s="13" t="s">
        <v>33</v>
      </c>
      <c r="AX766" s="13" t="s">
        <v>73</v>
      </c>
      <c r="AY766" s="234" t="s">
        <v>140</v>
      </c>
    </row>
    <row r="767" s="14" customFormat="1">
      <c r="A767" s="14"/>
      <c r="B767" s="235"/>
      <c r="C767" s="236"/>
      <c r="D767" s="226" t="s">
        <v>152</v>
      </c>
      <c r="E767" s="237" t="s">
        <v>19</v>
      </c>
      <c r="F767" s="238" t="s">
        <v>880</v>
      </c>
      <c r="G767" s="236"/>
      <c r="H767" s="239">
        <v>9.9499999999999993</v>
      </c>
      <c r="I767" s="240"/>
      <c r="J767" s="236"/>
      <c r="K767" s="236"/>
      <c r="L767" s="241"/>
      <c r="M767" s="242"/>
      <c r="N767" s="243"/>
      <c r="O767" s="243"/>
      <c r="P767" s="243"/>
      <c r="Q767" s="243"/>
      <c r="R767" s="243"/>
      <c r="S767" s="243"/>
      <c r="T767" s="244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5" t="s">
        <v>152</v>
      </c>
      <c r="AU767" s="245" t="s">
        <v>14</v>
      </c>
      <c r="AV767" s="14" t="s">
        <v>14</v>
      </c>
      <c r="AW767" s="14" t="s">
        <v>33</v>
      </c>
      <c r="AX767" s="14" t="s">
        <v>73</v>
      </c>
      <c r="AY767" s="245" t="s">
        <v>140</v>
      </c>
    </row>
    <row r="768" s="13" customFormat="1">
      <c r="A768" s="13"/>
      <c r="B768" s="224"/>
      <c r="C768" s="225"/>
      <c r="D768" s="226" t="s">
        <v>152</v>
      </c>
      <c r="E768" s="227" t="s">
        <v>19</v>
      </c>
      <c r="F768" s="228" t="s">
        <v>870</v>
      </c>
      <c r="G768" s="225"/>
      <c r="H768" s="227" t="s">
        <v>19</v>
      </c>
      <c r="I768" s="229"/>
      <c r="J768" s="225"/>
      <c r="K768" s="225"/>
      <c r="L768" s="230"/>
      <c r="M768" s="231"/>
      <c r="N768" s="232"/>
      <c r="O768" s="232"/>
      <c r="P768" s="232"/>
      <c r="Q768" s="232"/>
      <c r="R768" s="232"/>
      <c r="S768" s="232"/>
      <c r="T768" s="233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34" t="s">
        <v>152</v>
      </c>
      <c r="AU768" s="234" t="s">
        <v>14</v>
      </c>
      <c r="AV768" s="13" t="s">
        <v>81</v>
      </c>
      <c r="AW768" s="13" t="s">
        <v>33</v>
      </c>
      <c r="AX768" s="13" t="s">
        <v>73</v>
      </c>
      <c r="AY768" s="234" t="s">
        <v>140</v>
      </c>
    </row>
    <row r="769" s="14" customFormat="1">
      <c r="A769" s="14"/>
      <c r="B769" s="235"/>
      <c r="C769" s="236"/>
      <c r="D769" s="226" t="s">
        <v>152</v>
      </c>
      <c r="E769" s="237" t="s">
        <v>19</v>
      </c>
      <c r="F769" s="238" t="s">
        <v>881</v>
      </c>
      <c r="G769" s="236"/>
      <c r="H769" s="239">
        <v>1.8</v>
      </c>
      <c r="I769" s="240"/>
      <c r="J769" s="236"/>
      <c r="K769" s="236"/>
      <c r="L769" s="241"/>
      <c r="M769" s="242"/>
      <c r="N769" s="243"/>
      <c r="O769" s="243"/>
      <c r="P769" s="243"/>
      <c r="Q769" s="243"/>
      <c r="R769" s="243"/>
      <c r="S769" s="243"/>
      <c r="T769" s="244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45" t="s">
        <v>152</v>
      </c>
      <c r="AU769" s="245" t="s">
        <v>14</v>
      </c>
      <c r="AV769" s="14" t="s">
        <v>14</v>
      </c>
      <c r="AW769" s="14" t="s">
        <v>33</v>
      </c>
      <c r="AX769" s="14" t="s">
        <v>73</v>
      </c>
      <c r="AY769" s="245" t="s">
        <v>140</v>
      </c>
    </row>
    <row r="770" s="16" customFormat="1">
      <c r="A770" s="16"/>
      <c r="B770" s="257"/>
      <c r="C770" s="258"/>
      <c r="D770" s="226" t="s">
        <v>152</v>
      </c>
      <c r="E770" s="259" t="s">
        <v>19</v>
      </c>
      <c r="F770" s="260" t="s">
        <v>283</v>
      </c>
      <c r="G770" s="258"/>
      <c r="H770" s="261">
        <v>83.75</v>
      </c>
      <c r="I770" s="262"/>
      <c r="J770" s="258"/>
      <c r="K770" s="258"/>
      <c r="L770" s="263"/>
      <c r="M770" s="264"/>
      <c r="N770" s="265"/>
      <c r="O770" s="265"/>
      <c r="P770" s="265"/>
      <c r="Q770" s="265"/>
      <c r="R770" s="265"/>
      <c r="S770" s="265"/>
      <c r="T770" s="266"/>
      <c r="U770" s="16"/>
      <c r="V770" s="16"/>
      <c r="W770" s="16"/>
      <c r="X770" s="16"/>
      <c r="Y770" s="16"/>
      <c r="Z770" s="16"/>
      <c r="AA770" s="16"/>
      <c r="AB770" s="16"/>
      <c r="AC770" s="16"/>
      <c r="AD770" s="16"/>
      <c r="AE770" s="16"/>
      <c r="AT770" s="267" t="s">
        <v>152</v>
      </c>
      <c r="AU770" s="267" t="s">
        <v>14</v>
      </c>
      <c r="AV770" s="16" t="s">
        <v>141</v>
      </c>
      <c r="AW770" s="16" t="s">
        <v>33</v>
      </c>
      <c r="AX770" s="16" t="s">
        <v>73</v>
      </c>
      <c r="AY770" s="267" t="s">
        <v>140</v>
      </c>
    </row>
    <row r="771" s="15" customFormat="1">
      <c r="A771" s="15"/>
      <c r="B771" s="246"/>
      <c r="C771" s="247"/>
      <c r="D771" s="226" t="s">
        <v>152</v>
      </c>
      <c r="E771" s="248" t="s">
        <v>19</v>
      </c>
      <c r="F771" s="249" t="s">
        <v>189</v>
      </c>
      <c r="G771" s="247"/>
      <c r="H771" s="250">
        <v>164.97999999999999</v>
      </c>
      <c r="I771" s="251"/>
      <c r="J771" s="247"/>
      <c r="K771" s="247"/>
      <c r="L771" s="252"/>
      <c r="M771" s="253"/>
      <c r="N771" s="254"/>
      <c r="O771" s="254"/>
      <c r="P771" s="254"/>
      <c r="Q771" s="254"/>
      <c r="R771" s="254"/>
      <c r="S771" s="254"/>
      <c r="T771" s="255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T771" s="256" t="s">
        <v>152</v>
      </c>
      <c r="AU771" s="256" t="s">
        <v>14</v>
      </c>
      <c r="AV771" s="15" t="s">
        <v>148</v>
      </c>
      <c r="AW771" s="15" t="s">
        <v>33</v>
      </c>
      <c r="AX771" s="15" t="s">
        <v>81</v>
      </c>
      <c r="AY771" s="256" t="s">
        <v>140</v>
      </c>
    </row>
    <row r="772" s="2" customFormat="1" ht="24.15" customHeight="1">
      <c r="A772" s="40"/>
      <c r="B772" s="41"/>
      <c r="C772" s="206" t="s">
        <v>882</v>
      </c>
      <c r="D772" s="206" t="s">
        <v>143</v>
      </c>
      <c r="E772" s="207" t="s">
        <v>883</v>
      </c>
      <c r="F772" s="208" t="s">
        <v>884</v>
      </c>
      <c r="G772" s="209" t="s">
        <v>303</v>
      </c>
      <c r="H772" s="210">
        <v>38.299999999999997</v>
      </c>
      <c r="I772" s="211"/>
      <c r="J772" s="212">
        <f>ROUND(I772*H772,2)</f>
        <v>0</v>
      </c>
      <c r="K772" s="208" t="s">
        <v>147</v>
      </c>
      <c r="L772" s="46"/>
      <c r="M772" s="213" t="s">
        <v>19</v>
      </c>
      <c r="N772" s="214" t="s">
        <v>45</v>
      </c>
      <c r="O772" s="86"/>
      <c r="P772" s="215">
        <f>O772*H772</f>
        <v>0</v>
      </c>
      <c r="Q772" s="215">
        <v>0.00013999999999999999</v>
      </c>
      <c r="R772" s="215">
        <f>Q772*H772</f>
        <v>0.0053619999999999987</v>
      </c>
      <c r="S772" s="215">
        <v>0</v>
      </c>
      <c r="T772" s="216">
        <f>S772*H772</f>
        <v>0</v>
      </c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R772" s="217" t="s">
        <v>248</v>
      </c>
      <c r="AT772" s="217" t="s">
        <v>143</v>
      </c>
      <c r="AU772" s="217" t="s">
        <v>14</v>
      </c>
      <c r="AY772" s="19" t="s">
        <v>140</v>
      </c>
      <c r="BE772" s="218">
        <f>IF(N772="základní",J772,0)</f>
        <v>0</v>
      </c>
      <c r="BF772" s="218">
        <f>IF(N772="snížená",J772,0)</f>
        <v>0</v>
      </c>
      <c r="BG772" s="218">
        <f>IF(N772="zákl. přenesená",J772,0)</f>
        <v>0</v>
      </c>
      <c r="BH772" s="218">
        <f>IF(N772="sníž. přenesená",J772,0)</f>
        <v>0</v>
      </c>
      <c r="BI772" s="218">
        <f>IF(N772="nulová",J772,0)</f>
        <v>0</v>
      </c>
      <c r="BJ772" s="19" t="s">
        <v>14</v>
      </c>
      <c r="BK772" s="218">
        <f>ROUND(I772*H772,2)</f>
        <v>0</v>
      </c>
      <c r="BL772" s="19" t="s">
        <v>248</v>
      </c>
      <c r="BM772" s="217" t="s">
        <v>885</v>
      </c>
    </row>
    <row r="773" s="2" customFormat="1">
      <c r="A773" s="40"/>
      <c r="B773" s="41"/>
      <c r="C773" s="42"/>
      <c r="D773" s="219" t="s">
        <v>150</v>
      </c>
      <c r="E773" s="42"/>
      <c r="F773" s="220" t="s">
        <v>886</v>
      </c>
      <c r="G773" s="42"/>
      <c r="H773" s="42"/>
      <c r="I773" s="221"/>
      <c r="J773" s="42"/>
      <c r="K773" s="42"/>
      <c r="L773" s="46"/>
      <c r="M773" s="222"/>
      <c r="N773" s="223"/>
      <c r="O773" s="86"/>
      <c r="P773" s="86"/>
      <c r="Q773" s="86"/>
      <c r="R773" s="86"/>
      <c r="S773" s="86"/>
      <c r="T773" s="87"/>
      <c r="U773" s="40"/>
      <c r="V773" s="40"/>
      <c r="W773" s="40"/>
      <c r="X773" s="40"/>
      <c r="Y773" s="40"/>
      <c r="Z773" s="40"/>
      <c r="AA773" s="40"/>
      <c r="AB773" s="40"/>
      <c r="AC773" s="40"/>
      <c r="AD773" s="40"/>
      <c r="AE773" s="40"/>
      <c r="AT773" s="19" t="s">
        <v>150</v>
      </c>
      <c r="AU773" s="19" t="s">
        <v>14</v>
      </c>
    </row>
    <row r="774" s="13" customFormat="1">
      <c r="A774" s="13"/>
      <c r="B774" s="224"/>
      <c r="C774" s="225"/>
      <c r="D774" s="226" t="s">
        <v>152</v>
      </c>
      <c r="E774" s="227" t="s">
        <v>19</v>
      </c>
      <c r="F774" s="228" t="s">
        <v>153</v>
      </c>
      <c r="G774" s="225"/>
      <c r="H774" s="227" t="s">
        <v>19</v>
      </c>
      <c r="I774" s="229"/>
      <c r="J774" s="225"/>
      <c r="K774" s="225"/>
      <c r="L774" s="230"/>
      <c r="M774" s="231"/>
      <c r="N774" s="232"/>
      <c r="O774" s="232"/>
      <c r="P774" s="232"/>
      <c r="Q774" s="232"/>
      <c r="R774" s="232"/>
      <c r="S774" s="232"/>
      <c r="T774" s="233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34" t="s">
        <v>152</v>
      </c>
      <c r="AU774" s="234" t="s">
        <v>14</v>
      </c>
      <c r="AV774" s="13" t="s">
        <v>81</v>
      </c>
      <c r="AW774" s="13" t="s">
        <v>33</v>
      </c>
      <c r="AX774" s="13" t="s">
        <v>73</v>
      </c>
      <c r="AY774" s="234" t="s">
        <v>140</v>
      </c>
    </row>
    <row r="775" s="14" customFormat="1">
      <c r="A775" s="14"/>
      <c r="B775" s="235"/>
      <c r="C775" s="236"/>
      <c r="D775" s="226" t="s">
        <v>152</v>
      </c>
      <c r="E775" s="237" t="s">
        <v>19</v>
      </c>
      <c r="F775" s="238" t="s">
        <v>887</v>
      </c>
      <c r="G775" s="236"/>
      <c r="H775" s="239">
        <v>20.300000000000001</v>
      </c>
      <c r="I775" s="240"/>
      <c r="J775" s="236"/>
      <c r="K775" s="236"/>
      <c r="L775" s="241"/>
      <c r="M775" s="242"/>
      <c r="N775" s="243"/>
      <c r="O775" s="243"/>
      <c r="P775" s="243"/>
      <c r="Q775" s="243"/>
      <c r="R775" s="243"/>
      <c r="S775" s="243"/>
      <c r="T775" s="244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45" t="s">
        <v>152</v>
      </c>
      <c r="AU775" s="245" t="s">
        <v>14</v>
      </c>
      <c r="AV775" s="14" t="s">
        <v>14</v>
      </c>
      <c r="AW775" s="14" t="s">
        <v>33</v>
      </c>
      <c r="AX775" s="14" t="s">
        <v>73</v>
      </c>
      <c r="AY775" s="245" t="s">
        <v>140</v>
      </c>
    </row>
    <row r="776" s="14" customFormat="1">
      <c r="A776" s="14"/>
      <c r="B776" s="235"/>
      <c r="C776" s="236"/>
      <c r="D776" s="226" t="s">
        <v>152</v>
      </c>
      <c r="E776" s="237" t="s">
        <v>19</v>
      </c>
      <c r="F776" s="238" t="s">
        <v>888</v>
      </c>
      <c r="G776" s="236"/>
      <c r="H776" s="239">
        <v>18</v>
      </c>
      <c r="I776" s="240"/>
      <c r="J776" s="236"/>
      <c r="K776" s="236"/>
      <c r="L776" s="241"/>
      <c r="M776" s="242"/>
      <c r="N776" s="243"/>
      <c r="O776" s="243"/>
      <c r="P776" s="243"/>
      <c r="Q776" s="243"/>
      <c r="R776" s="243"/>
      <c r="S776" s="243"/>
      <c r="T776" s="244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45" t="s">
        <v>152</v>
      </c>
      <c r="AU776" s="245" t="s">
        <v>14</v>
      </c>
      <c r="AV776" s="14" t="s">
        <v>14</v>
      </c>
      <c r="AW776" s="14" t="s">
        <v>33</v>
      </c>
      <c r="AX776" s="14" t="s">
        <v>73</v>
      </c>
      <c r="AY776" s="245" t="s">
        <v>140</v>
      </c>
    </row>
    <row r="777" s="15" customFormat="1">
      <c r="A777" s="15"/>
      <c r="B777" s="246"/>
      <c r="C777" s="247"/>
      <c r="D777" s="226" t="s">
        <v>152</v>
      </c>
      <c r="E777" s="248" t="s">
        <v>19</v>
      </c>
      <c r="F777" s="249" t="s">
        <v>189</v>
      </c>
      <c r="G777" s="247"/>
      <c r="H777" s="250">
        <v>38.299999999999997</v>
      </c>
      <c r="I777" s="251"/>
      <c r="J777" s="247"/>
      <c r="K777" s="247"/>
      <c r="L777" s="252"/>
      <c r="M777" s="253"/>
      <c r="N777" s="254"/>
      <c r="O777" s="254"/>
      <c r="P777" s="254"/>
      <c r="Q777" s="254"/>
      <c r="R777" s="254"/>
      <c r="S777" s="254"/>
      <c r="T777" s="255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T777" s="256" t="s">
        <v>152</v>
      </c>
      <c r="AU777" s="256" t="s">
        <v>14</v>
      </c>
      <c r="AV777" s="15" t="s">
        <v>148</v>
      </c>
      <c r="AW777" s="15" t="s">
        <v>33</v>
      </c>
      <c r="AX777" s="15" t="s">
        <v>81</v>
      </c>
      <c r="AY777" s="256" t="s">
        <v>140</v>
      </c>
    </row>
    <row r="778" s="2" customFormat="1" ht="24.15" customHeight="1">
      <c r="A778" s="40"/>
      <c r="B778" s="41"/>
      <c r="C778" s="206" t="s">
        <v>889</v>
      </c>
      <c r="D778" s="206" t="s">
        <v>143</v>
      </c>
      <c r="E778" s="207" t="s">
        <v>890</v>
      </c>
      <c r="F778" s="208" t="s">
        <v>891</v>
      </c>
      <c r="G778" s="209" t="s">
        <v>184</v>
      </c>
      <c r="H778" s="210">
        <v>415.06999999999999</v>
      </c>
      <c r="I778" s="211"/>
      <c r="J778" s="212">
        <f>ROUND(I778*H778,2)</f>
        <v>0</v>
      </c>
      <c r="K778" s="208" t="s">
        <v>147</v>
      </c>
      <c r="L778" s="46"/>
      <c r="M778" s="213" t="s">
        <v>19</v>
      </c>
      <c r="N778" s="214" t="s">
        <v>45</v>
      </c>
      <c r="O778" s="86"/>
      <c r="P778" s="215">
        <f>O778*H778</f>
        <v>0</v>
      </c>
      <c r="Q778" s="215">
        <v>0.00069999999999999999</v>
      </c>
      <c r="R778" s="215">
        <f>Q778*H778</f>
        <v>0.290549</v>
      </c>
      <c r="S778" s="215">
        <v>0</v>
      </c>
      <c r="T778" s="216">
        <f>S778*H778</f>
        <v>0</v>
      </c>
      <c r="U778" s="40"/>
      <c r="V778" s="40"/>
      <c r="W778" s="40"/>
      <c r="X778" s="40"/>
      <c r="Y778" s="40"/>
      <c r="Z778" s="40"/>
      <c r="AA778" s="40"/>
      <c r="AB778" s="40"/>
      <c r="AC778" s="40"/>
      <c r="AD778" s="40"/>
      <c r="AE778" s="40"/>
      <c r="AR778" s="217" t="s">
        <v>248</v>
      </c>
      <c r="AT778" s="217" t="s">
        <v>143</v>
      </c>
      <c r="AU778" s="217" t="s">
        <v>14</v>
      </c>
      <c r="AY778" s="19" t="s">
        <v>140</v>
      </c>
      <c r="BE778" s="218">
        <f>IF(N778="základní",J778,0)</f>
        <v>0</v>
      </c>
      <c r="BF778" s="218">
        <f>IF(N778="snížená",J778,0)</f>
        <v>0</v>
      </c>
      <c r="BG778" s="218">
        <f>IF(N778="zákl. přenesená",J778,0)</f>
        <v>0</v>
      </c>
      <c r="BH778" s="218">
        <f>IF(N778="sníž. přenesená",J778,0)</f>
        <v>0</v>
      </c>
      <c r="BI778" s="218">
        <f>IF(N778="nulová",J778,0)</f>
        <v>0</v>
      </c>
      <c r="BJ778" s="19" t="s">
        <v>14</v>
      </c>
      <c r="BK778" s="218">
        <f>ROUND(I778*H778,2)</f>
        <v>0</v>
      </c>
      <c r="BL778" s="19" t="s">
        <v>248</v>
      </c>
      <c r="BM778" s="217" t="s">
        <v>892</v>
      </c>
    </row>
    <row r="779" s="2" customFormat="1">
      <c r="A779" s="40"/>
      <c r="B779" s="41"/>
      <c r="C779" s="42"/>
      <c r="D779" s="219" t="s">
        <v>150</v>
      </c>
      <c r="E779" s="42"/>
      <c r="F779" s="220" t="s">
        <v>893</v>
      </c>
      <c r="G779" s="42"/>
      <c r="H779" s="42"/>
      <c r="I779" s="221"/>
      <c r="J779" s="42"/>
      <c r="K779" s="42"/>
      <c r="L779" s="46"/>
      <c r="M779" s="222"/>
      <c r="N779" s="223"/>
      <c r="O779" s="86"/>
      <c r="P779" s="86"/>
      <c r="Q779" s="86"/>
      <c r="R779" s="86"/>
      <c r="S779" s="86"/>
      <c r="T779" s="87"/>
      <c r="U779" s="40"/>
      <c r="V779" s="40"/>
      <c r="W779" s="40"/>
      <c r="X779" s="40"/>
      <c r="Y779" s="40"/>
      <c r="Z779" s="40"/>
      <c r="AA779" s="40"/>
      <c r="AB779" s="40"/>
      <c r="AC779" s="40"/>
      <c r="AD779" s="40"/>
      <c r="AE779" s="40"/>
      <c r="AT779" s="19" t="s">
        <v>150</v>
      </c>
      <c r="AU779" s="19" t="s">
        <v>14</v>
      </c>
    </row>
    <row r="780" s="13" customFormat="1">
      <c r="A780" s="13"/>
      <c r="B780" s="224"/>
      <c r="C780" s="225"/>
      <c r="D780" s="226" t="s">
        <v>152</v>
      </c>
      <c r="E780" s="227" t="s">
        <v>19</v>
      </c>
      <c r="F780" s="228" t="s">
        <v>153</v>
      </c>
      <c r="G780" s="225"/>
      <c r="H780" s="227" t="s">
        <v>19</v>
      </c>
      <c r="I780" s="229"/>
      <c r="J780" s="225"/>
      <c r="K780" s="225"/>
      <c r="L780" s="230"/>
      <c r="M780" s="231"/>
      <c r="N780" s="232"/>
      <c r="O780" s="232"/>
      <c r="P780" s="232"/>
      <c r="Q780" s="232"/>
      <c r="R780" s="232"/>
      <c r="S780" s="232"/>
      <c r="T780" s="233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34" t="s">
        <v>152</v>
      </c>
      <c r="AU780" s="234" t="s">
        <v>14</v>
      </c>
      <c r="AV780" s="13" t="s">
        <v>81</v>
      </c>
      <c r="AW780" s="13" t="s">
        <v>33</v>
      </c>
      <c r="AX780" s="13" t="s">
        <v>73</v>
      </c>
      <c r="AY780" s="234" t="s">
        <v>140</v>
      </c>
    </row>
    <row r="781" s="14" customFormat="1">
      <c r="A781" s="14"/>
      <c r="B781" s="235"/>
      <c r="C781" s="236"/>
      <c r="D781" s="226" t="s">
        <v>152</v>
      </c>
      <c r="E781" s="237" t="s">
        <v>19</v>
      </c>
      <c r="F781" s="238" t="s">
        <v>894</v>
      </c>
      <c r="G781" s="236"/>
      <c r="H781" s="239">
        <v>222.32599999999999</v>
      </c>
      <c r="I781" s="240"/>
      <c r="J781" s="236"/>
      <c r="K781" s="236"/>
      <c r="L781" s="241"/>
      <c r="M781" s="242"/>
      <c r="N781" s="243"/>
      <c r="O781" s="243"/>
      <c r="P781" s="243"/>
      <c r="Q781" s="243"/>
      <c r="R781" s="243"/>
      <c r="S781" s="243"/>
      <c r="T781" s="244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45" t="s">
        <v>152</v>
      </c>
      <c r="AU781" s="245" t="s">
        <v>14</v>
      </c>
      <c r="AV781" s="14" t="s">
        <v>14</v>
      </c>
      <c r="AW781" s="14" t="s">
        <v>33</v>
      </c>
      <c r="AX781" s="14" t="s">
        <v>73</v>
      </c>
      <c r="AY781" s="245" t="s">
        <v>140</v>
      </c>
    </row>
    <row r="782" s="14" customFormat="1">
      <c r="A782" s="14"/>
      <c r="B782" s="235"/>
      <c r="C782" s="236"/>
      <c r="D782" s="226" t="s">
        <v>152</v>
      </c>
      <c r="E782" s="237" t="s">
        <v>19</v>
      </c>
      <c r="F782" s="238" t="s">
        <v>895</v>
      </c>
      <c r="G782" s="236"/>
      <c r="H782" s="239">
        <v>63.886000000000003</v>
      </c>
      <c r="I782" s="240"/>
      <c r="J782" s="236"/>
      <c r="K782" s="236"/>
      <c r="L782" s="241"/>
      <c r="M782" s="242"/>
      <c r="N782" s="243"/>
      <c r="O782" s="243"/>
      <c r="P782" s="243"/>
      <c r="Q782" s="243"/>
      <c r="R782" s="243"/>
      <c r="S782" s="243"/>
      <c r="T782" s="244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45" t="s">
        <v>152</v>
      </c>
      <c r="AU782" s="245" t="s">
        <v>14</v>
      </c>
      <c r="AV782" s="14" t="s">
        <v>14</v>
      </c>
      <c r="AW782" s="14" t="s">
        <v>33</v>
      </c>
      <c r="AX782" s="14" t="s">
        <v>73</v>
      </c>
      <c r="AY782" s="245" t="s">
        <v>140</v>
      </c>
    </row>
    <row r="783" s="14" customFormat="1">
      <c r="A783" s="14"/>
      <c r="B783" s="235"/>
      <c r="C783" s="236"/>
      <c r="D783" s="226" t="s">
        <v>152</v>
      </c>
      <c r="E783" s="237" t="s">
        <v>19</v>
      </c>
      <c r="F783" s="238" t="s">
        <v>896</v>
      </c>
      <c r="G783" s="236"/>
      <c r="H783" s="239">
        <v>118.238</v>
      </c>
      <c r="I783" s="240"/>
      <c r="J783" s="236"/>
      <c r="K783" s="236"/>
      <c r="L783" s="241"/>
      <c r="M783" s="242"/>
      <c r="N783" s="243"/>
      <c r="O783" s="243"/>
      <c r="P783" s="243"/>
      <c r="Q783" s="243"/>
      <c r="R783" s="243"/>
      <c r="S783" s="243"/>
      <c r="T783" s="244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45" t="s">
        <v>152</v>
      </c>
      <c r="AU783" s="245" t="s">
        <v>14</v>
      </c>
      <c r="AV783" s="14" t="s">
        <v>14</v>
      </c>
      <c r="AW783" s="14" t="s">
        <v>33</v>
      </c>
      <c r="AX783" s="14" t="s">
        <v>73</v>
      </c>
      <c r="AY783" s="245" t="s">
        <v>140</v>
      </c>
    </row>
    <row r="784" s="14" customFormat="1">
      <c r="A784" s="14"/>
      <c r="B784" s="235"/>
      <c r="C784" s="236"/>
      <c r="D784" s="226" t="s">
        <v>152</v>
      </c>
      <c r="E784" s="237" t="s">
        <v>19</v>
      </c>
      <c r="F784" s="238" t="s">
        <v>897</v>
      </c>
      <c r="G784" s="236"/>
      <c r="H784" s="239">
        <v>10.619999999999999</v>
      </c>
      <c r="I784" s="240"/>
      <c r="J784" s="236"/>
      <c r="K784" s="236"/>
      <c r="L784" s="241"/>
      <c r="M784" s="242"/>
      <c r="N784" s="243"/>
      <c r="O784" s="243"/>
      <c r="P784" s="243"/>
      <c r="Q784" s="243"/>
      <c r="R784" s="243"/>
      <c r="S784" s="243"/>
      <c r="T784" s="244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45" t="s">
        <v>152</v>
      </c>
      <c r="AU784" s="245" t="s">
        <v>14</v>
      </c>
      <c r="AV784" s="14" t="s">
        <v>14</v>
      </c>
      <c r="AW784" s="14" t="s">
        <v>33</v>
      </c>
      <c r="AX784" s="14" t="s">
        <v>73</v>
      </c>
      <c r="AY784" s="245" t="s">
        <v>140</v>
      </c>
    </row>
    <row r="785" s="15" customFormat="1">
      <c r="A785" s="15"/>
      <c r="B785" s="246"/>
      <c r="C785" s="247"/>
      <c r="D785" s="226" t="s">
        <v>152</v>
      </c>
      <c r="E785" s="248" t="s">
        <v>19</v>
      </c>
      <c r="F785" s="249" t="s">
        <v>189</v>
      </c>
      <c r="G785" s="247"/>
      <c r="H785" s="250">
        <v>415.06999999999999</v>
      </c>
      <c r="I785" s="251"/>
      <c r="J785" s="247"/>
      <c r="K785" s="247"/>
      <c r="L785" s="252"/>
      <c r="M785" s="253"/>
      <c r="N785" s="254"/>
      <c r="O785" s="254"/>
      <c r="P785" s="254"/>
      <c r="Q785" s="254"/>
      <c r="R785" s="254"/>
      <c r="S785" s="254"/>
      <c r="T785" s="255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56" t="s">
        <v>152</v>
      </c>
      <c r="AU785" s="256" t="s">
        <v>14</v>
      </c>
      <c r="AV785" s="15" t="s">
        <v>148</v>
      </c>
      <c r="AW785" s="15" t="s">
        <v>33</v>
      </c>
      <c r="AX785" s="15" t="s">
        <v>81</v>
      </c>
      <c r="AY785" s="256" t="s">
        <v>140</v>
      </c>
    </row>
    <row r="786" s="2" customFormat="1" ht="55.5" customHeight="1">
      <c r="A786" s="40"/>
      <c r="B786" s="41"/>
      <c r="C786" s="206" t="s">
        <v>898</v>
      </c>
      <c r="D786" s="206" t="s">
        <v>143</v>
      </c>
      <c r="E786" s="207" t="s">
        <v>899</v>
      </c>
      <c r="F786" s="208" t="s">
        <v>900</v>
      </c>
      <c r="G786" s="209" t="s">
        <v>184</v>
      </c>
      <c r="H786" s="210">
        <v>59.119</v>
      </c>
      <c r="I786" s="211"/>
      <c r="J786" s="212">
        <f>ROUND(I786*H786,2)</f>
        <v>0</v>
      </c>
      <c r="K786" s="208" t="s">
        <v>19</v>
      </c>
      <c r="L786" s="46"/>
      <c r="M786" s="213" t="s">
        <v>19</v>
      </c>
      <c r="N786" s="214" t="s">
        <v>45</v>
      </c>
      <c r="O786" s="86"/>
      <c r="P786" s="215">
        <f>O786*H786</f>
        <v>0</v>
      </c>
      <c r="Q786" s="215">
        <v>0.036349199999999998</v>
      </c>
      <c r="R786" s="215">
        <f>Q786*H786</f>
        <v>2.1489283547999998</v>
      </c>
      <c r="S786" s="215">
        <v>0</v>
      </c>
      <c r="T786" s="216">
        <f>S786*H786</f>
        <v>0</v>
      </c>
      <c r="U786" s="40"/>
      <c r="V786" s="40"/>
      <c r="W786" s="40"/>
      <c r="X786" s="40"/>
      <c r="Y786" s="40"/>
      <c r="Z786" s="40"/>
      <c r="AA786" s="40"/>
      <c r="AB786" s="40"/>
      <c r="AC786" s="40"/>
      <c r="AD786" s="40"/>
      <c r="AE786" s="40"/>
      <c r="AR786" s="217" t="s">
        <v>248</v>
      </c>
      <c r="AT786" s="217" t="s">
        <v>143</v>
      </c>
      <c r="AU786" s="217" t="s">
        <v>14</v>
      </c>
      <c r="AY786" s="19" t="s">
        <v>140</v>
      </c>
      <c r="BE786" s="218">
        <f>IF(N786="základní",J786,0)</f>
        <v>0</v>
      </c>
      <c r="BF786" s="218">
        <f>IF(N786="snížená",J786,0)</f>
        <v>0</v>
      </c>
      <c r="BG786" s="218">
        <f>IF(N786="zákl. přenesená",J786,0)</f>
        <v>0</v>
      </c>
      <c r="BH786" s="218">
        <f>IF(N786="sníž. přenesená",J786,0)</f>
        <v>0</v>
      </c>
      <c r="BI786" s="218">
        <f>IF(N786="nulová",J786,0)</f>
        <v>0</v>
      </c>
      <c r="BJ786" s="19" t="s">
        <v>14</v>
      </c>
      <c r="BK786" s="218">
        <f>ROUND(I786*H786,2)</f>
        <v>0</v>
      </c>
      <c r="BL786" s="19" t="s">
        <v>248</v>
      </c>
      <c r="BM786" s="217" t="s">
        <v>901</v>
      </c>
    </row>
    <row r="787" s="13" customFormat="1">
      <c r="A787" s="13"/>
      <c r="B787" s="224"/>
      <c r="C787" s="225"/>
      <c r="D787" s="226" t="s">
        <v>152</v>
      </c>
      <c r="E787" s="227" t="s">
        <v>19</v>
      </c>
      <c r="F787" s="228" t="s">
        <v>153</v>
      </c>
      <c r="G787" s="225"/>
      <c r="H787" s="227" t="s">
        <v>19</v>
      </c>
      <c r="I787" s="229"/>
      <c r="J787" s="225"/>
      <c r="K787" s="225"/>
      <c r="L787" s="230"/>
      <c r="M787" s="231"/>
      <c r="N787" s="232"/>
      <c r="O787" s="232"/>
      <c r="P787" s="232"/>
      <c r="Q787" s="232"/>
      <c r="R787" s="232"/>
      <c r="S787" s="232"/>
      <c r="T787" s="233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34" t="s">
        <v>152</v>
      </c>
      <c r="AU787" s="234" t="s">
        <v>14</v>
      </c>
      <c r="AV787" s="13" t="s">
        <v>81</v>
      </c>
      <c r="AW787" s="13" t="s">
        <v>33</v>
      </c>
      <c r="AX787" s="13" t="s">
        <v>73</v>
      </c>
      <c r="AY787" s="234" t="s">
        <v>140</v>
      </c>
    </row>
    <row r="788" s="13" customFormat="1">
      <c r="A788" s="13"/>
      <c r="B788" s="224"/>
      <c r="C788" s="225"/>
      <c r="D788" s="226" t="s">
        <v>152</v>
      </c>
      <c r="E788" s="227" t="s">
        <v>19</v>
      </c>
      <c r="F788" s="228" t="s">
        <v>902</v>
      </c>
      <c r="G788" s="225"/>
      <c r="H788" s="227" t="s">
        <v>19</v>
      </c>
      <c r="I788" s="229"/>
      <c r="J788" s="225"/>
      <c r="K788" s="225"/>
      <c r="L788" s="230"/>
      <c r="M788" s="231"/>
      <c r="N788" s="232"/>
      <c r="O788" s="232"/>
      <c r="P788" s="232"/>
      <c r="Q788" s="232"/>
      <c r="R788" s="232"/>
      <c r="S788" s="232"/>
      <c r="T788" s="233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4" t="s">
        <v>152</v>
      </c>
      <c r="AU788" s="234" t="s">
        <v>14</v>
      </c>
      <c r="AV788" s="13" t="s">
        <v>81</v>
      </c>
      <c r="AW788" s="13" t="s">
        <v>33</v>
      </c>
      <c r="AX788" s="13" t="s">
        <v>73</v>
      </c>
      <c r="AY788" s="234" t="s">
        <v>140</v>
      </c>
    </row>
    <row r="789" s="13" customFormat="1">
      <c r="A789" s="13"/>
      <c r="B789" s="224"/>
      <c r="C789" s="225"/>
      <c r="D789" s="226" t="s">
        <v>152</v>
      </c>
      <c r="E789" s="227" t="s">
        <v>19</v>
      </c>
      <c r="F789" s="228" t="s">
        <v>357</v>
      </c>
      <c r="G789" s="225"/>
      <c r="H789" s="227" t="s">
        <v>19</v>
      </c>
      <c r="I789" s="229"/>
      <c r="J789" s="225"/>
      <c r="K789" s="225"/>
      <c r="L789" s="230"/>
      <c r="M789" s="231"/>
      <c r="N789" s="232"/>
      <c r="O789" s="232"/>
      <c r="P789" s="232"/>
      <c r="Q789" s="232"/>
      <c r="R789" s="232"/>
      <c r="S789" s="232"/>
      <c r="T789" s="233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34" t="s">
        <v>152</v>
      </c>
      <c r="AU789" s="234" t="s">
        <v>14</v>
      </c>
      <c r="AV789" s="13" t="s">
        <v>81</v>
      </c>
      <c r="AW789" s="13" t="s">
        <v>33</v>
      </c>
      <c r="AX789" s="13" t="s">
        <v>73</v>
      </c>
      <c r="AY789" s="234" t="s">
        <v>140</v>
      </c>
    </row>
    <row r="790" s="14" customFormat="1">
      <c r="A790" s="14"/>
      <c r="B790" s="235"/>
      <c r="C790" s="236"/>
      <c r="D790" s="226" t="s">
        <v>152</v>
      </c>
      <c r="E790" s="237" t="s">
        <v>19</v>
      </c>
      <c r="F790" s="238" t="s">
        <v>903</v>
      </c>
      <c r="G790" s="236"/>
      <c r="H790" s="239">
        <v>14.631</v>
      </c>
      <c r="I790" s="240"/>
      <c r="J790" s="236"/>
      <c r="K790" s="236"/>
      <c r="L790" s="241"/>
      <c r="M790" s="242"/>
      <c r="N790" s="243"/>
      <c r="O790" s="243"/>
      <c r="P790" s="243"/>
      <c r="Q790" s="243"/>
      <c r="R790" s="243"/>
      <c r="S790" s="243"/>
      <c r="T790" s="244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45" t="s">
        <v>152</v>
      </c>
      <c r="AU790" s="245" t="s">
        <v>14</v>
      </c>
      <c r="AV790" s="14" t="s">
        <v>14</v>
      </c>
      <c r="AW790" s="14" t="s">
        <v>33</v>
      </c>
      <c r="AX790" s="14" t="s">
        <v>73</v>
      </c>
      <c r="AY790" s="245" t="s">
        <v>140</v>
      </c>
    </row>
    <row r="791" s="13" customFormat="1">
      <c r="A791" s="13"/>
      <c r="B791" s="224"/>
      <c r="C791" s="225"/>
      <c r="D791" s="226" t="s">
        <v>152</v>
      </c>
      <c r="E791" s="227" t="s">
        <v>19</v>
      </c>
      <c r="F791" s="228" t="s">
        <v>612</v>
      </c>
      <c r="G791" s="225"/>
      <c r="H791" s="227" t="s">
        <v>19</v>
      </c>
      <c r="I791" s="229"/>
      <c r="J791" s="225"/>
      <c r="K791" s="225"/>
      <c r="L791" s="230"/>
      <c r="M791" s="231"/>
      <c r="N791" s="232"/>
      <c r="O791" s="232"/>
      <c r="P791" s="232"/>
      <c r="Q791" s="232"/>
      <c r="R791" s="232"/>
      <c r="S791" s="232"/>
      <c r="T791" s="23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34" t="s">
        <v>152</v>
      </c>
      <c r="AU791" s="234" t="s">
        <v>14</v>
      </c>
      <c r="AV791" s="13" t="s">
        <v>81</v>
      </c>
      <c r="AW791" s="13" t="s">
        <v>33</v>
      </c>
      <c r="AX791" s="13" t="s">
        <v>73</v>
      </c>
      <c r="AY791" s="234" t="s">
        <v>140</v>
      </c>
    </row>
    <row r="792" s="14" customFormat="1">
      <c r="A792" s="14"/>
      <c r="B792" s="235"/>
      <c r="C792" s="236"/>
      <c r="D792" s="226" t="s">
        <v>152</v>
      </c>
      <c r="E792" s="237" t="s">
        <v>19</v>
      </c>
      <c r="F792" s="238" t="s">
        <v>904</v>
      </c>
      <c r="G792" s="236"/>
      <c r="H792" s="239">
        <v>15.135</v>
      </c>
      <c r="I792" s="240"/>
      <c r="J792" s="236"/>
      <c r="K792" s="236"/>
      <c r="L792" s="241"/>
      <c r="M792" s="242"/>
      <c r="N792" s="243"/>
      <c r="O792" s="243"/>
      <c r="P792" s="243"/>
      <c r="Q792" s="243"/>
      <c r="R792" s="243"/>
      <c r="S792" s="243"/>
      <c r="T792" s="244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45" t="s">
        <v>152</v>
      </c>
      <c r="AU792" s="245" t="s">
        <v>14</v>
      </c>
      <c r="AV792" s="14" t="s">
        <v>14</v>
      </c>
      <c r="AW792" s="14" t="s">
        <v>33</v>
      </c>
      <c r="AX792" s="14" t="s">
        <v>73</v>
      </c>
      <c r="AY792" s="245" t="s">
        <v>140</v>
      </c>
    </row>
    <row r="793" s="16" customFormat="1">
      <c r="A793" s="16"/>
      <c r="B793" s="257"/>
      <c r="C793" s="258"/>
      <c r="D793" s="226" t="s">
        <v>152</v>
      </c>
      <c r="E793" s="259" t="s">
        <v>19</v>
      </c>
      <c r="F793" s="260" t="s">
        <v>283</v>
      </c>
      <c r="G793" s="258"/>
      <c r="H793" s="261">
        <v>29.765999999999998</v>
      </c>
      <c r="I793" s="262"/>
      <c r="J793" s="258"/>
      <c r="K793" s="258"/>
      <c r="L793" s="263"/>
      <c r="M793" s="264"/>
      <c r="N793" s="265"/>
      <c r="O793" s="265"/>
      <c r="P793" s="265"/>
      <c r="Q793" s="265"/>
      <c r="R793" s="265"/>
      <c r="S793" s="265"/>
      <c r="T793" s="266"/>
      <c r="U793" s="16"/>
      <c r="V793" s="16"/>
      <c r="W793" s="16"/>
      <c r="X793" s="16"/>
      <c r="Y793" s="16"/>
      <c r="Z793" s="16"/>
      <c r="AA793" s="16"/>
      <c r="AB793" s="16"/>
      <c r="AC793" s="16"/>
      <c r="AD793" s="16"/>
      <c r="AE793" s="16"/>
      <c r="AT793" s="267" t="s">
        <v>152</v>
      </c>
      <c r="AU793" s="267" t="s">
        <v>14</v>
      </c>
      <c r="AV793" s="16" t="s">
        <v>141</v>
      </c>
      <c r="AW793" s="16" t="s">
        <v>33</v>
      </c>
      <c r="AX793" s="16" t="s">
        <v>73</v>
      </c>
      <c r="AY793" s="267" t="s">
        <v>140</v>
      </c>
    </row>
    <row r="794" s="13" customFormat="1">
      <c r="A794" s="13"/>
      <c r="B794" s="224"/>
      <c r="C794" s="225"/>
      <c r="D794" s="226" t="s">
        <v>152</v>
      </c>
      <c r="E794" s="227" t="s">
        <v>19</v>
      </c>
      <c r="F794" s="228" t="s">
        <v>905</v>
      </c>
      <c r="G794" s="225"/>
      <c r="H794" s="227" t="s">
        <v>19</v>
      </c>
      <c r="I794" s="229"/>
      <c r="J794" s="225"/>
      <c r="K794" s="225"/>
      <c r="L794" s="230"/>
      <c r="M794" s="231"/>
      <c r="N794" s="232"/>
      <c r="O794" s="232"/>
      <c r="P794" s="232"/>
      <c r="Q794" s="232"/>
      <c r="R794" s="232"/>
      <c r="S794" s="232"/>
      <c r="T794" s="233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4" t="s">
        <v>152</v>
      </c>
      <c r="AU794" s="234" t="s">
        <v>14</v>
      </c>
      <c r="AV794" s="13" t="s">
        <v>81</v>
      </c>
      <c r="AW794" s="13" t="s">
        <v>33</v>
      </c>
      <c r="AX794" s="13" t="s">
        <v>73</v>
      </c>
      <c r="AY794" s="234" t="s">
        <v>140</v>
      </c>
    </row>
    <row r="795" s="13" customFormat="1">
      <c r="A795" s="13"/>
      <c r="B795" s="224"/>
      <c r="C795" s="225"/>
      <c r="D795" s="226" t="s">
        <v>152</v>
      </c>
      <c r="E795" s="227" t="s">
        <v>19</v>
      </c>
      <c r="F795" s="228" t="s">
        <v>357</v>
      </c>
      <c r="G795" s="225"/>
      <c r="H795" s="227" t="s">
        <v>19</v>
      </c>
      <c r="I795" s="229"/>
      <c r="J795" s="225"/>
      <c r="K795" s="225"/>
      <c r="L795" s="230"/>
      <c r="M795" s="231"/>
      <c r="N795" s="232"/>
      <c r="O795" s="232"/>
      <c r="P795" s="232"/>
      <c r="Q795" s="232"/>
      <c r="R795" s="232"/>
      <c r="S795" s="232"/>
      <c r="T795" s="233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4" t="s">
        <v>152</v>
      </c>
      <c r="AU795" s="234" t="s">
        <v>14</v>
      </c>
      <c r="AV795" s="13" t="s">
        <v>81</v>
      </c>
      <c r="AW795" s="13" t="s">
        <v>33</v>
      </c>
      <c r="AX795" s="13" t="s">
        <v>73</v>
      </c>
      <c r="AY795" s="234" t="s">
        <v>140</v>
      </c>
    </row>
    <row r="796" s="14" customFormat="1">
      <c r="A796" s="14"/>
      <c r="B796" s="235"/>
      <c r="C796" s="236"/>
      <c r="D796" s="226" t="s">
        <v>152</v>
      </c>
      <c r="E796" s="237" t="s">
        <v>19</v>
      </c>
      <c r="F796" s="238" t="s">
        <v>906</v>
      </c>
      <c r="G796" s="236"/>
      <c r="H796" s="239">
        <v>14.428000000000001</v>
      </c>
      <c r="I796" s="240"/>
      <c r="J796" s="236"/>
      <c r="K796" s="236"/>
      <c r="L796" s="241"/>
      <c r="M796" s="242"/>
      <c r="N796" s="243"/>
      <c r="O796" s="243"/>
      <c r="P796" s="243"/>
      <c r="Q796" s="243"/>
      <c r="R796" s="243"/>
      <c r="S796" s="243"/>
      <c r="T796" s="244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45" t="s">
        <v>152</v>
      </c>
      <c r="AU796" s="245" t="s">
        <v>14</v>
      </c>
      <c r="AV796" s="14" t="s">
        <v>14</v>
      </c>
      <c r="AW796" s="14" t="s">
        <v>33</v>
      </c>
      <c r="AX796" s="14" t="s">
        <v>73</v>
      </c>
      <c r="AY796" s="245" t="s">
        <v>140</v>
      </c>
    </row>
    <row r="797" s="13" customFormat="1">
      <c r="A797" s="13"/>
      <c r="B797" s="224"/>
      <c r="C797" s="225"/>
      <c r="D797" s="226" t="s">
        <v>152</v>
      </c>
      <c r="E797" s="227" t="s">
        <v>19</v>
      </c>
      <c r="F797" s="228" t="s">
        <v>612</v>
      </c>
      <c r="G797" s="225"/>
      <c r="H797" s="227" t="s">
        <v>19</v>
      </c>
      <c r="I797" s="229"/>
      <c r="J797" s="225"/>
      <c r="K797" s="225"/>
      <c r="L797" s="230"/>
      <c r="M797" s="231"/>
      <c r="N797" s="232"/>
      <c r="O797" s="232"/>
      <c r="P797" s="232"/>
      <c r="Q797" s="232"/>
      <c r="R797" s="232"/>
      <c r="S797" s="232"/>
      <c r="T797" s="233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4" t="s">
        <v>152</v>
      </c>
      <c r="AU797" s="234" t="s">
        <v>14</v>
      </c>
      <c r="AV797" s="13" t="s">
        <v>81</v>
      </c>
      <c r="AW797" s="13" t="s">
        <v>33</v>
      </c>
      <c r="AX797" s="13" t="s">
        <v>73</v>
      </c>
      <c r="AY797" s="234" t="s">
        <v>140</v>
      </c>
    </row>
    <row r="798" s="14" customFormat="1">
      <c r="A798" s="14"/>
      <c r="B798" s="235"/>
      <c r="C798" s="236"/>
      <c r="D798" s="226" t="s">
        <v>152</v>
      </c>
      <c r="E798" s="237" t="s">
        <v>19</v>
      </c>
      <c r="F798" s="238" t="s">
        <v>907</v>
      </c>
      <c r="G798" s="236"/>
      <c r="H798" s="239">
        <v>14.925000000000001</v>
      </c>
      <c r="I798" s="240"/>
      <c r="J798" s="236"/>
      <c r="K798" s="236"/>
      <c r="L798" s="241"/>
      <c r="M798" s="242"/>
      <c r="N798" s="243"/>
      <c r="O798" s="243"/>
      <c r="P798" s="243"/>
      <c r="Q798" s="243"/>
      <c r="R798" s="243"/>
      <c r="S798" s="243"/>
      <c r="T798" s="244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45" t="s">
        <v>152</v>
      </c>
      <c r="AU798" s="245" t="s">
        <v>14</v>
      </c>
      <c r="AV798" s="14" t="s">
        <v>14</v>
      </c>
      <c r="AW798" s="14" t="s">
        <v>33</v>
      </c>
      <c r="AX798" s="14" t="s">
        <v>73</v>
      </c>
      <c r="AY798" s="245" t="s">
        <v>140</v>
      </c>
    </row>
    <row r="799" s="16" customFormat="1">
      <c r="A799" s="16"/>
      <c r="B799" s="257"/>
      <c r="C799" s="258"/>
      <c r="D799" s="226" t="s">
        <v>152</v>
      </c>
      <c r="E799" s="259" t="s">
        <v>19</v>
      </c>
      <c r="F799" s="260" t="s">
        <v>283</v>
      </c>
      <c r="G799" s="258"/>
      <c r="H799" s="261">
        <v>29.353000000000002</v>
      </c>
      <c r="I799" s="262"/>
      <c r="J799" s="258"/>
      <c r="K799" s="258"/>
      <c r="L799" s="263"/>
      <c r="M799" s="264"/>
      <c r="N799" s="265"/>
      <c r="O799" s="265"/>
      <c r="P799" s="265"/>
      <c r="Q799" s="265"/>
      <c r="R799" s="265"/>
      <c r="S799" s="265"/>
      <c r="T799" s="266"/>
      <c r="U799" s="16"/>
      <c r="V799" s="16"/>
      <c r="W799" s="16"/>
      <c r="X799" s="16"/>
      <c r="Y799" s="16"/>
      <c r="Z799" s="16"/>
      <c r="AA799" s="16"/>
      <c r="AB799" s="16"/>
      <c r="AC799" s="16"/>
      <c r="AD799" s="16"/>
      <c r="AE799" s="16"/>
      <c r="AT799" s="267" t="s">
        <v>152</v>
      </c>
      <c r="AU799" s="267" t="s">
        <v>14</v>
      </c>
      <c r="AV799" s="16" t="s">
        <v>141</v>
      </c>
      <c r="AW799" s="16" t="s">
        <v>33</v>
      </c>
      <c r="AX799" s="16" t="s">
        <v>73</v>
      </c>
      <c r="AY799" s="267" t="s">
        <v>140</v>
      </c>
    </row>
    <row r="800" s="15" customFormat="1">
      <c r="A800" s="15"/>
      <c r="B800" s="246"/>
      <c r="C800" s="247"/>
      <c r="D800" s="226" t="s">
        <v>152</v>
      </c>
      <c r="E800" s="248" t="s">
        <v>19</v>
      </c>
      <c r="F800" s="249" t="s">
        <v>189</v>
      </c>
      <c r="G800" s="247"/>
      <c r="H800" s="250">
        <v>59.119</v>
      </c>
      <c r="I800" s="251"/>
      <c r="J800" s="247"/>
      <c r="K800" s="247"/>
      <c r="L800" s="252"/>
      <c r="M800" s="253"/>
      <c r="N800" s="254"/>
      <c r="O800" s="254"/>
      <c r="P800" s="254"/>
      <c r="Q800" s="254"/>
      <c r="R800" s="254"/>
      <c r="S800" s="254"/>
      <c r="T800" s="255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T800" s="256" t="s">
        <v>152</v>
      </c>
      <c r="AU800" s="256" t="s">
        <v>14</v>
      </c>
      <c r="AV800" s="15" t="s">
        <v>148</v>
      </c>
      <c r="AW800" s="15" t="s">
        <v>33</v>
      </c>
      <c r="AX800" s="15" t="s">
        <v>81</v>
      </c>
      <c r="AY800" s="256" t="s">
        <v>140</v>
      </c>
    </row>
    <row r="801" s="2" customFormat="1" ht="44.25" customHeight="1">
      <c r="A801" s="40"/>
      <c r="B801" s="41"/>
      <c r="C801" s="206" t="s">
        <v>908</v>
      </c>
      <c r="D801" s="206" t="s">
        <v>143</v>
      </c>
      <c r="E801" s="207" t="s">
        <v>909</v>
      </c>
      <c r="F801" s="208" t="s">
        <v>910</v>
      </c>
      <c r="G801" s="209" t="s">
        <v>184</v>
      </c>
      <c r="H801" s="210">
        <v>10.619999999999999</v>
      </c>
      <c r="I801" s="211"/>
      <c r="J801" s="212">
        <f>ROUND(I801*H801,2)</f>
        <v>0</v>
      </c>
      <c r="K801" s="208" t="s">
        <v>19</v>
      </c>
      <c r="L801" s="46"/>
      <c r="M801" s="213" t="s">
        <v>19</v>
      </c>
      <c r="N801" s="214" t="s">
        <v>45</v>
      </c>
      <c r="O801" s="86"/>
      <c r="P801" s="215">
        <f>O801*H801</f>
        <v>0</v>
      </c>
      <c r="Q801" s="215">
        <v>0.016391900000000001</v>
      </c>
      <c r="R801" s="215">
        <f>Q801*H801</f>
        <v>0.174081978</v>
      </c>
      <c r="S801" s="215">
        <v>0</v>
      </c>
      <c r="T801" s="216">
        <f>S801*H801</f>
        <v>0</v>
      </c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R801" s="217" t="s">
        <v>248</v>
      </c>
      <c r="AT801" s="217" t="s">
        <v>143</v>
      </c>
      <c r="AU801" s="217" t="s">
        <v>14</v>
      </c>
      <c r="AY801" s="19" t="s">
        <v>140</v>
      </c>
      <c r="BE801" s="218">
        <f>IF(N801="základní",J801,0)</f>
        <v>0</v>
      </c>
      <c r="BF801" s="218">
        <f>IF(N801="snížená",J801,0)</f>
        <v>0</v>
      </c>
      <c r="BG801" s="218">
        <f>IF(N801="zákl. přenesená",J801,0)</f>
        <v>0</v>
      </c>
      <c r="BH801" s="218">
        <f>IF(N801="sníž. přenesená",J801,0)</f>
        <v>0</v>
      </c>
      <c r="BI801" s="218">
        <f>IF(N801="nulová",J801,0)</f>
        <v>0</v>
      </c>
      <c r="BJ801" s="19" t="s">
        <v>14</v>
      </c>
      <c r="BK801" s="218">
        <f>ROUND(I801*H801,2)</f>
        <v>0</v>
      </c>
      <c r="BL801" s="19" t="s">
        <v>248</v>
      </c>
      <c r="BM801" s="217" t="s">
        <v>911</v>
      </c>
    </row>
    <row r="802" s="13" customFormat="1">
      <c r="A802" s="13"/>
      <c r="B802" s="224"/>
      <c r="C802" s="225"/>
      <c r="D802" s="226" t="s">
        <v>152</v>
      </c>
      <c r="E802" s="227" t="s">
        <v>19</v>
      </c>
      <c r="F802" s="228" t="s">
        <v>153</v>
      </c>
      <c r="G802" s="225"/>
      <c r="H802" s="227" t="s">
        <v>19</v>
      </c>
      <c r="I802" s="229"/>
      <c r="J802" s="225"/>
      <c r="K802" s="225"/>
      <c r="L802" s="230"/>
      <c r="M802" s="231"/>
      <c r="N802" s="232"/>
      <c r="O802" s="232"/>
      <c r="P802" s="232"/>
      <c r="Q802" s="232"/>
      <c r="R802" s="232"/>
      <c r="S802" s="232"/>
      <c r="T802" s="233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4" t="s">
        <v>152</v>
      </c>
      <c r="AU802" s="234" t="s">
        <v>14</v>
      </c>
      <c r="AV802" s="13" t="s">
        <v>81</v>
      </c>
      <c r="AW802" s="13" t="s">
        <v>33</v>
      </c>
      <c r="AX802" s="13" t="s">
        <v>73</v>
      </c>
      <c r="AY802" s="234" t="s">
        <v>140</v>
      </c>
    </row>
    <row r="803" s="13" customFormat="1">
      <c r="A803" s="13"/>
      <c r="B803" s="224"/>
      <c r="C803" s="225"/>
      <c r="D803" s="226" t="s">
        <v>152</v>
      </c>
      <c r="E803" s="227" t="s">
        <v>19</v>
      </c>
      <c r="F803" s="228" t="s">
        <v>870</v>
      </c>
      <c r="G803" s="225"/>
      <c r="H803" s="227" t="s">
        <v>19</v>
      </c>
      <c r="I803" s="229"/>
      <c r="J803" s="225"/>
      <c r="K803" s="225"/>
      <c r="L803" s="230"/>
      <c r="M803" s="231"/>
      <c r="N803" s="232"/>
      <c r="O803" s="232"/>
      <c r="P803" s="232"/>
      <c r="Q803" s="232"/>
      <c r="R803" s="232"/>
      <c r="S803" s="232"/>
      <c r="T803" s="233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34" t="s">
        <v>152</v>
      </c>
      <c r="AU803" s="234" t="s">
        <v>14</v>
      </c>
      <c r="AV803" s="13" t="s">
        <v>81</v>
      </c>
      <c r="AW803" s="13" t="s">
        <v>33</v>
      </c>
      <c r="AX803" s="13" t="s">
        <v>73</v>
      </c>
      <c r="AY803" s="234" t="s">
        <v>140</v>
      </c>
    </row>
    <row r="804" s="13" customFormat="1">
      <c r="A804" s="13"/>
      <c r="B804" s="224"/>
      <c r="C804" s="225"/>
      <c r="D804" s="226" t="s">
        <v>152</v>
      </c>
      <c r="E804" s="227" t="s">
        <v>19</v>
      </c>
      <c r="F804" s="228" t="s">
        <v>357</v>
      </c>
      <c r="G804" s="225"/>
      <c r="H804" s="227" t="s">
        <v>19</v>
      </c>
      <c r="I804" s="229"/>
      <c r="J804" s="225"/>
      <c r="K804" s="225"/>
      <c r="L804" s="230"/>
      <c r="M804" s="231"/>
      <c r="N804" s="232"/>
      <c r="O804" s="232"/>
      <c r="P804" s="232"/>
      <c r="Q804" s="232"/>
      <c r="R804" s="232"/>
      <c r="S804" s="232"/>
      <c r="T804" s="233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34" t="s">
        <v>152</v>
      </c>
      <c r="AU804" s="234" t="s">
        <v>14</v>
      </c>
      <c r="AV804" s="13" t="s">
        <v>81</v>
      </c>
      <c r="AW804" s="13" t="s">
        <v>33</v>
      </c>
      <c r="AX804" s="13" t="s">
        <v>73</v>
      </c>
      <c r="AY804" s="234" t="s">
        <v>140</v>
      </c>
    </row>
    <row r="805" s="14" customFormat="1">
      <c r="A805" s="14"/>
      <c r="B805" s="235"/>
      <c r="C805" s="236"/>
      <c r="D805" s="226" t="s">
        <v>152</v>
      </c>
      <c r="E805" s="237" t="s">
        <v>19</v>
      </c>
      <c r="F805" s="238" t="s">
        <v>912</v>
      </c>
      <c r="G805" s="236"/>
      <c r="H805" s="239">
        <v>5.2199999999999998</v>
      </c>
      <c r="I805" s="240"/>
      <c r="J805" s="236"/>
      <c r="K805" s="236"/>
      <c r="L805" s="241"/>
      <c r="M805" s="242"/>
      <c r="N805" s="243"/>
      <c r="O805" s="243"/>
      <c r="P805" s="243"/>
      <c r="Q805" s="243"/>
      <c r="R805" s="243"/>
      <c r="S805" s="243"/>
      <c r="T805" s="244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45" t="s">
        <v>152</v>
      </c>
      <c r="AU805" s="245" t="s">
        <v>14</v>
      </c>
      <c r="AV805" s="14" t="s">
        <v>14</v>
      </c>
      <c r="AW805" s="14" t="s">
        <v>33</v>
      </c>
      <c r="AX805" s="14" t="s">
        <v>73</v>
      </c>
      <c r="AY805" s="245" t="s">
        <v>140</v>
      </c>
    </row>
    <row r="806" s="13" customFormat="1">
      <c r="A806" s="13"/>
      <c r="B806" s="224"/>
      <c r="C806" s="225"/>
      <c r="D806" s="226" t="s">
        <v>152</v>
      </c>
      <c r="E806" s="227" t="s">
        <v>19</v>
      </c>
      <c r="F806" s="228" t="s">
        <v>612</v>
      </c>
      <c r="G806" s="225"/>
      <c r="H806" s="227" t="s">
        <v>19</v>
      </c>
      <c r="I806" s="229"/>
      <c r="J806" s="225"/>
      <c r="K806" s="225"/>
      <c r="L806" s="230"/>
      <c r="M806" s="231"/>
      <c r="N806" s="232"/>
      <c r="O806" s="232"/>
      <c r="P806" s="232"/>
      <c r="Q806" s="232"/>
      <c r="R806" s="232"/>
      <c r="S806" s="232"/>
      <c r="T806" s="233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4" t="s">
        <v>152</v>
      </c>
      <c r="AU806" s="234" t="s">
        <v>14</v>
      </c>
      <c r="AV806" s="13" t="s">
        <v>81</v>
      </c>
      <c r="AW806" s="13" t="s">
        <v>33</v>
      </c>
      <c r="AX806" s="13" t="s">
        <v>73</v>
      </c>
      <c r="AY806" s="234" t="s">
        <v>140</v>
      </c>
    </row>
    <row r="807" s="14" customFormat="1">
      <c r="A807" s="14"/>
      <c r="B807" s="235"/>
      <c r="C807" s="236"/>
      <c r="D807" s="226" t="s">
        <v>152</v>
      </c>
      <c r="E807" s="237" t="s">
        <v>19</v>
      </c>
      <c r="F807" s="238" t="s">
        <v>913</v>
      </c>
      <c r="G807" s="236"/>
      <c r="H807" s="239">
        <v>5.4000000000000004</v>
      </c>
      <c r="I807" s="240"/>
      <c r="J807" s="236"/>
      <c r="K807" s="236"/>
      <c r="L807" s="241"/>
      <c r="M807" s="242"/>
      <c r="N807" s="243"/>
      <c r="O807" s="243"/>
      <c r="P807" s="243"/>
      <c r="Q807" s="243"/>
      <c r="R807" s="243"/>
      <c r="S807" s="243"/>
      <c r="T807" s="244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45" t="s">
        <v>152</v>
      </c>
      <c r="AU807" s="245" t="s">
        <v>14</v>
      </c>
      <c r="AV807" s="14" t="s">
        <v>14</v>
      </c>
      <c r="AW807" s="14" t="s">
        <v>33</v>
      </c>
      <c r="AX807" s="14" t="s">
        <v>73</v>
      </c>
      <c r="AY807" s="245" t="s">
        <v>140</v>
      </c>
    </row>
    <row r="808" s="15" customFormat="1">
      <c r="A808" s="15"/>
      <c r="B808" s="246"/>
      <c r="C808" s="247"/>
      <c r="D808" s="226" t="s">
        <v>152</v>
      </c>
      <c r="E808" s="248" t="s">
        <v>19</v>
      </c>
      <c r="F808" s="249" t="s">
        <v>189</v>
      </c>
      <c r="G808" s="247"/>
      <c r="H808" s="250">
        <v>10.619999999999999</v>
      </c>
      <c r="I808" s="251"/>
      <c r="J808" s="247"/>
      <c r="K808" s="247"/>
      <c r="L808" s="252"/>
      <c r="M808" s="253"/>
      <c r="N808" s="254"/>
      <c r="O808" s="254"/>
      <c r="P808" s="254"/>
      <c r="Q808" s="254"/>
      <c r="R808" s="254"/>
      <c r="S808" s="254"/>
      <c r="T808" s="255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56" t="s">
        <v>152</v>
      </c>
      <c r="AU808" s="256" t="s">
        <v>14</v>
      </c>
      <c r="AV808" s="15" t="s">
        <v>148</v>
      </c>
      <c r="AW808" s="15" t="s">
        <v>33</v>
      </c>
      <c r="AX808" s="15" t="s">
        <v>81</v>
      </c>
      <c r="AY808" s="256" t="s">
        <v>140</v>
      </c>
    </row>
    <row r="809" s="2" customFormat="1" ht="16.5" customHeight="1">
      <c r="A809" s="40"/>
      <c r="B809" s="41"/>
      <c r="C809" s="206" t="s">
        <v>914</v>
      </c>
      <c r="D809" s="206" t="s">
        <v>143</v>
      </c>
      <c r="E809" s="207" t="s">
        <v>915</v>
      </c>
      <c r="F809" s="208" t="s">
        <v>916</v>
      </c>
      <c r="G809" s="209" t="s">
        <v>303</v>
      </c>
      <c r="H809" s="210">
        <v>869.96000000000004</v>
      </c>
      <c r="I809" s="211"/>
      <c r="J809" s="212">
        <f>ROUND(I809*H809,2)</f>
        <v>0</v>
      </c>
      <c r="K809" s="208" t="s">
        <v>19</v>
      </c>
      <c r="L809" s="46"/>
      <c r="M809" s="213" t="s">
        <v>19</v>
      </c>
      <c r="N809" s="214" t="s">
        <v>45</v>
      </c>
      <c r="O809" s="86"/>
      <c r="P809" s="215">
        <f>O809*H809</f>
        <v>0</v>
      </c>
      <c r="Q809" s="215">
        <v>0</v>
      </c>
      <c r="R809" s="215">
        <f>Q809*H809</f>
        <v>0</v>
      </c>
      <c r="S809" s="215">
        <v>0</v>
      </c>
      <c r="T809" s="216">
        <f>S809*H809</f>
        <v>0</v>
      </c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R809" s="217" t="s">
        <v>248</v>
      </c>
      <c r="AT809" s="217" t="s">
        <v>143</v>
      </c>
      <c r="AU809" s="217" t="s">
        <v>14</v>
      </c>
      <c r="AY809" s="19" t="s">
        <v>140</v>
      </c>
      <c r="BE809" s="218">
        <f>IF(N809="základní",J809,0)</f>
        <v>0</v>
      </c>
      <c r="BF809" s="218">
        <f>IF(N809="snížená",J809,0)</f>
        <v>0</v>
      </c>
      <c r="BG809" s="218">
        <f>IF(N809="zákl. přenesená",J809,0)</f>
        <v>0</v>
      </c>
      <c r="BH809" s="218">
        <f>IF(N809="sníž. přenesená",J809,0)</f>
        <v>0</v>
      </c>
      <c r="BI809" s="218">
        <f>IF(N809="nulová",J809,0)</f>
        <v>0</v>
      </c>
      <c r="BJ809" s="19" t="s">
        <v>14</v>
      </c>
      <c r="BK809" s="218">
        <f>ROUND(I809*H809,2)</f>
        <v>0</v>
      </c>
      <c r="BL809" s="19" t="s">
        <v>248</v>
      </c>
      <c r="BM809" s="217" t="s">
        <v>917</v>
      </c>
    </row>
    <row r="810" s="13" customFormat="1">
      <c r="A810" s="13"/>
      <c r="B810" s="224"/>
      <c r="C810" s="225"/>
      <c r="D810" s="226" t="s">
        <v>152</v>
      </c>
      <c r="E810" s="227" t="s">
        <v>19</v>
      </c>
      <c r="F810" s="228" t="s">
        <v>918</v>
      </c>
      <c r="G810" s="225"/>
      <c r="H810" s="227" t="s">
        <v>19</v>
      </c>
      <c r="I810" s="229"/>
      <c r="J810" s="225"/>
      <c r="K810" s="225"/>
      <c r="L810" s="230"/>
      <c r="M810" s="231"/>
      <c r="N810" s="232"/>
      <c r="O810" s="232"/>
      <c r="P810" s="232"/>
      <c r="Q810" s="232"/>
      <c r="R810" s="232"/>
      <c r="S810" s="232"/>
      <c r="T810" s="233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34" t="s">
        <v>152</v>
      </c>
      <c r="AU810" s="234" t="s">
        <v>14</v>
      </c>
      <c r="AV810" s="13" t="s">
        <v>81</v>
      </c>
      <c r="AW810" s="13" t="s">
        <v>33</v>
      </c>
      <c r="AX810" s="13" t="s">
        <v>73</v>
      </c>
      <c r="AY810" s="234" t="s">
        <v>140</v>
      </c>
    </row>
    <row r="811" s="14" customFormat="1">
      <c r="A811" s="14"/>
      <c r="B811" s="235"/>
      <c r="C811" s="236"/>
      <c r="D811" s="226" t="s">
        <v>152</v>
      </c>
      <c r="E811" s="237" t="s">
        <v>19</v>
      </c>
      <c r="F811" s="238" t="s">
        <v>919</v>
      </c>
      <c r="G811" s="236"/>
      <c r="H811" s="239">
        <v>329.95999999999998</v>
      </c>
      <c r="I811" s="240"/>
      <c r="J811" s="236"/>
      <c r="K811" s="236"/>
      <c r="L811" s="241"/>
      <c r="M811" s="242"/>
      <c r="N811" s="243"/>
      <c r="O811" s="243"/>
      <c r="P811" s="243"/>
      <c r="Q811" s="243"/>
      <c r="R811" s="243"/>
      <c r="S811" s="243"/>
      <c r="T811" s="244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45" t="s">
        <v>152</v>
      </c>
      <c r="AU811" s="245" t="s">
        <v>14</v>
      </c>
      <c r="AV811" s="14" t="s">
        <v>14</v>
      </c>
      <c r="AW811" s="14" t="s">
        <v>33</v>
      </c>
      <c r="AX811" s="14" t="s">
        <v>73</v>
      </c>
      <c r="AY811" s="245" t="s">
        <v>140</v>
      </c>
    </row>
    <row r="812" s="14" customFormat="1">
      <c r="A812" s="14"/>
      <c r="B812" s="235"/>
      <c r="C812" s="236"/>
      <c r="D812" s="226" t="s">
        <v>152</v>
      </c>
      <c r="E812" s="237" t="s">
        <v>19</v>
      </c>
      <c r="F812" s="238" t="s">
        <v>920</v>
      </c>
      <c r="G812" s="236"/>
      <c r="H812" s="239">
        <v>540</v>
      </c>
      <c r="I812" s="240"/>
      <c r="J812" s="236"/>
      <c r="K812" s="236"/>
      <c r="L812" s="241"/>
      <c r="M812" s="242"/>
      <c r="N812" s="243"/>
      <c r="O812" s="243"/>
      <c r="P812" s="243"/>
      <c r="Q812" s="243"/>
      <c r="R812" s="243"/>
      <c r="S812" s="243"/>
      <c r="T812" s="244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45" t="s">
        <v>152</v>
      </c>
      <c r="AU812" s="245" t="s">
        <v>14</v>
      </c>
      <c r="AV812" s="14" t="s">
        <v>14</v>
      </c>
      <c r="AW812" s="14" t="s">
        <v>33</v>
      </c>
      <c r="AX812" s="14" t="s">
        <v>73</v>
      </c>
      <c r="AY812" s="245" t="s">
        <v>140</v>
      </c>
    </row>
    <row r="813" s="15" customFormat="1">
      <c r="A813" s="15"/>
      <c r="B813" s="246"/>
      <c r="C813" s="247"/>
      <c r="D813" s="226" t="s">
        <v>152</v>
      </c>
      <c r="E813" s="248" t="s">
        <v>19</v>
      </c>
      <c r="F813" s="249" t="s">
        <v>189</v>
      </c>
      <c r="G813" s="247"/>
      <c r="H813" s="250">
        <v>869.96000000000004</v>
      </c>
      <c r="I813" s="251"/>
      <c r="J813" s="247"/>
      <c r="K813" s="247"/>
      <c r="L813" s="252"/>
      <c r="M813" s="253"/>
      <c r="N813" s="254"/>
      <c r="O813" s="254"/>
      <c r="P813" s="254"/>
      <c r="Q813" s="254"/>
      <c r="R813" s="254"/>
      <c r="S813" s="254"/>
      <c r="T813" s="255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256" t="s">
        <v>152</v>
      </c>
      <c r="AU813" s="256" t="s">
        <v>14</v>
      </c>
      <c r="AV813" s="15" t="s">
        <v>148</v>
      </c>
      <c r="AW813" s="15" t="s">
        <v>33</v>
      </c>
      <c r="AX813" s="15" t="s">
        <v>81</v>
      </c>
      <c r="AY813" s="256" t="s">
        <v>140</v>
      </c>
    </row>
    <row r="814" s="2" customFormat="1" ht="37.8" customHeight="1">
      <c r="A814" s="40"/>
      <c r="B814" s="41"/>
      <c r="C814" s="206" t="s">
        <v>921</v>
      </c>
      <c r="D814" s="206" t="s">
        <v>143</v>
      </c>
      <c r="E814" s="207" t="s">
        <v>922</v>
      </c>
      <c r="F814" s="208" t="s">
        <v>923</v>
      </c>
      <c r="G814" s="209" t="s">
        <v>184</v>
      </c>
      <c r="H814" s="210">
        <v>369.69</v>
      </c>
      <c r="I814" s="211"/>
      <c r="J814" s="212">
        <f>ROUND(I814*H814,2)</f>
        <v>0</v>
      </c>
      <c r="K814" s="208" t="s">
        <v>19</v>
      </c>
      <c r="L814" s="46"/>
      <c r="M814" s="213" t="s">
        <v>19</v>
      </c>
      <c r="N814" s="214" t="s">
        <v>45</v>
      </c>
      <c r="O814" s="86"/>
      <c r="P814" s="215">
        <f>O814*H814</f>
        <v>0</v>
      </c>
      <c r="Q814" s="215">
        <v>0.01537</v>
      </c>
      <c r="R814" s="215">
        <f>Q814*H814</f>
        <v>5.6821352999999997</v>
      </c>
      <c r="S814" s="215">
        <v>0</v>
      </c>
      <c r="T814" s="216">
        <f>S814*H814</f>
        <v>0</v>
      </c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R814" s="217" t="s">
        <v>248</v>
      </c>
      <c r="AT814" s="217" t="s">
        <v>143</v>
      </c>
      <c r="AU814" s="217" t="s">
        <v>14</v>
      </c>
      <c r="AY814" s="19" t="s">
        <v>140</v>
      </c>
      <c r="BE814" s="218">
        <f>IF(N814="základní",J814,0)</f>
        <v>0</v>
      </c>
      <c r="BF814" s="218">
        <f>IF(N814="snížená",J814,0)</f>
        <v>0</v>
      </c>
      <c r="BG814" s="218">
        <f>IF(N814="zákl. přenesená",J814,0)</f>
        <v>0</v>
      </c>
      <c r="BH814" s="218">
        <f>IF(N814="sníž. přenesená",J814,0)</f>
        <v>0</v>
      </c>
      <c r="BI814" s="218">
        <f>IF(N814="nulová",J814,0)</f>
        <v>0</v>
      </c>
      <c r="BJ814" s="19" t="s">
        <v>14</v>
      </c>
      <c r="BK814" s="218">
        <f>ROUND(I814*H814,2)</f>
        <v>0</v>
      </c>
      <c r="BL814" s="19" t="s">
        <v>248</v>
      </c>
      <c r="BM814" s="217" t="s">
        <v>924</v>
      </c>
    </row>
    <row r="815" s="13" customFormat="1">
      <c r="A815" s="13"/>
      <c r="B815" s="224"/>
      <c r="C815" s="225"/>
      <c r="D815" s="226" t="s">
        <v>152</v>
      </c>
      <c r="E815" s="227" t="s">
        <v>19</v>
      </c>
      <c r="F815" s="228" t="s">
        <v>153</v>
      </c>
      <c r="G815" s="225"/>
      <c r="H815" s="227" t="s">
        <v>19</v>
      </c>
      <c r="I815" s="229"/>
      <c r="J815" s="225"/>
      <c r="K815" s="225"/>
      <c r="L815" s="230"/>
      <c r="M815" s="231"/>
      <c r="N815" s="232"/>
      <c r="O815" s="232"/>
      <c r="P815" s="232"/>
      <c r="Q815" s="232"/>
      <c r="R815" s="232"/>
      <c r="S815" s="232"/>
      <c r="T815" s="233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34" t="s">
        <v>152</v>
      </c>
      <c r="AU815" s="234" t="s">
        <v>14</v>
      </c>
      <c r="AV815" s="13" t="s">
        <v>81</v>
      </c>
      <c r="AW815" s="13" t="s">
        <v>33</v>
      </c>
      <c r="AX815" s="13" t="s">
        <v>73</v>
      </c>
      <c r="AY815" s="234" t="s">
        <v>140</v>
      </c>
    </row>
    <row r="816" s="13" customFormat="1">
      <c r="A816" s="13"/>
      <c r="B816" s="224"/>
      <c r="C816" s="225"/>
      <c r="D816" s="226" t="s">
        <v>152</v>
      </c>
      <c r="E816" s="227" t="s">
        <v>19</v>
      </c>
      <c r="F816" s="228" t="s">
        <v>925</v>
      </c>
      <c r="G816" s="225"/>
      <c r="H816" s="227" t="s">
        <v>19</v>
      </c>
      <c r="I816" s="229"/>
      <c r="J816" s="225"/>
      <c r="K816" s="225"/>
      <c r="L816" s="230"/>
      <c r="M816" s="231"/>
      <c r="N816" s="232"/>
      <c r="O816" s="232"/>
      <c r="P816" s="232"/>
      <c r="Q816" s="232"/>
      <c r="R816" s="232"/>
      <c r="S816" s="232"/>
      <c r="T816" s="233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4" t="s">
        <v>152</v>
      </c>
      <c r="AU816" s="234" t="s">
        <v>14</v>
      </c>
      <c r="AV816" s="13" t="s">
        <v>81</v>
      </c>
      <c r="AW816" s="13" t="s">
        <v>33</v>
      </c>
      <c r="AX816" s="13" t="s">
        <v>73</v>
      </c>
      <c r="AY816" s="234" t="s">
        <v>140</v>
      </c>
    </row>
    <row r="817" s="13" customFormat="1">
      <c r="A817" s="13"/>
      <c r="B817" s="224"/>
      <c r="C817" s="225"/>
      <c r="D817" s="226" t="s">
        <v>152</v>
      </c>
      <c r="E817" s="227" t="s">
        <v>19</v>
      </c>
      <c r="F817" s="228" t="s">
        <v>926</v>
      </c>
      <c r="G817" s="225"/>
      <c r="H817" s="227" t="s">
        <v>19</v>
      </c>
      <c r="I817" s="229"/>
      <c r="J817" s="225"/>
      <c r="K817" s="225"/>
      <c r="L817" s="230"/>
      <c r="M817" s="231"/>
      <c r="N817" s="232"/>
      <c r="O817" s="232"/>
      <c r="P817" s="232"/>
      <c r="Q817" s="232"/>
      <c r="R817" s="232"/>
      <c r="S817" s="232"/>
      <c r="T817" s="233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34" t="s">
        <v>152</v>
      </c>
      <c r="AU817" s="234" t="s">
        <v>14</v>
      </c>
      <c r="AV817" s="13" t="s">
        <v>81</v>
      </c>
      <c r="AW817" s="13" t="s">
        <v>33</v>
      </c>
      <c r="AX817" s="13" t="s">
        <v>73</v>
      </c>
      <c r="AY817" s="234" t="s">
        <v>140</v>
      </c>
    </row>
    <row r="818" s="13" customFormat="1">
      <c r="A818" s="13"/>
      <c r="B818" s="224"/>
      <c r="C818" s="225"/>
      <c r="D818" s="226" t="s">
        <v>152</v>
      </c>
      <c r="E818" s="227" t="s">
        <v>19</v>
      </c>
      <c r="F818" s="228" t="s">
        <v>927</v>
      </c>
      <c r="G818" s="225"/>
      <c r="H818" s="227" t="s">
        <v>19</v>
      </c>
      <c r="I818" s="229"/>
      <c r="J818" s="225"/>
      <c r="K818" s="225"/>
      <c r="L818" s="230"/>
      <c r="M818" s="231"/>
      <c r="N818" s="232"/>
      <c r="O818" s="232"/>
      <c r="P818" s="232"/>
      <c r="Q818" s="232"/>
      <c r="R818" s="232"/>
      <c r="S818" s="232"/>
      <c r="T818" s="233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4" t="s">
        <v>152</v>
      </c>
      <c r="AU818" s="234" t="s">
        <v>14</v>
      </c>
      <c r="AV818" s="13" t="s">
        <v>81</v>
      </c>
      <c r="AW818" s="13" t="s">
        <v>33</v>
      </c>
      <c r="AX818" s="13" t="s">
        <v>73</v>
      </c>
      <c r="AY818" s="234" t="s">
        <v>140</v>
      </c>
    </row>
    <row r="819" s="14" customFormat="1">
      <c r="A819" s="14"/>
      <c r="B819" s="235"/>
      <c r="C819" s="236"/>
      <c r="D819" s="226" t="s">
        <v>152</v>
      </c>
      <c r="E819" s="237" t="s">
        <v>19</v>
      </c>
      <c r="F819" s="238" t="s">
        <v>928</v>
      </c>
      <c r="G819" s="236"/>
      <c r="H819" s="239">
        <v>185</v>
      </c>
      <c r="I819" s="240"/>
      <c r="J819" s="236"/>
      <c r="K819" s="236"/>
      <c r="L819" s="241"/>
      <c r="M819" s="242"/>
      <c r="N819" s="243"/>
      <c r="O819" s="243"/>
      <c r="P819" s="243"/>
      <c r="Q819" s="243"/>
      <c r="R819" s="243"/>
      <c r="S819" s="243"/>
      <c r="T819" s="244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45" t="s">
        <v>152</v>
      </c>
      <c r="AU819" s="245" t="s">
        <v>14</v>
      </c>
      <c r="AV819" s="14" t="s">
        <v>14</v>
      </c>
      <c r="AW819" s="14" t="s">
        <v>33</v>
      </c>
      <c r="AX819" s="14" t="s">
        <v>73</v>
      </c>
      <c r="AY819" s="245" t="s">
        <v>140</v>
      </c>
    </row>
    <row r="820" s="13" customFormat="1">
      <c r="A820" s="13"/>
      <c r="B820" s="224"/>
      <c r="C820" s="225"/>
      <c r="D820" s="226" t="s">
        <v>152</v>
      </c>
      <c r="E820" s="227" t="s">
        <v>19</v>
      </c>
      <c r="F820" s="228" t="s">
        <v>929</v>
      </c>
      <c r="G820" s="225"/>
      <c r="H820" s="227" t="s">
        <v>19</v>
      </c>
      <c r="I820" s="229"/>
      <c r="J820" s="225"/>
      <c r="K820" s="225"/>
      <c r="L820" s="230"/>
      <c r="M820" s="231"/>
      <c r="N820" s="232"/>
      <c r="O820" s="232"/>
      <c r="P820" s="232"/>
      <c r="Q820" s="232"/>
      <c r="R820" s="232"/>
      <c r="S820" s="232"/>
      <c r="T820" s="233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34" t="s">
        <v>152</v>
      </c>
      <c r="AU820" s="234" t="s">
        <v>14</v>
      </c>
      <c r="AV820" s="13" t="s">
        <v>81</v>
      </c>
      <c r="AW820" s="13" t="s">
        <v>33</v>
      </c>
      <c r="AX820" s="13" t="s">
        <v>73</v>
      </c>
      <c r="AY820" s="234" t="s">
        <v>140</v>
      </c>
    </row>
    <row r="821" s="14" customFormat="1">
      <c r="A821" s="14"/>
      <c r="B821" s="235"/>
      <c r="C821" s="236"/>
      <c r="D821" s="226" t="s">
        <v>152</v>
      </c>
      <c r="E821" s="237" t="s">
        <v>19</v>
      </c>
      <c r="F821" s="238" t="s">
        <v>930</v>
      </c>
      <c r="G821" s="236"/>
      <c r="H821" s="239">
        <v>184.69</v>
      </c>
      <c r="I821" s="240"/>
      <c r="J821" s="236"/>
      <c r="K821" s="236"/>
      <c r="L821" s="241"/>
      <c r="M821" s="242"/>
      <c r="N821" s="243"/>
      <c r="O821" s="243"/>
      <c r="P821" s="243"/>
      <c r="Q821" s="243"/>
      <c r="R821" s="243"/>
      <c r="S821" s="243"/>
      <c r="T821" s="244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45" t="s">
        <v>152</v>
      </c>
      <c r="AU821" s="245" t="s">
        <v>14</v>
      </c>
      <c r="AV821" s="14" t="s">
        <v>14</v>
      </c>
      <c r="AW821" s="14" t="s">
        <v>33</v>
      </c>
      <c r="AX821" s="14" t="s">
        <v>73</v>
      </c>
      <c r="AY821" s="245" t="s">
        <v>140</v>
      </c>
    </row>
    <row r="822" s="15" customFormat="1">
      <c r="A822" s="15"/>
      <c r="B822" s="246"/>
      <c r="C822" s="247"/>
      <c r="D822" s="226" t="s">
        <v>152</v>
      </c>
      <c r="E822" s="248" t="s">
        <v>19</v>
      </c>
      <c r="F822" s="249" t="s">
        <v>189</v>
      </c>
      <c r="G822" s="247"/>
      <c r="H822" s="250">
        <v>369.69</v>
      </c>
      <c r="I822" s="251"/>
      <c r="J822" s="247"/>
      <c r="K822" s="247"/>
      <c r="L822" s="252"/>
      <c r="M822" s="253"/>
      <c r="N822" s="254"/>
      <c r="O822" s="254"/>
      <c r="P822" s="254"/>
      <c r="Q822" s="254"/>
      <c r="R822" s="254"/>
      <c r="S822" s="254"/>
      <c r="T822" s="255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56" t="s">
        <v>152</v>
      </c>
      <c r="AU822" s="256" t="s">
        <v>14</v>
      </c>
      <c r="AV822" s="15" t="s">
        <v>148</v>
      </c>
      <c r="AW822" s="15" t="s">
        <v>33</v>
      </c>
      <c r="AX822" s="15" t="s">
        <v>81</v>
      </c>
      <c r="AY822" s="256" t="s">
        <v>140</v>
      </c>
    </row>
    <row r="823" s="2" customFormat="1" ht="24.15" customHeight="1">
      <c r="A823" s="40"/>
      <c r="B823" s="41"/>
      <c r="C823" s="206" t="s">
        <v>931</v>
      </c>
      <c r="D823" s="206" t="s">
        <v>143</v>
      </c>
      <c r="E823" s="207" t="s">
        <v>932</v>
      </c>
      <c r="F823" s="208" t="s">
        <v>933</v>
      </c>
      <c r="G823" s="209" t="s">
        <v>303</v>
      </c>
      <c r="H823" s="210">
        <v>5.04</v>
      </c>
      <c r="I823" s="211"/>
      <c r="J823" s="212">
        <f>ROUND(I823*H823,2)</f>
        <v>0</v>
      </c>
      <c r="K823" s="208" t="s">
        <v>147</v>
      </c>
      <c r="L823" s="46"/>
      <c r="M823" s="213" t="s">
        <v>19</v>
      </c>
      <c r="N823" s="214" t="s">
        <v>45</v>
      </c>
      <c r="O823" s="86"/>
      <c r="P823" s="215">
        <f>O823*H823</f>
        <v>0</v>
      </c>
      <c r="Q823" s="215">
        <v>0.0043800000000000002</v>
      </c>
      <c r="R823" s="215">
        <f>Q823*H823</f>
        <v>0.0220752</v>
      </c>
      <c r="S823" s="215">
        <v>0</v>
      </c>
      <c r="T823" s="216">
        <f>S823*H823</f>
        <v>0</v>
      </c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R823" s="217" t="s">
        <v>248</v>
      </c>
      <c r="AT823" s="217" t="s">
        <v>143</v>
      </c>
      <c r="AU823" s="217" t="s">
        <v>14</v>
      </c>
      <c r="AY823" s="19" t="s">
        <v>140</v>
      </c>
      <c r="BE823" s="218">
        <f>IF(N823="základní",J823,0)</f>
        <v>0</v>
      </c>
      <c r="BF823" s="218">
        <f>IF(N823="snížená",J823,0)</f>
        <v>0</v>
      </c>
      <c r="BG823" s="218">
        <f>IF(N823="zákl. přenesená",J823,0)</f>
        <v>0</v>
      </c>
      <c r="BH823" s="218">
        <f>IF(N823="sníž. přenesená",J823,0)</f>
        <v>0</v>
      </c>
      <c r="BI823" s="218">
        <f>IF(N823="nulová",J823,0)</f>
        <v>0</v>
      </c>
      <c r="BJ823" s="19" t="s">
        <v>14</v>
      </c>
      <c r="BK823" s="218">
        <f>ROUND(I823*H823,2)</f>
        <v>0</v>
      </c>
      <c r="BL823" s="19" t="s">
        <v>248</v>
      </c>
      <c r="BM823" s="217" t="s">
        <v>934</v>
      </c>
    </row>
    <row r="824" s="2" customFormat="1">
      <c r="A824" s="40"/>
      <c r="B824" s="41"/>
      <c r="C824" s="42"/>
      <c r="D824" s="219" t="s">
        <v>150</v>
      </c>
      <c r="E824" s="42"/>
      <c r="F824" s="220" t="s">
        <v>935</v>
      </c>
      <c r="G824" s="42"/>
      <c r="H824" s="42"/>
      <c r="I824" s="221"/>
      <c r="J824" s="42"/>
      <c r="K824" s="42"/>
      <c r="L824" s="46"/>
      <c r="M824" s="222"/>
      <c r="N824" s="223"/>
      <c r="O824" s="86"/>
      <c r="P824" s="86"/>
      <c r="Q824" s="86"/>
      <c r="R824" s="86"/>
      <c r="S824" s="86"/>
      <c r="T824" s="87"/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T824" s="19" t="s">
        <v>150</v>
      </c>
      <c r="AU824" s="19" t="s">
        <v>14</v>
      </c>
    </row>
    <row r="825" s="13" customFormat="1">
      <c r="A825" s="13"/>
      <c r="B825" s="224"/>
      <c r="C825" s="225"/>
      <c r="D825" s="226" t="s">
        <v>152</v>
      </c>
      <c r="E825" s="227" t="s">
        <v>19</v>
      </c>
      <c r="F825" s="228" t="s">
        <v>153</v>
      </c>
      <c r="G825" s="225"/>
      <c r="H825" s="227" t="s">
        <v>19</v>
      </c>
      <c r="I825" s="229"/>
      <c r="J825" s="225"/>
      <c r="K825" s="225"/>
      <c r="L825" s="230"/>
      <c r="M825" s="231"/>
      <c r="N825" s="232"/>
      <c r="O825" s="232"/>
      <c r="P825" s="232"/>
      <c r="Q825" s="232"/>
      <c r="R825" s="232"/>
      <c r="S825" s="232"/>
      <c r="T825" s="233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34" t="s">
        <v>152</v>
      </c>
      <c r="AU825" s="234" t="s">
        <v>14</v>
      </c>
      <c r="AV825" s="13" t="s">
        <v>81</v>
      </c>
      <c r="AW825" s="13" t="s">
        <v>33</v>
      </c>
      <c r="AX825" s="13" t="s">
        <v>73</v>
      </c>
      <c r="AY825" s="234" t="s">
        <v>140</v>
      </c>
    </row>
    <row r="826" s="13" customFormat="1">
      <c r="A826" s="13"/>
      <c r="B826" s="224"/>
      <c r="C826" s="225"/>
      <c r="D826" s="226" t="s">
        <v>152</v>
      </c>
      <c r="E826" s="227" t="s">
        <v>19</v>
      </c>
      <c r="F826" s="228" t="s">
        <v>936</v>
      </c>
      <c r="G826" s="225"/>
      <c r="H826" s="227" t="s">
        <v>19</v>
      </c>
      <c r="I826" s="229"/>
      <c r="J826" s="225"/>
      <c r="K826" s="225"/>
      <c r="L826" s="230"/>
      <c r="M826" s="231"/>
      <c r="N826" s="232"/>
      <c r="O826" s="232"/>
      <c r="P826" s="232"/>
      <c r="Q826" s="232"/>
      <c r="R826" s="232"/>
      <c r="S826" s="232"/>
      <c r="T826" s="233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4" t="s">
        <v>152</v>
      </c>
      <c r="AU826" s="234" t="s">
        <v>14</v>
      </c>
      <c r="AV826" s="13" t="s">
        <v>81</v>
      </c>
      <c r="AW826" s="13" t="s">
        <v>33</v>
      </c>
      <c r="AX826" s="13" t="s">
        <v>73</v>
      </c>
      <c r="AY826" s="234" t="s">
        <v>140</v>
      </c>
    </row>
    <row r="827" s="13" customFormat="1">
      <c r="A827" s="13"/>
      <c r="B827" s="224"/>
      <c r="C827" s="225"/>
      <c r="D827" s="226" t="s">
        <v>152</v>
      </c>
      <c r="E827" s="227" t="s">
        <v>19</v>
      </c>
      <c r="F827" s="228" t="s">
        <v>937</v>
      </c>
      <c r="G827" s="225"/>
      <c r="H827" s="227" t="s">
        <v>19</v>
      </c>
      <c r="I827" s="229"/>
      <c r="J827" s="225"/>
      <c r="K827" s="225"/>
      <c r="L827" s="230"/>
      <c r="M827" s="231"/>
      <c r="N827" s="232"/>
      <c r="O827" s="232"/>
      <c r="P827" s="232"/>
      <c r="Q827" s="232"/>
      <c r="R827" s="232"/>
      <c r="S827" s="232"/>
      <c r="T827" s="233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34" t="s">
        <v>152</v>
      </c>
      <c r="AU827" s="234" t="s">
        <v>14</v>
      </c>
      <c r="AV827" s="13" t="s">
        <v>81</v>
      </c>
      <c r="AW827" s="13" t="s">
        <v>33</v>
      </c>
      <c r="AX827" s="13" t="s">
        <v>73</v>
      </c>
      <c r="AY827" s="234" t="s">
        <v>140</v>
      </c>
    </row>
    <row r="828" s="14" customFormat="1">
      <c r="A828" s="14"/>
      <c r="B828" s="235"/>
      <c r="C828" s="236"/>
      <c r="D828" s="226" t="s">
        <v>152</v>
      </c>
      <c r="E828" s="237" t="s">
        <v>19</v>
      </c>
      <c r="F828" s="238" t="s">
        <v>938</v>
      </c>
      <c r="G828" s="236"/>
      <c r="H828" s="239">
        <v>5.04</v>
      </c>
      <c r="I828" s="240"/>
      <c r="J828" s="236"/>
      <c r="K828" s="236"/>
      <c r="L828" s="241"/>
      <c r="M828" s="242"/>
      <c r="N828" s="243"/>
      <c r="O828" s="243"/>
      <c r="P828" s="243"/>
      <c r="Q828" s="243"/>
      <c r="R828" s="243"/>
      <c r="S828" s="243"/>
      <c r="T828" s="244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45" t="s">
        <v>152</v>
      </c>
      <c r="AU828" s="245" t="s">
        <v>14</v>
      </c>
      <c r="AV828" s="14" t="s">
        <v>14</v>
      </c>
      <c r="AW828" s="14" t="s">
        <v>33</v>
      </c>
      <c r="AX828" s="14" t="s">
        <v>81</v>
      </c>
      <c r="AY828" s="245" t="s">
        <v>140</v>
      </c>
    </row>
    <row r="829" s="2" customFormat="1" ht="24.15" customHeight="1">
      <c r="A829" s="40"/>
      <c r="B829" s="41"/>
      <c r="C829" s="206" t="s">
        <v>939</v>
      </c>
      <c r="D829" s="206" t="s">
        <v>143</v>
      </c>
      <c r="E829" s="207" t="s">
        <v>940</v>
      </c>
      <c r="F829" s="208" t="s">
        <v>941</v>
      </c>
      <c r="G829" s="209" t="s">
        <v>184</v>
      </c>
      <c r="H829" s="210">
        <v>45.469999999999999</v>
      </c>
      <c r="I829" s="211"/>
      <c r="J829" s="212">
        <f>ROUND(I829*H829,2)</f>
        <v>0</v>
      </c>
      <c r="K829" s="208" t="s">
        <v>147</v>
      </c>
      <c r="L829" s="46"/>
      <c r="M829" s="213" t="s">
        <v>19</v>
      </c>
      <c r="N829" s="214" t="s">
        <v>45</v>
      </c>
      <c r="O829" s="86"/>
      <c r="P829" s="215">
        <f>O829*H829</f>
        <v>0</v>
      </c>
      <c r="Q829" s="215">
        <v>0</v>
      </c>
      <c r="R829" s="215">
        <f>Q829*H829</f>
        <v>0</v>
      </c>
      <c r="S829" s="215">
        <v>0</v>
      </c>
      <c r="T829" s="216">
        <f>S829*H829</f>
        <v>0</v>
      </c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R829" s="217" t="s">
        <v>248</v>
      </c>
      <c r="AT829" s="217" t="s">
        <v>143</v>
      </c>
      <c r="AU829" s="217" t="s">
        <v>14</v>
      </c>
      <c r="AY829" s="19" t="s">
        <v>140</v>
      </c>
      <c r="BE829" s="218">
        <f>IF(N829="základní",J829,0)</f>
        <v>0</v>
      </c>
      <c r="BF829" s="218">
        <f>IF(N829="snížená",J829,0)</f>
        <v>0</v>
      </c>
      <c r="BG829" s="218">
        <f>IF(N829="zákl. přenesená",J829,0)</f>
        <v>0</v>
      </c>
      <c r="BH829" s="218">
        <f>IF(N829="sníž. přenesená",J829,0)</f>
        <v>0</v>
      </c>
      <c r="BI829" s="218">
        <f>IF(N829="nulová",J829,0)</f>
        <v>0</v>
      </c>
      <c r="BJ829" s="19" t="s">
        <v>14</v>
      </c>
      <c r="BK829" s="218">
        <f>ROUND(I829*H829,2)</f>
        <v>0</v>
      </c>
      <c r="BL829" s="19" t="s">
        <v>248</v>
      </c>
      <c r="BM829" s="217" t="s">
        <v>942</v>
      </c>
    </row>
    <row r="830" s="2" customFormat="1">
      <c r="A830" s="40"/>
      <c r="B830" s="41"/>
      <c r="C830" s="42"/>
      <c r="D830" s="219" t="s">
        <v>150</v>
      </c>
      <c r="E830" s="42"/>
      <c r="F830" s="220" t="s">
        <v>943</v>
      </c>
      <c r="G830" s="42"/>
      <c r="H830" s="42"/>
      <c r="I830" s="221"/>
      <c r="J830" s="42"/>
      <c r="K830" s="42"/>
      <c r="L830" s="46"/>
      <c r="M830" s="222"/>
      <c r="N830" s="223"/>
      <c r="O830" s="86"/>
      <c r="P830" s="86"/>
      <c r="Q830" s="86"/>
      <c r="R830" s="86"/>
      <c r="S830" s="86"/>
      <c r="T830" s="87"/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T830" s="19" t="s">
        <v>150</v>
      </c>
      <c r="AU830" s="19" t="s">
        <v>14</v>
      </c>
    </row>
    <row r="831" s="13" customFormat="1">
      <c r="A831" s="13"/>
      <c r="B831" s="224"/>
      <c r="C831" s="225"/>
      <c r="D831" s="226" t="s">
        <v>152</v>
      </c>
      <c r="E831" s="227" t="s">
        <v>19</v>
      </c>
      <c r="F831" s="228" t="s">
        <v>153</v>
      </c>
      <c r="G831" s="225"/>
      <c r="H831" s="227" t="s">
        <v>19</v>
      </c>
      <c r="I831" s="229"/>
      <c r="J831" s="225"/>
      <c r="K831" s="225"/>
      <c r="L831" s="230"/>
      <c r="M831" s="231"/>
      <c r="N831" s="232"/>
      <c r="O831" s="232"/>
      <c r="P831" s="232"/>
      <c r="Q831" s="232"/>
      <c r="R831" s="232"/>
      <c r="S831" s="232"/>
      <c r="T831" s="233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34" t="s">
        <v>152</v>
      </c>
      <c r="AU831" s="234" t="s">
        <v>14</v>
      </c>
      <c r="AV831" s="13" t="s">
        <v>81</v>
      </c>
      <c r="AW831" s="13" t="s">
        <v>33</v>
      </c>
      <c r="AX831" s="13" t="s">
        <v>73</v>
      </c>
      <c r="AY831" s="234" t="s">
        <v>140</v>
      </c>
    </row>
    <row r="832" s="13" customFormat="1">
      <c r="A832" s="13"/>
      <c r="B832" s="224"/>
      <c r="C832" s="225"/>
      <c r="D832" s="226" t="s">
        <v>152</v>
      </c>
      <c r="E832" s="227" t="s">
        <v>19</v>
      </c>
      <c r="F832" s="228" t="s">
        <v>944</v>
      </c>
      <c r="G832" s="225"/>
      <c r="H832" s="227" t="s">
        <v>19</v>
      </c>
      <c r="I832" s="229"/>
      <c r="J832" s="225"/>
      <c r="K832" s="225"/>
      <c r="L832" s="230"/>
      <c r="M832" s="231"/>
      <c r="N832" s="232"/>
      <c r="O832" s="232"/>
      <c r="P832" s="232"/>
      <c r="Q832" s="232"/>
      <c r="R832" s="232"/>
      <c r="S832" s="232"/>
      <c r="T832" s="233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4" t="s">
        <v>152</v>
      </c>
      <c r="AU832" s="234" t="s">
        <v>14</v>
      </c>
      <c r="AV832" s="13" t="s">
        <v>81</v>
      </c>
      <c r="AW832" s="13" t="s">
        <v>33</v>
      </c>
      <c r="AX832" s="13" t="s">
        <v>73</v>
      </c>
      <c r="AY832" s="234" t="s">
        <v>140</v>
      </c>
    </row>
    <row r="833" s="13" customFormat="1">
      <c r="A833" s="13"/>
      <c r="B833" s="224"/>
      <c r="C833" s="225"/>
      <c r="D833" s="226" t="s">
        <v>152</v>
      </c>
      <c r="E833" s="227" t="s">
        <v>19</v>
      </c>
      <c r="F833" s="228" t="s">
        <v>945</v>
      </c>
      <c r="G833" s="225"/>
      <c r="H833" s="227" t="s">
        <v>19</v>
      </c>
      <c r="I833" s="229"/>
      <c r="J833" s="225"/>
      <c r="K833" s="225"/>
      <c r="L833" s="230"/>
      <c r="M833" s="231"/>
      <c r="N833" s="232"/>
      <c r="O833" s="232"/>
      <c r="P833" s="232"/>
      <c r="Q833" s="232"/>
      <c r="R833" s="232"/>
      <c r="S833" s="232"/>
      <c r="T833" s="233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34" t="s">
        <v>152</v>
      </c>
      <c r="AU833" s="234" t="s">
        <v>14</v>
      </c>
      <c r="AV833" s="13" t="s">
        <v>81</v>
      </c>
      <c r="AW833" s="13" t="s">
        <v>33</v>
      </c>
      <c r="AX833" s="13" t="s">
        <v>73</v>
      </c>
      <c r="AY833" s="234" t="s">
        <v>140</v>
      </c>
    </row>
    <row r="834" s="14" customFormat="1">
      <c r="A834" s="14"/>
      <c r="B834" s="235"/>
      <c r="C834" s="236"/>
      <c r="D834" s="226" t="s">
        <v>152</v>
      </c>
      <c r="E834" s="237" t="s">
        <v>19</v>
      </c>
      <c r="F834" s="238" t="s">
        <v>946</v>
      </c>
      <c r="G834" s="236"/>
      <c r="H834" s="239">
        <v>22.699999999999999</v>
      </c>
      <c r="I834" s="240"/>
      <c r="J834" s="236"/>
      <c r="K834" s="236"/>
      <c r="L834" s="241"/>
      <c r="M834" s="242"/>
      <c r="N834" s="243"/>
      <c r="O834" s="243"/>
      <c r="P834" s="243"/>
      <c r="Q834" s="243"/>
      <c r="R834" s="243"/>
      <c r="S834" s="243"/>
      <c r="T834" s="244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45" t="s">
        <v>152</v>
      </c>
      <c r="AU834" s="245" t="s">
        <v>14</v>
      </c>
      <c r="AV834" s="14" t="s">
        <v>14</v>
      </c>
      <c r="AW834" s="14" t="s">
        <v>33</v>
      </c>
      <c r="AX834" s="14" t="s">
        <v>73</v>
      </c>
      <c r="AY834" s="245" t="s">
        <v>140</v>
      </c>
    </row>
    <row r="835" s="13" customFormat="1">
      <c r="A835" s="13"/>
      <c r="B835" s="224"/>
      <c r="C835" s="225"/>
      <c r="D835" s="226" t="s">
        <v>152</v>
      </c>
      <c r="E835" s="227" t="s">
        <v>19</v>
      </c>
      <c r="F835" s="228" t="s">
        <v>947</v>
      </c>
      <c r="G835" s="225"/>
      <c r="H835" s="227" t="s">
        <v>19</v>
      </c>
      <c r="I835" s="229"/>
      <c r="J835" s="225"/>
      <c r="K835" s="225"/>
      <c r="L835" s="230"/>
      <c r="M835" s="231"/>
      <c r="N835" s="232"/>
      <c r="O835" s="232"/>
      <c r="P835" s="232"/>
      <c r="Q835" s="232"/>
      <c r="R835" s="232"/>
      <c r="S835" s="232"/>
      <c r="T835" s="233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34" t="s">
        <v>152</v>
      </c>
      <c r="AU835" s="234" t="s">
        <v>14</v>
      </c>
      <c r="AV835" s="13" t="s">
        <v>81</v>
      </c>
      <c r="AW835" s="13" t="s">
        <v>33</v>
      </c>
      <c r="AX835" s="13" t="s">
        <v>73</v>
      </c>
      <c r="AY835" s="234" t="s">
        <v>140</v>
      </c>
    </row>
    <row r="836" s="14" customFormat="1">
      <c r="A836" s="14"/>
      <c r="B836" s="235"/>
      <c r="C836" s="236"/>
      <c r="D836" s="226" t="s">
        <v>152</v>
      </c>
      <c r="E836" s="237" t="s">
        <v>19</v>
      </c>
      <c r="F836" s="238" t="s">
        <v>948</v>
      </c>
      <c r="G836" s="236"/>
      <c r="H836" s="239">
        <v>22.77</v>
      </c>
      <c r="I836" s="240"/>
      <c r="J836" s="236"/>
      <c r="K836" s="236"/>
      <c r="L836" s="241"/>
      <c r="M836" s="242"/>
      <c r="N836" s="243"/>
      <c r="O836" s="243"/>
      <c r="P836" s="243"/>
      <c r="Q836" s="243"/>
      <c r="R836" s="243"/>
      <c r="S836" s="243"/>
      <c r="T836" s="244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45" t="s">
        <v>152</v>
      </c>
      <c r="AU836" s="245" t="s">
        <v>14</v>
      </c>
      <c r="AV836" s="14" t="s">
        <v>14</v>
      </c>
      <c r="AW836" s="14" t="s">
        <v>33</v>
      </c>
      <c r="AX836" s="14" t="s">
        <v>73</v>
      </c>
      <c r="AY836" s="245" t="s">
        <v>140</v>
      </c>
    </row>
    <row r="837" s="15" customFormat="1">
      <c r="A837" s="15"/>
      <c r="B837" s="246"/>
      <c r="C837" s="247"/>
      <c r="D837" s="226" t="s">
        <v>152</v>
      </c>
      <c r="E837" s="248" t="s">
        <v>19</v>
      </c>
      <c r="F837" s="249" t="s">
        <v>189</v>
      </c>
      <c r="G837" s="247"/>
      <c r="H837" s="250">
        <v>45.469999999999999</v>
      </c>
      <c r="I837" s="251"/>
      <c r="J837" s="247"/>
      <c r="K837" s="247"/>
      <c r="L837" s="252"/>
      <c r="M837" s="253"/>
      <c r="N837" s="254"/>
      <c r="O837" s="254"/>
      <c r="P837" s="254"/>
      <c r="Q837" s="254"/>
      <c r="R837" s="254"/>
      <c r="S837" s="254"/>
      <c r="T837" s="255"/>
      <c r="U837" s="15"/>
      <c r="V837" s="15"/>
      <c r="W837" s="15"/>
      <c r="X837" s="15"/>
      <c r="Y837" s="15"/>
      <c r="Z837" s="15"/>
      <c r="AA837" s="15"/>
      <c r="AB837" s="15"/>
      <c r="AC837" s="15"/>
      <c r="AD837" s="15"/>
      <c r="AE837" s="15"/>
      <c r="AT837" s="256" t="s">
        <v>152</v>
      </c>
      <c r="AU837" s="256" t="s">
        <v>14</v>
      </c>
      <c r="AV837" s="15" t="s">
        <v>148</v>
      </c>
      <c r="AW837" s="15" t="s">
        <v>33</v>
      </c>
      <c r="AX837" s="15" t="s">
        <v>81</v>
      </c>
      <c r="AY837" s="256" t="s">
        <v>140</v>
      </c>
    </row>
    <row r="838" s="2" customFormat="1" ht="16.5" customHeight="1">
      <c r="A838" s="40"/>
      <c r="B838" s="41"/>
      <c r="C838" s="268" t="s">
        <v>949</v>
      </c>
      <c r="D838" s="268" t="s">
        <v>329</v>
      </c>
      <c r="E838" s="269" t="s">
        <v>950</v>
      </c>
      <c r="F838" s="270" t="s">
        <v>951</v>
      </c>
      <c r="G838" s="271" t="s">
        <v>184</v>
      </c>
      <c r="H838" s="272">
        <v>51.085999999999999</v>
      </c>
      <c r="I838" s="273"/>
      <c r="J838" s="274">
        <f>ROUND(I838*H838,2)</f>
        <v>0</v>
      </c>
      <c r="K838" s="270" t="s">
        <v>147</v>
      </c>
      <c r="L838" s="275"/>
      <c r="M838" s="276" t="s">
        <v>19</v>
      </c>
      <c r="N838" s="277" t="s">
        <v>45</v>
      </c>
      <c r="O838" s="86"/>
      <c r="P838" s="215">
        <f>O838*H838</f>
        <v>0</v>
      </c>
      <c r="Q838" s="215">
        <v>0.00011</v>
      </c>
      <c r="R838" s="215">
        <f>Q838*H838</f>
        <v>0.0056194599999999997</v>
      </c>
      <c r="S838" s="215">
        <v>0</v>
      </c>
      <c r="T838" s="216">
        <f>S838*H838</f>
        <v>0</v>
      </c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R838" s="217" t="s">
        <v>377</v>
      </c>
      <c r="AT838" s="217" t="s">
        <v>329</v>
      </c>
      <c r="AU838" s="217" t="s">
        <v>14</v>
      </c>
      <c r="AY838" s="19" t="s">
        <v>140</v>
      </c>
      <c r="BE838" s="218">
        <f>IF(N838="základní",J838,0)</f>
        <v>0</v>
      </c>
      <c r="BF838" s="218">
        <f>IF(N838="snížená",J838,0)</f>
        <v>0</v>
      </c>
      <c r="BG838" s="218">
        <f>IF(N838="zákl. přenesená",J838,0)</f>
        <v>0</v>
      </c>
      <c r="BH838" s="218">
        <f>IF(N838="sníž. přenesená",J838,0)</f>
        <v>0</v>
      </c>
      <c r="BI838" s="218">
        <f>IF(N838="nulová",J838,0)</f>
        <v>0</v>
      </c>
      <c r="BJ838" s="19" t="s">
        <v>14</v>
      </c>
      <c r="BK838" s="218">
        <f>ROUND(I838*H838,2)</f>
        <v>0</v>
      </c>
      <c r="BL838" s="19" t="s">
        <v>248</v>
      </c>
      <c r="BM838" s="217" t="s">
        <v>952</v>
      </c>
    </row>
    <row r="839" s="14" customFormat="1">
      <c r="A839" s="14"/>
      <c r="B839" s="235"/>
      <c r="C839" s="236"/>
      <c r="D839" s="226" t="s">
        <v>152</v>
      </c>
      <c r="E839" s="236"/>
      <c r="F839" s="238" t="s">
        <v>953</v>
      </c>
      <c r="G839" s="236"/>
      <c r="H839" s="239">
        <v>51.085999999999999</v>
      </c>
      <c r="I839" s="240"/>
      <c r="J839" s="236"/>
      <c r="K839" s="236"/>
      <c r="L839" s="241"/>
      <c r="M839" s="242"/>
      <c r="N839" s="243"/>
      <c r="O839" s="243"/>
      <c r="P839" s="243"/>
      <c r="Q839" s="243"/>
      <c r="R839" s="243"/>
      <c r="S839" s="243"/>
      <c r="T839" s="244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45" t="s">
        <v>152</v>
      </c>
      <c r="AU839" s="245" t="s">
        <v>14</v>
      </c>
      <c r="AV839" s="14" t="s">
        <v>14</v>
      </c>
      <c r="AW839" s="14" t="s">
        <v>4</v>
      </c>
      <c r="AX839" s="14" t="s">
        <v>81</v>
      </c>
      <c r="AY839" s="245" t="s">
        <v>140</v>
      </c>
    </row>
    <row r="840" s="2" customFormat="1" ht="24.15" customHeight="1">
      <c r="A840" s="40"/>
      <c r="B840" s="41"/>
      <c r="C840" s="206" t="s">
        <v>954</v>
      </c>
      <c r="D840" s="206" t="s">
        <v>143</v>
      </c>
      <c r="E840" s="207" t="s">
        <v>955</v>
      </c>
      <c r="F840" s="208" t="s">
        <v>956</v>
      </c>
      <c r="G840" s="209" t="s">
        <v>184</v>
      </c>
      <c r="H840" s="210">
        <v>371.202</v>
      </c>
      <c r="I840" s="211"/>
      <c r="J840" s="212">
        <f>ROUND(I840*H840,2)</f>
        <v>0</v>
      </c>
      <c r="K840" s="208" t="s">
        <v>147</v>
      </c>
      <c r="L840" s="46"/>
      <c r="M840" s="213" t="s">
        <v>19</v>
      </c>
      <c r="N840" s="214" t="s">
        <v>45</v>
      </c>
      <c r="O840" s="86"/>
      <c r="P840" s="215">
        <f>O840*H840</f>
        <v>0</v>
      </c>
      <c r="Q840" s="215">
        <v>0</v>
      </c>
      <c r="R840" s="215">
        <f>Q840*H840</f>
        <v>0</v>
      </c>
      <c r="S840" s="215">
        <v>0</v>
      </c>
      <c r="T840" s="216">
        <f>S840*H840</f>
        <v>0</v>
      </c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R840" s="217" t="s">
        <v>248</v>
      </c>
      <c r="AT840" s="217" t="s">
        <v>143</v>
      </c>
      <c r="AU840" s="217" t="s">
        <v>14</v>
      </c>
      <c r="AY840" s="19" t="s">
        <v>140</v>
      </c>
      <c r="BE840" s="218">
        <f>IF(N840="základní",J840,0)</f>
        <v>0</v>
      </c>
      <c r="BF840" s="218">
        <f>IF(N840="snížená",J840,0)</f>
        <v>0</v>
      </c>
      <c r="BG840" s="218">
        <f>IF(N840="zákl. přenesená",J840,0)</f>
        <v>0</v>
      </c>
      <c r="BH840" s="218">
        <f>IF(N840="sníž. přenesená",J840,0)</f>
        <v>0</v>
      </c>
      <c r="BI840" s="218">
        <f>IF(N840="nulová",J840,0)</f>
        <v>0</v>
      </c>
      <c r="BJ840" s="19" t="s">
        <v>14</v>
      </c>
      <c r="BK840" s="218">
        <f>ROUND(I840*H840,2)</f>
        <v>0</v>
      </c>
      <c r="BL840" s="19" t="s">
        <v>248</v>
      </c>
      <c r="BM840" s="217" t="s">
        <v>957</v>
      </c>
    </row>
    <row r="841" s="2" customFormat="1">
      <c r="A841" s="40"/>
      <c r="B841" s="41"/>
      <c r="C841" s="42"/>
      <c r="D841" s="219" t="s">
        <v>150</v>
      </c>
      <c r="E841" s="42"/>
      <c r="F841" s="220" t="s">
        <v>958</v>
      </c>
      <c r="G841" s="42"/>
      <c r="H841" s="42"/>
      <c r="I841" s="221"/>
      <c r="J841" s="42"/>
      <c r="K841" s="42"/>
      <c r="L841" s="46"/>
      <c r="M841" s="222"/>
      <c r="N841" s="223"/>
      <c r="O841" s="86"/>
      <c r="P841" s="86"/>
      <c r="Q841" s="86"/>
      <c r="R841" s="86"/>
      <c r="S841" s="86"/>
      <c r="T841" s="87"/>
      <c r="U841" s="40"/>
      <c r="V841" s="40"/>
      <c r="W841" s="40"/>
      <c r="X841" s="40"/>
      <c r="Y841" s="40"/>
      <c r="Z841" s="40"/>
      <c r="AA841" s="40"/>
      <c r="AB841" s="40"/>
      <c r="AC841" s="40"/>
      <c r="AD841" s="40"/>
      <c r="AE841" s="40"/>
      <c r="AT841" s="19" t="s">
        <v>150</v>
      </c>
      <c r="AU841" s="19" t="s">
        <v>14</v>
      </c>
    </row>
    <row r="842" s="13" customFormat="1">
      <c r="A842" s="13"/>
      <c r="B842" s="224"/>
      <c r="C842" s="225"/>
      <c r="D842" s="226" t="s">
        <v>152</v>
      </c>
      <c r="E842" s="227" t="s">
        <v>19</v>
      </c>
      <c r="F842" s="228" t="s">
        <v>153</v>
      </c>
      <c r="G842" s="225"/>
      <c r="H842" s="227" t="s">
        <v>19</v>
      </c>
      <c r="I842" s="229"/>
      <c r="J842" s="225"/>
      <c r="K842" s="225"/>
      <c r="L842" s="230"/>
      <c r="M842" s="231"/>
      <c r="N842" s="232"/>
      <c r="O842" s="232"/>
      <c r="P842" s="232"/>
      <c r="Q842" s="232"/>
      <c r="R842" s="232"/>
      <c r="S842" s="232"/>
      <c r="T842" s="233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34" t="s">
        <v>152</v>
      </c>
      <c r="AU842" s="234" t="s">
        <v>14</v>
      </c>
      <c r="AV842" s="13" t="s">
        <v>81</v>
      </c>
      <c r="AW842" s="13" t="s">
        <v>33</v>
      </c>
      <c r="AX842" s="13" t="s">
        <v>73</v>
      </c>
      <c r="AY842" s="234" t="s">
        <v>140</v>
      </c>
    </row>
    <row r="843" s="13" customFormat="1">
      <c r="A843" s="13"/>
      <c r="B843" s="224"/>
      <c r="C843" s="225"/>
      <c r="D843" s="226" t="s">
        <v>152</v>
      </c>
      <c r="E843" s="227" t="s">
        <v>19</v>
      </c>
      <c r="F843" s="228" t="s">
        <v>927</v>
      </c>
      <c r="G843" s="225"/>
      <c r="H843" s="227" t="s">
        <v>19</v>
      </c>
      <c r="I843" s="229"/>
      <c r="J843" s="225"/>
      <c r="K843" s="225"/>
      <c r="L843" s="230"/>
      <c r="M843" s="231"/>
      <c r="N843" s="232"/>
      <c r="O843" s="232"/>
      <c r="P843" s="232"/>
      <c r="Q843" s="232"/>
      <c r="R843" s="232"/>
      <c r="S843" s="232"/>
      <c r="T843" s="233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34" t="s">
        <v>152</v>
      </c>
      <c r="AU843" s="234" t="s">
        <v>14</v>
      </c>
      <c r="AV843" s="13" t="s">
        <v>81</v>
      </c>
      <c r="AW843" s="13" t="s">
        <v>33</v>
      </c>
      <c r="AX843" s="13" t="s">
        <v>73</v>
      </c>
      <c r="AY843" s="234" t="s">
        <v>140</v>
      </c>
    </row>
    <row r="844" s="14" customFormat="1">
      <c r="A844" s="14"/>
      <c r="B844" s="235"/>
      <c r="C844" s="236"/>
      <c r="D844" s="226" t="s">
        <v>152</v>
      </c>
      <c r="E844" s="237" t="s">
        <v>19</v>
      </c>
      <c r="F844" s="238" t="s">
        <v>928</v>
      </c>
      <c r="G844" s="236"/>
      <c r="H844" s="239">
        <v>185</v>
      </c>
      <c r="I844" s="240"/>
      <c r="J844" s="236"/>
      <c r="K844" s="236"/>
      <c r="L844" s="241"/>
      <c r="M844" s="242"/>
      <c r="N844" s="243"/>
      <c r="O844" s="243"/>
      <c r="P844" s="243"/>
      <c r="Q844" s="243"/>
      <c r="R844" s="243"/>
      <c r="S844" s="243"/>
      <c r="T844" s="244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45" t="s">
        <v>152</v>
      </c>
      <c r="AU844" s="245" t="s">
        <v>14</v>
      </c>
      <c r="AV844" s="14" t="s">
        <v>14</v>
      </c>
      <c r="AW844" s="14" t="s">
        <v>33</v>
      </c>
      <c r="AX844" s="14" t="s">
        <v>73</v>
      </c>
      <c r="AY844" s="245" t="s">
        <v>140</v>
      </c>
    </row>
    <row r="845" s="13" customFormat="1">
      <c r="A845" s="13"/>
      <c r="B845" s="224"/>
      <c r="C845" s="225"/>
      <c r="D845" s="226" t="s">
        <v>152</v>
      </c>
      <c r="E845" s="227" t="s">
        <v>19</v>
      </c>
      <c r="F845" s="228" t="s">
        <v>929</v>
      </c>
      <c r="G845" s="225"/>
      <c r="H845" s="227" t="s">
        <v>19</v>
      </c>
      <c r="I845" s="229"/>
      <c r="J845" s="225"/>
      <c r="K845" s="225"/>
      <c r="L845" s="230"/>
      <c r="M845" s="231"/>
      <c r="N845" s="232"/>
      <c r="O845" s="232"/>
      <c r="P845" s="232"/>
      <c r="Q845" s="232"/>
      <c r="R845" s="232"/>
      <c r="S845" s="232"/>
      <c r="T845" s="233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4" t="s">
        <v>152</v>
      </c>
      <c r="AU845" s="234" t="s">
        <v>14</v>
      </c>
      <c r="AV845" s="13" t="s">
        <v>81</v>
      </c>
      <c r="AW845" s="13" t="s">
        <v>33</v>
      </c>
      <c r="AX845" s="13" t="s">
        <v>73</v>
      </c>
      <c r="AY845" s="234" t="s">
        <v>140</v>
      </c>
    </row>
    <row r="846" s="14" customFormat="1">
      <c r="A846" s="14"/>
      <c r="B846" s="235"/>
      <c r="C846" s="236"/>
      <c r="D846" s="226" t="s">
        <v>152</v>
      </c>
      <c r="E846" s="237" t="s">
        <v>19</v>
      </c>
      <c r="F846" s="238" t="s">
        <v>930</v>
      </c>
      <c r="G846" s="236"/>
      <c r="H846" s="239">
        <v>184.69</v>
      </c>
      <c r="I846" s="240"/>
      <c r="J846" s="236"/>
      <c r="K846" s="236"/>
      <c r="L846" s="241"/>
      <c r="M846" s="242"/>
      <c r="N846" s="243"/>
      <c r="O846" s="243"/>
      <c r="P846" s="243"/>
      <c r="Q846" s="243"/>
      <c r="R846" s="243"/>
      <c r="S846" s="243"/>
      <c r="T846" s="244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45" t="s">
        <v>152</v>
      </c>
      <c r="AU846" s="245" t="s">
        <v>14</v>
      </c>
      <c r="AV846" s="14" t="s">
        <v>14</v>
      </c>
      <c r="AW846" s="14" t="s">
        <v>33</v>
      </c>
      <c r="AX846" s="14" t="s">
        <v>73</v>
      </c>
      <c r="AY846" s="245" t="s">
        <v>140</v>
      </c>
    </row>
    <row r="847" s="13" customFormat="1">
      <c r="A847" s="13"/>
      <c r="B847" s="224"/>
      <c r="C847" s="225"/>
      <c r="D847" s="226" t="s">
        <v>152</v>
      </c>
      <c r="E847" s="227" t="s">
        <v>19</v>
      </c>
      <c r="F847" s="228" t="s">
        <v>959</v>
      </c>
      <c r="G847" s="225"/>
      <c r="H847" s="227" t="s">
        <v>19</v>
      </c>
      <c r="I847" s="229"/>
      <c r="J847" s="225"/>
      <c r="K847" s="225"/>
      <c r="L847" s="230"/>
      <c r="M847" s="231"/>
      <c r="N847" s="232"/>
      <c r="O847" s="232"/>
      <c r="P847" s="232"/>
      <c r="Q847" s="232"/>
      <c r="R847" s="232"/>
      <c r="S847" s="232"/>
      <c r="T847" s="233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34" t="s">
        <v>152</v>
      </c>
      <c r="AU847" s="234" t="s">
        <v>14</v>
      </c>
      <c r="AV847" s="13" t="s">
        <v>81</v>
      </c>
      <c r="AW847" s="13" t="s">
        <v>33</v>
      </c>
      <c r="AX847" s="13" t="s">
        <v>73</v>
      </c>
      <c r="AY847" s="234" t="s">
        <v>140</v>
      </c>
    </row>
    <row r="848" s="14" customFormat="1">
      <c r="A848" s="14"/>
      <c r="B848" s="235"/>
      <c r="C848" s="236"/>
      <c r="D848" s="226" t="s">
        <v>152</v>
      </c>
      <c r="E848" s="237" t="s">
        <v>19</v>
      </c>
      <c r="F848" s="238" t="s">
        <v>960</v>
      </c>
      <c r="G848" s="236"/>
      <c r="H848" s="239">
        <v>1.512</v>
      </c>
      <c r="I848" s="240"/>
      <c r="J848" s="236"/>
      <c r="K848" s="236"/>
      <c r="L848" s="241"/>
      <c r="M848" s="242"/>
      <c r="N848" s="243"/>
      <c r="O848" s="243"/>
      <c r="P848" s="243"/>
      <c r="Q848" s="243"/>
      <c r="R848" s="243"/>
      <c r="S848" s="243"/>
      <c r="T848" s="244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45" t="s">
        <v>152</v>
      </c>
      <c r="AU848" s="245" t="s">
        <v>14</v>
      </c>
      <c r="AV848" s="14" t="s">
        <v>14</v>
      </c>
      <c r="AW848" s="14" t="s">
        <v>33</v>
      </c>
      <c r="AX848" s="14" t="s">
        <v>73</v>
      </c>
      <c r="AY848" s="245" t="s">
        <v>140</v>
      </c>
    </row>
    <row r="849" s="15" customFormat="1">
      <c r="A849" s="15"/>
      <c r="B849" s="246"/>
      <c r="C849" s="247"/>
      <c r="D849" s="226" t="s">
        <v>152</v>
      </c>
      <c r="E849" s="248" t="s">
        <v>19</v>
      </c>
      <c r="F849" s="249" t="s">
        <v>189</v>
      </c>
      <c r="G849" s="247"/>
      <c r="H849" s="250">
        <v>371.202</v>
      </c>
      <c r="I849" s="251"/>
      <c r="J849" s="247"/>
      <c r="K849" s="247"/>
      <c r="L849" s="252"/>
      <c r="M849" s="253"/>
      <c r="N849" s="254"/>
      <c r="O849" s="254"/>
      <c r="P849" s="254"/>
      <c r="Q849" s="254"/>
      <c r="R849" s="254"/>
      <c r="S849" s="254"/>
      <c r="T849" s="255"/>
      <c r="U849" s="15"/>
      <c r="V849" s="15"/>
      <c r="W849" s="15"/>
      <c r="X849" s="15"/>
      <c r="Y849" s="15"/>
      <c r="Z849" s="15"/>
      <c r="AA849" s="15"/>
      <c r="AB849" s="15"/>
      <c r="AC849" s="15"/>
      <c r="AD849" s="15"/>
      <c r="AE849" s="15"/>
      <c r="AT849" s="256" t="s">
        <v>152</v>
      </c>
      <c r="AU849" s="256" t="s">
        <v>14</v>
      </c>
      <c r="AV849" s="15" t="s">
        <v>148</v>
      </c>
      <c r="AW849" s="15" t="s">
        <v>33</v>
      </c>
      <c r="AX849" s="15" t="s">
        <v>81</v>
      </c>
      <c r="AY849" s="256" t="s">
        <v>140</v>
      </c>
    </row>
    <row r="850" s="2" customFormat="1" ht="16.5" customHeight="1">
      <c r="A850" s="40"/>
      <c r="B850" s="41"/>
      <c r="C850" s="268" t="s">
        <v>961</v>
      </c>
      <c r="D850" s="268" t="s">
        <v>329</v>
      </c>
      <c r="E850" s="269" t="s">
        <v>962</v>
      </c>
      <c r="F850" s="270" t="s">
        <v>963</v>
      </c>
      <c r="G850" s="271" t="s">
        <v>184</v>
      </c>
      <c r="H850" s="272">
        <v>378.62599999999998</v>
      </c>
      <c r="I850" s="273"/>
      <c r="J850" s="274">
        <f>ROUND(I850*H850,2)</f>
        <v>0</v>
      </c>
      <c r="K850" s="270" t="s">
        <v>147</v>
      </c>
      <c r="L850" s="275"/>
      <c r="M850" s="276" t="s">
        <v>19</v>
      </c>
      <c r="N850" s="277" t="s">
        <v>45</v>
      </c>
      <c r="O850" s="86"/>
      <c r="P850" s="215">
        <f>O850*H850</f>
        <v>0</v>
      </c>
      <c r="Q850" s="215">
        <v>0.0030000000000000001</v>
      </c>
      <c r="R850" s="215">
        <f>Q850*H850</f>
        <v>1.1358779999999999</v>
      </c>
      <c r="S850" s="215">
        <v>0</v>
      </c>
      <c r="T850" s="216">
        <f>S850*H850</f>
        <v>0</v>
      </c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R850" s="217" t="s">
        <v>377</v>
      </c>
      <c r="AT850" s="217" t="s">
        <v>329</v>
      </c>
      <c r="AU850" s="217" t="s">
        <v>14</v>
      </c>
      <c r="AY850" s="19" t="s">
        <v>140</v>
      </c>
      <c r="BE850" s="218">
        <f>IF(N850="základní",J850,0)</f>
        <v>0</v>
      </c>
      <c r="BF850" s="218">
        <f>IF(N850="snížená",J850,0)</f>
        <v>0</v>
      </c>
      <c r="BG850" s="218">
        <f>IF(N850="zákl. přenesená",J850,0)</f>
        <v>0</v>
      </c>
      <c r="BH850" s="218">
        <f>IF(N850="sníž. přenesená",J850,0)</f>
        <v>0</v>
      </c>
      <c r="BI850" s="218">
        <f>IF(N850="nulová",J850,0)</f>
        <v>0</v>
      </c>
      <c r="BJ850" s="19" t="s">
        <v>14</v>
      </c>
      <c r="BK850" s="218">
        <f>ROUND(I850*H850,2)</f>
        <v>0</v>
      </c>
      <c r="BL850" s="19" t="s">
        <v>248</v>
      </c>
      <c r="BM850" s="217" t="s">
        <v>964</v>
      </c>
    </row>
    <row r="851" s="14" customFormat="1">
      <c r="A851" s="14"/>
      <c r="B851" s="235"/>
      <c r="C851" s="236"/>
      <c r="D851" s="226" t="s">
        <v>152</v>
      </c>
      <c r="E851" s="236"/>
      <c r="F851" s="238" t="s">
        <v>965</v>
      </c>
      <c r="G851" s="236"/>
      <c r="H851" s="239">
        <v>378.62599999999998</v>
      </c>
      <c r="I851" s="240"/>
      <c r="J851" s="236"/>
      <c r="K851" s="236"/>
      <c r="L851" s="241"/>
      <c r="M851" s="242"/>
      <c r="N851" s="243"/>
      <c r="O851" s="243"/>
      <c r="P851" s="243"/>
      <c r="Q851" s="243"/>
      <c r="R851" s="243"/>
      <c r="S851" s="243"/>
      <c r="T851" s="244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45" t="s">
        <v>152</v>
      </c>
      <c r="AU851" s="245" t="s">
        <v>14</v>
      </c>
      <c r="AV851" s="14" t="s">
        <v>14</v>
      </c>
      <c r="AW851" s="14" t="s">
        <v>4</v>
      </c>
      <c r="AX851" s="14" t="s">
        <v>81</v>
      </c>
      <c r="AY851" s="245" t="s">
        <v>140</v>
      </c>
    </row>
    <row r="852" s="2" customFormat="1" ht="16.5" customHeight="1">
      <c r="A852" s="40"/>
      <c r="B852" s="41"/>
      <c r="C852" s="206" t="s">
        <v>966</v>
      </c>
      <c r="D852" s="206" t="s">
        <v>143</v>
      </c>
      <c r="E852" s="207" t="s">
        <v>967</v>
      </c>
      <c r="F852" s="208" t="s">
        <v>968</v>
      </c>
      <c r="G852" s="209" t="s">
        <v>184</v>
      </c>
      <c r="H852" s="210">
        <v>14.42</v>
      </c>
      <c r="I852" s="211"/>
      <c r="J852" s="212">
        <f>ROUND(I852*H852,2)</f>
        <v>0</v>
      </c>
      <c r="K852" s="208" t="s">
        <v>147</v>
      </c>
      <c r="L852" s="46"/>
      <c r="M852" s="213" t="s">
        <v>19</v>
      </c>
      <c r="N852" s="214" t="s">
        <v>45</v>
      </c>
      <c r="O852" s="86"/>
      <c r="P852" s="215">
        <f>O852*H852</f>
        <v>0</v>
      </c>
      <c r="Q852" s="215">
        <v>0</v>
      </c>
      <c r="R852" s="215">
        <f>Q852*H852</f>
        <v>0</v>
      </c>
      <c r="S852" s="215">
        <v>0</v>
      </c>
      <c r="T852" s="216">
        <f>S852*H852</f>
        <v>0</v>
      </c>
      <c r="U852" s="40"/>
      <c r="V852" s="40"/>
      <c r="W852" s="40"/>
      <c r="X852" s="40"/>
      <c r="Y852" s="40"/>
      <c r="Z852" s="40"/>
      <c r="AA852" s="40"/>
      <c r="AB852" s="40"/>
      <c r="AC852" s="40"/>
      <c r="AD852" s="40"/>
      <c r="AE852" s="40"/>
      <c r="AR852" s="217" t="s">
        <v>248</v>
      </c>
      <c r="AT852" s="217" t="s">
        <v>143</v>
      </c>
      <c r="AU852" s="217" t="s">
        <v>14</v>
      </c>
      <c r="AY852" s="19" t="s">
        <v>140</v>
      </c>
      <c r="BE852" s="218">
        <f>IF(N852="základní",J852,0)</f>
        <v>0</v>
      </c>
      <c r="BF852" s="218">
        <f>IF(N852="snížená",J852,0)</f>
        <v>0</v>
      </c>
      <c r="BG852" s="218">
        <f>IF(N852="zákl. přenesená",J852,0)</f>
        <v>0</v>
      </c>
      <c r="BH852" s="218">
        <f>IF(N852="sníž. přenesená",J852,0)</f>
        <v>0</v>
      </c>
      <c r="BI852" s="218">
        <f>IF(N852="nulová",J852,0)</f>
        <v>0</v>
      </c>
      <c r="BJ852" s="19" t="s">
        <v>14</v>
      </c>
      <c r="BK852" s="218">
        <f>ROUND(I852*H852,2)</f>
        <v>0</v>
      </c>
      <c r="BL852" s="19" t="s">
        <v>248</v>
      </c>
      <c r="BM852" s="217" t="s">
        <v>969</v>
      </c>
    </row>
    <row r="853" s="2" customFormat="1">
      <c r="A853" s="40"/>
      <c r="B853" s="41"/>
      <c r="C853" s="42"/>
      <c r="D853" s="219" t="s">
        <v>150</v>
      </c>
      <c r="E853" s="42"/>
      <c r="F853" s="220" t="s">
        <v>970</v>
      </c>
      <c r="G853" s="42"/>
      <c r="H853" s="42"/>
      <c r="I853" s="221"/>
      <c r="J853" s="42"/>
      <c r="K853" s="42"/>
      <c r="L853" s="46"/>
      <c r="M853" s="222"/>
      <c r="N853" s="223"/>
      <c r="O853" s="86"/>
      <c r="P853" s="86"/>
      <c r="Q853" s="86"/>
      <c r="R853" s="86"/>
      <c r="S853" s="86"/>
      <c r="T853" s="87"/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T853" s="19" t="s">
        <v>150</v>
      </c>
      <c r="AU853" s="19" t="s">
        <v>14</v>
      </c>
    </row>
    <row r="854" s="13" customFormat="1">
      <c r="A854" s="13"/>
      <c r="B854" s="224"/>
      <c r="C854" s="225"/>
      <c r="D854" s="226" t="s">
        <v>152</v>
      </c>
      <c r="E854" s="227" t="s">
        <v>19</v>
      </c>
      <c r="F854" s="228" t="s">
        <v>153</v>
      </c>
      <c r="G854" s="225"/>
      <c r="H854" s="227" t="s">
        <v>19</v>
      </c>
      <c r="I854" s="229"/>
      <c r="J854" s="225"/>
      <c r="K854" s="225"/>
      <c r="L854" s="230"/>
      <c r="M854" s="231"/>
      <c r="N854" s="232"/>
      <c r="O854" s="232"/>
      <c r="P854" s="232"/>
      <c r="Q854" s="232"/>
      <c r="R854" s="232"/>
      <c r="S854" s="232"/>
      <c r="T854" s="233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34" t="s">
        <v>152</v>
      </c>
      <c r="AU854" s="234" t="s">
        <v>14</v>
      </c>
      <c r="AV854" s="13" t="s">
        <v>81</v>
      </c>
      <c r="AW854" s="13" t="s">
        <v>33</v>
      </c>
      <c r="AX854" s="13" t="s">
        <v>73</v>
      </c>
      <c r="AY854" s="234" t="s">
        <v>140</v>
      </c>
    </row>
    <row r="855" s="13" customFormat="1">
      <c r="A855" s="13"/>
      <c r="B855" s="224"/>
      <c r="C855" s="225"/>
      <c r="D855" s="226" t="s">
        <v>152</v>
      </c>
      <c r="E855" s="227" t="s">
        <v>19</v>
      </c>
      <c r="F855" s="228" t="s">
        <v>971</v>
      </c>
      <c r="G855" s="225"/>
      <c r="H855" s="227" t="s">
        <v>19</v>
      </c>
      <c r="I855" s="229"/>
      <c r="J855" s="225"/>
      <c r="K855" s="225"/>
      <c r="L855" s="230"/>
      <c r="M855" s="231"/>
      <c r="N855" s="232"/>
      <c r="O855" s="232"/>
      <c r="P855" s="232"/>
      <c r="Q855" s="232"/>
      <c r="R855" s="232"/>
      <c r="S855" s="232"/>
      <c r="T855" s="233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4" t="s">
        <v>152</v>
      </c>
      <c r="AU855" s="234" t="s">
        <v>14</v>
      </c>
      <c r="AV855" s="13" t="s">
        <v>81</v>
      </c>
      <c r="AW855" s="13" t="s">
        <v>33</v>
      </c>
      <c r="AX855" s="13" t="s">
        <v>73</v>
      </c>
      <c r="AY855" s="234" t="s">
        <v>140</v>
      </c>
    </row>
    <row r="856" s="13" customFormat="1">
      <c r="A856" s="13"/>
      <c r="B856" s="224"/>
      <c r="C856" s="225"/>
      <c r="D856" s="226" t="s">
        <v>152</v>
      </c>
      <c r="E856" s="227" t="s">
        <v>19</v>
      </c>
      <c r="F856" s="228" t="s">
        <v>972</v>
      </c>
      <c r="G856" s="225"/>
      <c r="H856" s="227" t="s">
        <v>19</v>
      </c>
      <c r="I856" s="229"/>
      <c r="J856" s="225"/>
      <c r="K856" s="225"/>
      <c r="L856" s="230"/>
      <c r="M856" s="231"/>
      <c r="N856" s="232"/>
      <c r="O856" s="232"/>
      <c r="P856" s="232"/>
      <c r="Q856" s="232"/>
      <c r="R856" s="232"/>
      <c r="S856" s="232"/>
      <c r="T856" s="233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4" t="s">
        <v>152</v>
      </c>
      <c r="AU856" s="234" t="s">
        <v>14</v>
      </c>
      <c r="AV856" s="13" t="s">
        <v>81</v>
      </c>
      <c r="AW856" s="13" t="s">
        <v>33</v>
      </c>
      <c r="AX856" s="13" t="s">
        <v>73</v>
      </c>
      <c r="AY856" s="234" t="s">
        <v>140</v>
      </c>
    </row>
    <row r="857" s="14" customFormat="1">
      <c r="A857" s="14"/>
      <c r="B857" s="235"/>
      <c r="C857" s="236"/>
      <c r="D857" s="226" t="s">
        <v>152</v>
      </c>
      <c r="E857" s="237" t="s">
        <v>19</v>
      </c>
      <c r="F857" s="238" t="s">
        <v>973</v>
      </c>
      <c r="G857" s="236"/>
      <c r="H857" s="239">
        <v>8.6699999999999999</v>
      </c>
      <c r="I857" s="240"/>
      <c r="J857" s="236"/>
      <c r="K857" s="236"/>
      <c r="L857" s="241"/>
      <c r="M857" s="242"/>
      <c r="N857" s="243"/>
      <c r="O857" s="243"/>
      <c r="P857" s="243"/>
      <c r="Q857" s="243"/>
      <c r="R857" s="243"/>
      <c r="S857" s="243"/>
      <c r="T857" s="244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45" t="s">
        <v>152</v>
      </c>
      <c r="AU857" s="245" t="s">
        <v>14</v>
      </c>
      <c r="AV857" s="14" t="s">
        <v>14</v>
      </c>
      <c r="AW857" s="14" t="s">
        <v>33</v>
      </c>
      <c r="AX857" s="14" t="s">
        <v>73</v>
      </c>
      <c r="AY857" s="245" t="s">
        <v>140</v>
      </c>
    </row>
    <row r="858" s="13" customFormat="1">
      <c r="A858" s="13"/>
      <c r="B858" s="224"/>
      <c r="C858" s="225"/>
      <c r="D858" s="226" t="s">
        <v>152</v>
      </c>
      <c r="E858" s="227" t="s">
        <v>19</v>
      </c>
      <c r="F858" s="228" t="s">
        <v>974</v>
      </c>
      <c r="G858" s="225"/>
      <c r="H858" s="227" t="s">
        <v>19</v>
      </c>
      <c r="I858" s="229"/>
      <c r="J858" s="225"/>
      <c r="K858" s="225"/>
      <c r="L858" s="230"/>
      <c r="M858" s="231"/>
      <c r="N858" s="232"/>
      <c r="O858" s="232"/>
      <c r="P858" s="232"/>
      <c r="Q858" s="232"/>
      <c r="R858" s="232"/>
      <c r="S858" s="232"/>
      <c r="T858" s="233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34" t="s">
        <v>152</v>
      </c>
      <c r="AU858" s="234" t="s">
        <v>14</v>
      </c>
      <c r="AV858" s="13" t="s">
        <v>81</v>
      </c>
      <c r="AW858" s="13" t="s">
        <v>33</v>
      </c>
      <c r="AX858" s="13" t="s">
        <v>73</v>
      </c>
      <c r="AY858" s="234" t="s">
        <v>140</v>
      </c>
    </row>
    <row r="859" s="14" customFormat="1">
      <c r="A859" s="14"/>
      <c r="B859" s="235"/>
      <c r="C859" s="236"/>
      <c r="D859" s="226" t="s">
        <v>152</v>
      </c>
      <c r="E859" s="237" t="s">
        <v>19</v>
      </c>
      <c r="F859" s="238" t="s">
        <v>975</v>
      </c>
      <c r="G859" s="236"/>
      <c r="H859" s="239">
        <v>5.75</v>
      </c>
      <c r="I859" s="240"/>
      <c r="J859" s="236"/>
      <c r="K859" s="236"/>
      <c r="L859" s="241"/>
      <c r="M859" s="242"/>
      <c r="N859" s="243"/>
      <c r="O859" s="243"/>
      <c r="P859" s="243"/>
      <c r="Q859" s="243"/>
      <c r="R859" s="243"/>
      <c r="S859" s="243"/>
      <c r="T859" s="244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45" t="s">
        <v>152</v>
      </c>
      <c r="AU859" s="245" t="s">
        <v>14</v>
      </c>
      <c r="AV859" s="14" t="s">
        <v>14</v>
      </c>
      <c r="AW859" s="14" t="s">
        <v>33</v>
      </c>
      <c r="AX859" s="14" t="s">
        <v>73</v>
      </c>
      <c r="AY859" s="245" t="s">
        <v>140</v>
      </c>
    </row>
    <row r="860" s="15" customFormat="1">
      <c r="A860" s="15"/>
      <c r="B860" s="246"/>
      <c r="C860" s="247"/>
      <c r="D860" s="226" t="s">
        <v>152</v>
      </c>
      <c r="E860" s="248" t="s">
        <v>19</v>
      </c>
      <c r="F860" s="249" t="s">
        <v>189</v>
      </c>
      <c r="G860" s="247"/>
      <c r="H860" s="250">
        <v>14.42</v>
      </c>
      <c r="I860" s="251"/>
      <c r="J860" s="247"/>
      <c r="K860" s="247"/>
      <c r="L860" s="252"/>
      <c r="M860" s="253"/>
      <c r="N860" s="254"/>
      <c r="O860" s="254"/>
      <c r="P860" s="254"/>
      <c r="Q860" s="254"/>
      <c r="R860" s="254"/>
      <c r="S860" s="254"/>
      <c r="T860" s="255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  <c r="AT860" s="256" t="s">
        <v>152</v>
      </c>
      <c r="AU860" s="256" t="s">
        <v>14</v>
      </c>
      <c r="AV860" s="15" t="s">
        <v>148</v>
      </c>
      <c r="AW860" s="15" t="s">
        <v>33</v>
      </c>
      <c r="AX860" s="15" t="s">
        <v>81</v>
      </c>
      <c r="AY860" s="256" t="s">
        <v>140</v>
      </c>
    </row>
    <row r="861" s="2" customFormat="1" ht="24.15" customHeight="1">
      <c r="A861" s="40"/>
      <c r="B861" s="41"/>
      <c r="C861" s="206" t="s">
        <v>976</v>
      </c>
      <c r="D861" s="206" t="s">
        <v>143</v>
      </c>
      <c r="E861" s="207" t="s">
        <v>977</v>
      </c>
      <c r="F861" s="208" t="s">
        <v>978</v>
      </c>
      <c r="G861" s="209" t="s">
        <v>303</v>
      </c>
      <c r="H861" s="210">
        <v>14.6</v>
      </c>
      <c r="I861" s="211"/>
      <c r="J861" s="212">
        <f>ROUND(I861*H861,2)</f>
        <v>0</v>
      </c>
      <c r="K861" s="208" t="s">
        <v>147</v>
      </c>
      <c r="L861" s="46"/>
      <c r="M861" s="213" t="s">
        <v>19</v>
      </c>
      <c r="N861" s="214" t="s">
        <v>45</v>
      </c>
      <c r="O861" s="86"/>
      <c r="P861" s="215">
        <f>O861*H861</f>
        <v>0</v>
      </c>
      <c r="Q861" s="215">
        <v>0.0060299999999999998</v>
      </c>
      <c r="R861" s="215">
        <f>Q861*H861</f>
        <v>0.088037999999999991</v>
      </c>
      <c r="S861" s="215">
        <v>0</v>
      </c>
      <c r="T861" s="216">
        <f>S861*H861</f>
        <v>0</v>
      </c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R861" s="217" t="s">
        <v>248</v>
      </c>
      <c r="AT861" s="217" t="s">
        <v>143</v>
      </c>
      <c r="AU861" s="217" t="s">
        <v>14</v>
      </c>
      <c r="AY861" s="19" t="s">
        <v>140</v>
      </c>
      <c r="BE861" s="218">
        <f>IF(N861="základní",J861,0)</f>
        <v>0</v>
      </c>
      <c r="BF861" s="218">
        <f>IF(N861="snížená",J861,0)</f>
        <v>0</v>
      </c>
      <c r="BG861" s="218">
        <f>IF(N861="zákl. přenesená",J861,0)</f>
        <v>0</v>
      </c>
      <c r="BH861" s="218">
        <f>IF(N861="sníž. přenesená",J861,0)</f>
        <v>0</v>
      </c>
      <c r="BI861" s="218">
        <f>IF(N861="nulová",J861,0)</f>
        <v>0</v>
      </c>
      <c r="BJ861" s="19" t="s">
        <v>14</v>
      </c>
      <c r="BK861" s="218">
        <f>ROUND(I861*H861,2)</f>
        <v>0</v>
      </c>
      <c r="BL861" s="19" t="s">
        <v>248</v>
      </c>
      <c r="BM861" s="217" t="s">
        <v>979</v>
      </c>
    </row>
    <row r="862" s="2" customFormat="1">
      <c r="A862" s="40"/>
      <c r="B862" s="41"/>
      <c r="C862" s="42"/>
      <c r="D862" s="219" t="s">
        <v>150</v>
      </c>
      <c r="E862" s="42"/>
      <c r="F862" s="220" t="s">
        <v>980</v>
      </c>
      <c r="G862" s="42"/>
      <c r="H862" s="42"/>
      <c r="I862" s="221"/>
      <c r="J862" s="42"/>
      <c r="K862" s="42"/>
      <c r="L862" s="46"/>
      <c r="M862" s="222"/>
      <c r="N862" s="223"/>
      <c r="O862" s="86"/>
      <c r="P862" s="86"/>
      <c r="Q862" s="86"/>
      <c r="R862" s="86"/>
      <c r="S862" s="86"/>
      <c r="T862" s="87"/>
      <c r="U862" s="40"/>
      <c r="V862" s="40"/>
      <c r="W862" s="40"/>
      <c r="X862" s="40"/>
      <c r="Y862" s="40"/>
      <c r="Z862" s="40"/>
      <c r="AA862" s="40"/>
      <c r="AB862" s="40"/>
      <c r="AC862" s="40"/>
      <c r="AD862" s="40"/>
      <c r="AE862" s="40"/>
      <c r="AT862" s="19" t="s">
        <v>150</v>
      </c>
      <c r="AU862" s="19" t="s">
        <v>14</v>
      </c>
    </row>
    <row r="863" s="13" customFormat="1">
      <c r="A863" s="13"/>
      <c r="B863" s="224"/>
      <c r="C863" s="225"/>
      <c r="D863" s="226" t="s">
        <v>152</v>
      </c>
      <c r="E863" s="227" t="s">
        <v>19</v>
      </c>
      <c r="F863" s="228" t="s">
        <v>153</v>
      </c>
      <c r="G863" s="225"/>
      <c r="H863" s="227" t="s">
        <v>19</v>
      </c>
      <c r="I863" s="229"/>
      <c r="J863" s="225"/>
      <c r="K863" s="225"/>
      <c r="L863" s="230"/>
      <c r="M863" s="231"/>
      <c r="N863" s="232"/>
      <c r="O863" s="232"/>
      <c r="P863" s="232"/>
      <c r="Q863" s="232"/>
      <c r="R863" s="232"/>
      <c r="S863" s="232"/>
      <c r="T863" s="233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4" t="s">
        <v>152</v>
      </c>
      <c r="AU863" s="234" t="s">
        <v>14</v>
      </c>
      <c r="AV863" s="13" t="s">
        <v>81</v>
      </c>
      <c r="AW863" s="13" t="s">
        <v>33</v>
      </c>
      <c r="AX863" s="13" t="s">
        <v>73</v>
      </c>
      <c r="AY863" s="234" t="s">
        <v>140</v>
      </c>
    </row>
    <row r="864" s="13" customFormat="1">
      <c r="A864" s="13"/>
      <c r="B864" s="224"/>
      <c r="C864" s="225"/>
      <c r="D864" s="226" t="s">
        <v>152</v>
      </c>
      <c r="E864" s="227" t="s">
        <v>19</v>
      </c>
      <c r="F864" s="228" t="s">
        <v>357</v>
      </c>
      <c r="G864" s="225"/>
      <c r="H864" s="227" t="s">
        <v>19</v>
      </c>
      <c r="I864" s="229"/>
      <c r="J864" s="225"/>
      <c r="K864" s="225"/>
      <c r="L864" s="230"/>
      <c r="M864" s="231"/>
      <c r="N864" s="232"/>
      <c r="O864" s="232"/>
      <c r="P864" s="232"/>
      <c r="Q864" s="232"/>
      <c r="R864" s="232"/>
      <c r="S864" s="232"/>
      <c r="T864" s="233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4" t="s">
        <v>152</v>
      </c>
      <c r="AU864" s="234" t="s">
        <v>14</v>
      </c>
      <c r="AV864" s="13" t="s">
        <v>81</v>
      </c>
      <c r="AW864" s="13" t="s">
        <v>33</v>
      </c>
      <c r="AX864" s="13" t="s">
        <v>73</v>
      </c>
      <c r="AY864" s="234" t="s">
        <v>140</v>
      </c>
    </row>
    <row r="865" s="14" customFormat="1">
      <c r="A865" s="14"/>
      <c r="B865" s="235"/>
      <c r="C865" s="236"/>
      <c r="D865" s="226" t="s">
        <v>152</v>
      </c>
      <c r="E865" s="237" t="s">
        <v>19</v>
      </c>
      <c r="F865" s="238" t="s">
        <v>981</v>
      </c>
      <c r="G865" s="236"/>
      <c r="H865" s="239">
        <v>11.6</v>
      </c>
      <c r="I865" s="240"/>
      <c r="J865" s="236"/>
      <c r="K865" s="236"/>
      <c r="L865" s="241"/>
      <c r="M865" s="242"/>
      <c r="N865" s="243"/>
      <c r="O865" s="243"/>
      <c r="P865" s="243"/>
      <c r="Q865" s="243"/>
      <c r="R865" s="243"/>
      <c r="S865" s="243"/>
      <c r="T865" s="244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45" t="s">
        <v>152</v>
      </c>
      <c r="AU865" s="245" t="s">
        <v>14</v>
      </c>
      <c r="AV865" s="14" t="s">
        <v>14</v>
      </c>
      <c r="AW865" s="14" t="s">
        <v>33</v>
      </c>
      <c r="AX865" s="14" t="s">
        <v>73</v>
      </c>
      <c r="AY865" s="245" t="s">
        <v>140</v>
      </c>
    </row>
    <row r="866" s="13" customFormat="1">
      <c r="A866" s="13"/>
      <c r="B866" s="224"/>
      <c r="C866" s="225"/>
      <c r="D866" s="226" t="s">
        <v>152</v>
      </c>
      <c r="E866" s="227" t="s">
        <v>19</v>
      </c>
      <c r="F866" s="228" t="s">
        <v>612</v>
      </c>
      <c r="G866" s="225"/>
      <c r="H866" s="227" t="s">
        <v>19</v>
      </c>
      <c r="I866" s="229"/>
      <c r="J866" s="225"/>
      <c r="K866" s="225"/>
      <c r="L866" s="230"/>
      <c r="M866" s="231"/>
      <c r="N866" s="232"/>
      <c r="O866" s="232"/>
      <c r="P866" s="232"/>
      <c r="Q866" s="232"/>
      <c r="R866" s="232"/>
      <c r="S866" s="232"/>
      <c r="T866" s="233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4" t="s">
        <v>152</v>
      </c>
      <c r="AU866" s="234" t="s">
        <v>14</v>
      </c>
      <c r="AV866" s="13" t="s">
        <v>81</v>
      </c>
      <c r="AW866" s="13" t="s">
        <v>33</v>
      </c>
      <c r="AX866" s="13" t="s">
        <v>73</v>
      </c>
      <c r="AY866" s="234" t="s">
        <v>140</v>
      </c>
    </row>
    <row r="867" s="14" customFormat="1">
      <c r="A867" s="14"/>
      <c r="B867" s="235"/>
      <c r="C867" s="236"/>
      <c r="D867" s="226" t="s">
        <v>152</v>
      </c>
      <c r="E867" s="237" t="s">
        <v>19</v>
      </c>
      <c r="F867" s="238" t="s">
        <v>982</v>
      </c>
      <c r="G867" s="236"/>
      <c r="H867" s="239">
        <v>3</v>
      </c>
      <c r="I867" s="240"/>
      <c r="J867" s="236"/>
      <c r="K867" s="236"/>
      <c r="L867" s="241"/>
      <c r="M867" s="242"/>
      <c r="N867" s="243"/>
      <c r="O867" s="243"/>
      <c r="P867" s="243"/>
      <c r="Q867" s="243"/>
      <c r="R867" s="243"/>
      <c r="S867" s="243"/>
      <c r="T867" s="244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45" t="s">
        <v>152</v>
      </c>
      <c r="AU867" s="245" t="s">
        <v>14</v>
      </c>
      <c r="AV867" s="14" t="s">
        <v>14</v>
      </c>
      <c r="AW867" s="14" t="s">
        <v>33</v>
      </c>
      <c r="AX867" s="14" t="s">
        <v>73</v>
      </c>
      <c r="AY867" s="245" t="s">
        <v>140</v>
      </c>
    </row>
    <row r="868" s="15" customFormat="1">
      <c r="A868" s="15"/>
      <c r="B868" s="246"/>
      <c r="C868" s="247"/>
      <c r="D868" s="226" t="s">
        <v>152</v>
      </c>
      <c r="E868" s="248" t="s">
        <v>19</v>
      </c>
      <c r="F868" s="249" t="s">
        <v>189</v>
      </c>
      <c r="G868" s="247"/>
      <c r="H868" s="250">
        <v>14.6</v>
      </c>
      <c r="I868" s="251"/>
      <c r="J868" s="247"/>
      <c r="K868" s="247"/>
      <c r="L868" s="252"/>
      <c r="M868" s="253"/>
      <c r="N868" s="254"/>
      <c r="O868" s="254"/>
      <c r="P868" s="254"/>
      <c r="Q868" s="254"/>
      <c r="R868" s="254"/>
      <c r="S868" s="254"/>
      <c r="T868" s="255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T868" s="256" t="s">
        <v>152</v>
      </c>
      <c r="AU868" s="256" t="s">
        <v>14</v>
      </c>
      <c r="AV868" s="15" t="s">
        <v>148</v>
      </c>
      <c r="AW868" s="15" t="s">
        <v>33</v>
      </c>
      <c r="AX868" s="15" t="s">
        <v>81</v>
      </c>
      <c r="AY868" s="256" t="s">
        <v>140</v>
      </c>
    </row>
    <row r="869" s="2" customFormat="1" ht="24.15" customHeight="1">
      <c r="A869" s="40"/>
      <c r="B869" s="41"/>
      <c r="C869" s="206" t="s">
        <v>983</v>
      </c>
      <c r="D869" s="206" t="s">
        <v>143</v>
      </c>
      <c r="E869" s="207" t="s">
        <v>984</v>
      </c>
      <c r="F869" s="208" t="s">
        <v>985</v>
      </c>
      <c r="G869" s="209" t="s">
        <v>303</v>
      </c>
      <c r="H869" s="210">
        <v>7.5999999999999996</v>
      </c>
      <c r="I869" s="211"/>
      <c r="J869" s="212">
        <f>ROUND(I869*H869,2)</f>
        <v>0</v>
      </c>
      <c r="K869" s="208" t="s">
        <v>147</v>
      </c>
      <c r="L869" s="46"/>
      <c r="M869" s="213" t="s">
        <v>19</v>
      </c>
      <c r="N869" s="214" t="s">
        <v>45</v>
      </c>
      <c r="O869" s="86"/>
      <c r="P869" s="215">
        <f>O869*H869</f>
        <v>0</v>
      </c>
      <c r="Q869" s="215">
        <v>0.01486</v>
      </c>
      <c r="R869" s="215">
        <f>Q869*H869</f>
        <v>0.112936</v>
      </c>
      <c r="S869" s="215">
        <v>0</v>
      </c>
      <c r="T869" s="216">
        <f>S869*H869</f>
        <v>0</v>
      </c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R869" s="217" t="s">
        <v>248</v>
      </c>
      <c r="AT869" s="217" t="s">
        <v>143</v>
      </c>
      <c r="AU869" s="217" t="s">
        <v>14</v>
      </c>
      <c r="AY869" s="19" t="s">
        <v>140</v>
      </c>
      <c r="BE869" s="218">
        <f>IF(N869="základní",J869,0)</f>
        <v>0</v>
      </c>
      <c r="BF869" s="218">
        <f>IF(N869="snížená",J869,0)</f>
        <v>0</v>
      </c>
      <c r="BG869" s="218">
        <f>IF(N869="zákl. přenesená",J869,0)</f>
        <v>0</v>
      </c>
      <c r="BH869" s="218">
        <f>IF(N869="sníž. přenesená",J869,0)</f>
        <v>0</v>
      </c>
      <c r="BI869" s="218">
        <f>IF(N869="nulová",J869,0)</f>
        <v>0</v>
      </c>
      <c r="BJ869" s="19" t="s">
        <v>14</v>
      </c>
      <c r="BK869" s="218">
        <f>ROUND(I869*H869,2)</f>
        <v>0</v>
      </c>
      <c r="BL869" s="19" t="s">
        <v>248</v>
      </c>
      <c r="BM869" s="217" t="s">
        <v>986</v>
      </c>
    </row>
    <row r="870" s="2" customFormat="1">
      <c r="A870" s="40"/>
      <c r="B870" s="41"/>
      <c r="C870" s="42"/>
      <c r="D870" s="219" t="s">
        <v>150</v>
      </c>
      <c r="E870" s="42"/>
      <c r="F870" s="220" t="s">
        <v>987</v>
      </c>
      <c r="G870" s="42"/>
      <c r="H870" s="42"/>
      <c r="I870" s="221"/>
      <c r="J870" s="42"/>
      <c r="K870" s="42"/>
      <c r="L870" s="46"/>
      <c r="M870" s="222"/>
      <c r="N870" s="223"/>
      <c r="O870" s="86"/>
      <c r="P870" s="86"/>
      <c r="Q870" s="86"/>
      <c r="R870" s="86"/>
      <c r="S870" s="86"/>
      <c r="T870" s="87"/>
      <c r="U870" s="40"/>
      <c r="V870" s="40"/>
      <c r="W870" s="40"/>
      <c r="X870" s="40"/>
      <c r="Y870" s="40"/>
      <c r="Z870" s="40"/>
      <c r="AA870" s="40"/>
      <c r="AB870" s="40"/>
      <c r="AC870" s="40"/>
      <c r="AD870" s="40"/>
      <c r="AE870" s="40"/>
      <c r="AT870" s="19" t="s">
        <v>150</v>
      </c>
      <c r="AU870" s="19" t="s">
        <v>14</v>
      </c>
    </row>
    <row r="871" s="13" customFormat="1">
      <c r="A871" s="13"/>
      <c r="B871" s="224"/>
      <c r="C871" s="225"/>
      <c r="D871" s="226" t="s">
        <v>152</v>
      </c>
      <c r="E871" s="227" t="s">
        <v>19</v>
      </c>
      <c r="F871" s="228" t="s">
        <v>988</v>
      </c>
      <c r="G871" s="225"/>
      <c r="H871" s="227" t="s">
        <v>19</v>
      </c>
      <c r="I871" s="229"/>
      <c r="J871" s="225"/>
      <c r="K871" s="225"/>
      <c r="L871" s="230"/>
      <c r="M871" s="231"/>
      <c r="N871" s="232"/>
      <c r="O871" s="232"/>
      <c r="P871" s="232"/>
      <c r="Q871" s="232"/>
      <c r="R871" s="232"/>
      <c r="S871" s="232"/>
      <c r="T871" s="233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34" t="s">
        <v>152</v>
      </c>
      <c r="AU871" s="234" t="s">
        <v>14</v>
      </c>
      <c r="AV871" s="13" t="s">
        <v>81</v>
      </c>
      <c r="AW871" s="13" t="s">
        <v>33</v>
      </c>
      <c r="AX871" s="13" t="s">
        <v>73</v>
      </c>
      <c r="AY871" s="234" t="s">
        <v>140</v>
      </c>
    </row>
    <row r="872" s="14" customFormat="1">
      <c r="A872" s="14"/>
      <c r="B872" s="235"/>
      <c r="C872" s="236"/>
      <c r="D872" s="226" t="s">
        <v>152</v>
      </c>
      <c r="E872" s="237" t="s">
        <v>19</v>
      </c>
      <c r="F872" s="238" t="s">
        <v>989</v>
      </c>
      <c r="G872" s="236"/>
      <c r="H872" s="239">
        <v>7.5999999999999996</v>
      </c>
      <c r="I872" s="240"/>
      <c r="J872" s="236"/>
      <c r="K872" s="236"/>
      <c r="L872" s="241"/>
      <c r="M872" s="242"/>
      <c r="N872" s="243"/>
      <c r="O872" s="243"/>
      <c r="P872" s="243"/>
      <c r="Q872" s="243"/>
      <c r="R872" s="243"/>
      <c r="S872" s="243"/>
      <c r="T872" s="244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45" t="s">
        <v>152</v>
      </c>
      <c r="AU872" s="245" t="s">
        <v>14</v>
      </c>
      <c r="AV872" s="14" t="s">
        <v>14</v>
      </c>
      <c r="AW872" s="14" t="s">
        <v>33</v>
      </c>
      <c r="AX872" s="14" t="s">
        <v>81</v>
      </c>
      <c r="AY872" s="245" t="s">
        <v>140</v>
      </c>
    </row>
    <row r="873" s="2" customFormat="1" ht="24.15" customHeight="1">
      <c r="A873" s="40"/>
      <c r="B873" s="41"/>
      <c r="C873" s="206" t="s">
        <v>990</v>
      </c>
      <c r="D873" s="206" t="s">
        <v>143</v>
      </c>
      <c r="E873" s="207" t="s">
        <v>991</v>
      </c>
      <c r="F873" s="208" t="s">
        <v>992</v>
      </c>
      <c r="G873" s="209" t="s">
        <v>146</v>
      </c>
      <c r="H873" s="210">
        <v>12</v>
      </c>
      <c r="I873" s="211"/>
      <c r="J873" s="212">
        <f>ROUND(I873*H873,2)</f>
        <v>0</v>
      </c>
      <c r="K873" s="208" t="s">
        <v>147</v>
      </c>
      <c r="L873" s="46"/>
      <c r="M873" s="213" t="s">
        <v>19</v>
      </c>
      <c r="N873" s="214" t="s">
        <v>45</v>
      </c>
      <c r="O873" s="86"/>
      <c r="P873" s="215">
        <f>O873*H873</f>
        <v>0</v>
      </c>
      <c r="Q873" s="215">
        <v>3.0000000000000001E-05</v>
      </c>
      <c r="R873" s="215">
        <f>Q873*H873</f>
        <v>0.00036000000000000002</v>
      </c>
      <c r="S873" s="215">
        <v>0</v>
      </c>
      <c r="T873" s="216">
        <f>S873*H873</f>
        <v>0</v>
      </c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R873" s="217" t="s">
        <v>248</v>
      </c>
      <c r="AT873" s="217" t="s">
        <v>143</v>
      </c>
      <c r="AU873" s="217" t="s">
        <v>14</v>
      </c>
      <c r="AY873" s="19" t="s">
        <v>140</v>
      </c>
      <c r="BE873" s="218">
        <f>IF(N873="základní",J873,0)</f>
        <v>0</v>
      </c>
      <c r="BF873" s="218">
        <f>IF(N873="snížená",J873,0)</f>
        <v>0</v>
      </c>
      <c r="BG873" s="218">
        <f>IF(N873="zákl. přenesená",J873,0)</f>
        <v>0</v>
      </c>
      <c r="BH873" s="218">
        <f>IF(N873="sníž. přenesená",J873,0)</f>
        <v>0</v>
      </c>
      <c r="BI873" s="218">
        <f>IF(N873="nulová",J873,0)</f>
        <v>0</v>
      </c>
      <c r="BJ873" s="19" t="s">
        <v>14</v>
      </c>
      <c r="BK873" s="218">
        <f>ROUND(I873*H873,2)</f>
        <v>0</v>
      </c>
      <c r="BL873" s="19" t="s">
        <v>248</v>
      </c>
      <c r="BM873" s="217" t="s">
        <v>993</v>
      </c>
    </row>
    <row r="874" s="2" customFormat="1">
      <c r="A874" s="40"/>
      <c r="B874" s="41"/>
      <c r="C874" s="42"/>
      <c r="D874" s="219" t="s">
        <v>150</v>
      </c>
      <c r="E874" s="42"/>
      <c r="F874" s="220" t="s">
        <v>994</v>
      </c>
      <c r="G874" s="42"/>
      <c r="H874" s="42"/>
      <c r="I874" s="221"/>
      <c r="J874" s="42"/>
      <c r="K874" s="42"/>
      <c r="L874" s="46"/>
      <c r="M874" s="222"/>
      <c r="N874" s="223"/>
      <c r="O874" s="86"/>
      <c r="P874" s="86"/>
      <c r="Q874" s="86"/>
      <c r="R874" s="86"/>
      <c r="S874" s="86"/>
      <c r="T874" s="87"/>
      <c r="U874" s="40"/>
      <c r="V874" s="40"/>
      <c r="W874" s="40"/>
      <c r="X874" s="40"/>
      <c r="Y874" s="40"/>
      <c r="Z874" s="40"/>
      <c r="AA874" s="40"/>
      <c r="AB874" s="40"/>
      <c r="AC874" s="40"/>
      <c r="AD874" s="40"/>
      <c r="AE874" s="40"/>
      <c r="AT874" s="19" t="s">
        <v>150</v>
      </c>
      <c r="AU874" s="19" t="s">
        <v>14</v>
      </c>
    </row>
    <row r="875" s="2" customFormat="1" ht="16.5" customHeight="1">
      <c r="A875" s="40"/>
      <c r="B875" s="41"/>
      <c r="C875" s="268" t="s">
        <v>995</v>
      </c>
      <c r="D875" s="268" t="s">
        <v>329</v>
      </c>
      <c r="E875" s="269" t="s">
        <v>996</v>
      </c>
      <c r="F875" s="270" t="s">
        <v>997</v>
      </c>
      <c r="G875" s="271" t="s">
        <v>146</v>
      </c>
      <c r="H875" s="272">
        <v>12</v>
      </c>
      <c r="I875" s="273"/>
      <c r="J875" s="274">
        <f>ROUND(I875*H875,2)</f>
        <v>0</v>
      </c>
      <c r="K875" s="270" t="s">
        <v>147</v>
      </c>
      <c r="L875" s="275"/>
      <c r="M875" s="276" t="s">
        <v>19</v>
      </c>
      <c r="N875" s="277" t="s">
        <v>45</v>
      </c>
      <c r="O875" s="86"/>
      <c r="P875" s="215">
        <f>O875*H875</f>
        <v>0</v>
      </c>
      <c r="Q875" s="215">
        <v>0.00089999999999999998</v>
      </c>
      <c r="R875" s="215">
        <f>Q875*H875</f>
        <v>0.010800000000000001</v>
      </c>
      <c r="S875" s="215">
        <v>0</v>
      </c>
      <c r="T875" s="216">
        <f>S875*H875</f>
        <v>0</v>
      </c>
      <c r="U875" s="40"/>
      <c r="V875" s="40"/>
      <c r="W875" s="40"/>
      <c r="X875" s="40"/>
      <c r="Y875" s="40"/>
      <c r="Z875" s="40"/>
      <c r="AA875" s="40"/>
      <c r="AB875" s="40"/>
      <c r="AC875" s="40"/>
      <c r="AD875" s="40"/>
      <c r="AE875" s="40"/>
      <c r="AR875" s="217" t="s">
        <v>377</v>
      </c>
      <c r="AT875" s="217" t="s">
        <v>329</v>
      </c>
      <c r="AU875" s="217" t="s">
        <v>14</v>
      </c>
      <c r="AY875" s="19" t="s">
        <v>140</v>
      </c>
      <c r="BE875" s="218">
        <f>IF(N875="základní",J875,0)</f>
        <v>0</v>
      </c>
      <c r="BF875" s="218">
        <f>IF(N875="snížená",J875,0)</f>
        <v>0</v>
      </c>
      <c r="BG875" s="218">
        <f>IF(N875="zákl. přenesená",J875,0)</f>
        <v>0</v>
      </c>
      <c r="BH875" s="218">
        <f>IF(N875="sníž. přenesená",J875,0)</f>
        <v>0</v>
      </c>
      <c r="BI875" s="218">
        <f>IF(N875="nulová",J875,0)</f>
        <v>0</v>
      </c>
      <c r="BJ875" s="19" t="s">
        <v>14</v>
      </c>
      <c r="BK875" s="218">
        <f>ROUND(I875*H875,2)</f>
        <v>0</v>
      </c>
      <c r="BL875" s="19" t="s">
        <v>248</v>
      </c>
      <c r="BM875" s="217" t="s">
        <v>998</v>
      </c>
    </row>
    <row r="876" s="2" customFormat="1" ht="24.15" customHeight="1">
      <c r="A876" s="40"/>
      <c r="B876" s="41"/>
      <c r="C876" s="206" t="s">
        <v>999</v>
      </c>
      <c r="D876" s="206" t="s">
        <v>143</v>
      </c>
      <c r="E876" s="207" t="s">
        <v>1000</v>
      </c>
      <c r="F876" s="208" t="s">
        <v>1001</v>
      </c>
      <c r="G876" s="209" t="s">
        <v>146</v>
      </c>
      <c r="H876" s="210">
        <v>23</v>
      </c>
      <c r="I876" s="211"/>
      <c r="J876" s="212">
        <f>ROUND(I876*H876,2)</f>
        <v>0</v>
      </c>
      <c r="K876" s="208" t="s">
        <v>147</v>
      </c>
      <c r="L876" s="46"/>
      <c r="M876" s="213" t="s">
        <v>19</v>
      </c>
      <c r="N876" s="214" t="s">
        <v>45</v>
      </c>
      <c r="O876" s="86"/>
      <c r="P876" s="215">
        <f>O876*H876</f>
        <v>0</v>
      </c>
      <c r="Q876" s="215">
        <v>0.01583</v>
      </c>
      <c r="R876" s="215">
        <f>Q876*H876</f>
        <v>0.36409000000000002</v>
      </c>
      <c r="S876" s="215">
        <v>0</v>
      </c>
      <c r="T876" s="216">
        <f>S876*H876</f>
        <v>0</v>
      </c>
      <c r="U876" s="40"/>
      <c r="V876" s="40"/>
      <c r="W876" s="40"/>
      <c r="X876" s="40"/>
      <c r="Y876" s="40"/>
      <c r="Z876" s="40"/>
      <c r="AA876" s="40"/>
      <c r="AB876" s="40"/>
      <c r="AC876" s="40"/>
      <c r="AD876" s="40"/>
      <c r="AE876" s="40"/>
      <c r="AR876" s="217" t="s">
        <v>248</v>
      </c>
      <c r="AT876" s="217" t="s">
        <v>143</v>
      </c>
      <c r="AU876" s="217" t="s">
        <v>14</v>
      </c>
      <c r="AY876" s="19" t="s">
        <v>140</v>
      </c>
      <c r="BE876" s="218">
        <f>IF(N876="základní",J876,0)</f>
        <v>0</v>
      </c>
      <c r="BF876" s="218">
        <f>IF(N876="snížená",J876,0)</f>
        <v>0</v>
      </c>
      <c r="BG876" s="218">
        <f>IF(N876="zákl. přenesená",J876,0)</f>
        <v>0</v>
      </c>
      <c r="BH876" s="218">
        <f>IF(N876="sníž. přenesená",J876,0)</f>
        <v>0</v>
      </c>
      <c r="BI876" s="218">
        <f>IF(N876="nulová",J876,0)</f>
        <v>0</v>
      </c>
      <c r="BJ876" s="19" t="s">
        <v>14</v>
      </c>
      <c r="BK876" s="218">
        <f>ROUND(I876*H876,2)</f>
        <v>0</v>
      </c>
      <c r="BL876" s="19" t="s">
        <v>248</v>
      </c>
      <c r="BM876" s="217" t="s">
        <v>1002</v>
      </c>
    </row>
    <row r="877" s="2" customFormat="1">
      <c r="A877" s="40"/>
      <c r="B877" s="41"/>
      <c r="C877" s="42"/>
      <c r="D877" s="219" t="s">
        <v>150</v>
      </c>
      <c r="E877" s="42"/>
      <c r="F877" s="220" t="s">
        <v>1003</v>
      </c>
      <c r="G877" s="42"/>
      <c r="H877" s="42"/>
      <c r="I877" s="221"/>
      <c r="J877" s="42"/>
      <c r="K877" s="42"/>
      <c r="L877" s="46"/>
      <c r="M877" s="222"/>
      <c r="N877" s="223"/>
      <c r="O877" s="86"/>
      <c r="P877" s="86"/>
      <c r="Q877" s="86"/>
      <c r="R877" s="86"/>
      <c r="S877" s="86"/>
      <c r="T877" s="87"/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T877" s="19" t="s">
        <v>150</v>
      </c>
      <c r="AU877" s="19" t="s">
        <v>14</v>
      </c>
    </row>
    <row r="878" s="13" customFormat="1">
      <c r="A878" s="13"/>
      <c r="B878" s="224"/>
      <c r="C878" s="225"/>
      <c r="D878" s="226" t="s">
        <v>152</v>
      </c>
      <c r="E878" s="227" t="s">
        <v>19</v>
      </c>
      <c r="F878" s="228" t="s">
        <v>153</v>
      </c>
      <c r="G878" s="225"/>
      <c r="H878" s="227" t="s">
        <v>19</v>
      </c>
      <c r="I878" s="229"/>
      <c r="J878" s="225"/>
      <c r="K878" s="225"/>
      <c r="L878" s="230"/>
      <c r="M878" s="231"/>
      <c r="N878" s="232"/>
      <c r="O878" s="232"/>
      <c r="P878" s="232"/>
      <c r="Q878" s="232"/>
      <c r="R878" s="232"/>
      <c r="S878" s="232"/>
      <c r="T878" s="233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34" t="s">
        <v>152</v>
      </c>
      <c r="AU878" s="234" t="s">
        <v>14</v>
      </c>
      <c r="AV878" s="13" t="s">
        <v>81</v>
      </c>
      <c r="AW878" s="13" t="s">
        <v>33</v>
      </c>
      <c r="AX878" s="13" t="s">
        <v>73</v>
      </c>
      <c r="AY878" s="234" t="s">
        <v>140</v>
      </c>
    </row>
    <row r="879" s="14" customFormat="1">
      <c r="A879" s="14"/>
      <c r="B879" s="235"/>
      <c r="C879" s="236"/>
      <c r="D879" s="226" t="s">
        <v>152</v>
      </c>
      <c r="E879" s="237" t="s">
        <v>19</v>
      </c>
      <c r="F879" s="238" t="s">
        <v>1004</v>
      </c>
      <c r="G879" s="236"/>
      <c r="H879" s="239">
        <v>11</v>
      </c>
      <c r="I879" s="240"/>
      <c r="J879" s="236"/>
      <c r="K879" s="236"/>
      <c r="L879" s="241"/>
      <c r="M879" s="242"/>
      <c r="N879" s="243"/>
      <c r="O879" s="243"/>
      <c r="P879" s="243"/>
      <c r="Q879" s="243"/>
      <c r="R879" s="243"/>
      <c r="S879" s="243"/>
      <c r="T879" s="244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45" t="s">
        <v>152</v>
      </c>
      <c r="AU879" s="245" t="s">
        <v>14</v>
      </c>
      <c r="AV879" s="14" t="s">
        <v>14</v>
      </c>
      <c r="AW879" s="14" t="s">
        <v>33</v>
      </c>
      <c r="AX879" s="14" t="s">
        <v>73</v>
      </c>
      <c r="AY879" s="245" t="s">
        <v>140</v>
      </c>
    </row>
    <row r="880" s="14" customFormat="1">
      <c r="A880" s="14"/>
      <c r="B880" s="235"/>
      <c r="C880" s="236"/>
      <c r="D880" s="226" t="s">
        <v>152</v>
      </c>
      <c r="E880" s="237" t="s">
        <v>19</v>
      </c>
      <c r="F880" s="238" t="s">
        <v>1005</v>
      </c>
      <c r="G880" s="236"/>
      <c r="H880" s="239">
        <v>12</v>
      </c>
      <c r="I880" s="240"/>
      <c r="J880" s="236"/>
      <c r="K880" s="236"/>
      <c r="L880" s="241"/>
      <c r="M880" s="242"/>
      <c r="N880" s="243"/>
      <c r="O880" s="243"/>
      <c r="P880" s="243"/>
      <c r="Q880" s="243"/>
      <c r="R880" s="243"/>
      <c r="S880" s="243"/>
      <c r="T880" s="244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45" t="s">
        <v>152</v>
      </c>
      <c r="AU880" s="245" t="s">
        <v>14</v>
      </c>
      <c r="AV880" s="14" t="s">
        <v>14</v>
      </c>
      <c r="AW880" s="14" t="s">
        <v>33</v>
      </c>
      <c r="AX880" s="14" t="s">
        <v>73</v>
      </c>
      <c r="AY880" s="245" t="s">
        <v>140</v>
      </c>
    </row>
    <row r="881" s="15" customFormat="1">
      <c r="A881" s="15"/>
      <c r="B881" s="246"/>
      <c r="C881" s="247"/>
      <c r="D881" s="226" t="s">
        <v>152</v>
      </c>
      <c r="E881" s="248" t="s">
        <v>19</v>
      </c>
      <c r="F881" s="249" t="s">
        <v>189</v>
      </c>
      <c r="G881" s="247"/>
      <c r="H881" s="250">
        <v>23</v>
      </c>
      <c r="I881" s="251"/>
      <c r="J881" s="247"/>
      <c r="K881" s="247"/>
      <c r="L881" s="252"/>
      <c r="M881" s="253"/>
      <c r="N881" s="254"/>
      <c r="O881" s="254"/>
      <c r="P881" s="254"/>
      <c r="Q881" s="254"/>
      <c r="R881" s="254"/>
      <c r="S881" s="254"/>
      <c r="T881" s="255"/>
      <c r="U881" s="15"/>
      <c r="V881" s="15"/>
      <c r="W881" s="15"/>
      <c r="X881" s="15"/>
      <c r="Y881" s="15"/>
      <c r="Z881" s="15"/>
      <c r="AA881" s="15"/>
      <c r="AB881" s="15"/>
      <c r="AC881" s="15"/>
      <c r="AD881" s="15"/>
      <c r="AE881" s="15"/>
      <c r="AT881" s="256" t="s">
        <v>152</v>
      </c>
      <c r="AU881" s="256" t="s">
        <v>14</v>
      </c>
      <c r="AV881" s="15" t="s">
        <v>148</v>
      </c>
      <c r="AW881" s="15" t="s">
        <v>33</v>
      </c>
      <c r="AX881" s="15" t="s">
        <v>81</v>
      </c>
      <c r="AY881" s="256" t="s">
        <v>140</v>
      </c>
    </row>
    <row r="882" s="2" customFormat="1" ht="33" customHeight="1">
      <c r="A882" s="40"/>
      <c r="B882" s="41"/>
      <c r="C882" s="206" t="s">
        <v>1006</v>
      </c>
      <c r="D882" s="206" t="s">
        <v>143</v>
      </c>
      <c r="E882" s="207" t="s">
        <v>1007</v>
      </c>
      <c r="F882" s="208" t="s">
        <v>1008</v>
      </c>
      <c r="G882" s="209" t="s">
        <v>146</v>
      </c>
      <c r="H882" s="210">
        <v>8</v>
      </c>
      <c r="I882" s="211"/>
      <c r="J882" s="212">
        <f>ROUND(I882*H882,2)</f>
        <v>0</v>
      </c>
      <c r="K882" s="208" t="s">
        <v>147</v>
      </c>
      <c r="L882" s="46"/>
      <c r="M882" s="213" t="s">
        <v>19</v>
      </c>
      <c r="N882" s="214" t="s">
        <v>45</v>
      </c>
      <c r="O882" s="86"/>
      <c r="P882" s="215">
        <f>O882*H882</f>
        <v>0</v>
      </c>
      <c r="Q882" s="215">
        <v>0</v>
      </c>
      <c r="R882" s="215">
        <f>Q882*H882</f>
        <v>0</v>
      </c>
      <c r="S882" s="215">
        <v>0</v>
      </c>
      <c r="T882" s="216">
        <f>S882*H882</f>
        <v>0</v>
      </c>
      <c r="U882" s="40"/>
      <c r="V882" s="40"/>
      <c r="W882" s="40"/>
      <c r="X882" s="40"/>
      <c r="Y882" s="40"/>
      <c r="Z882" s="40"/>
      <c r="AA882" s="40"/>
      <c r="AB882" s="40"/>
      <c r="AC882" s="40"/>
      <c r="AD882" s="40"/>
      <c r="AE882" s="40"/>
      <c r="AR882" s="217" t="s">
        <v>248</v>
      </c>
      <c r="AT882" s="217" t="s">
        <v>143</v>
      </c>
      <c r="AU882" s="217" t="s">
        <v>14</v>
      </c>
      <c r="AY882" s="19" t="s">
        <v>140</v>
      </c>
      <c r="BE882" s="218">
        <f>IF(N882="základní",J882,0)</f>
        <v>0</v>
      </c>
      <c r="BF882" s="218">
        <f>IF(N882="snížená",J882,0)</f>
        <v>0</v>
      </c>
      <c r="BG882" s="218">
        <f>IF(N882="zákl. přenesená",J882,0)</f>
        <v>0</v>
      </c>
      <c r="BH882" s="218">
        <f>IF(N882="sníž. přenesená",J882,0)</f>
        <v>0</v>
      </c>
      <c r="BI882" s="218">
        <f>IF(N882="nulová",J882,0)</f>
        <v>0</v>
      </c>
      <c r="BJ882" s="19" t="s">
        <v>14</v>
      </c>
      <c r="BK882" s="218">
        <f>ROUND(I882*H882,2)</f>
        <v>0</v>
      </c>
      <c r="BL882" s="19" t="s">
        <v>248</v>
      </c>
      <c r="BM882" s="217" t="s">
        <v>1009</v>
      </c>
    </row>
    <row r="883" s="2" customFormat="1">
      <c r="A883" s="40"/>
      <c r="B883" s="41"/>
      <c r="C883" s="42"/>
      <c r="D883" s="219" t="s">
        <v>150</v>
      </c>
      <c r="E883" s="42"/>
      <c r="F883" s="220" t="s">
        <v>1010</v>
      </c>
      <c r="G883" s="42"/>
      <c r="H883" s="42"/>
      <c r="I883" s="221"/>
      <c r="J883" s="42"/>
      <c r="K883" s="42"/>
      <c r="L883" s="46"/>
      <c r="M883" s="222"/>
      <c r="N883" s="223"/>
      <c r="O883" s="86"/>
      <c r="P883" s="86"/>
      <c r="Q883" s="86"/>
      <c r="R883" s="86"/>
      <c r="S883" s="86"/>
      <c r="T883" s="87"/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T883" s="19" t="s">
        <v>150</v>
      </c>
      <c r="AU883" s="19" t="s">
        <v>14</v>
      </c>
    </row>
    <row r="884" s="13" customFormat="1">
      <c r="A884" s="13"/>
      <c r="B884" s="224"/>
      <c r="C884" s="225"/>
      <c r="D884" s="226" t="s">
        <v>152</v>
      </c>
      <c r="E884" s="227" t="s">
        <v>19</v>
      </c>
      <c r="F884" s="228" t="s">
        <v>153</v>
      </c>
      <c r="G884" s="225"/>
      <c r="H884" s="227" t="s">
        <v>19</v>
      </c>
      <c r="I884" s="229"/>
      <c r="J884" s="225"/>
      <c r="K884" s="225"/>
      <c r="L884" s="230"/>
      <c r="M884" s="231"/>
      <c r="N884" s="232"/>
      <c r="O884" s="232"/>
      <c r="P884" s="232"/>
      <c r="Q884" s="232"/>
      <c r="R884" s="232"/>
      <c r="S884" s="232"/>
      <c r="T884" s="233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34" t="s">
        <v>152</v>
      </c>
      <c r="AU884" s="234" t="s">
        <v>14</v>
      </c>
      <c r="AV884" s="13" t="s">
        <v>81</v>
      </c>
      <c r="AW884" s="13" t="s">
        <v>33</v>
      </c>
      <c r="AX884" s="13" t="s">
        <v>73</v>
      </c>
      <c r="AY884" s="234" t="s">
        <v>140</v>
      </c>
    </row>
    <row r="885" s="14" customFormat="1">
      <c r="A885" s="14"/>
      <c r="B885" s="235"/>
      <c r="C885" s="236"/>
      <c r="D885" s="226" t="s">
        <v>152</v>
      </c>
      <c r="E885" s="237" t="s">
        <v>19</v>
      </c>
      <c r="F885" s="238" t="s">
        <v>1011</v>
      </c>
      <c r="G885" s="236"/>
      <c r="H885" s="239">
        <v>8</v>
      </c>
      <c r="I885" s="240"/>
      <c r="J885" s="236"/>
      <c r="K885" s="236"/>
      <c r="L885" s="241"/>
      <c r="M885" s="242"/>
      <c r="N885" s="243"/>
      <c r="O885" s="243"/>
      <c r="P885" s="243"/>
      <c r="Q885" s="243"/>
      <c r="R885" s="243"/>
      <c r="S885" s="243"/>
      <c r="T885" s="244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45" t="s">
        <v>152</v>
      </c>
      <c r="AU885" s="245" t="s">
        <v>14</v>
      </c>
      <c r="AV885" s="14" t="s">
        <v>14</v>
      </c>
      <c r="AW885" s="14" t="s">
        <v>33</v>
      </c>
      <c r="AX885" s="14" t="s">
        <v>81</v>
      </c>
      <c r="AY885" s="245" t="s">
        <v>140</v>
      </c>
    </row>
    <row r="886" s="2" customFormat="1" ht="16.5" customHeight="1">
      <c r="A886" s="40"/>
      <c r="B886" s="41"/>
      <c r="C886" s="268" t="s">
        <v>1012</v>
      </c>
      <c r="D886" s="268" t="s">
        <v>329</v>
      </c>
      <c r="E886" s="269" t="s">
        <v>1013</v>
      </c>
      <c r="F886" s="270" t="s">
        <v>1014</v>
      </c>
      <c r="G886" s="271" t="s">
        <v>146</v>
      </c>
      <c r="H886" s="272">
        <v>8</v>
      </c>
      <c r="I886" s="273"/>
      <c r="J886" s="274">
        <f>ROUND(I886*H886,2)</f>
        <v>0</v>
      </c>
      <c r="K886" s="270" t="s">
        <v>147</v>
      </c>
      <c r="L886" s="275"/>
      <c r="M886" s="276" t="s">
        <v>19</v>
      </c>
      <c r="N886" s="277" t="s">
        <v>45</v>
      </c>
      <c r="O886" s="86"/>
      <c r="P886" s="215">
        <f>O886*H886</f>
        <v>0</v>
      </c>
      <c r="Q886" s="215">
        <v>0.048500000000000001</v>
      </c>
      <c r="R886" s="215">
        <f>Q886*H886</f>
        <v>0.38800000000000001</v>
      </c>
      <c r="S886" s="215">
        <v>0</v>
      </c>
      <c r="T886" s="216">
        <f>S886*H886</f>
        <v>0</v>
      </c>
      <c r="U886" s="40"/>
      <c r="V886" s="40"/>
      <c r="W886" s="40"/>
      <c r="X886" s="40"/>
      <c r="Y886" s="40"/>
      <c r="Z886" s="40"/>
      <c r="AA886" s="40"/>
      <c r="AB886" s="40"/>
      <c r="AC886" s="40"/>
      <c r="AD886" s="40"/>
      <c r="AE886" s="40"/>
      <c r="AR886" s="217" t="s">
        <v>377</v>
      </c>
      <c r="AT886" s="217" t="s">
        <v>329</v>
      </c>
      <c r="AU886" s="217" t="s">
        <v>14</v>
      </c>
      <c r="AY886" s="19" t="s">
        <v>140</v>
      </c>
      <c r="BE886" s="218">
        <f>IF(N886="základní",J886,0)</f>
        <v>0</v>
      </c>
      <c r="BF886" s="218">
        <f>IF(N886="snížená",J886,0)</f>
        <v>0</v>
      </c>
      <c r="BG886" s="218">
        <f>IF(N886="zákl. přenesená",J886,0)</f>
        <v>0</v>
      </c>
      <c r="BH886" s="218">
        <f>IF(N886="sníž. přenesená",J886,0)</f>
        <v>0</v>
      </c>
      <c r="BI886" s="218">
        <f>IF(N886="nulová",J886,0)</f>
        <v>0</v>
      </c>
      <c r="BJ886" s="19" t="s">
        <v>14</v>
      </c>
      <c r="BK886" s="218">
        <f>ROUND(I886*H886,2)</f>
        <v>0</v>
      </c>
      <c r="BL886" s="19" t="s">
        <v>248</v>
      </c>
      <c r="BM886" s="217" t="s">
        <v>1015</v>
      </c>
    </row>
    <row r="887" s="2" customFormat="1" ht="24.15" customHeight="1">
      <c r="A887" s="40"/>
      <c r="B887" s="41"/>
      <c r="C887" s="206" t="s">
        <v>1016</v>
      </c>
      <c r="D887" s="206" t="s">
        <v>143</v>
      </c>
      <c r="E887" s="207" t="s">
        <v>1017</v>
      </c>
      <c r="F887" s="208" t="s">
        <v>1018</v>
      </c>
      <c r="G887" s="209" t="s">
        <v>814</v>
      </c>
      <c r="H887" s="278"/>
      <c r="I887" s="211"/>
      <c r="J887" s="212">
        <f>ROUND(I887*H887,2)</f>
        <v>0</v>
      </c>
      <c r="K887" s="208" t="s">
        <v>147</v>
      </c>
      <c r="L887" s="46"/>
      <c r="M887" s="213" t="s">
        <v>19</v>
      </c>
      <c r="N887" s="214" t="s">
        <v>45</v>
      </c>
      <c r="O887" s="86"/>
      <c r="P887" s="215">
        <f>O887*H887</f>
        <v>0</v>
      </c>
      <c r="Q887" s="215">
        <v>0</v>
      </c>
      <c r="R887" s="215">
        <f>Q887*H887</f>
        <v>0</v>
      </c>
      <c r="S887" s="215">
        <v>0</v>
      </c>
      <c r="T887" s="216">
        <f>S887*H887</f>
        <v>0</v>
      </c>
      <c r="U887" s="40"/>
      <c r="V887" s="40"/>
      <c r="W887" s="40"/>
      <c r="X887" s="40"/>
      <c r="Y887" s="40"/>
      <c r="Z887" s="40"/>
      <c r="AA887" s="40"/>
      <c r="AB887" s="40"/>
      <c r="AC887" s="40"/>
      <c r="AD887" s="40"/>
      <c r="AE887" s="40"/>
      <c r="AR887" s="217" t="s">
        <v>248</v>
      </c>
      <c r="AT887" s="217" t="s">
        <v>143</v>
      </c>
      <c r="AU887" s="217" t="s">
        <v>14</v>
      </c>
      <c r="AY887" s="19" t="s">
        <v>140</v>
      </c>
      <c r="BE887" s="218">
        <f>IF(N887="základní",J887,0)</f>
        <v>0</v>
      </c>
      <c r="BF887" s="218">
        <f>IF(N887="snížená",J887,0)</f>
        <v>0</v>
      </c>
      <c r="BG887" s="218">
        <f>IF(N887="zákl. přenesená",J887,0)</f>
        <v>0</v>
      </c>
      <c r="BH887" s="218">
        <f>IF(N887="sníž. přenesená",J887,0)</f>
        <v>0</v>
      </c>
      <c r="BI887" s="218">
        <f>IF(N887="nulová",J887,0)</f>
        <v>0</v>
      </c>
      <c r="BJ887" s="19" t="s">
        <v>14</v>
      </c>
      <c r="BK887" s="218">
        <f>ROUND(I887*H887,2)</f>
        <v>0</v>
      </c>
      <c r="BL887" s="19" t="s">
        <v>248</v>
      </c>
      <c r="BM887" s="217" t="s">
        <v>1019</v>
      </c>
    </row>
    <row r="888" s="2" customFormat="1">
      <c r="A888" s="40"/>
      <c r="B888" s="41"/>
      <c r="C888" s="42"/>
      <c r="D888" s="219" t="s">
        <v>150</v>
      </c>
      <c r="E888" s="42"/>
      <c r="F888" s="220" t="s">
        <v>1020</v>
      </c>
      <c r="G888" s="42"/>
      <c r="H888" s="42"/>
      <c r="I888" s="221"/>
      <c r="J888" s="42"/>
      <c r="K888" s="42"/>
      <c r="L888" s="46"/>
      <c r="M888" s="222"/>
      <c r="N888" s="223"/>
      <c r="O888" s="86"/>
      <c r="P888" s="86"/>
      <c r="Q888" s="86"/>
      <c r="R888" s="86"/>
      <c r="S888" s="86"/>
      <c r="T888" s="87"/>
      <c r="U888" s="40"/>
      <c r="V888" s="40"/>
      <c r="W888" s="40"/>
      <c r="X888" s="40"/>
      <c r="Y888" s="40"/>
      <c r="Z888" s="40"/>
      <c r="AA888" s="40"/>
      <c r="AB888" s="40"/>
      <c r="AC888" s="40"/>
      <c r="AD888" s="40"/>
      <c r="AE888" s="40"/>
      <c r="AT888" s="19" t="s">
        <v>150</v>
      </c>
      <c r="AU888" s="19" t="s">
        <v>14</v>
      </c>
    </row>
    <row r="889" s="12" customFormat="1" ht="22.8" customHeight="1">
      <c r="A889" s="12"/>
      <c r="B889" s="190"/>
      <c r="C889" s="191"/>
      <c r="D889" s="192" t="s">
        <v>72</v>
      </c>
      <c r="E889" s="204" t="s">
        <v>1021</v>
      </c>
      <c r="F889" s="204" t="s">
        <v>1022</v>
      </c>
      <c r="G889" s="191"/>
      <c r="H889" s="191"/>
      <c r="I889" s="194"/>
      <c r="J889" s="205">
        <f>BK889</f>
        <v>0</v>
      </c>
      <c r="K889" s="191"/>
      <c r="L889" s="196"/>
      <c r="M889" s="197"/>
      <c r="N889" s="198"/>
      <c r="O889" s="198"/>
      <c r="P889" s="199">
        <f>SUM(P890:P908)</f>
        <v>0</v>
      </c>
      <c r="Q889" s="198"/>
      <c r="R889" s="199">
        <f>SUM(R890:R908)</f>
        <v>0.098067000000000001</v>
      </c>
      <c r="S889" s="198"/>
      <c r="T889" s="200">
        <f>SUM(T890:T908)</f>
        <v>0.062758599999999998</v>
      </c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R889" s="201" t="s">
        <v>14</v>
      </c>
      <c r="AT889" s="202" t="s">
        <v>72</v>
      </c>
      <c r="AU889" s="202" t="s">
        <v>81</v>
      </c>
      <c r="AY889" s="201" t="s">
        <v>140</v>
      </c>
      <c r="BK889" s="203">
        <f>SUM(BK890:BK908)</f>
        <v>0</v>
      </c>
    </row>
    <row r="890" s="2" customFormat="1" ht="16.5" customHeight="1">
      <c r="A890" s="40"/>
      <c r="B890" s="41"/>
      <c r="C890" s="206" t="s">
        <v>1023</v>
      </c>
      <c r="D890" s="206" t="s">
        <v>143</v>
      </c>
      <c r="E890" s="207" t="s">
        <v>1024</v>
      </c>
      <c r="F890" s="208" t="s">
        <v>1025</v>
      </c>
      <c r="G890" s="209" t="s">
        <v>303</v>
      </c>
      <c r="H890" s="210">
        <v>37.579999999999998</v>
      </c>
      <c r="I890" s="211"/>
      <c r="J890" s="212">
        <f>ROUND(I890*H890,2)</f>
        <v>0</v>
      </c>
      <c r="K890" s="208" t="s">
        <v>147</v>
      </c>
      <c r="L890" s="46"/>
      <c r="M890" s="213" t="s">
        <v>19</v>
      </c>
      <c r="N890" s="214" t="s">
        <v>45</v>
      </c>
      <c r="O890" s="86"/>
      <c r="P890" s="215">
        <f>O890*H890</f>
        <v>0</v>
      </c>
      <c r="Q890" s="215">
        <v>0</v>
      </c>
      <c r="R890" s="215">
        <f>Q890*H890</f>
        <v>0</v>
      </c>
      <c r="S890" s="215">
        <v>0.00167</v>
      </c>
      <c r="T890" s="216">
        <f>S890*H890</f>
        <v>0.062758599999999998</v>
      </c>
      <c r="U890" s="40"/>
      <c r="V890" s="40"/>
      <c r="W890" s="40"/>
      <c r="X890" s="40"/>
      <c r="Y890" s="40"/>
      <c r="Z890" s="40"/>
      <c r="AA890" s="40"/>
      <c r="AB890" s="40"/>
      <c r="AC890" s="40"/>
      <c r="AD890" s="40"/>
      <c r="AE890" s="40"/>
      <c r="AR890" s="217" t="s">
        <v>248</v>
      </c>
      <c r="AT890" s="217" t="s">
        <v>143</v>
      </c>
      <c r="AU890" s="217" t="s">
        <v>14</v>
      </c>
      <c r="AY890" s="19" t="s">
        <v>140</v>
      </c>
      <c r="BE890" s="218">
        <f>IF(N890="základní",J890,0)</f>
        <v>0</v>
      </c>
      <c r="BF890" s="218">
        <f>IF(N890="snížená",J890,0)</f>
        <v>0</v>
      </c>
      <c r="BG890" s="218">
        <f>IF(N890="zákl. přenesená",J890,0)</f>
        <v>0</v>
      </c>
      <c r="BH890" s="218">
        <f>IF(N890="sníž. přenesená",J890,0)</f>
        <v>0</v>
      </c>
      <c r="BI890" s="218">
        <f>IF(N890="nulová",J890,0)</f>
        <v>0</v>
      </c>
      <c r="BJ890" s="19" t="s">
        <v>14</v>
      </c>
      <c r="BK890" s="218">
        <f>ROUND(I890*H890,2)</f>
        <v>0</v>
      </c>
      <c r="BL890" s="19" t="s">
        <v>248</v>
      </c>
      <c r="BM890" s="217" t="s">
        <v>1026</v>
      </c>
    </row>
    <row r="891" s="2" customFormat="1">
      <c r="A891" s="40"/>
      <c r="B891" s="41"/>
      <c r="C891" s="42"/>
      <c r="D891" s="219" t="s">
        <v>150</v>
      </c>
      <c r="E891" s="42"/>
      <c r="F891" s="220" t="s">
        <v>1027</v>
      </c>
      <c r="G891" s="42"/>
      <c r="H891" s="42"/>
      <c r="I891" s="221"/>
      <c r="J891" s="42"/>
      <c r="K891" s="42"/>
      <c r="L891" s="46"/>
      <c r="M891" s="222"/>
      <c r="N891" s="223"/>
      <c r="O891" s="86"/>
      <c r="P891" s="86"/>
      <c r="Q891" s="86"/>
      <c r="R891" s="86"/>
      <c r="S891" s="86"/>
      <c r="T891" s="87"/>
      <c r="U891" s="40"/>
      <c r="V891" s="40"/>
      <c r="W891" s="40"/>
      <c r="X891" s="40"/>
      <c r="Y891" s="40"/>
      <c r="Z891" s="40"/>
      <c r="AA891" s="40"/>
      <c r="AB891" s="40"/>
      <c r="AC891" s="40"/>
      <c r="AD891" s="40"/>
      <c r="AE891" s="40"/>
      <c r="AT891" s="19" t="s">
        <v>150</v>
      </c>
      <c r="AU891" s="19" t="s">
        <v>14</v>
      </c>
    </row>
    <row r="892" s="13" customFormat="1">
      <c r="A892" s="13"/>
      <c r="B892" s="224"/>
      <c r="C892" s="225"/>
      <c r="D892" s="226" t="s">
        <v>152</v>
      </c>
      <c r="E892" s="227" t="s">
        <v>19</v>
      </c>
      <c r="F892" s="228" t="s">
        <v>153</v>
      </c>
      <c r="G892" s="225"/>
      <c r="H892" s="227" t="s">
        <v>19</v>
      </c>
      <c r="I892" s="229"/>
      <c r="J892" s="225"/>
      <c r="K892" s="225"/>
      <c r="L892" s="230"/>
      <c r="M892" s="231"/>
      <c r="N892" s="232"/>
      <c r="O892" s="232"/>
      <c r="P892" s="232"/>
      <c r="Q892" s="232"/>
      <c r="R892" s="232"/>
      <c r="S892" s="232"/>
      <c r="T892" s="233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34" t="s">
        <v>152</v>
      </c>
      <c r="AU892" s="234" t="s">
        <v>14</v>
      </c>
      <c r="AV892" s="13" t="s">
        <v>81</v>
      </c>
      <c r="AW892" s="13" t="s">
        <v>33</v>
      </c>
      <c r="AX892" s="13" t="s">
        <v>73</v>
      </c>
      <c r="AY892" s="234" t="s">
        <v>140</v>
      </c>
    </row>
    <row r="893" s="13" customFormat="1">
      <c r="A893" s="13"/>
      <c r="B893" s="224"/>
      <c r="C893" s="225"/>
      <c r="D893" s="226" t="s">
        <v>152</v>
      </c>
      <c r="E893" s="227" t="s">
        <v>19</v>
      </c>
      <c r="F893" s="228" t="s">
        <v>290</v>
      </c>
      <c r="G893" s="225"/>
      <c r="H893" s="227" t="s">
        <v>19</v>
      </c>
      <c r="I893" s="229"/>
      <c r="J893" s="225"/>
      <c r="K893" s="225"/>
      <c r="L893" s="230"/>
      <c r="M893" s="231"/>
      <c r="N893" s="232"/>
      <c r="O893" s="232"/>
      <c r="P893" s="232"/>
      <c r="Q893" s="232"/>
      <c r="R893" s="232"/>
      <c r="S893" s="232"/>
      <c r="T893" s="233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34" t="s">
        <v>152</v>
      </c>
      <c r="AU893" s="234" t="s">
        <v>14</v>
      </c>
      <c r="AV893" s="13" t="s">
        <v>81</v>
      </c>
      <c r="AW893" s="13" t="s">
        <v>33</v>
      </c>
      <c r="AX893" s="13" t="s">
        <v>73</v>
      </c>
      <c r="AY893" s="234" t="s">
        <v>140</v>
      </c>
    </row>
    <row r="894" s="14" customFormat="1">
      <c r="A894" s="14"/>
      <c r="B894" s="235"/>
      <c r="C894" s="236"/>
      <c r="D894" s="226" t="s">
        <v>152</v>
      </c>
      <c r="E894" s="237" t="s">
        <v>19</v>
      </c>
      <c r="F894" s="238" t="s">
        <v>1028</v>
      </c>
      <c r="G894" s="236"/>
      <c r="H894" s="239">
        <v>18.780000000000001</v>
      </c>
      <c r="I894" s="240"/>
      <c r="J894" s="236"/>
      <c r="K894" s="236"/>
      <c r="L894" s="241"/>
      <c r="M894" s="242"/>
      <c r="N894" s="243"/>
      <c r="O894" s="243"/>
      <c r="P894" s="243"/>
      <c r="Q894" s="243"/>
      <c r="R894" s="243"/>
      <c r="S894" s="243"/>
      <c r="T894" s="244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45" t="s">
        <v>152</v>
      </c>
      <c r="AU894" s="245" t="s">
        <v>14</v>
      </c>
      <c r="AV894" s="14" t="s">
        <v>14</v>
      </c>
      <c r="AW894" s="14" t="s">
        <v>33</v>
      </c>
      <c r="AX894" s="14" t="s">
        <v>73</v>
      </c>
      <c r="AY894" s="245" t="s">
        <v>140</v>
      </c>
    </row>
    <row r="895" s="13" customFormat="1">
      <c r="A895" s="13"/>
      <c r="B895" s="224"/>
      <c r="C895" s="225"/>
      <c r="D895" s="226" t="s">
        <v>152</v>
      </c>
      <c r="E895" s="227" t="s">
        <v>19</v>
      </c>
      <c r="F895" s="228" t="s">
        <v>263</v>
      </c>
      <c r="G895" s="225"/>
      <c r="H895" s="227" t="s">
        <v>19</v>
      </c>
      <c r="I895" s="229"/>
      <c r="J895" s="225"/>
      <c r="K895" s="225"/>
      <c r="L895" s="230"/>
      <c r="M895" s="231"/>
      <c r="N895" s="232"/>
      <c r="O895" s="232"/>
      <c r="P895" s="232"/>
      <c r="Q895" s="232"/>
      <c r="R895" s="232"/>
      <c r="S895" s="232"/>
      <c r="T895" s="233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4" t="s">
        <v>152</v>
      </c>
      <c r="AU895" s="234" t="s">
        <v>14</v>
      </c>
      <c r="AV895" s="13" t="s">
        <v>81</v>
      </c>
      <c r="AW895" s="13" t="s">
        <v>33</v>
      </c>
      <c r="AX895" s="13" t="s">
        <v>73</v>
      </c>
      <c r="AY895" s="234" t="s">
        <v>140</v>
      </c>
    </row>
    <row r="896" s="14" customFormat="1">
      <c r="A896" s="14"/>
      <c r="B896" s="235"/>
      <c r="C896" s="236"/>
      <c r="D896" s="226" t="s">
        <v>152</v>
      </c>
      <c r="E896" s="237" t="s">
        <v>19</v>
      </c>
      <c r="F896" s="238" t="s">
        <v>1029</v>
      </c>
      <c r="G896" s="236"/>
      <c r="H896" s="239">
        <v>18.800000000000001</v>
      </c>
      <c r="I896" s="240"/>
      <c r="J896" s="236"/>
      <c r="K896" s="236"/>
      <c r="L896" s="241"/>
      <c r="M896" s="242"/>
      <c r="N896" s="243"/>
      <c r="O896" s="243"/>
      <c r="P896" s="243"/>
      <c r="Q896" s="243"/>
      <c r="R896" s="243"/>
      <c r="S896" s="243"/>
      <c r="T896" s="244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45" t="s">
        <v>152</v>
      </c>
      <c r="AU896" s="245" t="s">
        <v>14</v>
      </c>
      <c r="AV896" s="14" t="s">
        <v>14</v>
      </c>
      <c r="AW896" s="14" t="s">
        <v>33</v>
      </c>
      <c r="AX896" s="14" t="s">
        <v>73</v>
      </c>
      <c r="AY896" s="245" t="s">
        <v>140</v>
      </c>
    </row>
    <row r="897" s="15" customFormat="1">
      <c r="A897" s="15"/>
      <c r="B897" s="246"/>
      <c r="C897" s="247"/>
      <c r="D897" s="226" t="s">
        <v>152</v>
      </c>
      <c r="E897" s="248" t="s">
        <v>19</v>
      </c>
      <c r="F897" s="249" t="s">
        <v>189</v>
      </c>
      <c r="G897" s="247"/>
      <c r="H897" s="250">
        <v>37.579999999999998</v>
      </c>
      <c r="I897" s="251"/>
      <c r="J897" s="247"/>
      <c r="K897" s="247"/>
      <c r="L897" s="252"/>
      <c r="M897" s="253"/>
      <c r="N897" s="254"/>
      <c r="O897" s="254"/>
      <c r="P897" s="254"/>
      <c r="Q897" s="254"/>
      <c r="R897" s="254"/>
      <c r="S897" s="254"/>
      <c r="T897" s="255"/>
      <c r="U897" s="15"/>
      <c r="V897" s="15"/>
      <c r="W897" s="15"/>
      <c r="X897" s="15"/>
      <c r="Y897" s="15"/>
      <c r="Z897" s="15"/>
      <c r="AA897" s="15"/>
      <c r="AB897" s="15"/>
      <c r="AC897" s="15"/>
      <c r="AD897" s="15"/>
      <c r="AE897" s="15"/>
      <c r="AT897" s="256" t="s">
        <v>152</v>
      </c>
      <c r="AU897" s="256" t="s">
        <v>14</v>
      </c>
      <c r="AV897" s="15" t="s">
        <v>148</v>
      </c>
      <c r="AW897" s="15" t="s">
        <v>33</v>
      </c>
      <c r="AX897" s="15" t="s">
        <v>81</v>
      </c>
      <c r="AY897" s="256" t="s">
        <v>140</v>
      </c>
    </row>
    <row r="898" s="2" customFormat="1" ht="24.15" customHeight="1">
      <c r="A898" s="40"/>
      <c r="B898" s="41"/>
      <c r="C898" s="206" t="s">
        <v>1030</v>
      </c>
      <c r="D898" s="206" t="s">
        <v>143</v>
      </c>
      <c r="E898" s="207" t="s">
        <v>1031</v>
      </c>
      <c r="F898" s="208" t="s">
        <v>1032</v>
      </c>
      <c r="G898" s="209" t="s">
        <v>303</v>
      </c>
      <c r="H898" s="210">
        <v>33.700000000000003</v>
      </c>
      <c r="I898" s="211"/>
      <c r="J898" s="212">
        <f>ROUND(I898*H898,2)</f>
        <v>0</v>
      </c>
      <c r="K898" s="208" t="s">
        <v>147</v>
      </c>
      <c r="L898" s="46"/>
      <c r="M898" s="213" t="s">
        <v>19</v>
      </c>
      <c r="N898" s="214" t="s">
        <v>45</v>
      </c>
      <c r="O898" s="86"/>
      <c r="P898" s="215">
        <f>O898*H898</f>
        <v>0</v>
      </c>
      <c r="Q898" s="215">
        <v>0.0029099999999999998</v>
      </c>
      <c r="R898" s="215">
        <f>Q898*H898</f>
        <v>0.098067000000000001</v>
      </c>
      <c r="S898" s="215">
        <v>0</v>
      </c>
      <c r="T898" s="216">
        <f>S898*H898</f>
        <v>0</v>
      </c>
      <c r="U898" s="40"/>
      <c r="V898" s="40"/>
      <c r="W898" s="40"/>
      <c r="X898" s="40"/>
      <c r="Y898" s="40"/>
      <c r="Z898" s="40"/>
      <c r="AA898" s="40"/>
      <c r="AB898" s="40"/>
      <c r="AC898" s="40"/>
      <c r="AD898" s="40"/>
      <c r="AE898" s="40"/>
      <c r="AR898" s="217" t="s">
        <v>248</v>
      </c>
      <c r="AT898" s="217" t="s">
        <v>143</v>
      </c>
      <c r="AU898" s="217" t="s">
        <v>14</v>
      </c>
      <c r="AY898" s="19" t="s">
        <v>140</v>
      </c>
      <c r="BE898" s="218">
        <f>IF(N898="základní",J898,0)</f>
        <v>0</v>
      </c>
      <c r="BF898" s="218">
        <f>IF(N898="snížená",J898,0)</f>
        <v>0</v>
      </c>
      <c r="BG898" s="218">
        <f>IF(N898="zákl. přenesená",J898,0)</f>
        <v>0</v>
      </c>
      <c r="BH898" s="218">
        <f>IF(N898="sníž. přenesená",J898,0)</f>
        <v>0</v>
      </c>
      <c r="BI898" s="218">
        <f>IF(N898="nulová",J898,0)</f>
        <v>0</v>
      </c>
      <c r="BJ898" s="19" t="s">
        <v>14</v>
      </c>
      <c r="BK898" s="218">
        <f>ROUND(I898*H898,2)</f>
        <v>0</v>
      </c>
      <c r="BL898" s="19" t="s">
        <v>248</v>
      </c>
      <c r="BM898" s="217" t="s">
        <v>1033</v>
      </c>
    </row>
    <row r="899" s="2" customFormat="1">
      <c r="A899" s="40"/>
      <c r="B899" s="41"/>
      <c r="C899" s="42"/>
      <c r="D899" s="219" t="s">
        <v>150</v>
      </c>
      <c r="E899" s="42"/>
      <c r="F899" s="220" t="s">
        <v>1034</v>
      </c>
      <c r="G899" s="42"/>
      <c r="H899" s="42"/>
      <c r="I899" s="221"/>
      <c r="J899" s="42"/>
      <c r="K899" s="42"/>
      <c r="L899" s="46"/>
      <c r="M899" s="222"/>
      <c r="N899" s="223"/>
      <c r="O899" s="86"/>
      <c r="P899" s="86"/>
      <c r="Q899" s="86"/>
      <c r="R899" s="86"/>
      <c r="S899" s="86"/>
      <c r="T899" s="87"/>
      <c r="U899" s="40"/>
      <c r="V899" s="40"/>
      <c r="W899" s="40"/>
      <c r="X899" s="40"/>
      <c r="Y899" s="40"/>
      <c r="Z899" s="40"/>
      <c r="AA899" s="40"/>
      <c r="AB899" s="40"/>
      <c r="AC899" s="40"/>
      <c r="AD899" s="40"/>
      <c r="AE899" s="40"/>
      <c r="AT899" s="19" t="s">
        <v>150</v>
      </c>
      <c r="AU899" s="19" t="s">
        <v>14</v>
      </c>
    </row>
    <row r="900" s="13" customFormat="1">
      <c r="A900" s="13"/>
      <c r="B900" s="224"/>
      <c r="C900" s="225"/>
      <c r="D900" s="226" t="s">
        <v>152</v>
      </c>
      <c r="E900" s="227" t="s">
        <v>19</v>
      </c>
      <c r="F900" s="228" t="s">
        <v>1035</v>
      </c>
      <c r="G900" s="225"/>
      <c r="H900" s="227" t="s">
        <v>19</v>
      </c>
      <c r="I900" s="229"/>
      <c r="J900" s="225"/>
      <c r="K900" s="225"/>
      <c r="L900" s="230"/>
      <c r="M900" s="231"/>
      <c r="N900" s="232"/>
      <c r="O900" s="232"/>
      <c r="P900" s="232"/>
      <c r="Q900" s="232"/>
      <c r="R900" s="232"/>
      <c r="S900" s="232"/>
      <c r="T900" s="233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34" t="s">
        <v>152</v>
      </c>
      <c r="AU900" s="234" t="s">
        <v>14</v>
      </c>
      <c r="AV900" s="13" t="s">
        <v>81</v>
      </c>
      <c r="AW900" s="13" t="s">
        <v>33</v>
      </c>
      <c r="AX900" s="13" t="s">
        <v>73</v>
      </c>
      <c r="AY900" s="234" t="s">
        <v>140</v>
      </c>
    </row>
    <row r="901" s="13" customFormat="1">
      <c r="A901" s="13"/>
      <c r="B901" s="224"/>
      <c r="C901" s="225"/>
      <c r="D901" s="226" t="s">
        <v>152</v>
      </c>
      <c r="E901" s="227" t="s">
        <v>19</v>
      </c>
      <c r="F901" s="228" t="s">
        <v>1036</v>
      </c>
      <c r="G901" s="225"/>
      <c r="H901" s="227" t="s">
        <v>19</v>
      </c>
      <c r="I901" s="229"/>
      <c r="J901" s="225"/>
      <c r="K901" s="225"/>
      <c r="L901" s="230"/>
      <c r="M901" s="231"/>
      <c r="N901" s="232"/>
      <c r="O901" s="232"/>
      <c r="P901" s="232"/>
      <c r="Q901" s="232"/>
      <c r="R901" s="232"/>
      <c r="S901" s="232"/>
      <c r="T901" s="233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34" t="s">
        <v>152</v>
      </c>
      <c r="AU901" s="234" t="s">
        <v>14</v>
      </c>
      <c r="AV901" s="13" t="s">
        <v>81</v>
      </c>
      <c r="AW901" s="13" t="s">
        <v>33</v>
      </c>
      <c r="AX901" s="13" t="s">
        <v>73</v>
      </c>
      <c r="AY901" s="234" t="s">
        <v>140</v>
      </c>
    </row>
    <row r="902" s="14" customFormat="1">
      <c r="A902" s="14"/>
      <c r="B902" s="235"/>
      <c r="C902" s="236"/>
      <c r="D902" s="226" t="s">
        <v>152</v>
      </c>
      <c r="E902" s="237" t="s">
        <v>19</v>
      </c>
      <c r="F902" s="238" t="s">
        <v>1037</v>
      </c>
      <c r="G902" s="236"/>
      <c r="H902" s="239">
        <v>1.28</v>
      </c>
      <c r="I902" s="240"/>
      <c r="J902" s="236"/>
      <c r="K902" s="236"/>
      <c r="L902" s="241"/>
      <c r="M902" s="242"/>
      <c r="N902" s="243"/>
      <c r="O902" s="243"/>
      <c r="P902" s="243"/>
      <c r="Q902" s="243"/>
      <c r="R902" s="243"/>
      <c r="S902" s="243"/>
      <c r="T902" s="244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45" t="s">
        <v>152</v>
      </c>
      <c r="AU902" s="245" t="s">
        <v>14</v>
      </c>
      <c r="AV902" s="14" t="s">
        <v>14</v>
      </c>
      <c r="AW902" s="14" t="s">
        <v>33</v>
      </c>
      <c r="AX902" s="14" t="s">
        <v>73</v>
      </c>
      <c r="AY902" s="245" t="s">
        <v>140</v>
      </c>
    </row>
    <row r="903" s="14" customFormat="1">
      <c r="A903" s="14"/>
      <c r="B903" s="235"/>
      <c r="C903" s="236"/>
      <c r="D903" s="226" t="s">
        <v>152</v>
      </c>
      <c r="E903" s="237" t="s">
        <v>19</v>
      </c>
      <c r="F903" s="238" t="s">
        <v>1038</v>
      </c>
      <c r="G903" s="236"/>
      <c r="H903" s="239">
        <v>2.8199999999999998</v>
      </c>
      <c r="I903" s="240"/>
      <c r="J903" s="236"/>
      <c r="K903" s="236"/>
      <c r="L903" s="241"/>
      <c r="M903" s="242"/>
      <c r="N903" s="243"/>
      <c r="O903" s="243"/>
      <c r="P903" s="243"/>
      <c r="Q903" s="243"/>
      <c r="R903" s="243"/>
      <c r="S903" s="243"/>
      <c r="T903" s="244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45" t="s">
        <v>152</v>
      </c>
      <c r="AU903" s="245" t="s">
        <v>14</v>
      </c>
      <c r="AV903" s="14" t="s">
        <v>14</v>
      </c>
      <c r="AW903" s="14" t="s">
        <v>33</v>
      </c>
      <c r="AX903" s="14" t="s">
        <v>73</v>
      </c>
      <c r="AY903" s="245" t="s">
        <v>140</v>
      </c>
    </row>
    <row r="904" s="14" customFormat="1">
      <c r="A904" s="14"/>
      <c r="B904" s="235"/>
      <c r="C904" s="236"/>
      <c r="D904" s="226" t="s">
        <v>152</v>
      </c>
      <c r="E904" s="237" t="s">
        <v>19</v>
      </c>
      <c r="F904" s="238" t="s">
        <v>1039</v>
      </c>
      <c r="G904" s="236"/>
      <c r="H904" s="239">
        <v>4.96</v>
      </c>
      <c r="I904" s="240"/>
      <c r="J904" s="236"/>
      <c r="K904" s="236"/>
      <c r="L904" s="241"/>
      <c r="M904" s="242"/>
      <c r="N904" s="243"/>
      <c r="O904" s="243"/>
      <c r="P904" s="243"/>
      <c r="Q904" s="243"/>
      <c r="R904" s="243"/>
      <c r="S904" s="243"/>
      <c r="T904" s="244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45" t="s">
        <v>152</v>
      </c>
      <c r="AU904" s="245" t="s">
        <v>14</v>
      </c>
      <c r="AV904" s="14" t="s">
        <v>14</v>
      </c>
      <c r="AW904" s="14" t="s">
        <v>33</v>
      </c>
      <c r="AX904" s="14" t="s">
        <v>73</v>
      </c>
      <c r="AY904" s="245" t="s">
        <v>140</v>
      </c>
    </row>
    <row r="905" s="14" customFormat="1">
      <c r="A905" s="14"/>
      <c r="B905" s="235"/>
      <c r="C905" s="236"/>
      <c r="D905" s="226" t="s">
        <v>152</v>
      </c>
      <c r="E905" s="237" t="s">
        <v>19</v>
      </c>
      <c r="F905" s="238" t="s">
        <v>1040</v>
      </c>
      <c r="G905" s="236"/>
      <c r="H905" s="239">
        <v>24.640000000000001</v>
      </c>
      <c r="I905" s="240"/>
      <c r="J905" s="236"/>
      <c r="K905" s="236"/>
      <c r="L905" s="241"/>
      <c r="M905" s="242"/>
      <c r="N905" s="243"/>
      <c r="O905" s="243"/>
      <c r="P905" s="243"/>
      <c r="Q905" s="243"/>
      <c r="R905" s="243"/>
      <c r="S905" s="243"/>
      <c r="T905" s="244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45" t="s">
        <v>152</v>
      </c>
      <c r="AU905" s="245" t="s">
        <v>14</v>
      </c>
      <c r="AV905" s="14" t="s">
        <v>14</v>
      </c>
      <c r="AW905" s="14" t="s">
        <v>33</v>
      </c>
      <c r="AX905" s="14" t="s">
        <v>73</v>
      </c>
      <c r="AY905" s="245" t="s">
        <v>140</v>
      </c>
    </row>
    <row r="906" s="15" customFormat="1">
      <c r="A906" s="15"/>
      <c r="B906" s="246"/>
      <c r="C906" s="247"/>
      <c r="D906" s="226" t="s">
        <v>152</v>
      </c>
      <c r="E906" s="248" t="s">
        <v>19</v>
      </c>
      <c r="F906" s="249" t="s">
        <v>189</v>
      </c>
      <c r="G906" s="247"/>
      <c r="H906" s="250">
        <v>33.700000000000003</v>
      </c>
      <c r="I906" s="251"/>
      <c r="J906" s="247"/>
      <c r="K906" s="247"/>
      <c r="L906" s="252"/>
      <c r="M906" s="253"/>
      <c r="N906" s="254"/>
      <c r="O906" s="254"/>
      <c r="P906" s="254"/>
      <c r="Q906" s="254"/>
      <c r="R906" s="254"/>
      <c r="S906" s="254"/>
      <c r="T906" s="255"/>
      <c r="U906" s="15"/>
      <c r="V906" s="15"/>
      <c r="W906" s="15"/>
      <c r="X906" s="15"/>
      <c r="Y906" s="15"/>
      <c r="Z906" s="15"/>
      <c r="AA906" s="15"/>
      <c r="AB906" s="15"/>
      <c r="AC906" s="15"/>
      <c r="AD906" s="15"/>
      <c r="AE906" s="15"/>
      <c r="AT906" s="256" t="s">
        <v>152</v>
      </c>
      <c r="AU906" s="256" t="s">
        <v>14</v>
      </c>
      <c r="AV906" s="15" t="s">
        <v>148</v>
      </c>
      <c r="AW906" s="15" t="s">
        <v>33</v>
      </c>
      <c r="AX906" s="15" t="s">
        <v>81</v>
      </c>
      <c r="AY906" s="256" t="s">
        <v>140</v>
      </c>
    </row>
    <row r="907" s="2" customFormat="1" ht="24.15" customHeight="1">
      <c r="A907" s="40"/>
      <c r="B907" s="41"/>
      <c r="C907" s="206" t="s">
        <v>1041</v>
      </c>
      <c r="D907" s="206" t="s">
        <v>143</v>
      </c>
      <c r="E907" s="207" t="s">
        <v>1042</v>
      </c>
      <c r="F907" s="208" t="s">
        <v>1043</v>
      </c>
      <c r="G907" s="209" t="s">
        <v>650</v>
      </c>
      <c r="H907" s="210">
        <v>0.098000000000000004</v>
      </c>
      <c r="I907" s="211"/>
      <c r="J907" s="212">
        <f>ROUND(I907*H907,2)</f>
        <v>0</v>
      </c>
      <c r="K907" s="208" t="s">
        <v>147</v>
      </c>
      <c r="L907" s="46"/>
      <c r="M907" s="213" t="s">
        <v>19</v>
      </c>
      <c r="N907" s="214" t="s">
        <v>45</v>
      </c>
      <c r="O907" s="86"/>
      <c r="P907" s="215">
        <f>O907*H907</f>
        <v>0</v>
      </c>
      <c r="Q907" s="215">
        <v>0</v>
      </c>
      <c r="R907" s="215">
        <f>Q907*H907</f>
        <v>0</v>
      </c>
      <c r="S907" s="215">
        <v>0</v>
      </c>
      <c r="T907" s="216">
        <f>S907*H907</f>
        <v>0</v>
      </c>
      <c r="U907" s="40"/>
      <c r="V907" s="40"/>
      <c r="W907" s="40"/>
      <c r="X907" s="40"/>
      <c r="Y907" s="40"/>
      <c r="Z907" s="40"/>
      <c r="AA907" s="40"/>
      <c r="AB907" s="40"/>
      <c r="AC907" s="40"/>
      <c r="AD907" s="40"/>
      <c r="AE907" s="40"/>
      <c r="AR907" s="217" t="s">
        <v>248</v>
      </c>
      <c r="AT907" s="217" t="s">
        <v>143</v>
      </c>
      <c r="AU907" s="217" t="s">
        <v>14</v>
      </c>
      <c r="AY907" s="19" t="s">
        <v>140</v>
      </c>
      <c r="BE907" s="218">
        <f>IF(N907="základní",J907,0)</f>
        <v>0</v>
      </c>
      <c r="BF907" s="218">
        <f>IF(N907="snížená",J907,0)</f>
        <v>0</v>
      </c>
      <c r="BG907" s="218">
        <f>IF(N907="zákl. přenesená",J907,0)</f>
        <v>0</v>
      </c>
      <c r="BH907" s="218">
        <f>IF(N907="sníž. přenesená",J907,0)</f>
        <v>0</v>
      </c>
      <c r="BI907" s="218">
        <f>IF(N907="nulová",J907,0)</f>
        <v>0</v>
      </c>
      <c r="BJ907" s="19" t="s">
        <v>14</v>
      </c>
      <c r="BK907" s="218">
        <f>ROUND(I907*H907,2)</f>
        <v>0</v>
      </c>
      <c r="BL907" s="19" t="s">
        <v>248</v>
      </c>
      <c r="BM907" s="217" t="s">
        <v>1044</v>
      </c>
    </row>
    <row r="908" s="2" customFormat="1">
      <c r="A908" s="40"/>
      <c r="B908" s="41"/>
      <c r="C908" s="42"/>
      <c r="D908" s="219" t="s">
        <v>150</v>
      </c>
      <c r="E908" s="42"/>
      <c r="F908" s="220" t="s">
        <v>1045</v>
      </c>
      <c r="G908" s="42"/>
      <c r="H908" s="42"/>
      <c r="I908" s="221"/>
      <c r="J908" s="42"/>
      <c r="K908" s="42"/>
      <c r="L908" s="46"/>
      <c r="M908" s="222"/>
      <c r="N908" s="223"/>
      <c r="O908" s="86"/>
      <c r="P908" s="86"/>
      <c r="Q908" s="86"/>
      <c r="R908" s="86"/>
      <c r="S908" s="86"/>
      <c r="T908" s="87"/>
      <c r="U908" s="40"/>
      <c r="V908" s="40"/>
      <c r="W908" s="40"/>
      <c r="X908" s="40"/>
      <c r="Y908" s="40"/>
      <c r="Z908" s="40"/>
      <c r="AA908" s="40"/>
      <c r="AB908" s="40"/>
      <c r="AC908" s="40"/>
      <c r="AD908" s="40"/>
      <c r="AE908" s="40"/>
      <c r="AT908" s="19" t="s">
        <v>150</v>
      </c>
      <c r="AU908" s="19" t="s">
        <v>14</v>
      </c>
    </row>
    <row r="909" s="12" customFormat="1" ht="22.8" customHeight="1">
      <c r="A909" s="12"/>
      <c r="B909" s="190"/>
      <c r="C909" s="191"/>
      <c r="D909" s="192" t="s">
        <v>72</v>
      </c>
      <c r="E909" s="204" t="s">
        <v>1046</v>
      </c>
      <c r="F909" s="204" t="s">
        <v>1047</v>
      </c>
      <c r="G909" s="191"/>
      <c r="H909" s="191"/>
      <c r="I909" s="194"/>
      <c r="J909" s="205">
        <f>BK909</f>
        <v>0</v>
      </c>
      <c r="K909" s="191"/>
      <c r="L909" s="196"/>
      <c r="M909" s="197"/>
      <c r="N909" s="198"/>
      <c r="O909" s="198"/>
      <c r="P909" s="199">
        <f>SUM(P910:P1076)</f>
        <v>0</v>
      </c>
      <c r="Q909" s="198"/>
      <c r="R909" s="199">
        <f>SUM(R910:R1076)</f>
        <v>0.071472000000000008</v>
      </c>
      <c r="S909" s="198"/>
      <c r="T909" s="200">
        <f>SUM(T910:T1076)</f>
        <v>0.13400000000000001</v>
      </c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R909" s="201" t="s">
        <v>14</v>
      </c>
      <c r="AT909" s="202" t="s">
        <v>72</v>
      </c>
      <c r="AU909" s="202" t="s">
        <v>81</v>
      </c>
      <c r="AY909" s="201" t="s">
        <v>140</v>
      </c>
      <c r="BK909" s="203">
        <f>SUM(BK910:BK1076)</f>
        <v>0</v>
      </c>
    </row>
    <row r="910" s="2" customFormat="1" ht="21.75" customHeight="1">
      <c r="A910" s="40"/>
      <c r="B910" s="41"/>
      <c r="C910" s="206" t="s">
        <v>1048</v>
      </c>
      <c r="D910" s="206" t="s">
        <v>143</v>
      </c>
      <c r="E910" s="207" t="s">
        <v>1049</v>
      </c>
      <c r="F910" s="208" t="s">
        <v>1050</v>
      </c>
      <c r="G910" s="209" t="s">
        <v>303</v>
      </c>
      <c r="H910" s="210">
        <v>26.280000000000001</v>
      </c>
      <c r="I910" s="211"/>
      <c r="J910" s="212">
        <f>ROUND(I910*H910,2)</f>
        <v>0</v>
      </c>
      <c r="K910" s="208" t="s">
        <v>147</v>
      </c>
      <c r="L910" s="46"/>
      <c r="M910" s="213" t="s">
        <v>19</v>
      </c>
      <c r="N910" s="214" t="s">
        <v>45</v>
      </c>
      <c r="O910" s="86"/>
      <c r="P910" s="215">
        <f>O910*H910</f>
        <v>0</v>
      </c>
      <c r="Q910" s="215">
        <v>0</v>
      </c>
      <c r="R910" s="215">
        <f>Q910*H910</f>
        <v>0</v>
      </c>
      <c r="S910" s="215">
        <v>0</v>
      </c>
      <c r="T910" s="216">
        <f>S910*H910</f>
        <v>0</v>
      </c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R910" s="217" t="s">
        <v>248</v>
      </c>
      <c r="AT910" s="217" t="s">
        <v>143</v>
      </c>
      <c r="AU910" s="217" t="s">
        <v>14</v>
      </c>
      <c r="AY910" s="19" t="s">
        <v>140</v>
      </c>
      <c r="BE910" s="218">
        <f>IF(N910="základní",J910,0)</f>
        <v>0</v>
      </c>
      <c r="BF910" s="218">
        <f>IF(N910="snížená",J910,0)</f>
        <v>0</v>
      </c>
      <c r="BG910" s="218">
        <f>IF(N910="zákl. přenesená",J910,0)</f>
        <v>0</v>
      </c>
      <c r="BH910" s="218">
        <f>IF(N910="sníž. přenesená",J910,0)</f>
        <v>0</v>
      </c>
      <c r="BI910" s="218">
        <f>IF(N910="nulová",J910,0)</f>
        <v>0</v>
      </c>
      <c r="BJ910" s="19" t="s">
        <v>14</v>
      </c>
      <c r="BK910" s="218">
        <f>ROUND(I910*H910,2)</f>
        <v>0</v>
      </c>
      <c r="BL910" s="19" t="s">
        <v>248</v>
      </c>
      <c r="BM910" s="217" t="s">
        <v>1051</v>
      </c>
    </row>
    <row r="911" s="2" customFormat="1">
      <c r="A911" s="40"/>
      <c r="B911" s="41"/>
      <c r="C911" s="42"/>
      <c r="D911" s="219" t="s">
        <v>150</v>
      </c>
      <c r="E911" s="42"/>
      <c r="F911" s="220" t="s">
        <v>1052</v>
      </c>
      <c r="G911" s="42"/>
      <c r="H911" s="42"/>
      <c r="I911" s="221"/>
      <c r="J911" s="42"/>
      <c r="K911" s="42"/>
      <c r="L911" s="46"/>
      <c r="M911" s="222"/>
      <c r="N911" s="223"/>
      <c r="O911" s="86"/>
      <c r="P911" s="86"/>
      <c r="Q911" s="86"/>
      <c r="R911" s="86"/>
      <c r="S911" s="86"/>
      <c r="T911" s="87"/>
      <c r="U911" s="40"/>
      <c r="V911" s="40"/>
      <c r="W911" s="40"/>
      <c r="X911" s="40"/>
      <c r="Y911" s="40"/>
      <c r="Z911" s="40"/>
      <c r="AA911" s="40"/>
      <c r="AB911" s="40"/>
      <c r="AC911" s="40"/>
      <c r="AD911" s="40"/>
      <c r="AE911" s="40"/>
      <c r="AT911" s="19" t="s">
        <v>150</v>
      </c>
      <c r="AU911" s="19" t="s">
        <v>14</v>
      </c>
    </row>
    <row r="912" s="13" customFormat="1">
      <c r="A912" s="13"/>
      <c r="B912" s="224"/>
      <c r="C912" s="225"/>
      <c r="D912" s="226" t="s">
        <v>152</v>
      </c>
      <c r="E912" s="227" t="s">
        <v>19</v>
      </c>
      <c r="F912" s="228" t="s">
        <v>1053</v>
      </c>
      <c r="G912" s="225"/>
      <c r="H912" s="227" t="s">
        <v>19</v>
      </c>
      <c r="I912" s="229"/>
      <c r="J912" s="225"/>
      <c r="K912" s="225"/>
      <c r="L912" s="230"/>
      <c r="M912" s="231"/>
      <c r="N912" s="232"/>
      <c r="O912" s="232"/>
      <c r="P912" s="232"/>
      <c r="Q912" s="232"/>
      <c r="R912" s="232"/>
      <c r="S912" s="232"/>
      <c r="T912" s="233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34" t="s">
        <v>152</v>
      </c>
      <c r="AU912" s="234" t="s">
        <v>14</v>
      </c>
      <c r="AV912" s="13" t="s">
        <v>81</v>
      </c>
      <c r="AW912" s="13" t="s">
        <v>33</v>
      </c>
      <c r="AX912" s="13" t="s">
        <v>73</v>
      </c>
      <c r="AY912" s="234" t="s">
        <v>140</v>
      </c>
    </row>
    <row r="913" s="13" customFormat="1">
      <c r="A913" s="13"/>
      <c r="B913" s="224"/>
      <c r="C913" s="225"/>
      <c r="D913" s="226" t="s">
        <v>152</v>
      </c>
      <c r="E913" s="227" t="s">
        <v>19</v>
      </c>
      <c r="F913" s="228" t="s">
        <v>1054</v>
      </c>
      <c r="G913" s="225"/>
      <c r="H913" s="227" t="s">
        <v>19</v>
      </c>
      <c r="I913" s="229"/>
      <c r="J913" s="225"/>
      <c r="K913" s="225"/>
      <c r="L913" s="230"/>
      <c r="M913" s="231"/>
      <c r="N913" s="232"/>
      <c r="O913" s="232"/>
      <c r="P913" s="232"/>
      <c r="Q913" s="232"/>
      <c r="R913" s="232"/>
      <c r="S913" s="232"/>
      <c r="T913" s="233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34" t="s">
        <v>152</v>
      </c>
      <c r="AU913" s="234" t="s">
        <v>14</v>
      </c>
      <c r="AV913" s="13" t="s">
        <v>81</v>
      </c>
      <c r="AW913" s="13" t="s">
        <v>33</v>
      </c>
      <c r="AX913" s="13" t="s">
        <v>73</v>
      </c>
      <c r="AY913" s="234" t="s">
        <v>140</v>
      </c>
    </row>
    <row r="914" s="14" customFormat="1">
      <c r="A914" s="14"/>
      <c r="B914" s="235"/>
      <c r="C914" s="236"/>
      <c r="D914" s="226" t="s">
        <v>152</v>
      </c>
      <c r="E914" s="237" t="s">
        <v>19</v>
      </c>
      <c r="F914" s="238" t="s">
        <v>1055</v>
      </c>
      <c r="G914" s="236"/>
      <c r="H914" s="239">
        <v>26.280000000000001</v>
      </c>
      <c r="I914" s="240"/>
      <c r="J914" s="236"/>
      <c r="K914" s="236"/>
      <c r="L914" s="241"/>
      <c r="M914" s="242"/>
      <c r="N914" s="243"/>
      <c r="O914" s="243"/>
      <c r="P914" s="243"/>
      <c r="Q914" s="243"/>
      <c r="R914" s="243"/>
      <c r="S914" s="243"/>
      <c r="T914" s="244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45" t="s">
        <v>152</v>
      </c>
      <c r="AU914" s="245" t="s">
        <v>14</v>
      </c>
      <c r="AV914" s="14" t="s">
        <v>14</v>
      </c>
      <c r="AW914" s="14" t="s">
        <v>33</v>
      </c>
      <c r="AX914" s="14" t="s">
        <v>81</v>
      </c>
      <c r="AY914" s="245" t="s">
        <v>140</v>
      </c>
    </row>
    <row r="915" s="2" customFormat="1" ht="16.5" customHeight="1">
      <c r="A915" s="40"/>
      <c r="B915" s="41"/>
      <c r="C915" s="268" t="s">
        <v>1056</v>
      </c>
      <c r="D915" s="268" t="s">
        <v>329</v>
      </c>
      <c r="E915" s="269" t="s">
        <v>1057</v>
      </c>
      <c r="F915" s="270" t="s">
        <v>1058</v>
      </c>
      <c r="G915" s="271" t="s">
        <v>303</v>
      </c>
      <c r="H915" s="272">
        <v>26.280000000000001</v>
      </c>
      <c r="I915" s="273"/>
      <c r="J915" s="274">
        <f>ROUND(I915*H915,2)</f>
        <v>0</v>
      </c>
      <c r="K915" s="270" t="s">
        <v>147</v>
      </c>
      <c r="L915" s="275"/>
      <c r="M915" s="276" t="s">
        <v>19</v>
      </c>
      <c r="N915" s="277" t="s">
        <v>45</v>
      </c>
      <c r="O915" s="86"/>
      <c r="P915" s="215">
        <f>O915*H915</f>
        <v>0</v>
      </c>
      <c r="Q915" s="215">
        <v>0.0023999999999999998</v>
      </c>
      <c r="R915" s="215">
        <f>Q915*H915</f>
        <v>0.063072000000000003</v>
      </c>
      <c r="S915" s="215">
        <v>0</v>
      </c>
      <c r="T915" s="216">
        <f>S915*H915</f>
        <v>0</v>
      </c>
      <c r="U915" s="40"/>
      <c r="V915" s="40"/>
      <c r="W915" s="40"/>
      <c r="X915" s="40"/>
      <c r="Y915" s="40"/>
      <c r="Z915" s="40"/>
      <c r="AA915" s="40"/>
      <c r="AB915" s="40"/>
      <c r="AC915" s="40"/>
      <c r="AD915" s="40"/>
      <c r="AE915" s="40"/>
      <c r="AR915" s="217" t="s">
        <v>377</v>
      </c>
      <c r="AT915" s="217" t="s">
        <v>329</v>
      </c>
      <c r="AU915" s="217" t="s">
        <v>14</v>
      </c>
      <c r="AY915" s="19" t="s">
        <v>140</v>
      </c>
      <c r="BE915" s="218">
        <f>IF(N915="základní",J915,0)</f>
        <v>0</v>
      </c>
      <c r="BF915" s="218">
        <f>IF(N915="snížená",J915,0)</f>
        <v>0</v>
      </c>
      <c r="BG915" s="218">
        <f>IF(N915="zákl. přenesená",J915,0)</f>
        <v>0</v>
      </c>
      <c r="BH915" s="218">
        <f>IF(N915="sníž. přenesená",J915,0)</f>
        <v>0</v>
      </c>
      <c r="BI915" s="218">
        <f>IF(N915="nulová",J915,0)</f>
        <v>0</v>
      </c>
      <c r="BJ915" s="19" t="s">
        <v>14</v>
      </c>
      <c r="BK915" s="218">
        <f>ROUND(I915*H915,2)</f>
        <v>0</v>
      </c>
      <c r="BL915" s="19" t="s">
        <v>248</v>
      </c>
      <c r="BM915" s="217" t="s">
        <v>1059</v>
      </c>
    </row>
    <row r="916" s="2" customFormat="1" ht="16.5" customHeight="1">
      <c r="A916" s="40"/>
      <c r="B916" s="41"/>
      <c r="C916" s="268" t="s">
        <v>1060</v>
      </c>
      <c r="D916" s="268" t="s">
        <v>329</v>
      </c>
      <c r="E916" s="269" t="s">
        <v>1061</v>
      </c>
      <c r="F916" s="270" t="s">
        <v>1062</v>
      </c>
      <c r="G916" s="271" t="s">
        <v>1063</v>
      </c>
      <c r="H916" s="272">
        <v>42</v>
      </c>
      <c r="I916" s="273"/>
      <c r="J916" s="274">
        <f>ROUND(I916*H916,2)</f>
        <v>0</v>
      </c>
      <c r="K916" s="270" t="s">
        <v>147</v>
      </c>
      <c r="L916" s="275"/>
      <c r="M916" s="276" t="s">
        <v>19</v>
      </c>
      <c r="N916" s="277" t="s">
        <v>45</v>
      </c>
      <c r="O916" s="86"/>
      <c r="P916" s="215">
        <f>O916*H916</f>
        <v>0</v>
      </c>
      <c r="Q916" s="215">
        <v>0.00020000000000000001</v>
      </c>
      <c r="R916" s="215">
        <f>Q916*H916</f>
        <v>0.0084000000000000012</v>
      </c>
      <c r="S916" s="215">
        <v>0</v>
      </c>
      <c r="T916" s="216">
        <f>S916*H916</f>
        <v>0</v>
      </c>
      <c r="U916" s="40"/>
      <c r="V916" s="40"/>
      <c r="W916" s="40"/>
      <c r="X916" s="40"/>
      <c r="Y916" s="40"/>
      <c r="Z916" s="40"/>
      <c r="AA916" s="40"/>
      <c r="AB916" s="40"/>
      <c r="AC916" s="40"/>
      <c r="AD916" s="40"/>
      <c r="AE916" s="40"/>
      <c r="AR916" s="217" t="s">
        <v>377</v>
      </c>
      <c r="AT916" s="217" t="s">
        <v>329</v>
      </c>
      <c r="AU916" s="217" t="s">
        <v>14</v>
      </c>
      <c r="AY916" s="19" t="s">
        <v>140</v>
      </c>
      <c r="BE916" s="218">
        <f>IF(N916="základní",J916,0)</f>
        <v>0</v>
      </c>
      <c r="BF916" s="218">
        <f>IF(N916="snížená",J916,0)</f>
        <v>0</v>
      </c>
      <c r="BG916" s="218">
        <f>IF(N916="zákl. přenesená",J916,0)</f>
        <v>0</v>
      </c>
      <c r="BH916" s="218">
        <f>IF(N916="sníž. přenesená",J916,0)</f>
        <v>0</v>
      </c>
      <c r="BI916" s="218">
        <f>IF(N916="nulová",J916,0)</f>
        <v>0</v>
      </c>
      <c r="BJ916" s="19" t="s">
        <v>14</v>
      </c>
      <c r="BK916" s="218">
        <f>ROUND(I916*H916,2)</f>
        <v>0</v>
      </c>
      <c r="BL916" s="19" t="s">
        <v>248</v>
      </c>
      <c r="BM916" s="217" t="s">
        <v>1064</v>
      </c>
    </row>
    <row r="917" s="2" customFormat="1" ht="16.5" customHeight="1">
      <c r="A917" s="40"/>
      <c r="B917" s="41"/>
      <c r="C917" s="206" t="s">
        <v>1065</v>
      </c>
      <c r="D917" s="206" t="s">
        <v>143</v>
      </c>
      <c r="E917" s="207" t="s">
        <v>1066</v>
      </c>
      <c r="F917" s="208" t="s">
        <v>1067</v>
      </c>
      <c r="G917" s="209" t="s">
        <v>636</v>
      </c>
      <c r="H917" s="210">
        <v>1</v>
      </c>
      <c r="I917" s="211"/>
      <c r="J917" s="212">
        <f>ROUND(I917*H917,2)</f>
        <v>0</v>
      </c>
      <c r="K917" s="208" t="s">
        <v>19</v>
      </c>
      <c r="L917" s="46"/>
      <c r="M917" s="213" t="s">
        <v>19</v>
      </c>
      <c r="N917" s="214" t="s">
        <v>45</v>
      </c>
      <c r="O917" s="86"/>
      <c r="P917" s="215">
        <f>O917*H917</f>
        <v>0</v>
      </c>
      <c r="Q917" s="215">
        <v>0</v>
      </c>
      <c r="R917" s="215">
        <f>Q917*H917</f>
        <v>0</v>
      </c>
      <c r="S917" s="215">
        <v>0</v>
      </c>
      <c r="T917" s="216">
        <f>S917*H917</f>
        <v>0</v>
      </c>
      <c r="U917" s="40"/>
      <c r="V917" s="40"/>
      <c r="W917" s="40"/>
      <c r="X917" s="40"/>
      <c r="Y917" s="40"/>
      <c r="Z917" s="40"/>
      <c r="AA917" s="40"/>
      <c r="AB917" s="40"/>
      <c r="AC917" s="40"/>
      <c r="AD917" s="40"/>
      <c r="AE917" s="40"/>
      <c r="AR917" s="217" t="s">
        <v>248</v>
      </c>
      <c r="AT917" s="217" t="s">
        <v>143</v>
      </c>
      <c r="AU917" s="217" t="s">
        <v>14</v>
      </c>
      <c r="AY917" s="19" t="s">
        <v>140</v>
      </c>
      <c r="BE917" s="218">
        <f>IF(N917="základní",J917,0)</f>
        <v>0</v>
      </c>
      <c r="BF917" s="218">
        <f>IF(N917="snížená",J917,0)</f>
        <v>0</v>
      </c>
      <c r="BG917" s="218">
        <f>IF(N917="zákl. přenesená",J917,0)</f>
        <v>0</v>
      </c>
      <c r="BH917" s="218">
        <f>IF(N917="sníž. přenesená",J917,0)</f>
        <v>0</v>
      </c>
      <c r="BI917" s="218">
        <f>IF(N917="nulová",J917,0)</f>
        <v>0</v>
      </c>
      <c r="BJ917" s="19" t="s">
        <v>14</v>
      </c>
      <c r="BK917" s="218">
        <f>ROUND(I917*H917,2)</f>
        <v>0</v>
      </c>
      <c r="BL917" s="19" t="s">
        <v>248</v>
      </c>
      <c r="BM917" s="217" t="s">
        <v>1068</v>
      </c>
    </row>
    <row r="918" s="13" customFormat="1">
      <c r="A918" s="13"/>
      <c r="B918" s="224"/>
      <c r="C918" s="225"/>
      <c r="D918" s="226" t="s">
        <v>152</v>
      </c>
      <c r="E918" s="227" t="s">
        <v>19</v>
      </c>
      <c r="F918" s="228" t="s">
        <v>1069</v>
      </c>
      <c r="G918" s="225"/>
      <c r="H918" s="227" t="s">
        <v>19</v>
      </c>
      <c r="I918" s="229"/>
      <c r="J918" s="225"/>
      <c r="K918" s="225"/>
      <c r="L918" s="230"/>
      <c r="M918" s="231"/>
      <c r="N918" s="232"/>
      <c r="O918" s="232"/>
      <c r="P918" s="232"/>
      <c r="Q918" s="232"/>
      <c r="R918" s="232"/>
      <c r="S918" s="232"/>
      <c r="T918" s="233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34" t="s">
        <v>152</v>
      </c>
      <c r="AU918" s="234" t="s">
        <v>14</v>
      </c>
      <c r="AV918" s="13" t="s">
        <v>81</v>
      </c>
      <c r="AW918" s="13" t="s">
        <v>33</v>
      </c>
      <c r="AX918" s="13" t="s">
        <v>73</v>
      </c>
      <c r="AY918" s="234" t="s">
        <v>140</v>
      </c>
    </row>
    <row r="919" s="14" customFormat="1">
      <c r="A919" s="14"/>
      <c r="B919" s="235"/>
      <c r="C919" s="236"/>
      <c r="D919" s="226" t="s">
        <v>152</v>
      </c>
      <c r="E919" s="237" t="s">
        <v>19</v>
      </c>
      <c r="F919" s="238" t="s">
        <v>1070</v>
      </c>
      <c r="G919" s="236"/>
      <c r="H919" s="239">
        <v>1</v>
      </c>
      <c r="I919" s="240"/>
      <c r="J919" s="236"/>
      <c r="K919" s="236"/>
      <c r="L919" s="241"/>
      <c r="M919" s="242"/>
      <c r="N919" s="243"/>
      <c r="O919" s="243"/>
      <c r="P919" s="243"/>
      <c r="Q919" s="243"/>
      <c r="R919" s="243"/>
      <c r="S919" s="243"/>
      <c r="T919" s="244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45" t="s">
        <v>152</v>
      </c>
      <c r="AU919" s="245" t="s">
        <v>14</v>
      </c>
      <c r="AV919" s="14" t="s">
        <v>14</v>
      </c>
      <c r="AW919" s="14" t="s">
        <v>33</v>
      </c>
      <c r="AX919" s="14" t="s">
        <v>81</v>
      </c>
      <c r="AY919" s="245" t="s">
        <v>140</v>
      </c>
    </row>
    <row r="920" s="2" customFormat="1" ht="16.5" customHeight="1">
      <c r="A920" s="40"/>
      <c r="B920" s="41"/>
      <c r="C920" s="206" t="s">
        <v>1071</v>
      </c>
      <c r="D920" s="206" t="s">
        <v>143</v>
      </c>
      <c r="E920" s="207" t="s">
        <v>1072</v>
      </c>
      <c r="F920" s="208" t="s">
        <v>1067</v>
      </c>
      <c r="G920" s="209" t="s">
        <v>636</v>
      </c>
      <c r="H920" s="210">
        <v>1</v>
      </c>
      <c r="I920" s="211"/>
      <c r="J920" s="212">
        <f>ROUND(I920*H920,2)</f>
        <v>0</v>
      </c>
      <c r="K920" s="208" t="s">
        <v>19</v>
      </c>
      <c r="L920" s="46"/>
      <c r="M920" s="213" t="s">
        <v>19</v>
      </c>
      <c r="N920" s="214" t="s">
        <v>45</v>
      </c>
      <c r="O920" s="86"/>
      <c r="P920" s="215">
        <f>O920*H920</f>
        <v>0</v>
      </c>
      <c r="Q920" s="215">
        <v>0</v>
      </c>
      <c r="R920" s="215">
        <f>Q920*H920</f>
        <v>0</v>
      </c>
      <c r="S920" s="215">
        <v>0</v>
      </c>
      <c r="T920" s="216">
        <f>S920*H920</f>
        <v>0</v>
      </c>
      <c r="U920" s="40"/>
      <c r="V920" s="40"/>
      <c r="W920" s="40"/>
      <c r="X920" s="40"/>
      <c r="Y920" s="40"/>
      <c r="Z920" s="40"/>
      <c r="AA920" s="40"/>
      <c r="AB920" s="40"/>
      <c r="AC920" s="40"/>
      <c r="AD920" s="40"/>
      <c r="AE920" s="40"/>
      <c r="AR920" s="217" t="s">
        <v>248</v>
      </c>
      <c r="AT920" s="217" t="s">
        <v>143</v>
      </c>
      <c r="AU920" s="217" t="s">
        <v>14</v>
      </c>
      <c r="AY920" s="19" t="s">
        <v>140</v>
      </c>
      <c r="BE920" s="218">
        <f>IF(N920="základní",J920,0)</f>
        <v>0</v>
      </c>
      <c r="BF920" s="218">
        <f>IF(N920="snížená",J920,0)</f>
        <v>0</v>
      </c>
      <c r="BG920" s="218">
        <f>IF(N920="zákl. přenesená",J920,0)</f>
        <v>0</v>
      </c>
      <c r="BH920" s="218">
        <f>IF(N920="sníž. přenesená",J920,0)</f>
        <v>0</v>
      </c>
      <c r="BI920" s="218">
        <f>IF(N920="nulová",J920,0)</f>
        <v>0</v>
      </c>
      <c r="BJ920" s="19" t="s">
        <v>14</v>
      </c>
      <c r="BK920" s="218">
        <f>ROUND(I920*H920,2)</f>
        <v>0</v>
      </c>
      <c r="BL920" s="19" t="s">
        <v>248</v>
      </c>
      <c r="BM920" s="217" t="s">
        <v>1073</v>
      </c>
    </row>
    <row r="921" s="13" customFormat="1">
      <c r="A921" s="13"/>
      <c r="B921" s="224"/>
      <c r="C921" s="225"/>
      <c r="D921" s="226" t="s">
        <v>152</v>
      </c>
      <c r="E921" s="227" t="s">
        <v>19</v>
      </c>
      <c r="F921" s="228" t="s">
        <v>1069</v>
      </c>
      <c r="G921" s="225"/>
      <c r="H921" s="227" t="s">
        <v>19</v>
      </c>
      <c r="I921" s="229"/>
      <c r="J921" s="225"/>
      <c r="K921" s="225"/>
      <c r="L921" s="230"/>
      <c r="M921" s="231"/>
      <c r="N921" s="232"/>
      <c r="O921" s="232"/>
      <c r="P921" s="232"/>
      <c r="Q921" s="232"/>
      <c r="R921" s="232"/>
      <c r="S921" s="232"/>
      <c r="T921" s="233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34" t="s">
        <v>152</v>
      </c>
      <c r="AU921" s="234" t="s">
        <v>14</v>
      </c>
      <c r="AV921" s="13" t="s">
        <v>81</v>
      </c>
      <c r="AW921" s="13" t="s">
        <v>33</v>
      </c>
      <c r="AX921" s="13" t="s">
        <v>73</v>
      </c>
      <c r="AY921" s="234" t="s">
        <v>140</v>
      </c>
    </row>
    <row r="922" s="14" customFormat="1">
      <c r="A922" s="14"/>
      <c r="B922" s="235"/>
      <c r="C922" s="236"/>
      <c r="D922" s="226" t="s">
        <v>152</v>
      </c>
      <c r="E922" s="237" t="s">
        <v>19</v>
      </c>
      <c r="F922" s="238" t="s">
        <v>1074</v>
      </c>
      <c r="G922" s="236"/>
      <c r="H922" s="239">
        <v>1</v>
      </c>
      <c r="I922" s="240"/>
      <c r="J922" s="236"/>
      <c r="K922" s="236"/>
      <c r="L922" s="241"/>
      <c r="M922" s="242"/>
      <c r="N922" s="243"/>
      <c r="O922" s="243"/>
      <c r="P922" s="243"/>
      <c r="Q922" s="243"/>
      <c r="R922" s="243"/>
      <c r="S922" s="243"/>
      <c r="T922" s="244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45" t="s">
        <v>152</v>
      </c>
      <c r="AU922" s="245" t="s">
        <v>14</v>
      </c>
      <c r="AV922" s="14" t="s">
        <v>14</v>
      </c>
      <c r="AW922" s="14" t="s">
        <v>33</v>
      </c>
      <c r="AX922" s="14" t="s">
        <v>81</v>
      </c>
      <c r="AY922" s="245" t="s">
        <v>140</v>
      </c>
    </row>
    <row r="923" s="2" customFormat="1" ht="16.5" customHeight="1">
      <c r="A923" s="40"/>
      <c r="B923" s="41"/>
      <c r="C923" s="206" t="s">
        <v>1075</v>
      </c>
      <c r="D923" s="206" t="s">
        <v>143</v>
      </c>
      <c r="E923" s="207" t="s">
        <v>1076</v>
      </c>
      <c r="F923" s="208" t="s">
        <v>1077</v>
      </c>
      <c r="G923" s="209" t="s">
        <v>146</v>
      </c>
      <c r="H923" s="210">
        <v>1</v>
      </c>
      <c r="I923" s="211"/>
      <c r="J923" s="212">
        <f>ROUND(I923*H923,2)</f>
        <v>0</v>
      </c>
      <c r="K923" s="208" t="s">
        <v>19</v>
      </c>
      <c r="L923" s="46"/>
      <c r="M923" s="213" t="s">
        <v>19</v>
      </c>
      <c r="N923" s="214" t="s">
        <v>45</v>
      </c>
      <c r="O923" s="86"/>
      <c r="P923" s="215">
        <f>O923*H923</f>
        <v>0</v>
      </c>
      <c r="Q923" s="215">
        <v>0</v>
      </c>
      <c r="R923" s="215">
        <f>Q923*H923</f>
        <v>0</v>
      </c>
      <c r="S923" s="215">
        <v>0</v>
      </c>
      <c r="T923" s="216">
        <f>S923*H923</f>
        <v>0</v>
      </c>
      <c r="U923" s="40"/>
      <c r="V923" s="40"/>
      <c r="W923" s="40"/>
      <c r="X923" s="40"/>
      <c r="Y923" s="40"/>
      <c r="Z923" s="40"/>
      <c r="AA923" s="40"/>
      <c r="AB923" s="40"/>
      <c r="AC923" s="40"/>
      <c r="AD923" s="40"/>
      <c r="AE923" s="40"/>
      <c r="AR923" s="217" t="s">
        <v>248</v>
      </c>
      <c r="AT923" s="217" t="s">
        <v>143</v>
      </c>
      <c r="AU923" s="217" t="s">
        <v>14</v>
      </c>
      <c r="AY923" s="19" t="s">
        <v>140</v>
      </c>
      <c r="BE923" s="218">
        <f>IF(N923="základní",J923,0)</f>
        <v>0</v>
      </c>
      <c r="BF923" s="218">
        <f>IF(N923="snížená",J923,0)</f>
        <v>0</v>
      </c>
      <c r="BG923" s="218">
        <f>IF(N923="zákl. přenesená",J923,0)</f>
        <v>0</v>
      </c>
      <c r="BH923" s="218">
        <f>IF(N923="sníž. přenesená",J923,0)</f>
        <v>0</v>
      </c>
      <c r="BI923" s="218">
        <f>IF(N923="nulová",J923,0)</f>
        <v>0</v>
      </c>
      <c r="BJ923" s="19" t="s">
        <v>14</v>
      </c>
      <c r="BK923" s="218">
        <f>ROUND(I923*H923,2)</f>
        <v>0</v>
      </c>
      <c r="BL923" s="19" t="s">
        <v>248</v>
      </c>
      <c r="BM923" s="217" t="s">
        <v>1078</v>
      </c>
    </row>
    <row r="924" s="13" customFormat="1">
      <c r="A924" s="13"/>
      <c r="B924" s="224"/>
      <c r="C924" s="225"/>
      <c r="D924" s="226" t="s">
        <v>152</v>
      </c>
      <c r="E924" s="227" t="s">
        <v>19</v>
      </c>
      <c r="F924" s="228" t="s">
        <v>1069</v>
      </c>
      <c r="G924" s="225"/>
      <c r="H924" s="227" t="s">
        <v>19</v>
      </c>
      <c r="I924" s="229"/>
      <c r="J924" s="225"/>
      <c r="K924" s="225"/>
      <c r="L924" s="230"/>
      <c r="M924" s="231"/>
      <c r="N924" s="232"/>
      <c r="O924" s="232"/>
      <c r="P924" s="232"/>
      <c r="Q924" s="232"/>
      <c r="R924" s="232"/>
      <c r="S924" s="232"/>
      <c r="T924" s="233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34" t="s">
        <v>152</v>
      </c>
      <c r="AU924" s="234" t="s">
        <v>14</v>
      </c>
      <c r="AV924" s="13" t="s">
        <v>81</v>
      </c>
      <c r="AW924" s="13" t="s">
        <v>33</v>
      </c>
      <c r="AX924" s="13" t="s">
        <v>73</v>
      </c>
      <c r="AY924" s="234" t="s">
        <v>140</v>
      </c>
    </row>
    <row r="925" s="14" customFormat="1">
      <c r="A925" s="14"/>
      <c r="B925" s="235"/>
      <c r="C925" s="236"/>
      <c r="D925" s="226" t="s">
        <v>152</v>
      </c>
      <c r="E925" s="237" t="s">
        <v>19</v>
      </c>
      <c r="F925" s="238" t="s">
        <v>1079</v>
      </c>
      <c r="G925" s="236"/>
      <c r="H925" s="239">
        <v>1</v>
      </c>
      <c r="I925" s="240"/>
      <c r="J925" s="236"/>
      <c r="K925" s="236"/>
      <c r="L925" s="241"/>
      <c r="M925" s="242"/>
      <c r="N925" s="243"/>
      <c r="O925" s="243"/>
      <c r="P925" s="243"/>
      <c r="Q925" s="243"/>
      <c r="R925" s="243"/>
      <c r="S925" s="243"/>
      <c r="T925" s="244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45" t="s">
        <v>152</v>
      </c>
      <c r="AU925" s="245" t="s">
        <v>14</v>
      </c>
      <c r="AV925" s="14" t="s">
        <v>14</v>
      </c>
      <c r="AW925" s="14" t="s">
        <v>33</v>
      </c>
      <c r="AX925" s="14" t="s">
        <v>81</v>
      </c>
      <c r="AY925" s="245" t="s">
        <v>140</v>
      </c>
    </row>
    <row r="926" s="2" customFormat="1" ht="16.5" customHeight="1">
      <c r="A926" s="40"/>
      <c r="B926" s="41"/>
      <c r="C926" s="206" t="s">
        <v>1080</v>
      </c>
      <c r="D926" s="206" t="s">
        <v>143</v>
      </c>
      <c r="E926" s="207" t="s">
        <v>1081</v>
      </c>
      <c r="F926" s="208" t="s">
        <v>1082</v>
      </c>
      <c r="G926" s="209" t="s">
        <v>146</v>
      </c>
      <c r="H926" s="210">
        <v>1</v>
      </c>
      <c r="I926" s="211"/>
      <c r="J926" s="212">
        <f>ROUND(I926*H926,2)</f>
        <v>0</v>
      </c>
      <c r="K926" s="208" t="s">
        <v>19</v>
      </c>
      <c r="L926" s="46"/>
      <c r="M926" s="213" t="s">
        <v>19</v>
      </c>
      <c r="N926" s="214" t="s">
        <v>45</v>
      </c>
      <c r="O926" s="86"/>
      <c r="P926" s="215">
        <f>O926*H926</f>
        <v>0</v>
      </c>
      <c r="Q926" s="215">
        <v>0</v>
      </c>
      <c r="R926" s="215">
        <f>Q926*H926</f>
        <v>0</v>
      </c>
      <c r="S926" s="215">
        <v>0</v>
      </c>
      <c r="T926" s="216">
        <f>S926*H926</f>
        <v>0</v>
      </c>
      <c r="U926" s="40"/>
      <c r="V926" s="40"/>
      <c r="W926" s="40"/>
      <c r="X926" s="40"/>
      <c r="Y926" s="40"/>
      <c r="Z926" s="40"/>
      <c r="AA926" s="40"/>
      <c r="AB926" s="40"/>
      <c r="AC926" s="40"/>
      <c r="AD926" s="40"/>
      <c r="AE926" s="40"/>
      <c r="AR926" s="217" t="s">
        <v>248</v>
      </c>
      <c r="AT926" s="217" t="s">
        <v>143</v>
      </c>
      <c r="AU926" s="217" t="s">
        <v>14</v>
      </c>
      <c r="AY926" s="19" t="s">
        <v>140</v>
      </c>
      <c r="BE926" s="218">
        <f>IF(N926="základní",J926,0)</f>
        <v>0</v>
      </c>
      <c r="BF926" s="218">
        <f>IF(N926="snížená",J926,0)</f>
        <v>0</v>
      </c>
      <c r="BG926" s="218">
        <f>IF(N926="zákl. přenesená",J926,0)</f>
        <v>0</v>
      </c>
      <c r="BH926" s="218">
        <f>IF(N926="sníž. přenesená",J926,0)</f>
        <v>0</v>
      </c>
      <c r="BI926" s="218">
        <f>IF(N926="nulová",J926,0)</f>
        <v>0</v>
      </c>
      <c r="BJ926" s="19" t="s">
        <v>14</v>
      </c>
      <c r="BK926" s="218">
        <f>ROUND(I926*H926,2)</f>
        <v>0</v>
      </c>
      <c r="BL926" s="19" t="s">
        <v>248</v>
      </c>
      <c r="BM926" s="217" t="s">
        <v>1083</v>
      </c>
    </row>
    <row r="927" s="13" customFormat="1">
      <c r="A927" s="13"/>
      <c r="B927" s="224"/>
      <c r="C927" s="225"/>
      <c r="D927" s="226" t="s">
        <v>152</v>
      </c>
      <c r="E927" s="227" t="s">
        <v>19</v>
      </c>
      <c r="F927" s="228" t="s">
        <v>1069</v>
      </c>
      <c r="G927" s="225"/>
      <c r="H927" s="227" t="s">
        <v>19</v>
      </c>
      <c r="I927" s="229"/>
      <c r="J927" s="225"/>
      <c r="K927" s="225"/>
      <c r="L927" s="230"/>
      <c r="M927" s="231"/>
      <c r="N927" s="232"/>
      <c r="O927" s="232"/>
      <c r="P927" s="232"/>
      <c r="Q927" s="232"/>
      <c r="R927" s="232"/>
      <c r="S927" s="232"/>
      <c r="T927" s="233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34" t="s">
        <v>152</v>
      </c>
      <c r="AU927" s="234" t="s">
        <v>14</v>
      </c>
      <c r="AV927" s="13" t="s">
        <v>81</v>
      </c>
      <c r="AW927" s="13" t="s">
        <v>33</v>
      </c>
      <c r="AX927" s="13" t="s">
        <v>73</v>
      </c>
      <c r="AY927" s="234" t="s">
        <v>140</v>
      </c>
    </row>
    <row r="928" s="14" customFormat="1">
      <c r="A928" s="14"/>
      <c r="B928" s="235"/>
      <c r="C928" s="236"/>
      <c r="D928" s="226" t="s">
        <v>152</v>
      </c>
      <c r="E928" s="237" t="s">
        <v>19</v>
      </c>
      <c r="F928" s="238" t="s">
        <v>1084</v>
      </c>
      <c r="G928" s="236"/>
      <c r="H928" s="239">
        <v>1</v>
      </c>
      <c r="I928" s="240"/>
      <c r="J928" s="236"/>
      <c r="K928" s="236"/>
      <c r="L928" s="241"/>
      <c r="M928" s="242"/>
      <c r="N928" s="243"/>
      <c r="O928" s="243"/>
      <c r="P928" s="243"/>
      <c r="Q928" s="243"/>
      <c r="R928" s="243"/>
      <c r="S928" s="243"/>
      <c r="T928" s="244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45" t="s">
        <v>152</v>
      </c>
      <c r="AU928" s="245" t="s">
        <v>14</v>
      </c>
      <c r="AV928" s="14" t="s">
        <v>14</v>
      </c>
      <c r="AW928" s="14" t="s">
        <v>33</v>
      </c>
      <c r="AX928" s="14" t="s">
        <v>81</v>
      </c>
      <c r="AY928" s="245" t="s">
        <v>140</v>
      </c>
    </row>
    <row r="929" s="2" customFormat="1" ht="16.5" customHeight="1">
      <c r="A929" s="40"/>
      <c r="B929" s="41"/>
      <c r="C929" s="206" t="s">
        <v>1085</v>
      </c>
      <c r="D929" s="206" t="s">
        <v>143</v>
      </c>
      <c r="E929" s="207" t="s">
        <v>1086</v>
      </c>
      <c r="F929" s="208" t="s">
        <v>1087</v>
      </c>
      <c r="G929" s="209" t="s">
        <v>146</v>
      </c>
      <c r="H929" s="210">
        <v>1</v>
      </c>
      <c r="I929" s="211"/>
      <c r="J929" s="212">
        <f>ROUND(I929*H929,2)</f>
        <v>0</v>
      </c>
      <c r="K929" s="208" t="s">
        <v>19</v>
      </c>
      <c r="L929" s="46"/>
      <c r="M929" s="213" t="s">
        <v>19</v>
      </c>
      <c r="N929" s="214" t="s">
        <v>45</v>
      </c>
      <c r="O929" s="86"/>
      <c r="P929" s="215">
        <f>O929*H929</f>
        <v>0</v>
      </c>
      <c r="Q929" s="215">
        <v>0</v>
      </c>
      <c r="R929" s="215">
        <f>Q929*H929</f>
        <v>0</v>
      </c>
      <c r="S929" s="215">
        <v>0</v>
      </c>
      <c r="T929" s="216">
        <f>S929*H929</f>
        <v>0</v>
      </c>
      <c r="U929" s="40"/>
      <c r="V929" s="40"/>
      <c r="W929" s="40"/>
      <c r="X929" s="40"/>
      <c r="Y929" s="40"/>
      <c r="Z929" s="40"/>
      <c r="AA929" s="40"/>
      <c r="AB929" s="40"/>
      <c r="AC929" s="40"/>
      <c r="AD929" s="40"/>
      <c r="AE929" s="40"/>
      <c r="AR929" s="217" t="s">
        <v>248</v>
      </c>
      <c r="AT929" s="217" t="s">
        <v>143</v>
      </c>
      <c r="AU929" s="217" t="s">
        <v>14</v>
      </c>
      <c r="AY929" s="19" t="s">
        <v>140</v>
      </c>
      <c r="BE929" s="218">
        <f>IF(N929="základní",J929,0)</f>
        <v>0</v>
      </c>
      <c r="BF929" s="218">
        <f>IF(N929="snížená",J929,0)</f>
        <v>0</v>
      </c>
      <c r="BG929" s="218">
        <f>IF(N929="zákl. přenesená",J929,0)</f>
        <v>0</v>
      </c>
      <c r="BH929" s="218">
        <f>IF(N929="sníž. přenesená",J929,0)</f>
        <v>0</v>
      </c>
      <c r="BI929" s="218">
        <f>IF(N929="nulová",J929,0)</f>
        <v>0</v>
      </c>
      <c r="BJ929" s="19" t="s">
        <v>14</v>
      </c>
      <c r="BK929" s="218">
        <f>ROUND(I929*H929,2)</f>
        <v>0</v>
      </c>
      <c r="BL929" s="19" t="s">
        <v>248</v>
      </c>
      <c r="BM929" s="217" t="s">
        <v>1088</v>
      </c>
    </row>
    <row r="930" s="13" customFormat="1">
      <c r="A930" s="13"/>
      <c r="B930" s="224"/>
      <c r="C930" s="225"/>
      <c r="D930" s="226" t="s">
        <v>152</v>
      </c>
      <c r="E930" s="227" t="s">
        <v>19</v>
      </c>
      <c r="F930" s="228" t="s">
        <v>1069</v>
      </c>
      <c r="G930" s="225"/>
      <c r="H930" s="227" t="s">
        <v>19</v>
      </c>
      <c r="I930" s="229"/>
      <c r="J930" s="225"/>
      <c r="K930" s="225"/>
      <c r="L930" s="230"/>
      <c r="M930" s="231"/>
      <c r="N930" s="232"/>
      <c r="O930" s="232"/>
      <c r="P930" s="232"/>
      <c r="Q930" s="232"/>
      <c r="R930" s="232"/>
      <c r="S930" s="232"/>
      <c r="T930" s="233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34" t="s">
        <v>152</v>
      </c>
      <c r="AU930" s="234" t="s">
        <v>14</v>
      </c>
      <c r="AV930" s="13" t="s">
        <v>81</v>
      </c>
      <c r="AW930" s="13" t="s">
        <v>33</v>
      </c>
      <c r="AX930" s="13" t="s">
        <v>73</v>
      </c>
      <c r="AY930" s="234" t="s">
        <v>140</v>
      </c>
    </row>
    <row r="931" s="14" customFormat="1">
      <c r="A931" s="14"/>
      <c r="B931" s="235"/>
      <c r="C931" s="236"/>
      <c r="D931" s="226" t="s">
        <v>152</v>
      </c>
      <c r="E931" s="237" t="s">
        <v>19</v>
      </c>
      <c r="F931" s="238" t="s">
        <v>1089</v>
      </c>
      <c r="G931" s="236"/>
      <c r="H931" s="239">
        <v>1</v>
      </c>
      <c r="I931" s="240"/>
      <c r="J931" s="236"/>
      <c r="K931" s="236"/>
      <c r="L931" s="241"/>
      <c r="M931" s="242"/>
      <c r="N931" s="243"/>
      <c r="O931" s="243"/>
      <c r="P931" s="243"/>
      <c r="Q931" s="243"/>
      <c r="R931" s="243"/>
      <c r="S931" s="243"/>
      <c r="T931" s="244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45" t="s">
        <v>152</v>
      </c>
      <c r="AU931" s="245" t="s">
        <v>14</v>
      </c>
      <c r="AV931" s="14" t="s">
        <v>14</v>
      </c>
      <c r="AW931" s="14" t="s">
        <v>33</v>
      </c>
      <c r="AX931" s="14" t="s">
        <v>81</v>
      </c>
      <c r="AY931" s="245" t="s">
        <v>140</v>
      </c>
    </row>
    <row r="932" s="2" customFormat="1" ht="16.5" customHeight="1">
      <c r="A932" s="40"/>
      <c r="B932" s="41"/>
      <c r="C932" s="206" t="s">
        <v>1090</v>
      </c>
      <c r="D932" s="206" t="s">
        <v>143</v>
      </c>
      <c r="E932" s="207" t="s">
        <v>1091</v>
      </c>
      <c r="F932" s="208" t="s">
        <v>1092</v>
      </c>
      <c r="G932" s="209" t="s">
        <v>146</v>
      </c>
      <c r="H932" s="210">
        <v>1</v>
      </c>
      <c r="I932" s="211"/>
      <c r="J932" s="212">
        <f>ROUND(I932*H932,2)</f>
        <v>0</v>
      </c>
      <c r="K932" s="208" t="s">
        <v>19</v>
      </c>
      <c r="L932" s="46"/>
      <c r="M932" s="213" t="s">
        <v>19</v>
      </c>
      <c r="N932" s="214" t="s">
        <v>45</v>
      </c>
      <c r="O932" s="86"/>
      <c r="P932" s="215">
        <f>O932*H932</f>
        <v>0</v>
      </c>
      <c r="Q932" s="215">
        <v>0</v>
      </c>
      <c r="R932" s="215">
        <f>Q932*H932</f>
        <v>0</v>
      </c>
      <c r="S932" s="215">
        <v>0</v>
      </c>
      <c r="T932" s="216">
        <f>S932*H932</f>
        <v>0</v>
      </c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R932" s="217" t="s">
        <v>248</v>
      </c>
      <c r="AT932" s="217" t="s">
        <v>143</v>
      </c>
      <c r="AU932" s="217" t="s">
        <v>14</v>
      </c>
      <c r="AY932" s="19" t="s">
        <v>140</v>
      </c>
      <c r="BE932" s="218">
        <f>IF(N932="základní",J932,0)</f>
        <v>0</v>
      </c>
      <c r="BF932" s="218">
        <f>IF(N932="snížená",J932,0)</f>
        <v>0</v>
      </c>
      <c r="BG932" s="218">
        <f>IF(N932="zákl. přenesená",J932,0)</f>
        <v>0</v>
      </c>
      <c r="BH932" s="218">
        <f>IF(N932="sníž. přenesená",J932,0)</f>
        <v>0</v>
      </c>
      <c r="BI932" s="218">
        <f>IF(N932="nulová",J932,0)</f>
        <v>0</v>
      </c>
      <c r="BJ932" s="19" t="s">
        <v>14</v>
      </c>
      <c r="BK932" s="218">
        <f>ROUND(I932*H932,2)</f>
        <v>0</v>
      </c>
      <c r="BL932" s="19" t="s">
        <v>248</v>
      </c>
      <c r="BM932" s="217" t="s">
        <v>1093</v>
      </c>
    </row>
    <row r="933" s="13" customFormat="1">
      <c r="A933" s="13"/>
      <c r="B933" s="224"/>
      <c r="C933" s="225"/>
      <c r="D933" s="226" t="s">
        <v>152</v>
      </c>
      <c r="E933" s="227" t="s">
        <v>19</v>
      </c>
      <c r="F933" s="228" t="s">
        <v>1069</v>
      </c>
      <c r="G933" s="225"/>
      <c r="H933" s="227" t="s">
        <v>19</v>
      </c>
      <c r="I933" s="229"/>
      <c r="J933" s="225"/>
      <c r="K933" s="225"/>
      <c r="L933" s="230"/>
      <c r="M933" s="231"/>
      <c r="N933" s="232"/>
      <c r="O933" s="232"/>
      <c r="P933" s="232"/>
      <c r="Q933" s="232"/>
      <c r="R933" s="232"/>
      <c r="S933" s="232"/>
      <c r="T933" s="233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34" t="s">
        <v>152</v>
      </c>
      <c r="AU933" s="234" t="s">
        <v>14</v>
      </c>
      <c r="AV933" s="13" t="s">
        <v>81</v>
      </c>
      <c r="AW933" s="13" t="s">
        <v>33</v>
      </c>
      <c r="AX933" s="13" t="s">
        <v>73</v>
      </c>
      <c r="AY933" s="234" t="s">
        <v>140</v>
      </c>
    </row>
    <row r="934" s="14" customFormat="1">
      <c r="A934" s="14"/>
      <c r="B934" s="235"/>
      <c r="C934" s="236"/>
      <c r="D934" s="226" t="s">
        <v>152</v>
      </c>
      <c r="E934" s="237" t="s">
        <v>19</v>
      </c>
      <c r="F934" s="238" t="s">
        <v>1094</v>
      </c>
      <c r="G934" s="236"/>
      <c r="H934" s="239">
        <v>1</v>
      </c>
      <c r="I934" s="240"/>
      <c r="J934" s="236"/>
      <c r="K934" s="236"/>
      <c r="L934" s="241"/>
      <c r="M934" s="242"/>
      <c r="N934" s="243"/>
      <c r="O934" s="243"/>
      <c r="P934" s="243"/>
      <c r="Q934" s="243"/>
      <c r="R934" s="243"/>
      <c r="S934" s="243"/>
      <c r="T934" s="244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45" t="s">
        <v>152</v>
      </c>
      <c r="AU934" s="245" t="s">
        <v>14</v>
      </c>
      <c r="AV934" s="14" t="s">
        <v>14</v>
      </c>
      <c r="AW934" s="14" t="s">
        <v>33</v>
      </c>
      <c r="AX934" s="14" t="s">
        <v>81</v>
      </c>
      <c r="AY934" s="245" t="s">
        <v>140</v>
      </c>
    </row>
    <row r="935" s="2" customFormat="1" ht="16.5" customHeight="1">
      <c r="A935" s="40"/>
      <c r="B935" s="41"/>
      <c r="C935" s="206" t="s">
        <v>1095</v>
      </c>
      <c r="D935" s="206" t="s">
        <v>143</v>
      </c>
      <c r="E935" s="207" t="s">
        <v>1096</v>
      </c>
      <c r="F935" s="208" t="s">
        <v>1097</v>
      </c>
      <c r="G935" s="209" t="s">
        <v>146</v>
      </c>
      <c r="H935" s="210">
        <v>1</v>
      </c>
      <c r="I935" s="211"/>
      <c r="J935" s="212">
        <f>ROUND(I935*H935,2)</f>
        <v>0</v>
      </c>
      <c r="K935" s="208" t="s">
        <v>19</v>
      </c>
      <c r="L935" s="46"/>
      <c r="M935" s="213" t="s">
        <v>19</v>
      </c>
      <c r="N935" s="214" t="s">
        <v>45</v>
      </c>
      <c r="O935" s="86"/>
      <c r="P935" s="215">
        <f>O935*H935</f>
        <v>0</v>
      </c>
      <c r="Q935" s="215">
        <v>0</v>
      </c>
      <c r="R935" s="215">
        <f>Q935*H935</f>
        <v>0</v>
      </c>
      <c r="S935" s="215">
        <v>0</v>
      </c>
      <c r="T935" s="216">
        <f>S935*H935</f>
        <v>0</v>
      </c>
      <c r="U935" s="40"/>
      <c r="V935" s="40"/>
      <c r="W935" s="40"/>
      <c r="X935" s="40"/>
      <c r="Y935" s="40"/>
      <c r="Z935" s="40"/>
      <c r="AA935" s="40"/>
      <c r="AB935" s="40"/>
      <c r="AC935" s="40"/>
      <c r="AD935" s="40"/>
      <c r="AE935" s="40"/>
      <c r="AR935" s="217" t="s">
        <v>248</v>
      </c>
      <c r="AT935" s="217" t="s">
        <v>143</v>
      </c>
      <c r="AU935" s="217" t="s">
        <v>14</v>
      </c>
      <c r="AY935" s="19" t="s">
        <v>140</v>
      </c>
      <c r="BE935" s="218">
        <f>IF(N935="základní",J935,0)</f>
        <v>0</v>
      </c>
      <c r="BF935" s="218">
        <f>IF(N935="snížená",J935,0)</f>
        <v>0</v>
      </c>
      <c r="BG935" s="218">
        <f>IF(N935="zákl. přenesená",J935,0)</f>
        <v>0</v>
      </c>
      <c r="BH935" s="218">
        <f>IF(N935="sníž. přenesená",J935,0)</f>
        <v>0</v>
      </c>
      <c r="BI935" s="218">
        <f>IF(N935="nulová",J935,0)</f>
        <v>0</v>
      </c>
      <c r="BJ935" s="19" t="s">
        <v>14</v>
      </c>
      <c r="BK935" s="218">
        <f>ROUND(I935*H935,2)</f>
        <v>0</v>
      </c>
      <c r="BL935" s="19" t="s">
        <v>248</v>
      </c>
      <c r="BM935" s="217" t="s">
        <v>1098</v>
      </c>
    </row>
    <row r="936" s="13" customFormat="1">
      <c r="A936" s="13"/>
      <c r="B936" s="224"/>
      <c r="C936" s="225"/>
      <c r="D936" s="226" t="s">
        <v>152</v>
      </c>
      <c r="E936" s="227" t="s">
        <v>19</v>
      </c>
      <c r="F936" s="228" t="s">
        <v>1069</v>
      </c>
      <c r="G936" s="225"/>
      <c r="H936" s="227" t="s">
        <v>19</v>
      </c>
      <c r="I936" s="229"/>
      <c r="J936" s="225"/>
      <c r="K936" s="225"/>
      <c r="L936" s="230"/>
      <c r="M936" s="231"/>
      <c r="N936" s="232"/>
      <c r="O936" s="232"/>
      <c r="P936" s="232"/>
      <c r="Q936" s="232"/>
      <c r="R936" s="232"/>
      <c r="S936" s="232"/>
      <c r="T936" s="233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4" t="s">
        <v>152</v>
      </c>
      <c r="AU936" s="234" t="s">
        <v>14</v>
      </c>
      <c r="AV936" s="13" t="s">
        <v>81</v>
      </c>
      <c r="AW936" s="13" t="s">
        <v>33</v>
      </c>
      <c r="AX936" s="13" t="s">
        <v>73</v>
      </c>
      <c r="AY936" s="234" t="s">
        <v>140</v>
      </c>
    </row>
    <row r="937" s="14" customFormat="1">
      <c r="A937" s="14"/>
      <c r="B937" s="235"/>
      <c r="C937" s="236"/>
      <c r="D937" s="226" t="s">
        <v>152</v>
      </c>
      <c r="E937" s="237" t="s">
        <v>19</v>
      </c>
      <c r="F937" s="238" t="s">
        <v>1099</v>
      </c>
      <c r="G937" s="236"/>
      <c r="H937" s="239">
        <v>1</v>
      </c>
      <c r="I937" s="240"/>
      <c r="J937" s="236"/>
      <c r="K937" s="236"/>
      <c r="L937" s="241"/>
      <c r="M937" s="242"/>
      <c r="N937" s="243"/>
      <c r="O937" s="243"/>
      <c r="P937" s="243"/>
      <c r="Q937" s="243"/>
      <c r="R937" s="243"/>
      <c r="S937" s="243"/>
      <c r="T937" s="244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45" t="s">
        <v>152</v>
      </c>
      <c r="AU937" s="245" t="s">
        <v>14</v>
      </c>
      <c r="AV937" s="14" t="s">
        <v>14</v>
      </c>
      <c r="AW937" s="14" t="s">
        <v>33</v>
      </c>
      <c r="AX937" s="14" t="s">
        <v>81</v>
      </c>
      <c r="AY937" s="245" t="s">
        <v>140</v>
      </c>
    </row>
    <row r="938" s="2" customFormat="1" ht="16.5" customHeight="1">
      <c r="A938" s="40"/>
      <c r="B938" s="41"/>
      <c r="C938" s="206" t="s">
        <v>1100</v>
      </c>
      <c r="D938" s="206" t="s">
        <v>143</v>
      </c>
      <c r="E938" s="207" t="s">
        <v>1101</v>
      </c>
      <c r="F938" s="208" t="s">
        <v>1102</v>
      </c>
      <c r="G938" s="209" t="s">
        <v>146</v>
      </c>
      <c r="H938" s="210">
        <v>1</v>
      </c>
      <c r="I938" s="211"/>
      <c r="J938" s="212">
        <f>ROUND(I938*H938,2)</f>
        <v>0</v>
      </c>
      <c r="K938" s="208" t="s">
        <v>19</v>
      </c>
      <c r="L938" s="46"/>
      <c r="M938" s="213" t="s">
        <v>19</v>
      </c>
      <c r="N938" s="214" t="s">
        <v>45</v>
      </c>
      <c r="O938" s="86"/>
      <c r="P938" s="215">
        <f>O938*H938</f>
        <v>0</v>
      </c>
      <c r="Q938" s="215">
        <v>0</v>
      </c>
      <c r="R938" s="215">
        <f>Q938*H938</f>
        <v>0</v>
      </c>
      <c r="S938" s="215">
        <v>0</v>
      </c>
      <c r="T938" s="216">
        <f>S938*H938</f>
        <v>0</v>
      </c>
      <c r="U938" s="40"/>
      <c r="V938" s="40"/>
      <c r="W938" s="40"/>
      <c r="X938" s="40"/>
      <c r="Y938" s="40"/>
      <c r="Z938" s="40"/>
      <c r="AA938" s="40"/>
      <c r="AB938" s="40"/>
      <c r="AC938" s="40"/>
      <c r="AD938" s="40"/>
      <c r="AE938" s="40"/>
      <c r="AR938" s="217" t="s">
        <v>248</v>
      </c>
      <c r="AT938" s="217" t="s">
        <v>143</v>
      </c>
      <c r="AU938" s="217" t="s">
        <v>14</v>
      </c>
      <c r="AY938" s="19" t="s">
        <v>140</v>
      </c>
      <c r="BE938" s="218">
        <f>IF(N938="základní",J938,0)</f>
        <v>0</v>
      </c>
      <c r="BF938" s="218">
        <f>IF(N938="snížená",J938,0)</f>
        <v>0</v>
      </c>
      <c r="BG938" s="218">
        <f>IF(N938="zákl. přenesená",J938,0)</f>
        <v>0</v>
      </c>
      <c r="BH938" s="218">
        <f>IF(N938="sníž. přenesená",J938,0)</f>
        <v>0</v>
      </c>
      <c r="BI938" s="218">
        <f>IF(N938="nulová",J938,0)</f>
        <v>0</v>
      </c>
      <c r="BJ938" s="19" t="s">
        <v>14</v>
      </c>
      <c r="BK938" s="218">
        <f>ROUND(I938*H938,2)</f>
        <v>0</v>
      </c>
      <c r="BL938" s="19" t="s">
        <v>248</v>
      </c>
      <c r="BM938" s="217" t="s">
        <v>1103</v>
      </c>
    </row>
    <row r="939" s="13" customFormat="1">
      <c r="A939" s="13"/>
      <c r="B939" s="224"/>
      <c r="C939" s="225"/>
      <c r="D939" s="226" t="s">
        <v>152</v>
      </c>
      <c r="E939" s="227" t="s">
        <v>19</v>
      </c>
      <c r="F939" s="228" t="s">
        <v>1069</v>
      </c>
      <c r="G939" s="225"/>
      <c r="H939" s="227" t="s">
        <v>19</v>
      </c>
      <c r="I939" s="229"/>
      <c r="J939" s="225"/>
      <c r="K939" s="225"/>
      <c r="L939" s="230"/>
      <c r="M939" s="231"/>
      <c r="N939" s="232"/>
      <c r="O939" s="232"/>
      <c r="P939" s="232"/>
      <c r="Q939" s="232"/>
      <c r="R939" s="232"/>
      <c r="S939" s="232"/>
      <c r="T939" s="233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34" t="s">
        <v>152</v>
      </c>
      <c r="AU939" s="234" t="s">
        <v>14</v>
      </c>
      <c r="AV939" s="13" t="s">
        <v>81</v>
      </c>
      <c r="AW939" s="13" t="s">
        <v>33</v>
      </c>
      <c r="AX939" s="13" t="s">
        <v>73</v>
      </c>
      <c r="AY939" s="234" t="s">
        <v>140</v>
      </c>
    </row>
    <row r="940" s="14" customFormat="1">
      <c r="A940" s="14"/>
      <c r="B940" s="235"/>
      <c r="C940" s="236"/>
      <c r="D940" s="226" t="s">
        <v>152</v>
      </c>
      <c r="E940" s="237" t="s">
        <v>19</v>
      </c>
      <c r="F940" s="238" t="s">
        <v>1104</v>
      </c>
      <c r="G940" s="236"/>
      <c r="H940" s="239">
        <v>1</v>
      </c>
      <c r="I940" s="240"/>
      <c r="J940" s="236"/>
      <c r="K940" s="236"/>
      <c r="L940" s="241"/>
      <c r="M940" s="242"/>
      <c r="N940" s="243"/>
      <c r="O940" s="243"/>
      <c r="P940" s="243"/>
      <c r="Q940" s="243"/>
      <c r="R940" s="243"/>
      <c r="S940" s="243"/>
      <c r="T940" s="244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45" t="s">
        <v>152</v>
      </c>
      <c r="AU940" s="245" t="s">
        <v>14</v>
      </c>
      <c r="AV940" s="14" t="s">
        <v>14</v>
      </c>
      <c r="AW940" s="14" t="s">
        <v>33</v>
      </c>
      <c r="AX940" s="14" t="s">
        <v>81</v>
      </c>
      <c r="AY940" s="245" t="s">
        <v>140</v>
      </c>
    </row>
    <row r="941" s="2" customFormat="1" ht="16.5" customHeight="1">
      <c r="A941" s="40"/>
      <c r="B941" s="41"/>
      <c r="C941" s="206" t="s">
        <v>1105</v>
      </c>
      <c r="D941" s="206" t="s">
        <v>143</v>
      </c>
      <c r="E941" s="207" t="s">
        <v>1106</v>
      </c>
      <c r="F941" s="208" t="s">
        <v>1097</v>
      </c>
      <c r="G941" s="209" t="s">
        <v>146</v>
      </c>
      <c r="H941" s="210">
        <v>1</v>
      </c>
      <c r="I941" s="211"/>
      <c r="J941" s="212">
        <f>ROUND(I941*H941,2)</f>
        <v>0</v>
      </c>
      <c r="K941" s="208" t="s">
        <v>19</v>
      </c>
      <c r="L941" s="46"/>
      <c r="M941" s="213" t="s">
        <v>19</v>
      </c>
      <c r="N941" s="214" t="s">
        <v>45</v>
      </c>
      <c r="O941" s="86"/>
      <c r="P941" s="215">
        <f>O941*H941</f>
        <v>0</v>
      </c>
      <c r="Q941" s="215">
        <v>0</v>
      </c>
      <c r="R941" s="215">
        <f>Q941*H941</f>
        <v>0</v>
      </c>
      <c r="S941" s="215">
        <v>0</v>
      </c>
      <c r="T941" s="216">
        <f>S941*H941</f>
        <v>0</v>
      </c>
      <c r="U941" s="40"/>
      <c r="V941" s="40"/>
      <c r="W941" s="40"/>
      <c r="X941" s="40"/>
      <c r="Y941" s="40"/>
      <c r="Z941" s="40"/>
      <c r="AA941" s="40"/>
      <c r="AB941" s="40"/>
      <c r="AC941" s="40"/>
      <c r="AD941" s="40"/>
      <c r="AE941" s="40"/>
      <c r="AR941" s="217" t="s">
        <v>248</v>
      </c>
      <c r="AT941" s="217" t="s">
        <v>143</v>
      </c>
      <c r="AU941" s="217" t="s">
        <v>14</v>
      </c>
      <c r="AY941" s="19" t="s">
        <v>140</v>
      </c>
      <c r="BE941" s="218">
        <f>IF(N941="základní",J941,0)</f>
        <v>0</v>
      </c>
      <c r="BF941" s="218">
        <f>IF(N941="snížená",J941,0)</f>
        <v>0</v>
      </c>
      <c r="BG941" s="218">
        <f>IF(N941="zákl. přenesená",J941,0)</f>
        <v>0</v>
      </c>
      <c r="BH941" s="218">
        <f>IF(N941="sníž. přenesená",J941,0)</f>
        <v>0</v>
      </c>
      <c r="BI941" s="218">
        <f>IF(N941="nulová",J941,0)</f>
        <v>0</v>
      </c>
      <c r="BJ941" s="19" t="s">
        <v>14</v>
      </c>
      <c r="BK941" s="218">
        <f>ROUND(I941*H941,2)</f>
        <v>0</v>
      </c>
      <c r="BL941" s="19" t="s">
        <v>248</v>
      </c>
      <c r="BM941" s="217" t="s">
        <v>1107</v>
      </c>
    </row>
    <row r="942" s="13" customFormat="1">
      <c r="A942" s="13"/>
      <c r="B942" s="224"/>
      <c r="C942" s="225"/>
      <c r="D942" s="226" t="s">
        <v>152</v>
      </c>
      <c r="E942" s="227" t="s">
        <v>19</v>
      </c>
      <c r="F942" s="228" t="s">
        <v>1069</v>
      </c>
      <c r="G942" s="225"/>
      <c r="H942" s="227" t="s">
        <v>19</v>
      </c>
      <c r="I942" s="229"/>
      <c r="J942" s="225"/>
      <c r="K942" s="225"/>
      <c r="L942" s="230"/>
      <c r="M942" s="231"/>
      <c r="N942" s="232"/>
      <c r="O942" s="232"/>
      <c r="P942" s="232"/>
      <c r="Q942" s="232"/>
      <c r="R942" s="232"/>
      <c r="S942" s="232"/>
      <c r="T942" s="233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34" t="s">
        <v>152</v>
      </c>
      <c r="AU942" s="234" t="s">
        <v>14</v>
      </c>
      <c r="AV942" s="13" t="s">
        <v>81</v>
      </c>
      <c r="AW942" s="13" t="s">
        <v>33</v>
      </c>
      <c r="AX942" s="13" t="s">
        <v>73</v>
      </c>
      <c r="AY942" s="234" t="s">
        <v>140</v>
      </c>
    </row>
    <row r="943" s="14" customFormat="1">
      <c r="A943" s="14"/>
      <c r="B943" s="235"/>
      <c r="C943" s="236"/>
      <c r="D943" s="226" t="s">
        <v>152</v>
      </c>
      <c r="E943" s="237" t="s">
        <v>19</v>
      </c>
      <c r="F943" s="238" t="s">
        <v>1108</v>
      </c>
      <c r="G943" s="236"/>
      <c r="H943" s="239">
        <v>1</v>
      </c>
      <c r="I943" s="240"/>
      <c r="J943" s="236"/>
      <c r="K943" s="236"/>
      <c r="L943" s="241"/>
      <c r="M943" s="242"/>
      <c r="N943" s="243"/>
      <c r="O943" s="243"/>
      <c r="P943" s="243"/>
      <c r="Q943" s="243"/>
      <c r="R943" s="243"/>
      <c r="S943" s="243"/>
      <c r="T943" s="244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45" t="s">
        <v>152</v>
      </c>
      <c r="AU943" s="245" t="s">
        <v>14</v>
      </c>
      <c r="AV943" s="14" t="s">
        <v>14</v>
      </c>
      <c r="AW943" s="14" t="s">
        <v>33</v>
      </c>
      <c r="AX943" s="14" t="s">
        <v>81</v>
      </c>
      <c r="AY943" s="245" t="s">
        <v>140</v>
      </c>
    </row>
    <row r="944" s="2" customFormat="1" ht="16.5" customHeight="1">
      <c r="A944" s="40"/>
      <c r="B944" s="41"/>
      <c r="C944" s="206" t="s">
        <v>1109</v>
      </c>
      <c r="D944" s="206" t="s">
        <v>143</v>
      </c>
      <c r="E944" s="207" t="s">
        <v>1110</v>
      </c>
      <c r="F944" s="208" t="s">
        <v>1102</v>
      </c>
      <c r="G944" s="209" t="s">
        <v>146</v>
      </c>
      <c r="H944" s="210">
        <v>1</v>
      </c>
      <c r="I944" s="211"/>
      <c r="J944" s="212">
        <f>ROUND(I944*H944,2)</f>
        <v>0</v>
      </c>
      <c r="K944" s="208" t="s">
        <v>19</v>
      </c>
      <c r="L944" s="46"/>
      <c r="M944" s="213" t="s">
        <v>19</v>
      </c>
      <c r="N944" s="214" t="s">
        <v>45</v>
      </c>
      <c r="O944" s="86"/>
      <c r="P944" s="215">
        <f>O944*H944</f>
        <v>0</v>
      </c>
      <c r="Q944" s="215">
        <v>0</v>
      </c>
      <c r="R944" s="215">
        <f>Q944*H944</f>
        <v>0</v>
      </c>
      <c r="S944" s="215">
        <v>0</v>
      </c>
      <c r="T944" s="216">
        <f>S944*H944</f>
        <v>0</v>
      </c>
      <c r="U944" s="40"/>
      <c r="V944" s="40"/>
      <c r="W944" s="40"/>
      <c r="X944" s="40"/>
      <c r="Y944" s="40"/>
      <c r="Z944" s="40"/>
      <c r="AA944" s="40"/>
      <c r="AB944" s="40"/>
      <c r="AC944" s="40"/>
      <c r="AD944" s="40"/>
      <c r="AE944" s="40"/>
      <c r="AR944" s="217" t="s">
        <v>248</v>
      </c>
      <c r="AT944" s="217" t="s">
        <v>143</v>
      </c>
      <c r="AU944" s="217" t="s">
        <v>14</v>
      </c>
      <c r="AY944" s="19" t="s">
        <v>140</v>
      </c>
      <c r="BE944" s="218">
        <f>IF(N944="základní",J944,0)</f>
        <v>0</v>
      </c>
      <c r="BF944" s="218">
        <f>IF(N944="snížená",J944,0)</f>
        <v>0</v>
      </c>
      <c r="BG944" s="218">
        <f>IF(N944="zákl. přenesená",J944,0)</f>
        <v>0</v>
      </c>
      <c r="BH944" s="218">
        <f>IF(N944="sníž. přenesená",J944,0)</f>
        <v>0</v>
      </c>
      <c r="BI944" s="218">
        <f>IF(N944="nulová",J944,0)</f>
        <v>0</v>
      </c>
      <c r="BJ944" s="19" t="s">
        <v>14</v>
      </c>
      <c r="BK944" s="218">
        <f>ROUND(I944*H944,2)</f>
        <v>0</v>
      </c>
      <c r="BL944" s="19" t="s">
        <v>248</v>
      </c>
      <c r="BM944" s="217" t="s">
        <v>1111</v>
      </c>
    </row>
    <row r="945" s="13" customFormat="1">
      <c r="A945" s="13"/>
      <c r="B945" s="224"/>
      <c r="C945" s="225"/>
      <c r="D945" s="226" t="s">
        <v>152</v>
      </c>
      <c r="E945" s="227" t="s">
        <v>19</v>
      </c>
      <c r="F945" s="228" t="s">
        <v>1069</v>
      </c>
      <c r="G945" s="225"/>
      <c r="H945" s="227" t="s">
        <v>19</v>
      </c>
      <c r="I945" s="229"/>
      <c r="J945" s="225"/>
      <c r="K945" s="225"/>
      <c r="L945" s="230"/>
      <c r="M945" s="231"/>
      <c r="N945" s="232"/>
      <c r="O945" s="232"/>
      <c r="P945" s="232"/>
      <c r="Q945" s="232"/>
      <c r="R945" s="232"/>
      <c r="S945" s="232"/>
      <c r="T945" s="233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34" t="s">
        <v>152</v>
      </c>
      <c r="AU945" s="234" t="s">
        <v>14</v>
      </c>
      <c r="AV945" s="13" t="s">
        <v>81</v>
      </c>
      <c r="AW945" s="13" t="s">
        <v>33</v>
      </c>
      <c r="AX945" s="13" t="s">
        <v>73</v>
      </c>
      <c r="AY945" s="234" t="s">
        <v>140</v>
      </c>
    </row>
    <row r="946" s="14" customFormat="1">
      <c r="A946" s="14"/>
      <c r="B946" s="235"/>
      <c r="C946" s="236"/>
      <c r="D946" s="226" t="s">
        <v>152</v>
      </c>
      <c r="E946" s="237" t="s">
        <v>19</v>
      </c>
      <c r="F946" s="238" t="s">
        <v>1112</v>
      </c>
      <c r="G946" s="236"/>
      <c r="H946" s="239">
        <v>1</v>
      </c>
      <c r="I946" s="240"/>
      <c r="J946" s="236"/>
      <c r="K946" s="236"/>
      <c r="L946" s="241"/>
      <c r="M946" s="242"/>
      <c r="N946" s="243"/>
      <c r="O946" s="243"/>
      <c r="P946" s="243"/>
      <c r="Q946" s="243"/>
      <c r="R946" s="243"/>
      <c r="S946" s="243"/>
      <c r="T946" s="244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45" t="s">
        <v>152</v>
      </c>
      <c r="AU946" s="245" t="s">
        <v>14</v>
      </c>
      <c r="AV946" s="14" t="s">
        <v>14</v>
      </c>
      <c r="AW946" s="14" t="s">
        <v>33</v>
      </c>
      <c r="AX946" s="14" t="s">
        <v>81</v>
      </c>
      <c r="AY946" s="245" t="s">
        <v>140</v>
      </c>
    </row>
    <row r="947" s="2" customFormat="1" ht="24.15" customHeight="1">
      <c r="A947" s="40"/>
      <c r="B947" s="41"/>
      <c r="C947" s="206" t="s">
        <v>1113</v>
      </c>
      <c r="D947" s="206" t="s">
        <v>143</v>
      </c>
      <c r="E947" s="207" t="s">
        <v>1114</v>
      </c>
      <c r="F947" s="208" t="s">
        <v>1115</v>
      </c>
      <c r="G947" s="209" t="s">
        <v>146</v>
      </c>
      <c r="H947" s="210">
        <v>1</v>
      </c>
      <c r="I947" s="211"/>
      <c r="J947" s="212">
        <f>ROUND(I947*H947,2)</f>
        <v>0</v>
      </c>
      <c r="K947" s="208" t="s">
        <v>19</v>
      </c>
      <c r="L947" s="46"/>
      <c r="M947" s="213" t="s">
        <v>19</v>
      </c>
      <c r="N947" s="214" t="s">
        <v>45</v>
      </c>
      <c r="O947" s="86"/>
      <c r="P947" s="215">
        <f>O947*H947</f>
        <v>0</v>
      </c>
      <c r="Q947" s="215">
        <v>0</v>
      </c>
      <c r="R947" s="215">
        <f>Q947*H947</f>
        <v>0</v>
      </c>
      <c r="S947" s="215">
        <v>0</v>
      </c>
      <c r="T947" s="216">
        <f>S947*H947</f>
        <v>0</v>
      </c>
      <c r="U947" s="40"/>
      <c r="V947" s="40"/>
      <c r="W947" s="40"/>
      <c r="X947" s="40"/>
      <c r="Y947" s="40"/>
      <c r="Z947" s="40"/>
      <c r="AA947" s="40"/>
      <c r="AB947" s="40"/>
      <c r="AC947" s="40"/>
      <c r="AD947" s="40"/>
      <c r="AE947" s="40"/>
      <c r="AR947" s="217" t="s">
        <v>248</v>
      </c>
      <c r="AT947" s="217" t="s">
        <v>143</v>
      </c>
      <c r="AU947" s="217" t="s">
        <v>14</v>
      </c>
      <c r="AY947" s="19" t="s">
        <v>140</v>
      </c>
      <c r="BE947" s="218">
        <f>IF(N947="základní",J947,0)</f>
        <v>0</v>
      </c>
      <c r="BF947" s="218">
        <f>IF(N947="snížená",J947,0)</f>
        <v>0</v>
      </c>
      <c r="BG947" s="218">
        <f>IF(N947="zákl. přenesená",J947,0)</f>
        <v>0</v>
      </c>
      <c r="BH947" s="218">
        <f>IF(N947="sníž. přenesená",J947,0)</f>
        <v>0</v>
      </c>
      <c r="BI947" s="218">
        <f>IF(N947="nulová",J947,0)</f>
        <v>0</v>
      </c>
      <c r="BJ947" s="19" t="s">
        <v>14</v>
      </c>
      <c r="BK947" s="218">
        <f>ROUND(I947*H947,2)</f>
        <v>0</v>
      </c>
      <c r="BL947" s="19" t="s">
        <v>248</v>
      </c>
      <c r="BM947" s="217" t="s">
        <v>1116</v>
      </c>
    </row>
    <row r="948" s="13" customFormat="1">
      <c r="A948" s="13"/>
      <c r="B948" s="224"/>
      <c r="C948" s="225"/>
      <c r="D948" s="226" t="s">
        <v>152</v>
      </c>
      <c r="E948" s="227" t="s">
        <v>19</v>
      </c>
      <c r="F948" s="228" t="s">
        <v>1117</v>
      </c>
      <c r="G948" s="225"/>
      <c r="H948" s="227" t="s">
        <v>19</v>
      </c>
      <c r="I948" s="229"/>
      <c r="J948" s="225"/>
      <c r="K948" s="225"/>
      <c r="L948" s="230"/>
      <c r="M948" s="231"/>
      <c r="N948" s="232"/>
      <c r="O948" s="232"/>
      <c r="P948" s="232"/>
      <c r="Q948" s="232"/>
      <c r="R948" s="232"/>
      <c r="S948" s="232"/>
      <c r="T948" s="233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34" t="s">
        <v>152</v>
      </c>
      <c r="AU948" s="234" t="s">
        <v>14</v>
      </c>
      <c r="AV948" s="13" t="s">
        <v>81</v>
      </c>
      <c r="AW948" s="13" t="s">
        <v>33</v>
      </c>
      <c r="AX948" s="13" t="s">
        <v>73</v>
      </c>
      <c r="AY948" s="234" t="s">
        <v>140</v>
      </c>
    </row>
    <row r="949" s="13" customFormat="1">
      <c r="A949" s="13"/>
      <c r="B949" s="224"/>
      <c r="C949" s="225"/>
      <c r="D949" s="226" t="s">
        <v>152</v>
      </c>
      <c r="E949" s="227" t="s">
        <v>19</v>
      </c>
      <c r="F949" s="228" t="s">
        <v>1118</v>
      </c>
      <c r="G949" s="225"/>
      <c r="H949" s="227" t="s">
        <v>19</v>
      </c>
      <c r="I949" s="229"/>
      <c r="J949" s="225"/>
      <c r="K949" s="225"/>
      <c r="L949" s="230"/>
      <c r="M949" s="231"/>
      <c r="N949" s="232"/>
      <c r="O949" s="232"/>
      <c r="P949" s="232"/>
      <c r="Q949" s="232"/>
      <c r="R949" s="232"/>
      <c r="S949" s="232"/>
      <c r="T949" s="233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34" t="s">
        <v>152</v>
      </c>
      <c r="AU949" s="234" t="s">
        <v>14</v>
      </c>
      <c r="AV949" s="13" t="s">
        <v>81</v>
      </c>
      <c r="AW949" s="13" t="s">
        <v>33</v>
      </c>
      <c r="AX949" s="13" t="s">
        <v>73</v>
      </c>
      <c r="AY949" s="234" t="s">
        <v>140</v>
      </c>
    </row>
    <row r="950" s="14" customFormat="1">
      <c r="A950" s="14"/>
      <c r="B950" s="235"/>
      <c r="C950" s="236"/>
      <c r="D950" s="226" t="s">
        <v>152</v>
      </c>
      <c r="E950" s="237" t="s">
        <v>19</v>
      </c>
      <c r="F950" s="238" t="s">
        <v>1119</v>
      </c>
      <c r="G950" s="236"/>
      <c r="H950" s="239">
        <v>1</v>
      </c>
      <c r="I950" s="240"/>
      <c r="J950" s="236"/>
      <c r="K950" s="236"/>
      <c r="L950" s="241"/>
      <c r="M950" s="242"/>
      <c r="N950" s="243"/>
      <c r="O950" s="243"/>
      <c r="P950" s="243"/>
      <c r="Q950" s="243"/>
      <c r="R950" s="243"/>
      <c r="S950" s="243"/>
      <c r="T950" s="244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45" t="s">
        <v>152</v>
      </c>
      <c r="AU950" s="245" t="s">
        <v>14</v>
      </c>
      <c r="AV950" s="14" t="s">
        <v>14</v>
      </c>
      <c r="AW950" s="14" t="s">
        <v>33</v>
      </c>
      <c r="AX950" s="14" t="s">
        <v>81</v>
      </c>
      <c r="AY950" s="245" t="s">
        <v>140</v>
      </c>
    </row>
    <row r="951" s="2" customFormat="1" ht="24.15" customHeight="1">
      <c r="A951" s="40"/>
      <c r="B951" s="41"/>
      <c r="C951" s="206" t="s">
        <v>1120</v>
      </c>
      <c r="D951" s="206" t="s">
        <v>143</v>
      </c>
      <c r="E951" s="207" t="s">
        <v>1121</v>
      </c>
      <c r="F951" s="208" t="s">
        <v>1122</v>
      </c>
      <c r="G951" s="209" t="s">
        <v>146</v>
      </c>
      <c r="H951" s="210">
        <v>1</v>
      </c>
      <c r="I951" s="211"/>
      <c r="J951" s="212">
        <f>ROUND(I951*H951,2)</f>
        <v>0</v>
      </c>
      <c r="K951" s="208" t="s">
        <v>19</v>
      </c>
      <c r="L951" s="46"/>
      <c r="M951" s="213" t="s">
        <v>19</v>
      </c>
      <c r="N951" s="214" t="s">
        <v>45</v>
      </c>
      <c r="O951" s="86"/>
      <c r="P951" s="215">
        <f>O951*H951</f>
        <v>0</v>
      </c>
      <c r="Q951" s="215">
        <v>0</v>
      </c>
      <c r="R951" s="215">
        <f>Q951*H951</f>
        <v>0</v>
      </c>
      <c r="S951" s="215">
        <v>0</v>
      </c>
      <c r="T951" s="216">
        <f>S951*H951</f>
        <v>0</v>
      </c>
      <c r="U951" s="40"/>
      <c r="V951" s="40"/>
      <c r="W951" s="40"/>
      <c r="X951" s="40"/>
      <c r="Y951" s="40"/>
      <c r="Z951" s="40"/>
      <c r="AA951" s="40"/>
      <c r="AB951" s="40"/>
      <c r="AC951" s="40"/>
      <c r="AD951" s="40"/>
      <c r="AE951" s="40"/>
      <c r="AR951" s="217" t="s">
        <v>248</v>
      </c>
      <c r="AT951" s="217" t="s">
        <v>143</v>
      </c>
      <c r="AU951" s="217" t="s">
        <v>14</v>
      </c>
      <c r="AY951" s="19" t="s">
        <v>140</v>
      </c>
      <c r="BE951" s="218">
        <f>IF(N951="základní",J951,0)</f>
        <v>0</v>
      </c>
      <c r="BF951" s="218">
        <f>IF(N951="snížená",J951,0)</f>
        <v>0</v>
      </c>
      <c r="BG951" s="218">
        <f>IF(N951="zákl. přenesená",J951,0)</f>
        <v>0</v>
      </c>
      <c r="BH951" s="218">
        <f>IF(N951="sníž. přenesená",J951,0)</f>
        <v>0</v>
      </c>
      <c r="BI951" s="218">
        <f>IF(N951="nulová",J951,0)</f>
        <v>0</v>
      </c>
      <c r="BJ951" s="19" t="s">
        <v>14</v>
      </c>
      <c r="BK951" s="218">
        <f>ROUND(I951*H951,2)</f>
        <v>0</v>
      </c>
      <c r="BL951" s="19" t="s">
        <v>248</v>
      </c>
      <c r="BM951" s="217" t="s">
        <v>1123</v>
      </c>
    </row>
    <row r="952" s="13" customFormat="1">
      <c r="A952" s="13"/>
      <c r="B952" s="224"/>
      <c r="C952" s="225"/>
      <c r="D952" s="226" t="s">
        <v>152</v>
      </c>
      <c r="E952" s="227" t="s">
        <v>19</v>
      </c>
      <c r="F952" s="228" t="s">
        <v>1117</v>
      </c>
      <c r="G952" s="225"/>
      <c r="H952" s="227" t="s">
        <v>19</v>
      </c>
      <c r="I952" s="229"/>
      <c r="J952" s="225"/>
      <c r="K952" s="225"/>
      <c r="L952" s="230"/>
      <c r="M952" s="231"/>
      <c r="N952" s="232"/>
      <c r="O952" s="232"/>
      <c r="P952" s="232"/>
      <c r="Q952" s="232"/>
      <c r="R952" s="232"/>
      <c r="S952" s="232"/>
      <c r="T952" s="233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4" t="s">
        <v>152</v>
      </c>
      <c r="AU952" s="234" t="s">
        <v>14</v>
      </c>
      <c r="AV952" s="13" t="s">
        <v>81</v>
      </c>
      <c r="AW952" s="13" t="s">
        <v>33</v>
      </c>
      <c r="AX952" s="13" t="s">
        <v>73</v>
      </c>
      <c r="AY952" s="234" t="s">
        <v>140</v>
      </c>
    </row>
    <row r="953" s="13" customFormat="1">
      <c r="A953" s="13"/>
      <c r="B953" s="224"/>
      <c r="C953" s="225"/>
      <c r="D953" s="226" t="s">
        <v>152</v>
      </c>
      <c r="E953" s="227" t="s">
        <v>19</v>
      </c>
      <c r="F953" s="228" t="s">
        <v>1118</v>
      </c>
      <c r="G953" s="225"/>
      <c r="H953" s="227" t="s">
        <v>19</v>
      </c>
      <c r="I953" s="229"/>
      <c r="J953" s="225"/>
      <c r="K953" s="225"/>
      <c r="L953" s="230"/>
      <c r="M953" s="231"/>
      <c r="N953" s="232"/>
      <c r="O953" s="232"/>
      <c r="P953" s="232"/>
      <c r="Q953" s="232"/>
      <c r="R953" s="232"/>
      <c r="S953" s="232"/>
      <c r="T953" s="233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34" t="s">
        <v>152</v>
      </c>
      <c r="AU953" s="234" t="s">
        <v>14</v>
      </c>
      <c r="AV953" s="13" t="s">
        <v>81</v>
      </c>
      <c r="AW953" s="13" t="s">
        <v>33</v>
      </c>
      <c r="AX953" s="13" t="s">
        <v>73</v>
      </c>
      <c r="AY953" s="234" t="s">
        <v>140</v>
      </c>
    </row>
    <row r="954" s="14" customFormat="1">
      <c r="A954" s="14"/>
      <c r="B954" s="235"/>
      <c r="C954" s="236"/>
      <c r="D954" s="226" t="s">
        <v>152</v>
      </c>
      <c r="E954" s="237" t="s">
        <v>19</v>
      </c>
      <c r="F954" s="238" t="s">
        <v>1124</v>
      </c>
      <c r="G954" s="236"/>
      <c r="H954" s="239">
        <v>1</v>
      </c>
      <c r="I954" s="240"/>
      <c r="J954" s="236"/>
      <c r="K954" s="236"/>
      <c r="L954" s="241"/>
      <c r="M954" s="242"/>
      <c r="N954" s="243"/>
      <c r="O954" s="243"/>
      <c r="P954" s="243"/>
      <c r="Q954" s="243"/>
      <c r="R954" s="243"/>
      <c r="S954" s="243"/>
      <c r="T954" s="244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45" t="s">
        <v>152</v>
      </c>
      <c r="AU954" s="245" t="s">
        <v>14</v>
      </c>
      <c r="AV954" s="14" t="s">
        <v>14</v>
      </c>
      <c r="AW954" s="14" t="s">
        <v>33</v>
      </c>
      <c r="AX954" s="14" t="s">
        <v>81</v>
      </c>
      <c r="AY954" s="245" t="s">
        <v>140</v>
      </c>
    </row>
    <row r="955" s="2" customFormat="1" ht="21.75" customHeight="1">
      <c r="A955" s="40"/>
      <c r="B955" s="41"/>
      <c r="C955" s="206" t="s">
        <v>1125</v>
      </c>
      <c r="D955" s="206" t="s">
        <v>143</v>
      </c>
      <c r="E955" s="207" t="s">
        <v>1126</v>
      </c>
      <c r="F955" s="208" t="s">
        <v>1127</v>
      </c>
      <c r="G955" s="209" t="s">
        <v>146</v>
      </c>
      <c r="H955" s="210">
        <v>3</v>
      </c>
      <c r="I955" s="211"/>
      <c r="J955" s="212">
        <f>ROUND(I955*H955,2)</f>
        <v>0</v>
      </c>
      <c r="K955" s="208" t="s">
        <v>19</v>
      </c>
      <c r="L955" s="46"/>
      <c r="M955" s="213" t="s">
        <v>19</v>
      </c>
      <c r="N955" s="214" t="s">
        <v>45</v>
      </c>
      <c r="O955" s="86"/>
      <c r="P955" s="215">
        <f>O955*H955</f>
        <v>0</v>
      </c>
      <c r="Q955" s="215">
        <v>0</v>
      </c>
      <c r="R955" s="215">
        <f>Q955*H955</f>
        <v>0</v>
      </c>
      <c r="S955" s="215">
        <v>0</v>
      </c>
      <c r="T955" s="216">
        <f>S955*H955</f>
        <v>0</v>
      </c>
      <c r="U955" s="40"/>
      <c r="V955" s="40"/>
      <c r="W955" s="40"/>
      <c r="X955" s="40"/>
      <c r="Y955" s="40"/>
      <c r="Z955" s="40"/>
      <c r="AA955" s="40"/>
      <c r="AB955" s="40"/>
      <c r="AC955" s="40"/>
      <c r="AD955" s="40"/>
      <c r="AE955" s="40"/>
      <c r="AR955" s="217" t="s">
        <v>248</v>
      </c>
      <c r="AT955" s="217" t="s">
        <v>143</v>
      </c>
      <c r="AU955" s="217" t="s">
        <v>14</v>
      </c>
      <c r="AY955" s="19" t="s">
        <v>140</v>
      </c>
      <c r="BE955" s="218">
        <f>IF(N955="základní",J955,0)</f>
        <v>0</v>
      </c>
      <c r="BF955" s="218">
        <f>IF(N955="snížená",J955,0)</f>
        <v>0</v>
      </c>
      <c r="BG955" s="218">
        <f>IF(N955="zákl. přenesená",J955,0)</f>
        <v>0</v>
      </c>
      <c r="BH955" s="218">
        <f>IF(N955="sníž. přenesená",J955,0)</f>
        <v>0</v>
      </c>
      <c r="BI955" s="218">
        <f>IF(N955="nulová",J955,0)</f>
        <v>0</v>
      </c>
      <c r="BJ955" s="19" t="s">
        <v>14</v>
      </c>
      <c r="BK955" s="218">
        <f>ROUND(I955*H955,2)</f>
        <v>0</v>
      </c>
      <c r="BL955" s="19" t="s">
        <v>248</v>
      </c>
      <c r="BM955" s="217" t="s">
        <v>1128</v>
      </c>
    </row>
    <row r="956" s="13" customFormat="1">
      <c r="A956" s="13"/>
      <c r="B956" s="224"/>
      <c r="C956" s="225"/>
      <c r="D956" s="226" t="s">
        <v>152</v>
      </c>
      <c r="E956" s="227" t="s">
        <v>19</v>
      </c>
      <c r="F956" s="228" t="s">
        <v>1117</v>
      </c>
      <c r="G956" s="225"/>
      <c r="H956" s="227" t="s">
        <v>19</v>
      </c>
      <c r="I956" s="229"/>
      <c r="J956" s="225"/>
      <c r="K956" s="225"/>
      <c r="L956" s="230"/>
      <c r="M956" s="231"/>
      <c r="N956" s="232"/>
      <c r="O956" s="232"/>
      <c r="P956" s="232"/>
      <c r="Q956" s="232"/>
      <c r="R956" s="232"/>
      <c r="S956" s="232"/>
      <c r="T956" s="233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34" t="s">
        <v>152</v>
      </c>
      <c r="AU956" s="234" t="s">
        <v>14</v>
      </c>
      <c r="AV956" s="13" t="s">
        <v>81</v>
      </c>
      <c r="AW956" s="13" t="s">
        <v>33</v>
      </c>
      <c r="AX956" s="13" t="s">
        <v>73</v>
      </c>
      <c r="AY956" s="234" t="s">
        <v>140</v>
      </c>
    </row>
    <row r="957" s="13" customFormat="1">
      <c r="A957" s="13"/>
      <c r="B957" s="224"/>
      <c r="C957" s="225"/>
      <c r="D957" s="226" t="s">
        <v>152</v>
      </c>
      <c r="E957" s="227" t="s">
        <v>19</v>
      </c>
      <c r="F957" s="228" t="s">
        <v>1118</v>
      </c>
      <c r="G957" s="225"/>
      <c r="H957" s="227" t="s">
        <v>19</v>
      </c>
      <c r="I957" s="229"/>
      <c r="J957" s="225"/>
      <c r="K957" s="225"/>
      <c r="L957" s="230"/>
      <c r="M957" s="231"/>
      <c r="N957" s="232"/>
      <c r="O957" s="232"/>
      <c r="P957" s="232"/>
      <c r="Q957" s="232"/>
      <c r="R957" s="232"/>
      <c r="S957" s="232"/>
      <c r="T957" s="233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34" t="s">
        <v>152</v>
      </c>
      <c r="AU957" s="234" t="s">
        <v>14</v>
      </c>
      <c r="AV957" s="13" t="s">
        <v>81</v>
      </c>
      <c r="AW957" s="13" t="s">
        <v>33</v>
      </c>
      <c r="AX957" s="13" t="s">
        <v>73</v>
      </c>
      <c r="AY957" s="234" t="s">
        <v>140</v>
      </c>
    </row>
    <row r="958" s="14" customFormat="1">
      <c r="A958" s="14"/>
      <c r="B958" s="235"/>
      <c r="C958" s="236"/>
      <c r="D958" s="226" t="s">
        <v>152</v>
      </c>
      <c r="E958" s="237" t="s">
        <v>19</v>
      </c>
      <c r="F958" s="238" t="s">
        <v>1129</v>
      </c>
      <c r="G958" s="236"/>
      <c r="H958" s="239">
        <v>3</v>
      </c>
      <c r="I958" s="240"/>
      <c r="J958" s="236"/>
      <c r="K958" s="236"/>
      <c r="L958" s="241"/>
      <c r="M958" s="242"/>
      <c r="N958" s="243"/>
      <c r="O958" s="243"/>
      <c r="P958" s="243"/>
      <c r="Q958" s="243"/>
      <c r="R958" s="243"/>
      <c r="S958" s="243"/>
      <c r="T958" s="244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45" t="s">
        <v>152</v>
      </c>
      <c r="AU958" s="245" t="s">
        <v>14</v>
      </c>
      <c r="AV958" s="14" t="s">
        <v>14</v>
      </c>
      <c r="AW958" s="14" t="s">
        <v>33</v>
      </c>
      <c r="AX958" s="14" t="s">
        <v>81</v>
      </c>
      <c r="AY958" s="245" t="s">
        <v>140</v>
      </c>
    </row>
    <row r="959" s="2" customFormat="1" ht="21.75" customHeight="1">
      <c r="A959" s="40"/>
      <c r="B959" s="41"/>
      <c r="C959" s="206" t="s">
        <v>1130</v>
      </c>
      <c r="D959" s="206" t="s">
        <v>143</v>
      </c>
      <c r="E959" s="207" t="s">
        <v>1131</v>
      </c>
      <c r="F959" s="208" t="s">
        <v>1132</v>
      </c>
      <c r="G959" s="209" t="s">
        <v>146</v>
      </c>
      <c r="H959" s="210">
        <v>4</v>
      </c>
      <c r="I959" s="211"/>
      <c r="J959" s="212">
        <f>ROUND(I959*H959,2)</f>
        <v>0</v>
      </c>
      <c r="K959" s="208" t="s">
        <v>19</v>
      </c>
      <c r="L959" s="46"/>
      <c r="M959" s="213" t="s">
        <v>19</v>
      </c>
      <c r="N959" s="214" t="s">
        <v>45</v>
      </c>
      <c r="O959" s="86"/>
      <c r="P959" s="215">
        <f>O959*H959</f>
        <v>0</v>
      </c>
      <c r="Q959" s="215">
        <v>0</v>
      </c>
      <c r="R959" s="215">
        <f>Q959*H959</f>
        <v>0</v>
      </c>
      <c r="S959" s="215">
        <v>0</v>
      </c>
      <c r="T959" s="216">
        <f>S959*H959</f>
        <v>0</v>
      </c>
      <c r="U959" s="40"/>
      <c r="V959" s="40"/>
      <c r="W959" s="40"/>
      <c r="X959" s="40"/>
      <c r="Y959" s="40"/>
      <c r="Z959" s="40"/>
      <c r="AA959" s="40"/>
      <c r="AB959" s="40"/>
      <c r="AC959" s="40"/>
      <c r="AD959" s="40"/>
      <c r="AE959" s="40"/>
      <c r="AR959" s="217" t="s">
        <v>248</v>
      </c>
      <c r="AT959" s="217" t="s">
        <v>143</v>
      </c>
      <c r="AU959" s="217" t="s">
        <v>14</v>
      </c>
      <c r="AY959" s="19" t="s">
        <v>140</v>
      </c>
      <c r="BE959" s="218">
        <f>IF(N959="základní",J959,0)</f>
        <v>0</v>
      </c>
      <c r="BF959" s="218">
        <f>IF(N959="snížená",J959,0)</f>
        <v>0</v>
      </c>
      <c r="BG959" s="218">
        <f>IF(N959="zákl. přenesená",J959,0)</f>
        <v>0</v>
      </c>
      <c r="BH959" s="218">
        <f>IF(N959="sníž. přenesená",J959,0)</f>
        <v>0</v>
      </c>
      <c r="BI959" s="218">
        <f>IF(N959="nulová",J959,0)</f>
        <v>0</v>
      </c>
      <c r="BJ959" s="19" t="s">
        <v>14</v>
      </c>
      <c r="BK959" s="218">
        <f>ROUND(I959*H959,2)</f>
        <v>0</v>
      </c>
      <c r="BL959" s="19" t="s">
        <v>248</v>
      </c>
      <c r="BM959" s="217" t="s">
        <v>1133</v>
      </c>
    </row>
    <row r="960" s="13" customFormat="1">
      <c r="A960" s="13"/>
      <c r="B960" s="224"/>
      <c r="C960" s="225"/>
      <c r="D960" s="226" t="s">
        <v>152</v>
      </c>
      <c r="E960" s="227" t="s">
        <v>19</v>
      </c>
      <c r="F960" s="228" t="s">
        <v>1117</v>
      </c>
      <c r="G960" s="225"/>
      <c r="H960" s="227" t="s">
        <v>19</v>
      </c>
      <c r="I960" s="229"/>
      <c r="J960" s="225"/>
      <c r="K960" s="225"/>
      <c r="L960" s="230"/>
      <c r="M960" s="231"/>
      <c r="N960" s="232"/>
      <c r="O960" s="232"/>
      <c r="P960" s="232"/>
      <c r="Q960" s="232"/>
      <c r="R960" s="232"/>
      <c r="S960" s="232"/>
      <c r="T960" s="233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4" t="s">
        <v>152</v>
      </c>
      <c r="AU960" s="234" t="s">
        <v>14</v>
      </c>
      <c r="AV960" s="13" t="s">
        <v>81</v>
      </c>
      <c r="AW960" s="13" t="s">
        <v>33</v>
      </c>
      <c r="AX960" s="13" t="s">
        <v>73</v>
      </c>
      <c r="AY960" s="234" t="s">
        <v>140</v>
      </c>
    </row>
    <row r="961" s="13" customFormat="1">
      <c r="A961" s="13"/>
      <c r="B961" s="224"/>
      <c r="C961" s="225"/>
      <c r="D961" s="226" t="s">
        <v>152</v>
      </c>
      <c r="E961" s="227" t="s">
        <v>19</v>
      </c>
      <c r="F961" s="228" t="s">
        <v>1118</v>
      </c>
      <c r="G961" s="225"/>
      <c r="H961" s="227" t="s">
        <v>19</v>
      </c>
      <c r="I961" s="229"/>
      <c r="J961" s="225"/>
      <c r="K961" s="225"/>
      <c r="L961" s="230"/>
      <c r="M961" s="231"/>
      <c r="N961" s="232"/>
      <c r="O961" s="232"/>
      <c r="P961" s="232"/>
      <c r="Q961" s="232"/>
      <c r="R961" s="232"/>
      <c r="S961" s="232"/>
      <c r="T961" s="233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34" t="s">
        <v>152</v>
      </c>
      <c r="AU961" s="234" t="s">
        <v>14</v>
      </c>
      <c r="AV961" s="13" t="s">
        <v>81</v>
      </c>
      <c r="AW961" s="13" t="s">
        <v>33</v>
      </c>
      <c r="AX961" s="13" t="s">
        <v>73</v>
      </c>
      <c r="AY961" s="234" t="s">
        <v>140</v>
      </c>
    </row>
    <row r="962" s="14" customFormat="1">
      <c r="A962" s="14"/>
      <c r="B962" s="235"/>
      <c r="C962" s="236"/>
      <c r="D962" s="226" t="s">
        <v>152</v>
      </c>
      <c r="E962" s="237" t="s">
        <v>19</v>
      </c>
      <c r="F962" s="238" t="s">
        <v>1134</v>
      </c>
      <c r="G962" s="236"/>
      <c r="H962" s="239">
        <v>4</v>
      </c>
      <c r="I962" s="240"/>
      <c r="J962" s="236"/>
      <c r="K962" s="236"/>
      <c r="L962" s="241"/>
      <c r="M962" s="242"/>
      <c r="N962" s="243"/>
      <c r="O962" s="243"/>
      <c r="P962" s="243"/>
      <c r="Q962" s="243"/>
      <c r="R962" s="243"/>
      <c r="S962" s="243"/>
      <c r="T962" s="244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45" t="s">
        <v>152</v>
      </c>
      <c r="AU962" s="245" t="s">
        <v>14</v>
      </c>
      <c r="AV962" s="14" t="s">
        <v>14</v>
      </c>
      <c r="AW962" s="14" t="s">
        <v>33</v>
      </c>
      <c r="AX962" s="14" t="s">
        <v>81</v>
      </c>
      <c r="AY962" s="245" t="s">
        <v>140</v>
      </c>
    </row>
    <row r="963" s="2" customFormat="1" ht="21.75" customHeight="1">
      <c r="A963" s="40"/>
      <c r="B963" s="41"/>
      <c r="C963" s="206" t="s">
        <v>1135</v>
      </c>
      <c r="D963" s="206" t="s">
        <v>143</v>
      </c>
      <c r="E963" s="207" t="s">
        <v>1136</v>
      </c>
      <c r="F963" s="208" t="s">
        <v>1137</v>
      </c>
      <c r="G963" s="209" t="s">
        <v>146</v>
      </c>
      <c r="H963" s="210">
        <v>1</v>
      </c>
      <c r="I963" s="211"/>
      <c r="J963" s="212">
        <f>ROUND(I963*H963,2)</f>
        <v>0</v>
      </c>
      <c r="K963" s="208" t="s">
        <v>19</v>
      </c>
      <c r="L963" s="46"/>
      <c r="M963" s="213" t="s">
        <v>19</v>
      </c>
      <c r="N963" s="214" t="s">
        <v>45</v>
      </c>
      <c r="O963" s="86"/>
      <c r="P963" s="215">
        <f>O963*H963</f>
        <v>0</v>
      </c>
      <c r="Q963" s="215">
        <v>0</v>
      </c>
      <c r="R963" s="215">
        <f>Q963*H963</f>
        <v>0</v>
      </c>
      <c r="S963" s="215">
        <v>0</v>
      </c>
      <c r="T963" s="216">
        <f>S963*H963</f>
        <v>0</v>
      </c>
      <c r="U963" s="40"/>
      <c r="V963" s="40"/>
      <c r="W963" s="40"/>
      <c r="X963" s="40"/>
      <c r="Y963" s="40"/>
      <c r="Z963" s="40"/>
      <c r="AA963" s="40"/>
      <c r="AB963" s="40"/>
      <c r="AC963" s="40"/>
      <c r="AD963" s="40"/>
      <c r="AE963" s="40"/>
      <c r="AR963" s="217" t="s">
        <v>248</v>
      </c>
      <c r="AT963" s="217" t="s">
        <v>143</v>
      </c>
      <c r="AU963" s="217" t="s">
        <v>14</v>
      </c>
      <c r="AY963" s="19" t="s">
        <v>140</v>
      </c>
      <c r="BE963" s="218">
        <f>IF(N963="základní",J963,0)</f>
        <v>0</v>
      </c>
      <c r="BF963" s="218">
        <f>IF(N963="snížená",J963,0)</f>
        <v>0</v>
      </c>
      <c r="BG963" s="218">
        <f>IF(N963="zákl. přenesená",J963,0)</f>
        <v>0</v>
      </c>
      <c r="BH963" s="218">
        <f>IF(N963="sníž. přenesená",J963,0)</f>
        <v>0</v>
      </c>
      <c r="BI963" s="218">
        <f>IF(N963="nulová",J963,0)</f>
        <v>0</v>
      </c>
      <c r="BJ963" s="19" t="s">
        <v>14</v>
      </c>
      <c r="BK963" s="218">
        <f>ROUND(I963*H963,2)</f>
        <v>0</v>
      </c>
      <c r="BL963" s="19" t="s">
        <v>248</v>
      </c>
      <c r="BM963" s="217" t="s">
        <v>1138</v>
      </c>
    </row>
    <row r="964" s="13" customFormat="1">
      <c r="A964" s="13"/>
      <c r="B964" s="224"/>
      <c r="C964" s="225"/>
      <c r="D964" s="226" t="s">
        <v>152</v>
      </c>
      <c r="E964" s="227" t="s">
        <v>19</v>
      </c>
      <c r="F964" s="228" t="s">
        <v>1117</v>
      </c>
      <c r="G964" s="225"/>
      <c r="H964" s="227" t="s">
        <v>19</v>
      </c>
      <c r="I964" s="229"/>
      <c r="J964" s="225"/>
      <c r="K964" s="225"/>
      <c r="L964" s="230"/>
      <c r="M964" s="231"/>
      <c r="N964" s="232"/>
      <c r="O964" s="232"/>
      <c r="P964" s="232"/>
      <c r="Q964" s="232"/>
      <c r="R964" s="232"/>
      <c r="S964" s="232"/>
      <c r="T964" s="233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34" t="s">
        <v>152</v>
      </c>
      <c r="AU964" s="234" t="s">
        <v>14</v>
      </c>
      <c r="AV964" s="13" t="s">
        <v>81</v>
      </c>
      <c r="AW964" s="13" t="s">
        <v>33</v>
      </c>
      <c r="AX964" s="13" t="s">
        <v>73</v>
      </c>
      <c r="AY964" s="234" t="s">
        <v>140</v>
      </c>
    </row>
    <row r="965" s="13" customFormat="1">
      <c r="A965" s="13"/>
      <c r="B965" s="224"/>
      <c r="C965" s="225"/>
      <c r="D965" s="226" t="s">
        <v>152</v>
      </c>
      <c r="E965" s="227" t="s">
        <v>19</v>
      </c>
      <c r="F965" s="228" t="s">
        <v>1118</v>
      </c>
      <c r="G965" s="225"/>
      <c r="H965" s="227" t="s">
        <v>19</v>
      </c>
      <c r="I965" s="229"/>
      <c r="J965" s="225"/>
      <c r="K965" s="225"/>
      <c r="L965" s="230"/>
      <c r="M965" s="231"/>
      <c r="N965" s="232"/>
      <c r="O965" s="232"/>
      <c r="P965" s="232"/>
      <c r="Q965" s="232"/>
      <c r="R965" s="232"/>
      <c r="S965" s="232"/>
      <c r="T965" s="233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34" t="s">
        <v>152</v>
      </c>
      <c r="AU965" s="234" t="s">
        <v>14</v>
      </c>
      <c r="AV965" s="13" t="s">
        <v>81</v>
      </c>
      <c r="AW965" s="13" t="s">
        <v>33</v>
      </c>
      <c r="AX965" s="13" t="s">
        <v>73</v>
      </c>
      <c r="AY965" s="234" t="s">
        <v>140</v>
      </c>
    </row>
    <row r="966" s="14" customFormat="1">
      <c r="A966" s="14"/>
      <c r="B966" s="235"/>
      <c r="C966" s="236"/>
      <c r="D966" s="226" t="s">
        <v>152</v>
      </c>
      <c r="E966" s="237" t="s">
        <v>19</v>
      </c>
      <c r="F966" s="238" t="s">
        <v>1139</v>
      </c>
      <c r="G966" s="236"/>
      <c r="H966" s="239">
        <v>1</v>
      </c>
      <c r="I966" s="240"/>
      <c r="J966" s="236"/>
      <c r="K966" s="236"/>
      <c r="L966" s="241"/>
      <c r="M966" s="242"/>
      <c r="N966" s="243"/>
      <c r="O966" s="243"/>
      <c r="P966" s="243"/>
      <c r="Q966" s="243"/>
      <c r="R966" s="243"/>
      <c r="S966" s="243"/>
      <c r="T966" s="244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45" t="s">
        <v>152</v>
      </c>
      <c r="AU966" s="245" t="s">
        <v>14</v>
      </c>
      <c r="AV966" s="14" t="s">
        <v>14</v>
      </c>
      <c r="AW966" s="14" t="s">
        <v>33</v>
      </c>
      <c r="AX966" s="14" t="s">
        <v>81</v>
      </c>
      <c r="AY966" s="245" t="s">
        <v>140</v>
      </c>
    </row>
    <row r="967" s="2" customFormat="1" ht="21.75" customHeight="1">
      <c r="A967" s="40"/>
      <c r="B967" s="41"/>
      <c r="C967" s="206" t="s">
        <v>1140</v>
      </c>
      <c r="D967" s="206" t="s">
        <v>143</v>
      </c>
      <c r="E967" s="207" t="s">
        <v>1141</v>
      </c>
      <c r="F967" s="208" t="s">
        <v>1142</v>
      </c>
      <c r="G967" s="209" t="s">
        <v>146</v>
      </c>
      <c r="H967" s="210">
        <v>1</v>
      </c>
      <c r="I967" s="211"/>
      <c r="J967" s="212">
        <f>ROUND(I967*H967,2)</f>
        <v>0</v>
      </c>
      <c r="K967" s="208" t="s">
        <v>19</v>
      </c>
      <c r="L967" s="46"/>
      <c r="M967" s="213" t="s">
        <v>19</v>
      </c>
      <c r="N967" s="214" t="s">
        <v>45</v>
      </c>
      <c r="O967" s="86"/>
      <c r="P967" s="215">
        <f>O967*H967</f>
        <v>0</v>
      </c>
      <c r="Q967" s="215">
        <v>0</v>
      </c>
      <c r="R967" s="215">
        <f>Q967*H967</f>
        <v>0</v>
      </c>
      <c r="S967" s="215">
        <v>0</v>
      </c>
      <c r="T967" s="216">
        <f>S967*H967</f>
        <v>0</v>
      </c>
      <c r="U967" s="40"/>
      <c r="V967" s="40"/>
      <c r="W967" s="40"/>
      <c r="X967" s="40"/>
      <c r="Y967" s="40"/>
      <c r="Z967" s="40"/>
      <c r="AA967" s="40"/>
      <c r="AB967" s="40"/>
      <c r="AC967" s="40"/>
      <c r="AD967" s="40"/>
      <c r="AE967" s="40"/>
      <c r="AR967" s="217" t="s">
        <v>248</v>
      </c>
      <c r="AT967" s="217" t="s">
        <v>143</v>
      </c>
      <c r="AU967" s="217" t="s">
        <v>14</v>
      </c>
      <c r="AY967" s="19" t="s">
        <v>140</v>
      </c>
      <c r="BE967" s="218">
        <f>IF(N967="základní",J967,0)</f>
        <v>0</v>
      </c>
      <c r="BF967" s="218">
        <f>IF(N967="snížená",J967,0)</f>
        <v>0</v>
      </c>
      <c r="BG967" s="218">
        <f>IF(N967="zákl. přenesená",J967,0)</f>
        <v>0</v>
      </c>
      <c r="BH967" s="218">
        <f>IF(N967="sníž. přenesená",J967,0)</f>
        <v>0</v>
      </c>
      <c r="BI967" s="218">
        <f>IF(N967="nulová",J967,0)</f>
        <v>0</v>
      </c>
      <c r="BJ967" s="19" t="s">
        <v>14</v>
      </c>
      <c r="BK967" s="218">
        <f>ROUND(I967*H967,2)</f>
        <v>0</v>
      </c>
      <c r="BL967" s="19" t="s">
        <v>248</v>
      </c>
      <c r="BM967" s="217" t="s">
        <v>1143</v>
      </c>
    </row>
    <row r="968" s="13" customFormat="1">
      <c r="A968" s="13"/>
      <c r="B968" s="224"/>
      <c r="C968" s="225"/>
      <c r="D968" s="226" t="s">
        <v>152</v>
      </c>
      <c r="E968" s="227" t="s">
        <v>19</v>
      </c>
      <c r="F968" s="228" t="s">
        <v>1117</v>
      </c>
      <c r="G968" s="225"/>
      <c r="H968" s="227" t="s">
        <v>19</v>
      </c>
      <c r="I968" s="229"/>
      <c r="J968" s="225"/>
      <c r="K968" s="225"/>
      <c r="L968" s="230"/>
      <c r="M968" s="231"/>
      <c r="N968" s="232"/>
      <c r="O968" s="232"/>
      <c r="P968" s="232"/>
      <c r="Q968" s="232"/>
      <c r="R968" s="232"/>
      <c r="S968" s="232"/>
      <c r="T968" s="233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34" t="s">
        <v>152</v>
      </c>
      <c r="AU968" s="234" t="s">
        <v>14</v>
      </c>
      <c r="AV968" s="13" t="s">
        <v>81</v>
      </c>
      <c r="AW968" s="13" t="s">
        <v>33</v>
      </c>
      <c r="AX968" s="13" t="s">
        <v>73</v>
      </c>
      <c r="AY968" s="234" t="s">
        <v>140</v>
      </c>
    </row>
    <row r="969" s="13" customFormat="1">
      <c r="A969" s="13"/>
      <c r="B969" s="224"/>
      <c r="C969" s="225"/>
      <c r="D969" s="226" t="s">
        <v>152</v>
      </c>
      <c r="E969" s="227" t="s">
        <v>19</v>
      </c>
      <c r="F969" s="228" t="s">
        <v>1118</v>
      </c>
      <c r="G969" s="225"/>
      <c r="H969" s="227" t="s">
        <v>19</v>
      </c>
      <c r="I969" s="229"/>
      <c r="J969" s="225"/>
      <c r="K969" s="225"/>
      <c r="L969" s="230"/>
      <c r="M969" s="231"/>
      <c r="N969" s="232"/>
      <c r="O969" s="232"/>
      <c r="P969" s="232"/>
      <c r="Q969" s="232"/>
      <c r="R969" s="232"/>
      <c r="S969" s="232"/>
      <c r="T969" s="233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34" t="s">
        <v>152</v>
      </c>
      <c r="AU969" s="234" t="s">
        <v>14</v>
      </c>
      <c r="AV969" s="13" t="s">
        <v>81</v>
      </c>
      <c r="AW969" s="13" t="s">
        <v>33</v>
      </c>
      <c r="AX969" s="13" t="s">
        <v>73</v>
      </c>
      <c r="AY969" s="234" t="s">
        <v>140</v>
      </c>
    </row>
    <row r="970" s="14" customFormat="1">
      <c r="A970" s="14"/>
      <c r="B970" s="235"/>
      <c r="C970" s="236"/>
      <c r="D970" s="226" t="s">
        <v>152</v>
      </c>
      <c r="E970" s="237" t="s">
        <v>19</v>
      </c>
      <c r="F970" s="238" t="s">
        <v>1144</v>
      </c>
      <c r="G970" s="236"/>
      <c r="H970" s="239">
        <v>1</v>
      </c>
      <c r="I970" s="240"/>
      <c r="J970" s="236"/>
      <c r="K970" s="236"/>
      <c r="L970" s="241"/>
      <c r="M970" s="242"/>
      <c r="N970" s="243"/>
      <c r="O970" s="243"/>
      <c r="P970" s="243"/>
      <c r="Q970" s="243"/>
      <c r="R970" s="243"/>
      <c r="S970" s="243"/>
      <c r="T970" s="244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45" t="s">
        <v>152</v>
      </c>
      <c r="AU970" s="245" t="s">
        <v>14</v>
      </c>
      <c r="AV970" s="14" t="s">
        <v>14</v>
      </c>
      <c r="AW970" s="14" t="s">
        <v>33</v>
      </c>
      <c r="AX970" s="14" t="s">
        <v>81</v>
      </c>
      <c r="AY970" s="245" t="s">
        <v>140</v>
      </c>
    </row>
    <row r="971" s="2" customFormat="1" ht="21.75" customHeight="1">
      <c r="A971" s="40"/>
      <c r="B971" s="41"/>
      <c r="C971" s="206" t="s">
        <v>1145</v>
      </c>
      <c r="D971" s="206" t="s">
        <v>143</v>
      </c>
      <c r="E971" s="207" t="s">
        <v>1146</v>
      </c>
      <c r="F971" s="208" t="s">
        <v>1147</v>
      </c>
      <c r="G971" s="209" t="s">
        <v>146</v>
      </c>
      <c r="H971" s="210">
        <v>3</v>
      </c>
      <c r="I971" s="211"/>
      <c r="J971" s="212">
        <f>ROUND(I971*H971,2)</f>
        <v>0</v>
      </c>
      <c r="K971" s="208" t="s">
        <v>19</v>
      </c>
      <c r="L971" s="46"/>
      <c r="M971" s="213" t="s">
        <v>19</v>
      </c>
      <c r="N971" s="214" t="s">
        <v>45</v>
      </c>
      <c r="O971" s="86"/>
      <c r="P971" s="215">
        <f>O971*H971</f>
        <v>0</v>
      </c>
      <c r="Q971" s="215">
        <v>0</v>
      </c>
      <c r="R971" s="215">
        <f>Q971*H971</f>
        <v>0</v>
      </c>
      <c r="S971" s="215">
        <v>0</v>
      </c>
      <c r="T971" s="216">
        <f>S971*H971</f>
        <v>0</v>
      </c>
      <c r="U971" s="40"/>
      <c r="V971" s="40"/>
      <c r="W971" s="40"/>
      <c r="X971" s="40"/>
      <c r="Y971" s="40"/>
      <c r="Z971" s="40"/>
      <c r="AA971" s="40"/>
      <c r="AB971" s="40"/>
      <c r="AC971" s="40"/>
      <c r="AD971" s="40"/>
      <c r="AE971" s="40"/>
      <c r="AR971" s="217" t="s">
        <v>248</v>
      </c>
      <c r="AT971" s="217" t="s">
        <v>143</v>
      </c>
      <c r="AU971" s="217" t="s">
        <v>14</v>
      </c>
      <c r="AY971" s="19" t="s">
        <v>140</v>
      </c>
      <c r="BE971" s="218">
        <f>IF(N971="základní",J971,0)</f>
        <v>0</v>
      </c>
      <c r="BF971" s="218">
        <f>IF(N971="snížená",J971,0)</f>
        <v>0</v>
      </c>
      <c r="BG971" s="218">
        <f>IF(N971="zákl. přenesená",J971,0)</f>
        <v>0</v>
      </c>
      <c r="BH971" s="218">
        <f>IF(N971="sníž. přenesená",J971,0)</f>
        <v>0</v>
      </c>
      <c r="BI971" s="218">
        <f>IF(N971="nulová",J971,0)</f>
        <v>0</v>
      </c>
      <c r="BJ971" s="19" t="s">
        <v>14</v>
      </c>
      <c r="BK971" s="218">
        <f>ROUND(I971*H971,2)</f>
        <v>0</v>
      </c>
      <c r="BL971" s="19" t="s">
        <v>248</v>
      </c>
      <c r="BM971" s="217" t="s">
        <v>1148</v>
      </c>
    </row>
    <row r="972" s="13" customFormat="1">
      <c r="A972" s="13"/>
      <c r="B972" s="224"/>
      <c r="C972" s="225"/>
      <c r="D972" s="226" t="s">
        <v>152</v>
      </c>
      <c r="E972" s="227" t="s">
        <v>19</v>
      </c>
      <c r="F972" s="228" t="s">
        <v>1117</v>
      </c>
      <c r="G972" s="225"/>
      <c r="H972" s="227" t="s">
        <v>19</v>
      </c>
      <c r="I972" s="229"/>
      <c r="J972" s="225"/>
      <c r="K972" s="225"/>
      <c r="L972" s="230"/>
      <c r="M972" s="231"/>
      <c r="N972" s="232"/>
      <c r="O972" s="232"/>
      <c r="P972" s="232"/>
      <c r="Q972" s="232"/>
      <c r="R972" s="232"/>
      <c r="S972" s="232"/>
      <c r="T972" s="233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4" t="s">
        <v>152</v>
      </c>
      <c r="AU972" s="234" t="s">
        <v>14</v>
      </c>
      <c r="AV972" s="13" t="s">
        <v>81</v>
      </c>
      <c r="AW972" s="13" t="s">
        <v>33</v>
      </c>
      <c r="AX972" s="13" t="s">
        <v>73</v>
      </c>
      <c r="AY972" s="234" t="s">
        <v>140</v>
      </c>
    </row>
    <row r="973" s="13" customFormat="1">
      <c r="A973" s="13"/>
      <c r="B973" s="224"/>
      <c r="C973" s="225"/>
      <c r="D973" s="226" t="s">
        <v>152</v>
      </c>
      <c r="E973" s="227" t="s">
        <v>19</v>
      </c>
      <c r="F973" s="228" t="s">
        <v>1118</v>
      </c>
      <c r="G973" s="225"/>
      <c r="H973" s="227" t="s">
        <v>19</v>
      </c>
      <c r="I973" s="229"/>
      <c r="J973" s="225"/>
      <c r="K973" s="225"/>
      <c r="L973" s="230"/>
      <c r="M973" s="231"/>
      <c r="N973" s="232"/>
      <c r="O973" s="232"/>
      <c r="P973" s="232"/>
      <c r="Q973" s="232"/>
      <c r="R973" s="232"/>
      <c r="S973" s="232"/>
      <c r="T973" s="233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34" t="s">
        <v>152</v>
      </c>
      <c r="AU973" s="234" t="s">
        <v>14</v>
      </c>
      <c r="AV973" s="13" t="s">
        <v>81</v>
      </c>
      <c r="AW973" s="13" t="s">
        <v>33</v>
      </c>
      <c r="AX973" s="13" t="s">
        <v>73</v>
      </c>
      <c r="AY973" s="234" t="s">
        <v>140</v>
      </c>
    </row>
    <row r="974" s="14" customFormat="1">
      <c r="A974" s="14"/>
      <c r="B974" s="235"/>
      <c r="C974" s="236"/>
      <c r="D974" s="226" t="s">
        <v>152</v>
      </c>
      <c r="E974" s="237" t="s">
        <v>19</v>
      </c>
      <c r="F974" s="238" t="s">
        <v>1149</v>
      </c>
      <c r="G974" s="236"/>
      <c r="H974" s="239">
        <v>3</v>
      </c>
      <c r="I974" s="240"/>
      <c r="J974" s="236"/>
      <c r="K974" s="236"/>
      <c r="L974" s="241"/>
      <c r="M974" s="242"/>
      <c r="N974" s="243"/>
      <c r="O974" s="243"/>
      <c r="P974" s="243"/>
      <c r="Q974" s="243"/>
      <c r="R974" s="243"/>
      <c r="S974" s="243"/>
      <c r="T974" s="244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45" t="s">
        <v>152</v>
      </c>
      <c r="AU974" s="245" t="s">
        <v>14</v>
      </c>
      <c r="AV974" s="14" t="s">
        <v>14</v>
      </c>
      <c r="AW974" s="14" t="s">
        <v>33</v>
      </c>
      <c r="AX974" s="14" t="s">
        <v>81</v>
      </c>
      <c r="AY974" s="245" t="s">
        <v>140</v>
      </c>
    </row>
    <row r="975" s="2" customFormat="1" ht="21.75" customHeight="1">
      <c r="A975" s="40"/>
      <c r="B975" s="41"/>
      <c r="C975" s="206" t="s">
        <v>1150</v>
      </c>
      <c r="D975" s="206" t="s">
        <v>143</v>
      </c>
      <c r="E975" s="207" t="s">
        <v>1151</v>
      </c>
      <c r="F975" s="208" t="s">
        <v>1152</v>
      </c>
      <c r="G975" s="209" t="s">
        <v>146</v>
      </c>
      <c r="H975" s="210">
        <v>2</v>
      </c>
      <c r="I975" s="211"/>
      <c r="J975" s="212">
        <f>ROUND(I975*H975,2)</f>
        <v>0</v>
      </c>
      <c r="K975" s="208" t="s">
        <v>19</v>
      </c>
      <c r="L975" s="46"/>
      <c r="M975" s="213" t="s">
        <v>19</v>
      </c>
      <c r="N975" s="214" t="s">
        <v>45</v>
      </c>
      <c r="O975" s="86"/>
      <c r="P975" s="215">
        <f>O975*H975</f>
        <v>0</v>
      </c>
      <c r="Q975" s="215">
        <v>0</v>
      </c>
      <c r="R975" s="215">
        <f>Q975*H975</f>
        <v>0</v>
      </c>
      <c r="S975" s="215">
        <v>0</v>
      </c>
      <c r="T975" s="216">
        <f>S975*H975</f>
        <v>0</v>
      </c>
      <c r="U975" s="40"/>
      <c r="V975" s="40"/>
      <c r="W975" s="40"/>
      <c r="X975" s="40"/>
      <c r="Y975" s="40"/>
      <c r="Z975" s="40"/>
      <c r="AA975" s="40"/>
      <c r="AB975" s="40"/>
      <c r="AC975" s="40"/>
      <c r="AD975" s="40"/>
      <c r="AE975" s="40"/>
      <c r="AR975" s="217" t="s">
        <v>248</v>
      </c>
      <c r="AT975" s="217" t="s">
        <v>143</v>
      </c>
      <c r="AU975" s="217" t="s">
        <v>14</v>
      </c>
      <c r="AY975" s="19" t="s">
        <v>140</v>
      </c>
      <c r="BE975" s="218">
        <f>IF(N975="základní",J975,0)</f>
        <v>0</v>
      </c>
      <c r="BF975" s="218">
        <f>IF(N975="snížená",J975,0)</f>
        <v>0</v>
      </c>
      <c r="BG975" s="218">
        <f>IF(N975="zákl. přenesená",J975,0)</f>
        <v>0</v>
      </c>
      <c r="BH975" s="218">
        <f>IF(N975="sníž. přenesená",J975,0)</f>
        <v>0</v>
      </c>
      <c r="BI975" s="218">
        <f>IF(N975="nulová",J975,0)</f>
        <v>0</v>
      </c>
      <c r="BJ975" s="19" t="s">
        <v>14</v>
      </c>
      <c r="BK975" s="218">
        <f>ROUND(I975*H975,2)</f>
        <v>0</v>
      </c>
      <c r="BL975" s="19" t="s">
        <v>248</v>
      </c>
      <c r="BM975" s="217" t="s">
        <v>1153</v>
      </c>
    </row>
    <row r="976" s="13" customFormat="1">
      <c r="A976" s="13"/>
      <c r="B976" s="224"/>
      <c r="C976" s="225"/>
      <c r="D976" s="226" t="s">
        <v>152</v>
      </c>
      <c r="E976" s="227" t="s">
        <v>19</v>
      </c>
      <c r="F976" s="228" t="s">
        <v>1117</v>
      </c>
      <c r="G976" s="225"/>
      <c r="H976" s="227" t="s">
        <v>19</v>
      </c>
      <c r="I976" s="229"/>
      <c r="J976" s="225"/>
      <c r="K976" s="225"/>
      <c r="L976" s="230"/>
      <c r="M976" s="231"/>
      <c r="N976" s="232"/>
      <c r="O976" s="232"/>
      <c r="P976" s="232"/>
      <c r="Q976" s="232"/>
      <c r="R976" s="232"/>
      <c r="S976" s="232"/>
      <c r="T976" s="233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34" t="s">
        <v>152</v>
      </c>
      <c r="AU976" s="234" t="s">
        <v>14</v>
      </c>
      <c r="AV976" s="13" t="s">
        <v>81</v>
      </c>
      <c r="AW976" s="13" t="s">
        <v>33</v>
      </c>
      <c r="AX976" s="13" t="s">
        <v>73</v>
      </c>
      <c r="AY976" s="234" t="s">
        <v>140</v>
      </c>
    </row>
    <row r="977" s="13" customFormat="1">
      <c r="A977" s="13"/>
      <c r="B977" s="224"/>
      <c r="C977" s="225"/>
      <c r="D977" s="226" t="s">
        <v>152</v>
      </c>
      <c r="E977" s="227" t="s">
        <v>19</v>
      </c>
      <c r="F977" s="228" t="s">
        <v>1118</v>
      </c>
      <c r="G977" s="225"/>
      <c r="H977" s="227" t="s">
        <v>19</v>
      </c>
      <c r="I977" s="229"/>
      <c r="J977" s="225"/>
      <c r="K977" s="225"/>
      <c r="L977" s="230"/>
      <c r="M977" s="231"/>
      <c r="N977" s="232"/>
      <c r="O977" s="232"/>
      <c r="P977" s="232"/>
      <c r="Q977" s="232"/>
      <c r="R977" s="232"/>
      <c r="S977" s="232"/>
      <c r="T977" s="233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34" t="s">
        <v>152</v>
      </c>
      <c r="AU977" s="234" t="s">
        <v>14</v>
      </c>
      <c r="AV977" s="13" t="s">
        <v>81</v>
      </c>
      <c r="AW977" s="13" t="s">
        <v>33</v>
      </c>
      <c r="AX977" s="13" t="s">
        <v>73</v>
      </c>
      <c r="AY977" s="234" t="s">
        <v>140</v>
      </c>
    </row>
    <row r="978" s="14" customFormat="1">
      <c r="A978" s="14"/>
      <c r="B978" s="235"/>
      <c r="C978" s="236"/>
      <c r="D978" s="226" t="s">
        <v>152</v>
      </c>
      <c r="E978" s="237" t="s">
        <v>19</v>
      </c>
      <c r="F978" s="238" t="s">
        <v>1154</v>
      </c>
      <c r="G978" s="236"/>
      <c r="H978" s="239">
        <v>2</v>
      </c>
      <c r="I978" s="240"/>
      <c r="J978" s="236"/>
      <c r="K978" s="236"/>
      <c r="L978" s="241"/>
      <c r="M978" s="242"/>
      <c r="N978" s="243"/>
      <c r="O978" s="243"/>
      <c r="P978" s="243"/>
      <c r="Q978" s="243"/>
      <c r="R978" s="243"/>
      <c r="S978" s="243"/>
      <c r="T978" s="244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45" t="s">
        <v>152</v>
      </c>
      <c r="AU978" s="245" t="s">
        <v>14</v>
      </c>
      <c r="AV978" s="14" t="s">
        <v>14</v>
      </c>
      <c r="AW978" s="14" t="s">
        <v>33</v>
      </c>
      <c r="AX978" s="14" t="s">
        <v>81</v>
      </c>
      <c r="AY978" s="245" t="s">
        <v>140</v>
      </c>
    </row>
    <row r="979" s="2" customFormat="1" ht="21.75" customHeight="1">
      <c r="A979" s="40"/>
      <c r="B979" s="41"/>
      <c r="C979" s="206" t="s">
        <v>1155</v>
      </c>
      <c r="D979" s="206" t="s">
        <v>143</v>
      </c>
      <c r="E979" s="207" t="s">
        <v>1156</v>
      </c>
      <c r="F979" s="208" t="s">
        <v>1157</v>
      </c>
      <c r="G979" s="209" t="s">
        <v>146</v>
      </c>
      <c r="H979" s="210">
        <v>1</v>
      </c>
      <c r="I979" s="211"/>
      <c r="J979" s="212">
        <f>ROUND(I979*H979,2)</f>
        <v>0</v>
      </c>
      <c r="K979" s="208" t="s">
        <v>19</v>
      </c>
      <c r="L979" s="46"/>
      <c r="M979" s="213" t="s">
        <v>19</v>
      </c>
      <c r="N979" s="214" t="s">
        <v>45</v>
      </c>
      <c r="O979" s="86"/>
      <c r="P979" s="215">
        <f>O979*H979</f>
        <v>0</v>
      </c>
      <c r="Q979" s="215">
        <v>0</v>
      </c>
      <c r="R979" s="215">
        <f>Q979*H979</f>
        <v>0</v>
      </c>
      <c r="S979" s="215">
        <v>0</v>
      </c>
      <c r="T979" s="216">
        <f>S979*H979</f>
        <v>0</v>
      </c>
      <c r="U979" s="40"/>
      <c r="V979" s="40"/>
      <c r="W979" s="40"/>
      <c r="X979" s="40"/>
      <c r="Y979" s="40"/>
      <c r="Z979" s="40"/>
      <c r="AA979" s="40"/>
      <c r="AB979" s="40"/>
      <c r="AC979" s="40"/>
      <c r="AD979" s="40"/>
      <c r="AE979" s="40"/>
      <c r="AR979" s="217" t="s">
        <v>248</v>
      </c>
      <c r="AT979" s="217" t="s">
        <v>143</v>
      </c>
      <c r="AU979" s="217" t="s">
        <v>14</v>
      </c>
      <c r="AY979" s="19" t="s">
        <v>140</v>
      </c>
      <c r="BE979" s="218">
        <f>IF(N979="základní",J979,0)</f>
        <v>0</v>
      </c>
      <c r="BF979" s="218">
        <f>IF(N979="snížená",J979,0)</f>
        <v>0</v>
      </c>
      <c r="BG979" s="218">
        <f>IF(N979="zákl. přenesená",J979,0)</f>
        <v>0</v>
      </c>
      <c r="BH979" s="218">
        <f>IF(N979="sníž. přenesená",J979,0)</f>
        <v>0</v>
      </c>
      <c r="BI979" s="218">
        <f>IF(N979="nulová",J979,0)</f>
        <v>0</v>
      </c>
      <c r="BJ979" s="19" t="s">
        <v>14</v>
      </c>
      <c r="BK979" s="218">
        <f>ROUND(I979*H979,2)</f>
        <v>0</v>
      </c>
      <c r="BL979" s="19" t="s">
        <v>248</v>
      </c>
      <c r="BM979" s="217" t="s">
        <v>1158</v>
      </c>
    </row>
    <row r="980" s="13" customFormat="1">
      <c r="A980" s="13"/>
      <c r="B980" s="224"/>
      <c r="C980" s="225"/>
      <c r="D980" s="226" t="s">
        <v>152</v>
      </c>
      <c r="E980" s="227" t="s">
        <v>19</v>
      </c>
      <c r="F980" s="228" t="s">
        <v>1117</v>
      </c>
      <c r="G980" s="225"/>
      <c r="H980" s="227" t="s">
        <v>19</v>
      </c>
      <c r="I980" s="229"/>
      <c r="J980" s="225"/>
      <c r="K980" s="225"/>
      <c r="L980" s="230"/>
      <c r="M980" s="231"/>
      <c r="N980" s="232"/>
      <c r="O980" s="232"/>
      <c r="P980" s="232"/>
      <c r="Q980" s="232"/>
      <c r="R980" s="232"/>
      <c r="S980" s="232"/>
      <c r="T980" s="233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34" t="s">
        <v>152</v>
      </c>
      <c r="AU980" s="234" t="s">
        <v>14</v>
      </c>
      <c r="AV980" s="13" t="s">
        <v>81</v>
      </c>
      <c r="AW980" s="13" t="s">
        <v>33</v>
      </c>
      <c r="AX980" s="13" t="s">
        <v>73</v>
      </c>
      <c r="AY980" s="234" t="s">
        <v>140</v>
      </c>
    </row>
    <row r="981" s="13" customFormat="1">
      <c r="A981" s="13"/>
      <c r="B981" s="224"/>
      <c r="C981" s="225"/>
      <c r="D981" s="226" t="s">
        <v>152</v>
      </c>
      <c r="E981" s="227" t="s">
        <v>19</v>
      </c>
      <c r="F981" s="228" t="s">
        <v>1118</v>
      </c>
      <c r="G981" s="225"/>
      <c r="H981" s="227" t="s">
        <v>19</v>
      </c>
      <c r="I981" s="229"/>
      <c r="J981" s="225"/>
      <c r="K981" s="225"/>
      <c r="L981" s="230"/>
      <c r="M981" s="231"/>
      <c r="N981" s="232"/>
      <c r="O981" s="232"/>
      <c r="P981" s="232"/>
      <c r="Q981" s="232"/>
      <c r="R981" s="232"/>
      <c r="S981" s="232"/>
      <c r="T981" s="233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4" t="s">
        <v>152</v>
      </c>
      <c r="AU981" s="234" t="s">
        <v>14</v>
      </c>
      <c r="AV981" s="13" t="s">
        <v>81</v>
      </c>
      <c r="AW981" s="13" t="s">
        <v>33</v>
      </c>
      <c r="AX981" s="13" t="s">
        <v>73</v>
      </c>
      <c r="AY981" s="234" t="s">
        <v>140</v>
      </c>
    </row>
    <row r="982" s="14" customFormat="1">
      <c r="A982" s="14"/>
      <c r="B982" s="235"/>
      <c r="C982" s="236"/>
      <c r="D982" s="226" t="s">
        <v>152</v>
      </c>
      <c r="E982" s="237" t="s">
        <v>19</v>
      </c>
      <c r="F982" s="238" t="s">
        <v>1159</v>
      </c>
      <c r="G982" s="236"/>
      <c r="H982" s="239">
        <v>1</v>
      </c>
      <c r="I982" s="240"/>
      <c r="J982" s="236"/>
      <c r="K982" s="236"/>
      <c r="L982" s="241"/>
      <c r="M982" s="242"/>
      <c r="N982" s="243"/>
      <c r="O982" s="243"/>
      <c r="P982" s="243"/>
      <c r="Q982" s="243"/>
      <c r="R982" s="243"/>
      <c r="S982" s="243"/>
      <c r="T982" s="244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45" t="s">
        <v>152</v>
      </c>
      <c r="AU982" s="245" t="s">
        <v>14</v>
      </c>
      <c r="AV982" s="14" t="s">
        <v>14</v>
      </c>
      <c r="AW982" s="14" t="s">
        <v>33</v>
      </c>
      <c r="AX982" s="14" t="s">
        <v>81</v>
      </c>
      <c r="AY982" s="245" t="s">
        <v>140</v>
      </c>
    </row>
    <row r="983" s="2" customFormat="1" ht="21.75" customHeight="1">
      <c r="A983" s="40"/>
      <c r="B983" s="41"/>
      <c r="C983" s="206" t="s">
        <v>1160</v>
      </c>
      <c r="D983" s="206" t="s">
        <v>143</v>
      </c>
      <c r="E983" s="207" t="s">
        <v>1161</v>
      </c>
      <c r="F983" s="208" t="s">
        <v>1162</v>
      </c>
      <c r="G983" s="209" t="s">
        <v>146</v>
      </c>
      <c r="H983" s="210">
        <v>2</v>
      </c>
      <c r="I983" s="211"/>
      <c r="J983" s="212">
        <f>ROUND(I983*H983,2)</f>
        <v>0</v>
      </c>
      <c r="K983" s="208" t="s">
        <v>19</v>
      </c>
      <c r="L983" s="46"/>
      <c r="M983" s="213" t="s">
        <v>19</v>
      </c>
      <c r="N983" s="214" t="s">
        <v>45</v>
      </c>
      <c r="O983" s="86"/>
      <c r="P983" s="215">
        <f>O983*H983</f>
        <v>0</v>
      </c>
      <c r="Q983" s="215">
        <v>0</v>
      </c>
      <c r="R983" s="215">
        <f>Q983*H983</f>
        <v>0</v>
      </c>
      <c r="S983" s="215">
        <v>0</v>
      </c>
      <c r="T983" s="216">
        <f>S983*H983</f>
        <v>0</v>
      </c>
      <c r="U983" s="40"/>
      <c r="V983" s="40"/>
      <c r="W983" s="40"/>
      <c r="X983" s="40"/>
      <c r="Y983" s="40"/>
      <c r="Z983" s="40"/>
      <c r="AA983" s="40"/>
      <c r="AB983" s="40"/>
      <c r="AC983" s="40"/>
      <c r="AD983" s="40"/>
      <c r="AE983" s="40"/>
      <c r="AR983" s="217" t="s">
        <v>248</v>
      </c>
      <c r="AT983" s="217" t="s">
        <v>143</v>
      </c>
      <c r="AU983" s="217" t="s">
        <v>14</v>
      </c>
      <c r="AY983" s="19" t="s">
        <v>140</v>
      </c>
      <c r="BE983" s="218">
        <f>IF(N983="základní",J983,0)</f>
        <v>0</v>
      </c>
      <c r="BF983" s="218">
        <f>IF(N983="snížená",J983,0)</f>
        <v>0</v>
      </c>
      <c r="BG983" s="218">
        <f>IF(N983="zákl. přenesená",J983,0)</f>
        <v>0</v>
      </c>
      <c r="BH983" s="218">
        <f>IF(N983="sníž. přenesená",J983,0)</f>
        <v>0</v>
      </c>
      <c r="BI983" s="218">
        <f>IF(N983="nulová",J983,0)</f>
        <v>0</v>
      </c>
      <c r="BJ983" s="19" t="s">
        <v>14</v>
      </c>
      <c r="BK983" s="218">
        <f>ROUND(I983*H983,2)</f>
        <v>0</v>
      </c>
      <c r="BL983" s="19" t="s">
        <v>248</v>
      </c>
      <c r="BM983" s="217" t="s">
        <v>1163</v>
      </c>
    </row>
    <row r="984" s="13" customFormat="1">
      <c r="A984" s="13"/>
      <c r="B984" s="224"/>
      <c r="C984" s="225"/>
      <c r="D984" s="226" t="s">
        <v>152</v>
      </c>
      <c r="E984" s="227" t="s">
        <v>19</v>
      </c>
      <c r="F984" s="228" t="s">
        <v>1117</v>
      </c>
      <c r="G984" s="225"/>
      <c r="H984" s="227" t="s">
        <v>19</v>
      </c>
      <c r="I984" s="229"/>
      <c r="J984" s="225"/>
      <c r="K984" s="225"/>
      <c r="L984" s="230"/>
      <c r="M984" s="231"/>
      <c r="N984" s="232"/>
      <c r="O984" s="232"/>
      <c r="P984" s="232"/>
      <c r="Q984" s="232"/>
      <c r="R984" s="232"/>
      <c r="S984" s="232"/>
      <c r="T984" s="233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34" t="s">
        <v>152</v>
      </c>
      <c r="AU984" s="234" t="s">
        <v>14</v>
      </c>
      <c r="AV984" s="13" t="s">
        <v>81</v>
      </c>
      <c r="AW984" s="13" t="s">
        <v>33</v>
      </c>
      <c r="AX984" s="13" t="s">
        <v>73</v>
      </c>
      <c r="AY984" s="234" t="s">
        <v>140</v>
      </c>
    </row>
    <row r="985" s="13" customFormat="1">
      <c r="A985" s="13"/>
      <c r="B985" s="224"/>
      <c r="C985" s="225"/>
      <c r="D985" s="226" t="s">
        <v>152</v>
      </c>
      <c r="E985" s="227" t="s">
        <v>19</v>
      </c>
      <c r="F985" s="228" t="s">
        <v>1118</v>
      </c>
      <c r="G985" s="225"/>
      <c r="H985" s="227" t="s">
        <v>19</v>
      </c>
      <c r="I985" s="229"/>
      <c r="J985" s="225"/>
      <c r="K985" s="225"/>
      <c r="L985" s="230"/>
      <c r="M985" s="231"/>
      <c r="N985" s="232"/>
      <c r="O985" s="232"/>
      <c r="P985" s="232"/>
      <c r="Q985" s="232"/>
      <c r="R985" s="232"/>
      <c r="S985" s="232"/>
      <c r="T985" s="233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4" t="s">
        <v>152</v>
      </c>
      <c r="AU985" s="234" t="s">
        <v>14</v>
      </c>
      <c r="AV985" s="13" t="s">
        <v>81</v>
      </c>
      <c r="AW985" s="13" t="s">
        <v>33</v>
      </c>
      <c r="AX985" s="13" t="s">
        <v>73</v>
      </c>
      <c r="AY985" s="234" t="s">
        <v>140</v>
      </c>
    </row>
    <row r="986" s="14" customFormat="1">
      <c r="A986" s="14"/>
      <c r="B986" s="235"/>
      <c r="C986" s="236"/>
      <c r="D986" s="226" t="s">
        <v>152</v>
      </c>
      <c r="E986" s="237" t="s">
        <v>19</v>
      </c>
      <c r="F986" s="238" t="s">
        <v>1164</v>
      </c>
      <c r="G986" s="236"/>
      <c r="H986" s="239">
        <v>2</v>
      </c>
      <c r="I986" s="240"/>
      <c r="J986" s="236"/>
      <c r="K986" s="236"/>
      <c r="L986" s="241"/>
      <c r="M986" s="242"/>
      <c r="N986" s="243"/>
      <c r="O986" s="243"/>
      <c r="P986" s="243"/>
      <c r="Q986" s="243"/>
      <c r="R986" s="243"/>
      <c r="S986" s="243"/>
      <c r="T986" s="244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45" t="s">
        <v>152</v>
      </c>
      <c r="AU986" s="245" t="s">
        <v>14</v>
      </c>
      <c r="AV986" s="14" t="s">
        <v>14</v>
      </c>
      <c r="AW986" s="14" t="s">
        <v>33</v>
      </c>
      <c r="AX986" s="14" t="s">
        <v>81</v>
      </c>
      <c r="AY986" s="245" t="s">
        <v>140</v>
      </c>
    </row>
    <row r="987" s="2" customFormat="1" ht="16.5" customHeight="1">
      <c r="A987" s="40"/>
      <c r="B987" s="41"/>
      <c r="C987" s="206" t="s">
        <v>1165</v>
      </c>
      <c r="D987" s="206" t="s">
        <v>143</v>
      </c>
      <c r="E987" s="207" t="s">
        <v>1166</v>
      </c>
      <c r="F987" s="208" t="s">
        <v>1167</v>
      </c>
      <c r="G987" s="209" t="s">
        <v>146</v>
      </c>
      <c r="H987" s="210">
        <v>1</v>
      </c>
      <c r="I987" s="211"/>
      <c r="J987" s="212">
        <f>ROUND(I987*H987,2)</f>
        <v>0</v>
      </c>
      <c r="K987" s="208" t="s">
        <v>19</v>
      </c>
      <c r="L987" s="46"/>
      <c r="M987" s="213" t="s">
        <v>19</v>
      </c>
      <c r="N987" s="214" t="s">
        <v>45</v>
      </c>
      <c r="O987" s="86"/>
      <c r="P987" s="215">
        <f>O987*H987</f>
        <v>0</v>
      </c>
      <c r="Q987" s="215">
        <v>0</v>
      </c>
      <c r="R987" s="215">
        <f>Q987*H987</f>
        <v>0</v>
      </c>
      <c r="S987" s="215">
        <v>0</v>
      </c>
      <c r="T987" s="216">
        <f>S987*H987</f>
        <v>0</v>
      </c>
      <c r="U987" s="40"/>
      <c r="V987" s="40"/>
      <c r="W987" s="40"/>
      <c r="X987" s="40"/>
      <c r="Y987" s="40"/>
      <c r="Z987" s="40"/>
      <c r="AA987" s="40"/>
      <c r="AB987" s="40"/>
      <c r="AC987" s="40"/>
      <c r="AD987" s="40"/>
      <c r="AE987" s="40"/>
      <c r="AR987" s="217" t="s">
        <v>248</v>
      </c>
      <c r="AT987" s="217" t="s">
        <v>143</v>
      </c>
      <c r="AU987" s="217" t="s">
        <v>14</v>
      </c>
      <c r="AY987" s="19" t="s">
        <v>140</v>
      </c>
      <c r="BE987" s="218">
        <f>IF(N987="základní",J987,0)</f>
        <v>0</v>
      </c>
      <c r="BF987" s="218">
        <f>IF(N987="snížená",J987,0)</f>
        <v>0</v>
      </c>
      <c r="BG987" s="218">
        <f>IF(N987="zákl. přenesená",J987,0)</f>
        <v>0</v>
      </c>
      <c r="BH987" s="218">
        <f>IF(N987="sníž. přenesená",J987,0)</f>
        <v>0</v>
      </c>
      <c r="BI987" s="218">
        <f>IF(N987="nulová",J987,0)</f>
        <v>0</v>
      </c>
      <c r="BJ987" s="19" t="s">
        <v>14</v>
      </c>
      <c r="BK987" s="218">
        <f>ROUND(I987*H987,2)</f>
        <v>0</v>
      </c>
      <c r="BL987" s="19" t="s">
        <v>248</v>
      </c>
      <c r="BM987" s="217" t="s">
        <v>1168</v>
      </c>
    </row>
    <row r="988" s="13" customFormat="1">
      <c r="A988" s="13"/>
      <c r="B988" s="224"/>
      <c r="C988" s="225"/>
      <c r="D988" s="226" t="s">
        <v>152</v>
      </c>
      <c r="E988" s="227" t="s">
        <v>19</v>
      </c>
      <c r="F988" s="228" t="s">
        <v>1117</v>
      </c>
      <c r="G988" s="225"/>
      <c r="H988" s="227" t="s">
        <v>19</v>
      </c>
      <c r="I988" s="229"/>
      <c r="J988" s="225"/>
      <c r="K988" s="225"/>
      <c r="L988" s="230"/>
      <c r="M988" s="231"/>
      <c r="N988" s="232"/>
      <c r="O988" s="232"/>
      <c r="P988" s="232"/>
      <c r="Q988" s="232"/>
      <c r="R988" s="232"/>
      <c r="S988" s="232"/>
      <c r="T988" s="233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34" t="s">
        <v>152</v>
      </c>
      <c r="AU988" s="234" t="s">
        <v>14</v>
      </c>
      <c r="AV988" s="13" t="s">
        <v>81</v>
      </c>
      <c r="AW988" s="13" t="s">
        <v>33</v>
      </c>
      <c r="AX988" s="13" t="s">
        <v>73</v>
      </c>
      <c r="AY988" s="234" t="s">
        <v>140</v>
      </c>
    </row>
    <row r="989" s="13" customFormat="1">
      <c r="A989" s="13"/>
      <c r="B989" s="224"/>
      <c r="C989" s="225"/>
      <c r="D989" s="226" t="s">
        <v>152</v>
      </c>
      <c r="E989" s="227" t="s">
        <v>19</v>
      </c>
      <c r="F989" s="228" t="s">
        <v>1118</v>
      </c>
      <c r="G989" s="225"/>
      <c r="H989" s="227" t="s">
        <v>19</v>
      </c>
      <c r="I989" s="229"/>
      <c r="J989" s="225"/>
      <c r="K989" s="225"/>
      <c r="L989" s="230"/>
      <c r="M989" s="231"/>
      <c r="N989" s="232"/>
      <c r="O989" s="232"/>
      <c r="P989" s="232"/>
      <c r="Q989" s="232"/>
      <c r="R989" s="232"/>
      <c r="S989" s="232"/>
      <c r="T989" s="233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34" t="s">
        <v>152</v>
      </c>
      <c r="AU989" s="234" t="s">
        <v>14</v>
      </c>
      <c r="AV989" s="13" t="s">
        <v>81</v>
      </c>
      <c r="AW989" s="13" t="s">
        <v>33</v>
      </c>
      <c r="AX989" s="13" t="s">
        <v>73</v>
      </c>
      <c r="AY989" s="234" t="s">
        <v>140</v>
      </c>
    </row>
    <row r="990" s="14" customFormat="1">
      <c r="A990" s="14"/>
      <c r="B990" s="235"/>
      <c r="C990" s="236"/>
      <c r="D990" s="226" t="s">
        <v>152</v>
      </c>
      <c r="E990" s="237" t="s">
        <v>19</v>
      </c>
      <c r="F990" s="238" t="s">
        <v>1169</v>
      </c>
      <c r="G990" s="236"/>
      <c r="H990" s="239">
        <v>1</v>
      </c>
      <c r="I990" s="240"/>
      <c r="J990" s="236"/>
      <c r="K990" s="236"/>
      <c r="L990" s="241"/>
      <c r="M990" s="242"/>
      <c r="N990" s="243"/>
      <c r="O990" s="243"/>
      <c r="P990" s="243"/>
      <c r="Q990" s="243"/>
      <c r="R990" s="243"/>
      <c r="S990" s="243"/>
      <c r="T990" s="244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45" t="s">
        <v>152</v>
      </c>
      <c r="AU990" s="245" t="s">
        <v>14</v>
      </c>
      <c r="AV990" s="14" t="s">
        <v>14</v>
      </c>
      <c r="AW990" s="14" t="s">
        <v>33</v>
      </c>
      <c r="AX990" s="14" t="s">
        <v>81</v>
      </c>
      <c r="AY990" s="245" t="s">
        <v>140</v>
      </c>
    </row>
    <row r="991" s="2" customFormat="1" ht="21.75" customHeight="1">
      <c r="A991" s="40"/>
      <c r="B991" s="41"/>
      <c r="C991" s="206" t="s">
        <v>1170</v>
      </c>
      <c r="D991" s="206" t="s">
        <v>143</v>
      </c>
      <c r="E991" s="207" t="s">
        <v>1171</v>
      </c>
      <c r="F991" s="208" t="s">
        <v>1172</v>
      </c>
      <c r="G991" s="209" t="s">
        <v>146</v>
      </c>
      <c r="H991" s="210">
        <v>8</v>
      </c>
      <c r="I991" s="211"/>
      <c r="J991" s="212">
        <f>ROUND(I991*H991,2)</f>
        <v>0</v>
      </c>
      <c r="K991" s="208" t="s">
        <v>19</v>
      </c>
      <c r="L991" s="46"/>
      <c r="M991" s="213" t="s">
        <v>19</v>
      </c>
      <c r="N991" s="214" t="s">
        <v>45</v>
      </c>
      <c r="O991" s="86"/>
      <c r="P991" s="215">
        <f>O991*H991</f>
        <v>0</v>
      </c>
      <c r="Q991" s="215">
        <v>0</v>
      </c>
      <c r="R991" s="215">
        <f>Q991*H991</f>
        <v>0</v>
      </c>
      <c r="S991" s="215">
        <v>0</v>
      </c>
      <c r="T991" s="216">
        <f>S991*H991</f>
        <v>0</v>
      </c>
      <c r="U991" s="40"/>
      <c r="V991" s="40"/>
      <c r="W991" s="40"/>
      <c r="X991" s="40"/>
      <c r="Y991" s="40"/>
      <c r="Z991" s="40"/>
      <c r="AA991" s="40"/>
      <c r="AB991" s="40"/>
      <c r="AC991" s="40"/>
      <c r="AD991" s="40"/>
      <c r="AE991" s="40"/>
      <c r="AR991" s="217" t="s">
        <v>248</v>
      </c>
      <c r="AT991" s="217" t="s">
        <v>143</v>
      </c>
      <c r="AU991" s="217" t="s">
        <v>14</v>
      </c>
      <c r="AY991" s="19" t="s">
        <v>140</v>
      </c>
      <c r="BE991" s="218">
        <f>IF(N991="základní",J991,0)</f>
        <v>0</v>
      </c>
      <c r="BF991" s="218">
        <f>IF(N991="snížená",J991,0)</f>
        <v>0</v>
      </c>
      <c r="BG991" s="218">
        <f>IF(N991="zákl. přenesená",J991,0)</f>
        <v>0</v>
      </c>
      <c r="BH991" s="218">
        <f>IF(N991="sníž. přenesená",J991,0)</f>
        <v>0</v>
      </c>
      <c r="BI991" s="218">
        <f>IF(N991="nulová",J991,0)</f>
        <v>0</v>
      </c>
      <c r="BJ991" s="19" t="s">
        <v>14</v>
      </c>
      <c r="BK991" s="218">
        <f>ROUND(I991*H991,2)</f>
        <v>0</v>
      </c>
      <c r="BL991" s="19" t="s">
        <v>248</v>
      </c>
      <c r="BM991" s="217" t="s">
        <v>1173</v>
      </c>
    </row>
    <row r="992" s="13" customFormat="1">
      <c r="A992" s="13"/>
      <c r="B992" s="224"/>
      <c r="C992" s="225"/>
      <c r="D992" s="226" t="s">
        <v>152</v>
      </c>
      <c r="E992" s="227" t="s">
        <v>19</v>
      </c>
      <c r="F992" s="228" t="s">
        <v>1117</v>
      </c>
      <c r="G992" s="225"/>
      <c r="H992" s="227" t="s">
        <v>19</v>
      </c>
      <c r="I992" s="229"/>
      <c r="J992" s="225"/>
      <c r="K992" s="225"/>
      <c r="L992" s="230"/>
      <c r="M992" s="231"/>
      <c r="N992" s="232"/>
      <c r="O992" s="232"/>
      <c r="P992" s="232"/>
      <c r="Q992" s="232"/>
      <c r="R992" s="232"/>
      <c r="S992" s="232"/>
      <c r="T992" s="233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34" t="s">
        <v>152</v>
      </c>
      <c r="AU992" s="234" t="s">
        <v>14</v>
      </c>
      <c r="AV992" s="13" t="s">
        <v>81</v>
      </c>
      <c r="AW992" s="13" t="s">
        <v>33</v>
      </c>
      <c r="AX992" s="13" t="s">
        <v>73</v>
      </c>
      <c r="AY992" s="234" t="s">
        <v>140</v>
      </c>
    </row>
    <row r="993" s="13" customFormat="1">
      <c r="A993" s="13"/>
      <c r="B993" s="224"/>
      <c r="C993" s="225"/>
      <c r="D993" s="226" t="s">
        <v>152</v>
      </c>
      <c r="E993" s="227" t="s">
        <v>19</v>
      </c>
      <c r="F993" s="228" t="s">
        <v>1118</v>
      </c>
      <c r="G993" s="225"/>
      <c r="H993" s="227" t="s">
        <v>19</v>
      </c>
      <c r="I993" s="229"/>
      <c r="J993" s="225"/>
      <c r="K993" s="225"/>
      <c r="L993" s="230"/>
      <c r="M993" s="231"/>
      <c r="N993" s="232"/>
      <c r="O993" s="232"/>
      <c r="P993" s="232"/>
      <c r="Q993" s="232"/>
      <c r="R993" s="232"/>
      <c r="S993" s="232"/>
      <c r="T993" s="233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34" t="s">
        <v>152</v>
      </c>
      <c r="AU993" s="234" t="s">
        <v>14</v>
      </c>
      <c r="AV993" s="13" t="s">
        <v>81</v>
      </c>
      <c r="AW993" s="13" t="s">
        <v>33</v>
      </c>
      <c r="AX993" s="13" t="s">
        <v>73</v>
      </c>
      <c r="AY993" s="234" t="s">
        <v>140</v>
      </c>
    </row>
    <row r="994" s="14" customFormat="1">
      <c r="A994" s="14"/>
      <c r="B994" s="235"/>
      <c r="C994" s="236"/>
      <c r="D994" s="226" t="s">
        <v>152</v>
      </c>
      <c r="E994" s="237" t="s">
        <v>19</v>
      </c>
      <c r="F994" s="238" t="s">
        <v>1174</v>
      </c>
      <c r="G994" s="236"/>
      <c r="H994" s="239">
        <v>8</v>
      </c>
      <c r="I994" s="240"/>
      <c r="J994" s="236"/>
      <c r="K994" s="236"/>
      <c r="L994" s="241"/>
      <c r="M994" s="242"/>
      <c r="N994" s="243"/>
      <c r="O994" s="243"/>
      <c r="P994" s="243"/>
      <c r="Q994" s="243"/>
      <c r="R994" s="243"/>
      <c r="S994" s="243"/>
      <c r="T994" s="244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45" t="s">
        <v>152</v>
      </c>
      <c r="AU994" s="245" t="s">
        <v>14</v>
      </c>
      <c r="AV994" s="14" t="s">
        <v>14</v>
      </c>
      <c r="AW994" s="14" t="s">
        <v>33</v>
      </c>
      <c r="AX994" s="14" t="s">
        <v>81</v>
      </c>
      <c r="AY994" s="245" t="s">
        <v>140</v>
      </c>
    </row>
    <row r="995" s="2" customFormat="1" ht="16.5" customHeight="1">
      <c r="A995" s="40"/>
      <c r="B995" s="41"/>
      <c r="C995" s="206" t="s">
        <v>1175</v>
      </c>
      <c r="D995" s="206" t="s">
        <v>143</v>
      </c>
      <c r="E995" s="207" t="s">
        <v>1176</v>
      </c>
      <c r="F995" s="208" t="s">
        <v>1177</v>
      </c>
      <c r="G995" s="209" t="s">
        <v>146</v>
      </c>
      <c r="H995" s="210">
        <v>8</v>
      </c>
      <c r="I995" s="211"/>
      <c r="J995" s="212">
        <f>ROUND(I995*H995,2)</f>
        <v>0</v>
      </c>
      <c r="K995" s="208" t="s">
        <v>19</v>
      </c>
      <c r="L995" s="46"/>
      <c r="M995" s="213" t="s">
        <v>19</v>
      </c>
      <c r="N995" s="214" t="s">
        <v>45</v>
      </c>
      <c r="O995" s="86"/>
      <c r="P995" s="215">
        <f>O995*H995</f>
        <v>0</v>
      </c>
      <c r="Q995" s="215">
        <v>0</v>
      </c>
      <c r="R995" s="215">
        <f>Q995*H995</f>
        <v>0</v>
      </c>
      <c r="S995" s="215">
        <v>0</v>
      </c>
      <c r="T995" s="216">
        <f>S995*H995</f>
        <v>0</v>
      </c>
      <c r="U995" s="40"/>
      <c r="V995" s="40"/>
      <c r="W995" s="40"/>
      <c r="X995" s="40"/>
      <c r="Y995" s="40"/>
      <c r="Z995" s="40"/>
      <c r="AA995" s="40"/>
      <c r="AB995" s="40"/>
      <c r="AC995" s="40"/>
      <c r="AD995" s="40"/>
      <c r="AE995" s="40"/>
      <c r="AR995" s="217" t="s">
        <v>248</v>
      </c>
      <c r="AT995" s="217" t="s">
        <v>143</v>
      </c>
      <c r="AU995" s="217" t="s">
        <v>14</v>
      </c>
      <c r="AY995" s="19" t="s">
        <v>140</v>
      </c>
      <c r="BE995" s="218">
        <f>IF(N995="základní",J995,0)</f>
        <v>0</v>
      </c>
      <c r="BF995" s="218">
        <f>IF(N995="snížená",J995,0)</f>
        <v>0</v>
      </c>
      <c r="BG995" s="218">
        <f>IF(N995="zákl. přenesená",J995,0)</f>
        <v>0</v>
      </c>
      <c r="BH995" s="218">
        <f>IF(N995="sníž. přenesená",J995,0)</f>
        <v>0</v>
      </c>
      <c r="BI995" s="218">
        <f>IF(N995="nulová",J995,0)</f>
        <v>0</v>
      </c>
      <c r="BJ995" s="19" t="s">
        <v>14</v>
      </c>
      <c r="BK995" s="218">
        <f>ROUND(I995*H995,2)</f>
        <v>0</v>
      </c>
      <c r="BL995" s="19" t="s">
        <v>248</v>
      </c>
      <c r="BM995" s="217" t="s">
        <v>1178</v>
      </c>
    </row>
    <row r="996" s="13" customFormat="1">
      <c r="A996" s="13"/>
      <c r="B996" s="224"/>
      <c r="C996" s="225"/>
      <c r="D996" s="226" t="s">
        <v>152</v>
      </c>
      <c r="E996" s="227" t="s">
        <v>19</v>
      </c>
      <c r="F996" s="228" t="s">
        <v>1053</v>
      </c>
      <c r="G996" s="225"/>
      <c r="H996" s="227" t="s">
        <v>19</v>
      </c>
      <c r="I996" s="229"/>
      <c r="J996" s="225"/>
      <c r="K996" s="225"/>
      <c r="L996" s="230"/>
      <c r="M996" s="231"/>
      <c r="N996" s="232"/>
      <c r="O996" s="232"/>
      <c r="P996" s="232"/>
      <c r="Q996" s="232"/>
      <c r="R996" s="232"/>
      <c r="S996" s="232"/>
      <c r="T996" s="233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34" t="s">
        <v>152</v>
      </c>
      <c r="AU996" s="234" t="s">
        <v>14</v>
      </c>
      <c r="AV996" s="13" t="s">
        <v>81</v>
      </c>
      <c r="AW996" s="13" t="s">
        <v>33</v>
      </c>
      <c r="AX996" s="13" t="s">
        <v>73</v>
      </c>
      <c r="AY996" s="234" t="s">
        <v>140</v>
      </c>
    </row>
    <row r="997" s="13" customFormat="1">
      <c r="A997" s="13"/>
      <c r="B997" s="224"/>
      <c r="C997" s="225"/>
      <c r="D997" s="226" t="s">
        <v>152</v>
      </c>
      <c r="E997" s="227" t="s">
        <v>19</v>
      </c>
      <c r="F997" s="228" t="s">
        <v>1118</v>
      </c>
      <c r="G997" s="225"/>
      <c r="H997" s="227" t="s">
        <v>19</v>
      </c>
      <c r="I997" s="229"/>
      <c r="J997" s="225"/>
      <c r="K997" s="225"/>
      <c r="L997" s="230"/>
      <c r="M997" s="231"/>
      <c r="N997" s="232"/>
      <c r="O997" s="232"/>
      <c r="P997" s="232"/>
      <c r="Q997" s="232"/>
      <c r="R997" s="232"/>
      <c r="S997" s="232"/>
      <c r="T997" s="233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34" t="s">
        <v>152</v>
      </c>
      <c r="AU997" s="234" t="s">
        <v>14</v>
      </c>
      <c r="AV997" s="13" t="s">
        <v>81</v>
      </c>
      <c r="AW997" s="13" t="s">
        <v>33</v>
      </c>
      <c r="AX997" s="13" t="s">
        <v>73</v>
      </c>
      <c r="AY997" s="234" t="s">
        <v>140</v>
      </c>
    </row>
    <row r="998" s="13" customFormat="1">
      <c r="A998" s="13"/>
      <c r="B998" s="224"/>
      <c r="C998" s="225"/>
      <c r="D998" s="226" t="s">
        <v>152</v>
      </c>
      <c r="E998" s="227" t="s">
        <v>19</v>
      </c>
      <c r="F998" s="228" t="s">
        <v>1179</v>
      </c>
      <c r="G998" s="225"/>
      <c r="H998" s="227" t="s">
        <v>19</v>
      </c>
      <c r="I998" s="229"/>
      <c r="J998" s="225"/>
      <c r="K998" s="225"/>
      <c r="L998" s="230"/>
      <c r="M998" s="231"/>
      <c r="N998" s="232"/>
      <c r="O998" s="232"/>
      <c r="P998" s="232"/>
      <c r="Q998" s="232"/>
      <c r="R998" s="232"/>
      <c r="S998" s="232"/>
      <c r="T998" s="233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34" t="s">
        <v>152</v>
      </c>
      <c r="AU998" s="234" t="s">
        <v>14</v>
      </c>
      <c r="AV998" s="13" t="s">
        <v>81</v>
      </c>
      <c r="AW998" s="13" t="s">
        <v>33</v>
      </c>
      <c r="AX998" s="13" t="s">
        <v>73</v>
      </c>
      <c r="AY998" s="234" t="s">
        <v>140</v>
      </c>
    </row>
    <row r="999" s="14" customFormat="1">
      <c r="A999" s="14"/>
      <c r="B999" s="235"/>
      <c r="C999" s="236"/>
      <c r="D999" s="226" t="s">
        <v>152</v>
      </c>
      <c r="E999" s="237" t="s">
        <v>19</v>
      </c>
      <c r="F999" s="238" t="s">
        <v>1180</v>
      </c>
      <c r="G999" s="236"/>
      <c r="H999" s="239">
        <v>8</v>
      </c>
      <c r="I999" s="240"/>
      <c r="J999" s="236"/>
      <c r="K999" s="236"/>
      <c r="L999" s="241"/>
      <c r="M999" s="242"/>
      <c r="N999" s="243"/>
      <c r="O999" s="243"/>
      <c r="P999" s="243"/>
      <c r="Q999" s="243"/>
      <c r="R999" s="243"/>
      <c r="S999" s="243"/>
      <c r="T999" s="244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45" t="s">
        <v>152</v>
      </c>
      <c r="AU999" s="245" t="s">
        <v>14</v>
      </c>
      <c r="AV999" s="14" t="s">
        <v>14</v>
      </c>
      <c r="AW999" s="14" t="s">
        <v>33</v>
      </c>
      <c r="AX999" s="14" t="s">
        <v>81</v>
      </c>
      <c r="AY999" s="245" t="s">
        <v>140</v>
      </c>
    </row>
    <row r="1000" s="2" customFormat="1" ht="16.5" customHeight="1">
      <c r="A1000" s="40"/>
      <c r="B1000" s="41"/>
      <c r="C1000" s="206" t="s">
        <v>1181</v>
      </c>
      <c r="D1000" s="206" t="s">
        <v>143</v>
      </c>
      <c r="E1000" s="207" t="s">
        <v>1182</v>
      </c>
      <c r="F1000" s="208" t="s">
        <v>1177</v>
      </c>
      <c r="G1000" s="209" t="s">
        <v>146</v>
      </c>
      <c r="H1000" s="210">
        <v>4</v>
      </c>
      <c r="I1000" s="211"/>
      <c r="J1000" s="212">
        <f>ROUND(I1000*H1000,2)</f>
        <v>0</v>
      </c>
      <c r="K1000" s="208" t="s">
        <v>19</v>
      </c>
      <c r="L1000" s="46"/>
      <c r="M1000" s="213" t="s">
        <v>19</v>
      </c>
      <c r="N1000" s="214" t="s">
        <v>45</v>
      </c>
      <c r="O1000" s="86"/>
      <c r="P1000" s="215">
        <f>O1000*H1000</f>
        <v>0</v>
      </c>
      <c r="Q1000" s="215">
        <v>0</v>
      </c>
      <c r="R1000" s="215">
        <f>Q1000*H1000</f>
        <v>0</v>
      </c>
      <c r="S1000" s="215">
        <v>0</v>
      </c>
      <c r="T1000" s="216">
        <f>S1000*H1000</f>
        <v>0</v>
      </c>
      <c r="U1000" s="40"/>
      <c r="V1000" s="40"/>
      <c r="W1000" s="40"/>
      <c r="X1000" s="40"/>
      <c r="Y1000" s="40"/>
      <c r="Z1000" s="40"/>
      <c r="AA1000" s="40"/>
      <c r="AB1000" s="40"/>
      <c r="AC1000" s="40"/>
      <c r="AD1000" s="40"/>
      <c r="AE1000" s="40"/>
      <c r="AR1000" s="217" t="s">
        <v>248</v>
      </c>
      <c r="AT1000" s="217" t="s">
        <v>143</v>
      </c>
      <c r="AU1000" s="217" t="s">
        <v>14</v>
      </c>
      <c r="AY1000" s="19" t="s">
        <v>140</v>
      </c>
      <c r="BE1000" s="218">
        <f>IF(N1000="základní",J1000,0)</f>
        <v>0</v>
      </c>
      <c r="BF1000" s="218">
        <f>IF(N1000="snížená",J1000,0)</f>
        <v>0</v>
      </c>
      <c r="BG1000" s="218">
        <f>IF(N1000="zákl. přenesená",J1000,0)</f>
        <v>0</v>
      </c>
      <c r="BH1000" s="218">
        <f>IF(N1000="sníž. přenesená",J1000,0)</f>
        <v>0</v>
      </c>
      <c r="BI1000" s="218">
        <f>IF(N1000="nulová",J1000,0)</f>
        <v>0</v>
      </c>
      <c r="BJ1000" s="19" t="s">
        <v>14</v>
      </c>
      <c r="BK1000" s="218">
        <f>ROUND(I1000*H1000,2)</f>
        <v>0</v>
      </c>
      <c r="BL1000" s="19" t="s">
        <v>248</v>
      </c>
      <c r="BM1000" s="217" t="s">
        <v>1183</v>
      </c>
    </row>
    <row r="1001" s="13" customFormat="1">
      <c r="A1001" s="13"/>
      <c r="B1001" s="224"/>
      <c r="C1001" s="225"/>
      <c r="D1001" s="226" t="s">
        <v>152</v>
      </c>
      <c r="E1001" s="227" t="s">
        <v>19</v>
      </c>
      <c r="F1001" s="228" t="s">
        <v>1053</v>
      </c>
      <c r="G1001" s="225"/>
      <c r="H1001" s="227" t="s">
        <v>19</v>
      </c>
      <c r="I1001" s="229"/>
      <c r="J1001" s="225"/>
      <c r="K1001" s="225"/>
      <c r="L1001" s="230"/>
      <c r="M1001" s="231"/>
      <c r="N1001" s="232"/>
      <c r="O1001" s="232"/>
      <c r="P1001" s="232"/>
      <c r="Q1001" s="232"/>
      <c r="R1001" s="232"/>
      <c r="S1001" s="232"/>
      <c r="T1001" s="233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34" t="s">
        <v>152</v>
      </c>
      <c r="AU1001" s="234" t="s">
        <v>14</v>
      </c>
      <c r="AV1001" s="13" t="s">
        <v>81</v>
      </c>
      <c r="AW1001" s="13" t="s">
        <v>33</v>
      </c>
      <c r="AX1001" s="13" t="s">
        <v>73</v>
      </c>
      <c r="AY1001" s="234" t="s">
        <v>140</v>
      </c>
    </row>
    <row r="1002" s="13" customFormat="1">
      <c r="A1002" s="13"/>
      <c r="B1002" s="224"/>
      <c r="C1002" s="225"/>
      <c r="D1002" s="226" t="s">
        <v>152</v>
      </c>
      <c r="E1002" s="227" t="s">
        <v>19</v>
      </c>
      <c r="F1002" s="228" t="s">
        <v>1118</v>
      </c>
      <c r="G1002" s="225"/>
      <c r="H1002" s="227" t="s">
        <v>19</v>
      </c>
      <c r="I1002" s="229"/>
      <c r="J1002" s="225"/>
      <c r="K1002" s="225"/>
      <c r="L1002" s="230"/>
      <c r="M1002" s="231"/>
      <c r="N1002" s="232"/>
      <c r="O1002" s="232"/>
      <c r="P1002" s="232"/>
      <c r="Q1002" s="232"/>
      <c r="R1002" s="232"/>
      <c r="S1002" s="232"/>
      <c r="T1002" s="233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34" t="s">
        <v>152</v>
      </c>
      <c r="AU1002" s="234" t="s">
        <v>14</v>
      </c>
      <c r="AV1002" s="13" t="s">
        <v>81</v>
      </c>
      <c r="AW1002" s="13" t="s">
        <v>33</v>
      </c>
      <c r="AX1002" s="13" t="s">
        <v>73</v>
      </c>
      <c r="AY1002" s="234" t="s">
        <v>140</v>
      </c>
    </row>
    <row r="1003" s="13" customFormat="1">
      <c r="A1003" s="13"/>
      <c r="B1003" s="224"/>
      <c r="C1003" s="225"/>
      <c r="D1003" s="226" t="s">
        <v>152</v>
      </c>
      <c r="E1003" s="227" t="s">
        <v>19</v>
      </c>
      <c r="F1003" s="228" t="s">
        <v>1179</v>
      </c>
      <c r="G1003" s="225"/>
      <c r="H1003" s="227" t="s">
        <v>19</v>
      </c>
      <c r="I1003" s="229"/>
      <c r="J1003" s="225"/>
      <c r="K1003" s="225"/>
      <c r="L1003" s="230"/>
      <c r="M1003" s="231"/>
      <c r="N1003" s="232"/>
      <c r="O1003" s="232"/>
      <c r="P1003" s="232"/>
      <c r="Q1003" s="232"/>
      <c r="R1003" s="232"/>
      <c r="S1003" s="232"/>
      <c r="T1003" s="233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34" t="s">
        <v>152</v>
      </c>
      <c r="AU1003" s="234" t="s">
        <v>14</v>
      </c>
      <c r="AV1003" s="13" t="s">
        <v>81</v>
      </c>
      <c r="AW1003" s="13" t="s">
        <v>33</v>
      </c>
      <c r="AX1003" s="13" t="s">
        <v>73</v>
      </c>
      <c r="AY1003" s="234" t="s">
        <v>140</v>
      </c>
    </row>
    <row r="1004" s="14" customFormat="1">
      <c r="A1004" s="14"/>
      <c r="B1004" s="235"/>
      <c r="C1004" s="236"/>
      <c r="D1004" s="226" t="s">
        <v>152</v>
      </c>
      <c r="E1004" s="237" t="s">
        <v>19</v>
      </c>
      <c r="F1004" s="238" t="s">
        <v>1184</v>
      </c>
      <c r="G1004" s="236"/>
      <c r="H1004" s="239">
        <v>4</v>
      </c>
      <c r="I1004" s="240"/>
      <c r="J1004" s="236"/>
      <c r="K1004" s="236"/>
      <c r="L1004" s="241"/>
      <c r="M1004" s="242"/>
      <c r="N1004" s="243"/>
      <c r="O1004" s="243"/>
      <c r="P1004" s="243"/>
      <c r="Q1004" s="243"/>
      <c r="R1004" s="243"/>
      <c r="S1004" s="243"/>
      <c r="T1004" s="244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45" t="s">
        <v>152</v>
      </c>
      <c r="AU1004" s="245" t="s">
        <v>14</v>
      </c>
      <c r="AV1004" s="14" t="s">
        <v>14</v>
      </c>
      <c r="AW1004" s="14" t="s">
        <v>33</v>
      </c>
      <c r="AX1004" s="14" t="s">
        <v>81</v>
      </c>
      <c r="AY1004" s="245" t="s">
        <v>140</v>
      </c>
    </row>
    <row r="1005" s="2" customFormat="1" ht="16.5" customHeight="1">
      <c r="A1005" s="40"/>
      <c r="B1005" s="41"/>
      <c r="C1005" s="206" t="s">
        <v>1185</v>
      </c>
      <c r="D1005" s="206" t="s">
        <v>143</v>
      </c>
      <c r="E1005" s="207" t="s">
        <v>1186</v>
      </c>
      <c r="F1005" s="208" t="s">
        <v>1187</v>
      </c>
      <c r="G1005" s="209" t="s">
        <v>146</v>
      </c>
      <c r="H1005" s="210">
        <v>1</v>
      </c>
      <c r="I1005" s="211"/>
      <c r="J1005" s="212">
        <f>ROUND(I1005*H1005,2)</f>
        <v>0</v>
      </c>
      <c r="K1005" s="208" t="s">
        <v>19</v>
      </c>
      <c r="L1005" s="46"/>
      <c r="M1005" s="213" t="s">
        <v>19</v>
      </c>
      <c r="N1005" s="214" t="s">
        <v>45</v>
      </c>
      <c r="O1005" s="86"/>
      <c r="P1005" s="215">
        <f>O1005*H1005</f>
        <v>0</v>
      </c>
      <c r="Q1005" s="215">
        <v>0</v>
      </c>
      <c r="R1005" s="215">
        <f>Q1005*H1005</f>
        <v>0</v>
      </c>
      <c r="S1005" s="215">
        <v>0</v>
      </c>
      <c r="T1005" s="216">
        <f>S1005*H1005</f>
        <v>0</v>
      </c>
      <c r="U1005" s="40"/>
      <c r="V1005" s="40"/>
      <c r="W1005" s="40"/>
      <c r="X1005" s="40"/>
      <c r="Y1005" s="40"/>
      <c r="Z1005" s="40"/>
      <c r="AA1005" s="40"/>
      <c r="AB1005" s="40"/>
      <c r="AC1005" s="40"/>
      <c r="AD1005" s="40"/>
      <c r="AE1005" s="40"/>
      <c r="AR1005" s="217" t="s">
        <v>248</v>
      </c>
      <c r="AT1005" s="217" t="s">
        <v>143</v>
      </c>
      <c r="AU1005" s="217" t="s">
        <v>14</v>
      </c>
      <c r="AY1005" s="19" t="s">
        <v>140</v>
      </c>
      <c r="BE1005" s="218">
        <f>IF(N1005="základní",J1005,0)</f>
        <v>0</v>
      </c>
      <c r="BF1005" s="218">
        <f>IF(N1005="snížená",J1005,0)</f>
        <v>0</v>
      </c>
      <c r="BG1005" s="218">
        <f>IF(N1005="zákl. přenesená",J1005,0)</f>
        <v>0</v>
      </c>
      <c r="BH1005" s="218">
        <f>IF(N1005="sníž. přenesená",J1005,0)</f>
        <v>0</v>
      </c>
      <c r="BI1005" s="218">
        <f>IF(N1005="nulová",J1005,0)</f>
        <v>0</v>
      </c>
      <c r="BJ1005" s="19" t="s">
        <v>14</v>
      </c>
      <c r="BK1005" s="218">
        <f>ROUND(I1005*H1005,2)</f>
        <v>0</v>
      </c>
      <c r="BL1005" s="19" t="s">
        <v>248</v>
      </c>
      <c r="BM1005" s="217" t="s">
        <v>1188</v>
      </c>
    </row>
    <row r="1006" s="13" customFormat="1">
      <c r="A1006" s="13"/>
      <c r="B1006" s="224"/>
      <c r="C1006" s="225"/>
      <c r="D1006" s="226" t="s">
        <v>152</v>
      </c>
      <c r="E1006" s="227" t="s">
        <v>19</v>
      </c>
      <c r="F1006" s="228" t="s">
        <v>1053</v>
      </c>
      <c r="G1006" s="225"/>
      <c r="H1006" s="227" t="s">
        <v>19</v>
      </c>
      <c r="I1006" s="229"/>
      <c r="J1006" s="225"/>
      <c r="K1006" s="225"/>
      <c r="L1006" s="230"/>
      <c r="M1006" s="231"/>
      <c r="N1006" s="232"/>
      <c r="O1006" s="232"/>
      <c r="P1006" s="232"/>
      <c r="Q1006" s="232"/>
      <c r="R1006" s="232"/>
      <c r="S1006" s="232"/>
      <c r="T1006" s="233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4" t="s">
        <v>152</v>
      </c>
      <c r="AU1006" s="234" t="s">
        <v>14</v>
      </c>
      <c r="AV1006" s="13" t="s">
        <v>81</v>
      </c>
      <c r="AW1006" s="13" t="s">
        <v>33</v>
      </c>
      <c r="AX1006" s="13" t="s">
        <v>73</v>
      </c>
      <c r="AY1006" s="234" t="s">
        <v>140</v>
      </c>
    </row>
    <row r="1007" s="13" customFormat="1">
      <c r="A1007" s="13"/>
      <c r="B1007" s="224"/>
      <c r="C1007" s="225"/>
      <c r="D1007" s="226" t="s">
        <v>152</v>
      </c>
      <c r="E1007" s="227" t="s">
        <v>19</v>
      </c>
      <c r="F1007" s="228" t="s">
        <v>1118</v>
      </c>
      <c r="G1007" s="225"/>
      <c r="H1007" s="227" t="s">
        <v>19</v>
      </c>
      <c r="I1007" s="229"/>
      <c r="J1007" s="225"/>
      <c r="K1007" s="225"/>
      <c r="L1007" s="230"/>
      <c r="M1007" s="231"/>
      <c r="N1007" s="232"/>
      <c r="O1007" s="232"/>
      <c r="P1007" s="232"/>
      <c r="Q1007" s="232"/>
      <c r="R1007" s="232"/>
      <c r="S1007" s="232"/>
      <c r="T1007" s="233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34" t="s">
        <v>152</v>
      </c>
      <c r="AU1007" s="234" t="s">
        <v>14</v>
      </c>
      <c r="AV1007" s="13" t="s">
        <v>81</v>
      </c>
      <c r="AW1007" s="13" t="s">
        <v>33</v>
      </c>
      <c r="AX1007" s="13" t="s">
        <v>73</v>
      </c>
      <c r="AY1007" s="234" t="s">
        <v>140</v>
      </c>
    </row>
    <row r="1008" s="13" customFormat="1">
      <c r="A1008" s="13"/>
      <c r="B1008" s="224"/>
      <c r="C1008" s="225"/>
      <c r="D1008" s="226" t="s">
        <v>152</v>
      </c>
      <c r="E1008" s="227" t="s">
        <v>19</v>
      </c>
      <c r="F1008" s="228" t="s">
        <v>1179</v>
      </c>
      <c r="G1008" s="225"/>
      <c r="H1008" s="227" t="s">
        <v>19</v>
      </c>
      <c r="I1008" s="229"/>
      <c r="J1008" s="225"/>
      <c r="K1008" s="225"/>
      <c r="L1008" s="230"/>
      <c r="M1008" s="231"/>
      <c r="N1008" s="232"/>
      <c r="O1008" s="232"/>
      <c r="P1008" s="232"/>
      <c r="Q1008" s="232"/>
      <c r="R1008" s="232"/>
      <c r="S1008" s="232"/>
      <c r="T1008" s="233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34" t="s">
        <v>152</v>
      </c>
      <c r="AU1008" s="234" t="s">
        <v>14</v>
      </c>
      <c r="AV1008" s="13" t="s">
        <v>81</v>
      </c>
      <c r="AW1008" s="13" t="s">
        <v>33</v>
      </c>
      <c r="AX1008" s="13" t="s">
        <v>73</v>
      </c>
      <c r="AY1008" s="234" t="s">
        <v>140</v>
      </c>
    </row>
    <row r="1009" s="14" customFormat="1">
      <c r="A1009" s="14"/>
      <c r="B1009" s="235"/>
      <c r="C1009" s="236"/>
      <c r="D1009" s="226" t="s">
        <v>152</v>
      </c>
      <c r="E1009" s="237" t="s">
        <v>19</v>
      </c>
      <c r="F1009" s="238" t="s">
        <v>1189</v>
      </c>
      <c r="G1009" s="236"/>
      <c r="H1009" s="239">
        <v>1</v>
      </c>
      <c r="I1009" s="240"/>
      <c r="J1009" s="236"/>
      <c r="K1009" s="236"/>
      <c r="L1009" s="241"/>
      <c r="M1009" s="242"/>
      <c r="N1009" s="243"/>
      <c r="O1009" s="243"/>
      <c r="P1009" s="243"/>
      <c r="Q1009" s="243"/>
      <c r="R1009" s="243"/>
      <c r="S1009" s="243"/>
      <c r="T1009" s="244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45" t="s">
        <v>152</v>
      </c>
      <c r="AU1009" s="245" t="s">
        <v>14</v>
      </c>
      <c r="AV1009" s="14" t="s">
        <v>14</v>
      </c>
      <c r="AW1009" s="14" t="s">
        <v>33</v>
      </c>
      <c r="AX1009" s="14" t="s">
        <v>81</v>
      </c>
      <c r="AY1009" s="245" t="s">
        <v>140</v>
      </c>
    </row>
    <row r="1010" s="2" customFormat="1" ht="16.5" customHeight="1">
      <c r="A1010" s="40"/>
      <c r="B1010" s="41"/>
      <c r="C1010" s="206" t="s">
        <v>1190</v>
      </c>
      <c r="D1010" s="206" t="s">
        <v>143</v>
      </c>
      <c r="E1010" s="207" t="s">
        <v>1191</v>
      </c>
      <c r="F1010" s="208" t="s">
        <v>1187</v>
      </c>
      <c r="G1010" s="209" t="s">
        <v>146</v>
      </c>
      <c r="H1010" s="210">
        <v>1</v>
      </c>
      <c r="I1010" s="211"/>
      <c r="J1010" s="212">
        <f>ROUND(I1010*H1010,2)</f>
        <v>0</v>
      </c>
      <c r="K1010" s="208" t="s">
        <v>19</v>
      </c>
      <c r="L1010" s="46"/>
      <c r="M1010" s="213" t="s">
        <v>19</v>
      </c>
      <c r="N1010" s="214" t="s">
        <v>45</v>
      </c>
      <c r="O1010" s="86"/>
      <c r="P1010" s="215">
        <f>O1010*H1010</f>
        <v>0</v>
      </c>
      <c r="Q1010" s="215">
        <v>0</v>
      </c>
      <c r="R1010" s="215">
        <f>Q1010*H1010</f>
        <v>0</v>
      </c>
      <c r="S1010" s="215">
        <v>0</v>
      </c>
      <c r="T1010" s="216">
        <f>S1010*H1010</f>
        <v>0</v>
      </c>
      <c r="U1010" s="40"/>
      <c r="V1010" s="40"/>
      <c r="W1010" s="40"/>
      <c r="X1010" s="40"/>
      <c r="Y1010" s="40"/>
      <c r="Z1010" s="40"/>
      <c r="AA1010" s="40"/>
      <c r="AB1010" s="40"/>
      <c r="AC1010" s="40"/>
      <c r="AD1010" s="40"/>
      <c r="AE1010" s="40"/>
      <c r="AR1010" s="217" t="s">
        <v>248</v>
      </c>
      <c r="AT1010" s="217" t="s">
        <v>143</v>
      </c>
      <c r="AU1010" s="217" t="s">
        <v>14</v>
      </c>
      <c r="AY1010" s="19" t="s">
        <v>140</v>
      </c>
      <c r="BE1010" s="218">
        <f>IF(N1010="základní",J1010,0)</f>
        <v>0</v>
      </c>
      <c r="BF1010" s="218">
        <f>IF(N1010="snížená",J1010,0)</f>
        <v>0</v>
      </c>
      <c r="BG1010" s="218">
        <f>IF(N1010="zákl. přenesená",J1010,0)</f>
        <v>0</v>
      </c>
      <c r="BH1010" s="218">
        <f>IF(N1010="sníž. přenesená",J1010,0)</f>
        <v>0</v>
      </c>
      <c r="BI1010" s="218">
        <f>IF(N1010="nulová",J1010,0)</f>
        <v>0</v>
      </c>
      <c r="BJ1010" s="19" t="s">
        <v>14</v>
      </c>
      <c r="BK1010" s="218">
        <f>ROUND(I1010*H1010,2)</f>
        <v>0</v>
      </c>
      <c r="BL1010" s="19" t="s">
        <v>248</v>
      </c>
      <c r="BM1010" s="217" t="s">
        <v>1192</v>
      </c>
    </row>
    <row r="1011" s="13" customFormat="1">
      <c r="A1011" s="13"/>
      <c r="B1011" s="224"/>
      <c r="C1011" s="225"/>
      <c r="D1011" s="226" t="s">
        <v>152</v>
      </c>
      <c r="E1011" s="227" t="s">
        <v>19</v>
      </c>
      <c r="F1011" s="228" t="s">
        <v>1053</v>
      </c>
      <c r="G1011" s="225"/>
      <c r="H1011" s="227" t="s">
        <v>19</v>
      </c>
      <c r="I1011" s="229"/>
      <c r="J1011" s="225"/>
      <c r="K1011" s="225"/>
      <c r="L1011" s="230"/>
      <c r="M1011" s="231"/>
      <c r="N1011" s="232"/>
      <c r="O1011" s="232"/>
      <c r="P1011" s="232"/>
      <c r="Q1011" s="232"/>
      <c r="R1011" s="232"/>
      <c r="S1011" s="232"/>
      <c r="T1011" s="233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34" t="s">
        <v>152</v>
      </c>
      <c r="AU1011" s="234" t="s">
        <v>14</v>
      </c>
      <c r="AV1011" s="13" t="s">
        <v>81</v>
      </c>
      <c r="AW1011" s="13" t="s">
        <v>33</v>
      </c>
      <c r="AX1011" s="13" t="s">
        <v>73</v>
      </c>
      <c r="AY1011" s="234" t="s">
        <v>140</v>
      </c>
    </row>
    <row r="1012" s="13" customFormat="1">
      <c r="A1012" s="13"/>
      <c r="B1012" s="224"/>
      <c r="C1012" s="225"/>
      <c r="D1012" s="226" t="s">
        <v>152</v>
      </c>
      <c r="E1012" s="227" t="s">
        <v>19</v>
      </c>
      <c r="F1012" s="228" t="s">
        <v>1118</v>
      </c>
      <c r="G1012" s="225"/>
      <c r="H1012" s="227" t="s">
        <v>19</v>
      </c>
      <c r="I1012" s="229"/>
      <c r="J1012" s="225"/>
      <c r="K1012" s="225"/>
      <c r="L1012" s="230"/>
      <c r="M1012" s="231"/>
      <c r="N1012" s="232"/>
      <c r="O1012" s="232"/>
      <c r="P1012" s="232"/>
      <c r="Q1012" s="232"/>
      <c r="R1012" s="232"/>
      <c r="S1012" s="232"/>
      <c r="T1012" s="233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4" t="s">
        <v>152</v>
      </c>
      <c r="AU1012" s="234" t="s">
        <v>14</v>
      </c>
      <c r="AV1012" s="13" t="s">
        <v>81</v>
      </c>
      <c r="AW1012" s="13" t="s">
        <v>33</v>
      </c>
      <c r="AX1012" s="13" t="s">
        <v>73</v>
      </c>
      <c r="AY1012" s="234" t="s">
        <v>140</v>
      </c>
    </row>
    <row r="1013" s="13" customFormat="1">
      <c r="A1013" s="13"/>
      <c r="B1013" s="224"/>
      <c r="C1013" s="225"/>
      <c r="D1013" s="226" t="s">
        <v>152</v>
      </c>
      <c r="E1013" s="227" t="s">
        <v>19</v>
      </c>
      <c r="F1013" s="228" t="s">
        <v>1179</v>
      </c>
      <c r="G1013" s="225"/>
      <c r="H1013" s="227" t="s">
        <v>19</v>
      </c>
      <c r="I1013" s="229"/>
      <c r="J1013" s="225"/>
      <c r="K1013" s="225"/>
      <c r="L1013" s="230"/>
      <c r="M1013" s="231"/>
      <c r="N1013" s="232"/>
      <c r="O1013" s="232"/>
      <c r="P1013" s="232"/>
      <c r="Q1013" s="232"/>
      <c r="R1013" s="232"/>
      <c r="S1013" s="232"/>
      <c r="T1013" s="233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34" t="s">
        <v>152</v>
      </c>
      <c r="AU1013" s="234" t="s">
        <v>14</v>
      </c>
      <c r="AV1013" s="13" t="s">
        <v>81</v>
      </c>
      <c r="AW1013" s="13" t="s">
        <v>33</v>
      </c>
      <c r="AX1013" s="13" t="s">
        <v>73</v>
      </c>
      <c r="AY1013" s="234" t="s">
        <v>140</v>
      </c>
    </row>
    <row r="1014" s="14" customFormat="1">
      <c r="A1014" s="14"/>
      <c r="B1014" s="235"/>
      <c r="C1014" s="236"/>
      <c r="D1014" s="226" t="s">
        <v>152</v>
      </c>
      <c r="E1014" s="237" t="s">
        <v>19</v>
      </c>
      <c r="F1014" s="238" t="s">
        <v>1193</v>
      </c>
      <c r="G1014" s="236"/>
      <c r="H1014" s="239">
        <v>1</v>
      </c>
      <c r="I1014" s="240"/>
      <c r="J1014" s="236"/>
      <c r="K1014" s="236"/>
      <c r="L1014" s="241"/>
      <c r="M1014" s="242"/>
      <c r="N1014" s="243"/>
      <c r="O1014" s="243"/>
      <c r="P1014" s="243"/>
      <c r="Q1014" s="243"/>
      <c r="R1014" s="243"/>
      <c r="S1014" s="243"/>
      <c r="T1014" s="244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45" t="s">
        <v>152</v>
      </c>
      <c r="AU1014" s="245" t="s">
        <v>14</v>
      </c>
      <c r="AV1014" s="14" t="s">
        <v>14</v>
      </c>
      <c r="AW1014" s="14" t="s">
        <v>33</v>
      </c>
      <c r="AX1014" s="14" t="s">
        <v>81</v>
      </c>
      <c r="AY1014" s="245" t="s">
        <v>140</v>
      </c>
    </row>
    <row r="1015" s="2" customFormat="1" ht="16.5" customHeight="1">
      <c r="A1015" s="40"/>
      <c r="B1015" s="41"/>
      <c r="C1015" s="206" t="s">
        <v>1194</v>
      </c>
      <c r="D1015" s="206" t="s">
        <v>143</v>
      </c>
      <c r="E1015" s="207" t="s">
        <v>1195</v>
      </c>
      <c r="F1015" s="208" t="s">
        <v>1196</v>
      </c>
      <c r="G1015" s="209" t="s">
        <v>146</v>
      </c>
      <c r="H1015" s="210">
        <v>1</v>
      </c>
      <c r="I1015" s="211"/>
      <c r="J1015" s="212">
        <f>ROUND(I1015*H1015,2)</f>
        <v>0</v>
      </c>
      <c r="K1015" s="208" t="s">
        <v>19</v>
      </c>
      <c r="L1015" s="46"/>
      <c r="M1015" s="213" t="s">
        <v>19</v>
      </c>
      <c r="N1015" s="214" t="s">
        <v>45</v>
      </c>
      <c r="O1015" s="86"/>
      <c r="P1015" s="215">
        <f>O1015*H1015</f>
        <v>0</v>
      </c>
      <c r="Q1015" s="215">
        <v>0</v>
      </c>
      <c r="R1015" s="215">
        <f>Q1015*H1015</f>
        <v>0</v>
      </c>
      <c r="S1015" s="215">
        <v>0</v>
      </c>
      <c r="T1015" s="216">
        <f>S1015*H1015</f>
        <v>0</v>
      </c>
      <c r="U1015" s="40"/>
      <c r="V1015" s="40"/>
      <c r="W1015" s="40"/>
      <c r="X1015" s="40"/>
      <c r="Y1015" s="40"/>
      <c r="Z1015" s="40"/>
      <c r="AA1015" s="40"/>
      <c r="AB1015" s="40"/>
      <c r="AC1015" s="40"/>
      <c r="AD1015" s="40"/>
      <c r="AE1015" s="40"/>
      <c r="AR1015" s="217" t="s">
        <v>248</v>
      </c>
      <c r="AT1015" s="217" t="s">
        <v>143</v>
      </c>
      <c r="AU1015" s="217" t="s">
        <v>14</v>
      </c>
      <c r="AY1015" s="19" t="s">
        <v>140</v>
      </c>
      <c r="BE1015" s="218">
        <f>IF(N1015="základní",J1015,0)</f>
        <v>0</v>
      </c>
      <c r="BF1015" s="218">
        <f>IF(N1015="snížená",J1015,0)</f>
        <v>0</v>
      </c>
      <c r="BG1015" s="218">
        <f>IF(N1015="zákl. přenesená",J1015,0)</f>
        <v>0</v>
      </c>
      <c r="BH1015" s="218">
        <f>IF(N1015="sníž. přenesená",J1015,0)</f>
        <v>0</v>
      </c>
      <c r="BI1015" s="218">
        <f>IF(N1015="nulová",J1015,0)</f>
        <v>0</v>
      </c>
      <c r="BJ1015" s="19" t="s">
        <v>14</v>
      </c>
      <c r="BK1015" s="218">
        <f>ROUND(I1015*H1015,2)</f>
        <v>0</v>
      </c>
      <c r="BL1015" s="19" t="s">
        <v>248</v>
      </c>
      <c r="BM1015" s="217" t="s">
        <v>1197</v>
      </c>
    </row>
    <row r="1016" s="13" customFormat="1">
      <c r="A1016" s="13"/>
      <c r="B1016" s="224"/>
      <c r="C1016" s="225"/>
      <c r="D1016" s="226" t="s">
        <v>152</v>
      </c>
      <c r="E1016" s="227" t="s">
        <v>19</v>
      </c>
      <c r="F1016" s="228" t="s">
        <v>1053</v>
      </c>
      <c r="G1016" s="225"/>
      <c r="H1016" s="227" t="s">
        <v>19</v>
      </c>
      <c r="I1016" s="229"/>
      <c r="J1016" s="225"/>
      <c r="K1016" s="225"/>
      <c r="L1016" s="230"/>
      <c r="M1016" s="231"/>
      <c r="N1016" s="232"/>
      <c r="O1016" s="232"/>
      <c r="P1016" s="232"/>
      <c r="Q1016" s="232"/>
      <c r="R1016" s="232"/>
      <c r="S1016" s="232"/>
      <c r="T1016" s="233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4" t="s">
        <v>152</v>
      </c>
      <c r="AU1016" s="234" t="s">
        <v>14</v>
      </c>
      <c r="AV1016" s="13" t="s">
        <v>81</v>
      </c>
      <c r="AW1016" s="13" t="s">
        <v>33</v>
      </c>
      <c r="AX1016" s="13" t="s">
        <v>73</v>
      </c>
      <c r="AY1016" s="234" t="s">
        <v>140</v>
      </c>
    </row>
    <row r="1017" s="13" customFormat="1">
      <c r="A1017" s="13"/>
      <c r="B1017" s="224"/>
      <c r="C1017" s="225"/>
      <c r="D1017" s="226" t="s">
        <v>152</v>
      </c>
      <c r="E1017" s="227" t="s">
        <v>19</v>
      </c>
      <c r="F1017" s="228" t="s">
        <v>1118</v>
      </c>
      <c r="G1017" s="225"/>
      <c r="H1017" s="227" t="s">
        <v>19</v>
      </c>
      <c r="I1017" s="229"/>
      <c r="J1017" s="225"/>
      <c r="K1017" s="225"/>
      <c r="L1017" s="230"/>
      <c r="M1017" s="231"/>
      <c r="N1017" s="232"/>
      <c r="O1017" s="232"/>
      <c r="P1017" s="232"/>
      <c r="Q1017" s="232"/>
      <c r="R1017" s="232"/>
      <c r="S1017" s="232"/>
      <c r="T1017" s="233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34" t="s">
        <v>152</v>
      </c>
      <c r="AU1017" s="234" t="s">
        <v>14</v>
      </c>
      <c r="AV1017" s="13" t="s">
        <v>81</v>
      </c>
      <c r="AW1017" s="13" t="s">
        <v>33</v>
      </c>
      <c r="AX1017" s="13" t="s">
        <v>73</v>
      </c>
      <c r="AY1017" s="234" t="s">
        <v>140</v>
      </c>
    </row>
    <row r="1018" s="13" customFormat="1">
      <c r="A1018" s="13"/>
      <c r="B1018" s="224"/>
      <c r="C1018" s="225"/>
      <c r="D1018" s="226" t="s">
        <v>152</v>
      </c>
      <c r="E1018" s="227" t="s">
        <v>19</v>
      </c>
      <c r="F1018" s="228" t="s">
        <v>1179</v>
      </c>
      <c r="G1018" s="225"/>
      <c r="H1018" s="227" t="s">
        <v>19</v>
      </c>
      <c r="I1018" s="229"/>
      <c r="J1018" s="225"/>
      <c r="K1018" s="225"/>
      <c r="L1018" s="230"/>
      <c r="M1018" s="231"/>
      <c r="N1018" s="232"/>
      <c r="O1018" s="232"/>
      <c r="P1018" s="232"/>
      <c r="Q1018" s="232"/>
      <c r="R1018" s="232"/>
      <c r="S1018" s="232"/>
      <c r="T1018" s="233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34" t="s">
        <v>152</v>
      </c>
      <c r="AU1018" s="234" t="s">
        <v>14</v>
      </c>
      <c r="AV1018" s="13" t="s">
        <v>81</v>
      </c>
      <c r="AW1018" s="13" t="s">
        <v>33</v>
      </c>
      <c r="AX1018" s="13" t="s">
        <v>73</v>
      </c>
      <c r="AY1018" s="234" t="s">
        <v>140</v>
      </c>
    </row>
    <row r="1019" s="14" customFormat="1">
      <c r="A1019" s="14"/>
      <c r="B1019" s="235"/>
      <c r="C1019" s="236"/>
      <c r="D1019" s="226" t="s">
        <v>152</v>
      </c>
      <c r="E1019" s="237" t="s">
        <v>19</v>
      </c>
      <c r="F1019" s="238" t="s">
        <v>1198</v>
      </c>
      <c r="G1019" s="236"/>
      <c r="H1019" s="239">
        <v>1</v>
      </c>
      <c r="I1019" s="240"/>
      <c r="J1019" s="236"/>
      <c r="K1019" s="236"/>
      <c r="L1019" s="241"/>
      <c r="M1019" s="242"/>
      <c r="N1019" s="243"/>
      <c r="O1019" s="243"/>
      <c r="P1019" s="243"/>
      <c r="Q1019" s="243"/>
      <c r="R1019" s="243"/>
      <c r="S1019" s="243"/>
      <c r="T1019" s="244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45" t="s">
        <v>152</v>
      </c>
      <c r="AU1019" s="245" t="s">
        <v>14</v>
      </c>
      <c r="AV1019" s="14" t="s">
        <v>14</v>
      </c>
      <c r="AW1019" s="14" t="s">
        <v>33</v>
      </c>
      <c r="AX1019" s="14" t="s">
        <v>81</v>
      </c>
      <c r="AY1019" s="245" t="s">
        <v>140</v>
      </c>
    </row>
    <row r="1020" s="2" customFormat="1" ht="16.5" customHeight="1">
      <c r="A1020" s="40"/>
      <c r="B1020" s="41"/>
      <c r="C1020" s="206" t="s">
        <v>1199</v>
      </c>
      <c r="D1020" s="206" t="s">
        <v>143</v>
      </c>
      <c r="E1020" s="207" t="s">
        <v>1200</v>
      </c>
      <c r="F1020" s="208" t="s">
        <v>1196</v>
      </c>
      <c r="G1020" s="209" t="s">
        <v>146</v>
      </c>
      <c r="H1020" s="210">
        <v>1</v>
      </c>
      <c r="I1020" s="211"/>
      <c r="J1020" s="212">
        <f>ROUND(I1020*H1020,2)</f>
        <v>0</v>
      </c>
      <c r="K1020" s="208" t="s">
        <v>19</v>
      </c>
      <c r="L1020" s="46"/>
      <c r="M1020" s="213" t="s">
        <v>19</v>
      </c>
      <c r="N1020" s="214" t="s">
        <v>45</v>
      </c>
      <c r="O1020" s="86"/>
      <c r="P1020" s="215">
        <f>O1020*H1020</f>
        <v>0</v>
      </c>
      <c r="Q1020" s="215">
        <v>0</v>
      </c>
      <c r="R1020" s="215">
        <f>Q1020*H1020</f>
        <v>0</v>
      </c>
      <c r="S1020" s="215">
        <v>0</v>
      </c>
      <c r="T1020" s="216">
        <f>S1020*H1020</f>
        <v>0</v>
      </c>
      <c r="U1020" s="40"/>
      <c r="V1020" s="40"/>
      <c r="W1020" s="40"/>
      <c r="X1020" s="40"/>
      <c r="Y1020" s="40"/>
      <c r="Z1020" s="40"/>
      <c r="AA1020" s="40"/>
      <c r="AB1020" s="40"/>
      <c r="AC1020" s="40"/>
      <c r="AD1020" s="40"/>
      <c r="AE1020" s="40"/>
      <c r="AR1020" s="217" t="s">
        <v>248</v>
      </c>
      <c r="AT1020" s="217" t="s">
        <v>143</v>
      </c>
      <c r="AU1020" s="217" t="s">
        <v>14</v>
      </c>
      <c r="AY1020" s="19" t="s">
        <v>140</v>
      </c>
      <c r="BE1020" s="218">
        <f>IF(N1020="základní",J1020,0)</f>
        <v>0</v>
      </c>
      <c r="BF1020" s="218">
        <f>IF(N1020="snížená",J1020,0)</f>
        <v>0</v>
      </c>
      <c r="BG1020" s="218">
        <f>IF(N1020="zákl. přenesená",J1020,0)</f>
        <v>0</v>
      </c>
      <c r="BH1020" s="218">
        <f>IF(N1020="sníž. přenesená",J1020,0)</f>
        <v>0</v>
      </c>
      <c r="BI1020" s="218">
        <f>IF(N1020="nulová",J1020,0)</f>
        <v>0</v>
      </c>
      <c r="BJ1020" s="19" t="s">
        <v>14</v>
      </c>
      <c r="BK1020" s="218">
        <f>ROUND(I1020*H1020,2)</f>
        <v>0</v>
      </c>
      <c r="BL1020" s="19" t="s">
        <v>248</v>
      </c>
      <c r="BM1020" s="217" t="s">
        <v>1201</v>
      </c>
    </row>
    <row r="1021" s="13" customFormat="1">
      <c r="A1021" s="13"/>
      <c r="B1021" s="224"/>
      <c r="C1021" s="225"/>
      <c r="D1021" s="226" t="s">
        <v>152</v>
      </c>
      <c r="E1021" s="227" t="s">
        <v>19</v>
      </c>
      <c r="F1021" s="228" t="s">
        <v>1053</v>
      </c>
      <c r="G1021" s="225"/>
      <c r="H1021" s="227" t="s">
        <v>19</v>
      </c>
      <c r="I1021" s="229"/>
      <c r="J1021" s="225"/>
      <c r="K1021" s="225"/>
      <c r="L1021" s="230"/>
      <c r="M1021" s="231"/>
      <c r="N1021" s="232"/>
      <c r="O1021" s="232"/>
      <c r="P1021" s="232"/>
      <c r="Q1021" s="232"/>
      <c r="R1021" s="232"/>
      <c r="S1021" s="232"/>
      <c r="T1021" s="233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34" t="s">
        <v>152</v>
      </c>
      <c r="AU1021" s="234" t="s">
        <v>14</v>
      </c>
      <c r="AV1021" s="13" t="s">
        <v>81</v>
      </c>
      <c r="AW1021" s="13" t="s">
        <v>33</v>
      </c>
      <c r="AX1021" s="13" t="s">
        <v>73</v>
      </c>
      <c r="AY1021" s="234" t="s">
        <v>140</v>
      </c>
    </row>
    <row r="1022" s="13" customFormat="1">
      <c r="A1022" s="13"/>
      <c r="B1022" s="224"/>
      <c r="C1022" s="225"/>
      <c r="D1022" s="226" t="s">
        <v>152</v>
      </c>
      <c r="E1022" s="227" t="s">
        <v>19</v>
      </c>
      <c r="F1022" s="228" t="s">
        <v>1118</v>
      </c>
      <c r="G1022" s="225"/>
      <c r="H1022" s="227" t="s">
        <v>19</v>
      </c>
      <c r="I1022" s="229"/>
      <c r="J1022" s="225"/>
      <c r="K1022" s="225"/>
      <c r="L1022" s="230"/>
      <c r="M1022" s="231"/>
      <c r="N1022" s="232"/>
      <c r="O1022" s="232"/>
      <c r="P1022" s="232"/>
      <c r="Q1022" s="232"/>
      <c r="R1022" s="232"/>
      <c r="S1022" s="232"/>
      <c r="T1022" s="233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34" t="s">
        <v>152</v>
      </c>
      <c r="AU1022" s="234" t="s">
        <v>14</v>
      </c>
      <c r="AV1022" s="13" t="s">
        <v>81</v>
      </c>
      <c r="AW1022" s="13" t="s">
        <v>33</v>
      </c>
      <c r="AX1022" s="13" t="s">
        <v>73</v>
      </c>
      <c r="AY1022" s="234" t="s">
        <v>140</v>
      </c>
    </row>
    <row r="1023" s="13" customFormat="1">
      <c r="A1023" s="13"/>
      <c r="B1023" s="224"/>
      <c r="C1023" s="225"/>
      <c r="D1023" s="226" t="s">
        <v>152</v>
      </c>
      <c r="E1023" s="227" t="s">
        <v>19</v>
      </c>
      <c r="F1023" s="228" t="s">
        <v>1179</v>
      </c>
      <c r="G1023" s="225"/>
      <c r="H1023" s="227" t="s">
        <v>19</v>
      </c>
      <c r="I1023" s="229"/>
      <c r="J1023" s="225"/>
      <c r="K1023" s="225"/>
      <c r="L1023" s="230"/>
      <c r="M1023" s="231"/>
      <c r="N1023" s="232"/>
      <c r="O1023" s="232"/>
      <c r="P1023" s="232"/>
      <c r="Q1023" s="232"/>
      <c r="R1023" s="232"/>
      <c r="S1023" s="232"/>
      <c r="T1023" s="233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34" t="s">
        <v>152</v>
      </c>
      <c r="AU1023" s="234" t="s">
        <v>14</v>
      </c>
      <c r="AV1023" s="13" t="s">
        <v>81</v>
      </c>
      <c r="AW1023" s="13" t="s">
        <v>33</v>
      </c>
      <c r="AX1023" s="13" t="s">
        <v>73</v>
      </c>
      <c r="AY1023" s="234" t="s">
        <v>140</v>
      </c>
    </row>
    <row r="1024" s="14" customFormat="1">
      <c r="A1024" s="14"/>
      <c r="B1024" s="235"/>
      <c r="C1024" s="236"/>
      <c r="D1024" s="226" t="s">
        <v>152</v>
      </c>
      <c r="E1024" s="237" t="s">
        <v>19</v>
      </c>
      <c r="F1024" s="238" t="s">
        <v>1202</v>
      </c>
      <c r="G1024" s="236"/>
      <c r="H1024" s="239">
        <v>1</v>
      </c>
      <c r="I1024" s="240"/>
      <c r="J1024" s="236"/>
      <c r="K1024" s="236"/>
      <c r="L1024" s="241"/>
      <c r="M1024" s="242"/>
      <c r="N1024" s="243"/>
      <c r="O1024" s="243"/>
      <c r="P1024" s="243"/>
      <c r="Q1024" s="243"/>
      <c r="R1024" s="243"/>
      <c r="S1024" s="243"/>
      <c r="T1024" s="244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45" t="s">
        <v>152</v>
      </c>
      <c r="AU1024" s="245" t="s">
        <v>14</v>
      </c>
      <c r="AV1024" s="14" t="s">
        <v>14</v>
      </c>
      <c r="AW1024" s="14" t="s">
        <v>33</v>
      </c>
      <c r="AX1024" s="14" t="s">
        <v>81</v>
      </c>
      <c r="AY1024" s="245" t="s">
        <v>140</v>
      </c>
    </row>
    <row r="1025" s="2" customFormat="1" ht="16.5" customHeight="1">
      <c r="A1025" s="40"/>
      <c r="B1025" s="41"/>
      <c r="C1025" s="206" t="s">
        <v>1203</v>
      </c>
      <c r="D1025" s="206" t="s">
        <v>143</v>
      </c>
      <c r="E1025" s="207" t="s">
        <v>1204</v>
      </c>
      <c r="F1025" s="208" t="s">
        <v>1205</v>
      </c>
      <c r="G1025" s="209" t="s">
        <v>146</v>
      </c>
      <c r="H1025" s="210">
        <v>4</v>
      </c>
      <c r="I1025" s="211"/>
      <c r="J1025" s="212">
        <f>ROUND(I1025*H1025,2)</f>
        <v>0</v>
      </c>
      <c r="K1025" s="208" t="s">
        <v>19</v>
      </c>
      <c r="L1025" s="46"/>
      <c r="M1025" s="213" t="s">
        <v>19</v>
      </c>
      <c r="N1025" s="214" t="s">
        <v>45</v>
      </c>
      <c r="O1025" s="86"/>
      <c r="P1025" s="215">
        <f>O1025*H1025</f>
        <v>0</v>
      </c>
      <c r="Q1025" s="215">
        <v>0</v>
      </c>
      <c r="R1025" s="215">
        <f>Q1025*H1025</f>
        <v>0</v>
      </c>
      <c r="S1025" s="215">
        <v>0</v>
      </c>
      <c r="T1025" s="216">
        <f>S1025*H1025</f>
        <v>0</v>
      </c>
      <c r="U1025" s="40"/>
      <c r="V1025" s="40"/>
      <c r="W1025" s="40"/>
      <c r="X1025" s="40"/>
      <c r="Y1025" s="40"/>
      <c r="Z1025" s="40"/>
      <c r="AA1025" s="40"/>
      <c r="AB1025" s="40"/>
      <c r="AC1025" s="40"/>
      <c r="AD1025" s="40"/>
      <c r="AE1025" s="40"/>
      <c r="AR1025" s="217" t="s">
        <v>248</v>
      </c>
      <c r="AT1025" s="217" t="s">
        <v>143</v>
      </c>
      <c r="AU1025" s="217" t="s">
        <v>14</v>
      </c>
      <c r="AY1025" s="19" t="s">
        <v>140</v>
      </c>
      <c r="BE1025" s="218">
        <f>IF(N1025="základní",J1025,0)</f>
        <v>0</v>
      </c>
      <c r="BF1025" s="218">
        <f>IF(N1025="snížená",J1025,0)</f>
        <v>0</v>
      </c>
      <c r="BG1025" s="218">
        <f>IF(N1025="zákl. přenesená",J1025,0)</f>
        <v>0</v>
      </c>
      <c r="BH1025" s="218">
        <f>IF(N1025="sníž. přenesená",J1025,0)</f>
        <v>0</v>
      </c>
      <c r="BI1025" s="218">
        <f>IF(N1025="nulová",J1025,0)</f>
        <v>0</v>
      </c>
      <c r="BJ1025" s="19" t="s">
        <v>14</v>
      </c>
      <c r="BK1025" s="218">
        <f>ROUND(I1025*H1025,2)</f>
        <v>0</v>
      </c>
      <c r="BL1025" s="19" t="s">
        <v>248</v>
      </c>
      <c r="BM1025" s="217" t="s">
        <v>1206</v>
      </c>
    </row>
    <row r="1026" s="13" customFormat="1">
      <c r="A1026" s="13"/>
      <c r="B1026" s="224"/>
      <c r="C1026" s="225"/>
      <c r="D1026" s="226" t="s">
        <v>152</v>
      </c>
      <c r="E1026" s="227" t="s">
        <v>19</v>
      </c>
      <c r="F1026" s="228" t="s">
        <v>1053</v>
      </c>
      <c r="G1026" s="225"/>
      <c r="H1026" s="227" t="s">
        <v>19</v>
      </c>
      <c r="I1026" s="229"/>
      <c r="J1026" s="225"/>
      <c r="K1026" s="225"/>
      <c r="L1026" s="230"/>
      <c r="M1026" s="231"/>
      <c r="N1026" s="232"/>
      <c r="O1026" s="232"/>
      <c r="P1026" s="232"/>
      <c r="Q1026" s="232"/>
      <c r="R1026" s="232"/>
      <c r="S1026" s="232"/>
      <c r="T1026" s="233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34" t="s">
        <v>152</v>
      </c>
      <c r="AU1026" s="234" t="s">
        <v>14</v>
      </c>
      <c r="AV1026" s="13" t="s">
        <v>81</v>
      </c>
      <c r="AW1026" s="13" t="s">
        <v>33</v>
      </c>
      <c r="AX1026" s="13" t="s">
        <v>73</v>
      </c>
      <c r="AY1026" s="234" t="s">
        <v>140</v>
      </c>
    </row>
    <row r="1027" s="13" customFormat="1">
      <c r="A1027" s="13"/>
      <c r="B1027" s="224"/>
      <c r="C1027" s="225"/>
      <c r="D1027" s="226" t="s">
        <v>152</v>
      </c>
      <c r="E1027" s="227" t="s">
        <v>19</v>
      </c>
      <c r="F1027" s="228" t="s">
        <v>1118</v>
      </c>
      <c r="G1027" s="225"/>
      <c r="H1027" s="227" t="s">
        <v>19</v>
      </c>
      <c r="I1027" s="229"/>
      <c r="J1027" s="225"/>
      <c r="K1027" s="225"/>
      <c r="L1027" s="230"/>
      <c r="M1027" s="231"/>
      <c r="N1027" s="232"/>
      <c r="O1027" s="232"/>
      <c r="P1027" s="232"/>
      <c r="Q1027" s="232"/>
      <c r="R1027" s="232"/>
      <c r="S1027" s="232"/>
      <c r="T1027" s="233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34" t="s">
        <v>152</v>
      </c>
      <c r="AU1027" s="234" t="s">
        <v>14</v>
      </c>
      <c r="AV1027" s="13" t="s">
        <v>81</v>
      </c>
      <c r="AW1027" s="13" t="s">
        <v>33</v>
      </c>
      <c r="AX1027" s="13" t="s">
        <v>73</v>
      </c>
      <c r="AY1027" s="234" t="s">
        <v>140</v>
      </c>
    </row>
    <row r="1028" s="13" customFormat="1">
      <c r="A1028" s="13"/>
      <c r="B1028" s="224"/>
      <c r="C1028" s="225"/>
      <c r="D1028" s="226" t="s">
        <v>152</v>
      </c>
      <c r="E1028" s="227" t="s">
        <v>19</v>
      </c>
      <c r="F1028" s="228" t="s">
        <v>1179</v>
      </c>
      <c r="G1028" s="225"/>
      <c r="H1028" s="227" t="s">
        <v>19</v>
      </c>
      <c r="I1028" s="229"/>
      <c r="J1028" s="225"/>
      <c r="K1028" s="225"/>
      <c r="L1028" s="230"/>
      <c r="M1028" s="231"/>
      <c r="N1028" s="232"/>
      <c r="O1028" s="232"/>
      <c r="P1028" s="232"/>
      <c r="Q1028" s="232"/>
      <c r="R1028" s="232"/>
      <c r="S1028" s="232"/>
      <c r="T1028" s="233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34" t="s">
        <v>152</v>
      </c>
      <c r="AU1028" s="234" t="s">
        <v>14</v>
      </c>
      <c r="AV1028" s="13" t="s">
        <v>81</v>
      </c>
      <c r="AW1028" s="13" t="s">
        <v>33</v>
      </c>
      <c r="AX1028" s="13" t="s">
        <v>73</v>
      </c>
      <c r="AY1028" s="234" t="s">
        <v>140</v>
      </c>
    </row>
    <row r="1029" s="14" customFormat="1">
      <c r="A1029" s="14"/>
      <c r="B1029" s="235"/>
      <c r="C1029" s="236"/>
      <c r="D1029" s="226" t="s">
        <v>152</v>
      </c>
      <c r="E1029" s="237" t="s">
        <v>19</v>
      </c>
      <c r="F1029" s="238" t="s">
        <v>1207</v>
      </c>
      <c r="G1029" s="236"/>
      <c r="H1029" s="239">
        <v>4</v>
      </c>
      <c r="I1029" s="240"/>
      <c r="J1029" s="236"/>
      <c r="K1029" s="236"/>
      <c r="L1029" s="241"/>
      <c r="M1029" s="242"/>
      <c r="N1029" s="243"/>
      <c r="O1029" s="243"/>
      <c r="P1029" s="243"/>
      <c r="Q1029" s="243"/>
      <c r="R1029" s="243"/>
      <c r="S1029" s="243"/>
      <c r="T1029" s="244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45" t="s">
        <v>152</v>
      </c>
      <c r="AU1029" s="245" t="s">
        <v>14</v>
      </c>
      <c r="AV1029" s="14" t="s">
        <v>14</v>
      </c>
      <c r="AW1029" s="14" t="s">
        <v>33</v>
      </c>
      <c r="AX1029" s="14" t="s">
        <v>81</v>
      </c>
      <c r="AY1029" s="245" t="s">
        <v>140</v>
      </c>
    </row>
    <row r="1030" s="2" customFormat="1" ht="16.5" customHeight="1">
      <c r="A1030" s="40"/>
      <c r="B1030" s="41"/>
      <c r="C1030" s="206" t="s">
        <v>1208</v>
      </c>
      <c r="D1030" s="206" t="s">
        <v>143</v>
      </c>
      <c r="E1030" s="207" t="s">
        <v>1209</v>
      </c>
      <c r="F1030" s="208" t="s">
        <v>1210</v>
      </c>
      <c r="G1030" s="209" t="s">
        <v>146</v>
      </c>
      <c r="H1030" s="210">
        <v>2</v>
      </c>
      <c r="I1030" s="211"/>
      <c r="J1030" s="212">
        <f>ROUND(I1030*H1030,2)</f>
        <v>0</v>
      </c>
      <c r="K1030" s="208" t="s">
        <v>19</v>
      </c>
      <c r="L1030" s="46"/>
      <c r="M1030" s="213" t="s">
        <v>19</v>
      </c>
      <c r="N1030" s="214" t="s">
        <v>45</v>
      </c>
      <c r="O1030" s="86"/>
      <c r="P1030" s="215">
        <f>O1030*H1030</f>
        <v>0</v>
      </c>
      <c r="Q1030" s="215">
        <v>0</v>
      </c>
      <c r="R1030" s="215">
        <f>Q1030*H1030</f>
        <v>0</v>
      </c>
      <c r="S1030" s="215">
        <v>0</v>
      </c>
      <c r="T1030" s="216">
        <f>S1030*H1030</f>
        <v>0</v>
      </c>
      <c r="U1030" s="40"/>
      <c r="V1030" s="40"/>
      <c r="W1030" s="40"/>
      <c r="X1030" s="40"/>
      <c r="Y1030" s="40"/>
      <c r="Z1030" s="40"/>
      <c r="AA1030" s="40"/>
      <c r="AB1030" s="40"/>
      <c r="AC1030" s="40"/>
      <c r="AD1030" s="40"/>
      <c r="AE1030" s="40"/>
      <c r="AR1030" s="217" t="s">
        <v>248</v>
      </c>
      <c r="AT1030" s="217" t="s">
        <v>143</v>
      </c>
      <c r="AU1030" s="217" t="s">
        <v>14</v>
      </c>
      <c r="AY1030" s="19" t="s">
        <v>140</v>
      </c>
      <c r="BE1030" s="218">
        <f>IF(N1030="základní",J1030,0)</f>
        <v>0</v>
      </c>
      <c r="BF1030" s="218">
        <f>IF(N1030="snížená",J1030,0)</f>
        <v>0</v>
      </c>
      <c r="BG1030" s="218">
        <f>IF(N1030="zákl. přenesená",J1030,0)</f>
        <v>0</v>
      </c>
      <c r="BH1030" s="218">
        <f>IF(N1030="sníž. přenesená",J1030,0)</f>
        <v>0</v>
      </c>
      <c r="BI1030" s="218">
        <f>IF(N1030="nulová",J1030,0)</f>
        <v>0</v>
      </c>
      <c r="BJ1030" s="19" t="s">
        <v>14</v>
      </c>
      <c r="BK1030" s="218">
        <f>ROUND(I1030*H1030,2)</f>
        <v>0</v>
      </c>
      <c r="BL1030" s="19" t="s">
        <v>248</v>
      </c>
      <c r="BM1030" s="217" t="s">
        <v>1211</v>
      </c>
    </row>
    <row r="1031" s="13" customFormat="1">
      <c r="A1031" s="13"/>
      <c r="B1031" s="224"/>
      <c r="C1031" s="225"/>
      <c r="D1031" s="226" t="s">
        <v>152</v>
      </c>
      <c r="E1031" s="227" t="s">
        <v>19</v>
      </c>
      <c r="F1031" s="228" t="s">
        <v>1053</v>
      </c>
      <c r="G1031" s="225"/>
      <c r="H1031" s="227" t="s">
        <v>19</v>
      </c>
      <c r="I1031" s="229"/>
      <c r="J1031" s="225"/>
      <c r="K1031" s="225"/>
      <c r="L1031" s="230"/>
      <c r="M1031" s="231"/>
      <c r="N1031" s="232"/>
      <c r="O1031" s="232"/>
      <c r="P1031" s="232"/>
      <c r="Q1031" s="232"/>
      <c r="R1031" s="232"/>
      <c r="S1031" s="232"/>
      <c r="T1031" s="233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34" t="s">
        <v>152</v>
      </c>
      <c r="AU1031" s="234" t="s">
        <v>14</v>
      </c>
      <c r="AV1031" s="13" t="s">
        <v>81</v>
      </c>
      <c r="AW1031" s="13" t="s">
        <v>33</v>
      </c>
      <c r="AX1031" s="13" t="s">
        <v>73</v>
      </c>
      <c r="AY1031" s="234" t="s">
        <v>140</v>
      </c>
    </row>
    <row r="1032" s="13" customFormat="1">
      <c r="A1032" s="13"/>
      <c r="B1032" s="224"/>
      <c r="C1032" s="225"/>
      <c r="D1032" s="226" t="s">
        <v>152</v>
      </c>
      <c r="E1032" s="227" t="s">
        <v>19</v>
      </c>
      <c r="F1032" s="228" t="s">
        <v>1118</v>
      </c>
      <c r="G1032" s="225"/>
      <c r="H1032" s="227" t="s">
        <v>19</v>
      </c>
      <c r="I1032" s="229"/>
      <c r="J1032" s="225"/>
      <c r="K1032" s="225"/>
      <c r="L1032" s="230"/>
      <c r="M1032" s="231"/>
      <c r="N1032" s="232"/>
      <c r="O1032" s="232"/>
      <c r="P1032" s="232"/>
      <c r="Q1032" s="232"/>
      <c r="R1032" s="232"/>
      <c r="S1032" s="232"/>
      <c r="T1032" s="233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34" t="s">
        <v>152</v>
      </c>
      <c r="AU1032" s="234" t="s">
        <v>14</v>
      </c>
      <c r="AV1032" s="13" t="s">
        <v>81</v>
      </c>
      <c r="AW1032" s="13" t="s">
        <v>33</v>
      </c>
      <c r="AX1032" s="13" t="s">
        <v>73</v>
      </c>
      <c r="AY1032" s="234" t="s">
        <v>140</v>
      </c>
    </row>
    <row r="1033" s="13" customFormat="1">
      <c r="A1033" s="13"/>
      <c r="B1033" s="224"/>
      <c r="C1033" s="225"/>
      <c r="D1033" s="226" t="s">
        <v>152</v>
      </c>
      <c r="E1033" s="227" t="s">
        <v>19</v>
      </c>
      <c r="F1033" s="228" t="s">
        <v>1179</v>
      </c>
      <c r="G1033" s="225"/>
      <c r="H1033" s="227" t="s">
        <v>19</v>
      </c>
      <c r="I1033" s="229"/>
      <c r="J1033" s="225"/>
      <c r="K1033" s="225"/>
      <c r="L1033" s="230"/>
      <c r="M1033" s="231"/>
      <c r="N1033" s="232"/>
      <c r="O1033" s="232"/>
      <c r="P1033" s="232"/>
      <c r="Q1033" s="232"/>
      <c r="R1033" s="232"/>
      <c r="S1033" s="232"/>
      <c r="T1033" s="233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34" t="s">
        <v>152</v>
      </c>
      <c r="AU1033" s="234" t="s">
        <v>14</v>
      </c>
      <c r="AV1033" s="13" t="s">
        <v>81</v>
      </c>
      <c r="AW1033" s="13" t="s">
        <v>33</v>
      </c>
      <c r="AX1033" s="13" t="s">
        <v>73</v>
      </c>
      <c r="AY1033" s="234" t="s">
        <v>140</v>
      </c>
    </row>
    <row r="1034" s="14" customFormat="1">
      <c r="A1034" s="14"/>
      <c r="B1034" s="235"/>
      <c r="C1034" s="236"/>
      <c r="D1034" s="226" t="s">
        <v>152</v>
      </c>
      <c r="E1034" s="237" t="s">
        <v>19</v>
      </c>
      <c r="F1034" s="238" t="s">
        <v>1212</v>
      </c>
      <c r="G1034" s="236"/>
      <c r="H1034" s="239">
        <v>2</v>
      </c>
      <c r="I1034" s="240"/>
      <c r="J1034" s="236"/>
      <c r="K1034" s="236"/>
      <c r="L1034" s="241"/>
      <c r="M1034" s="242"/>
      <c r="N1034" s="243"/>
      <c r="O1034" s="243"/>
      <c r="P1034" s="243"/>
      <c r="Q1034" s="243"/>
      <c r="R1034" s="243"/>
      <c r="S1034" s="243"/>
      <c r="T1034" s="244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45" t="s">
        <v>152</v>
      </c>
      <c r="AU1034" s="245" t="s">
        <v>14</v>
      </c>
      <c r="AV1034" s="14" t="s">
        <v>14</v>
      </c>
      <c r="AW1034" s="14" t="s">
        <v>33</v>
      </c>
      <c r="AX1034" s="14" t="s">
        <v>81</v>
      </c>
      <c r="AY1034" s="245" t="s">
        <v>140</v>
      </c>
    </row>
    <row r="1035" s="2" customFormat="1" ht="16.5" customHeight="1">
      <c r="A1035" s="40"/>
      <c r="B1035" s="41"/>
      <c r="C1035" s="206" t="s">
        <v>1213</v>
      </c>
      <c r="D1035" s="206" t="s">
        <v>143</v>
      </c>
      <c r="E1035" s="207" t="s">
        <v>1214</v>
      </c>
      <c r="F1035" s="208" t="s">
        <v>1215</v>
      </c>
      <c r="G1035" s="209" t="s">
        <v>146</v>
      </c>
      <c r="H1035" s="210">
        <v>1</v>
      </c>
      <c r="I1035" s="211"/>
      <c r="J1035" s="212">
        <f>ROUND(I1035*H1035,2)</f>
        <v>0</v>
      </c>
      <c r="K1035" s="208" t="s">
        <v>19</v>
      </c>
      <c r="L1035" s="46"/>
      <c r="M1035" s="213" t="s">
        <v>19</v>
      </c>
      <c r="N1035" s="214" t="s">
        <v>45</v>
      </c>
      <c r="O1035" s="86"/>
      <c r="P1035" s="215">
        <f>O1035*H1035</f>
        <v>0</v>
      </c>
      <c r="Q1035" s="215">
        <v>0</v>
      </c>
      <c r="R1035" s="215">
        <f>Q1035*H1035</f>
        <v>0</v>
      </c>
      <c r="S1035" s="215">
        <v>0</v>
      </c>
      <c r="T1035" s="216">
        <f>S1035*H1035</f>
        <v>0</v>
      </c>
      <c r="U1035" s="40"/>
      <c r="V1035" s="40"/>
      <c r="W1035" s="40"/>
      <c r="X1035" s="40"/>
      <c r="Y1035" s="40"/>
      <c r="Z1035" s="40"/>
      <c r="AA1035" s="40"/>
      <c r="AB1035" s="40"/>
      <c r="AC1035" s="40"/>
      <c r="AD1035" s="40"/>
      <c r="AE1035" s="40"/>
      <c r="AR1035" s="217" t="s">
        <v>248</v>
      </c>
      <c r="AT1035" s="217" t="s">
        <v>143</v>
      </c>
      <c r="AU1035" s="217" t="s">
        <v>14</v>
      </c>
      <c r="AY1035" s="19" t="s">
        <v>140</v>
      </c>
      <c r="BE1035" s="218">
        <f>IF(N1035="základní",J1035,0)</f>
        <v>0</v>
      </c>
      <c r="BF1035" s="218">
        <f>IF(N1035="snížená",J1035,0)</f>
        <v>0</v>
      </c>
      <c r="BG1035" s="218">
        <f>IF(N1035="zákl. přenesená",J1035,0)</f>
        <v>0</v>
      </c>
      <c r="BH1035" s="218">
        <f>IF(N1035="sníž. přenesená",J1035,0)</f>
        <v>0</v>
      </c>
      <c r="BI1035" s="218">
        <f>IF(N1035="nulová",J1035,0)</f>
        <v>0</v>
      </c>
      <c r="BJ1035" s="19" t="s">
        <v>14</v>
      </c>
      <c r="BK1035" s="218">
        <f>ROUND(I1035*H1035,2)</f>
        <v>0</v>
      </c>
      <c r="BL1035" s="19" t="s">
        <v>248</v>
      </c>
      <c r="BM1035" s="217" t="s">
        <v>1216</v>
      </c>
    </row>
    <row r="1036" s="13" customFormat="1">
      <c r="A1036" s="13"/>
      <c r="B1036" s="224"/>
      <c r="C1036" s="225"/>
      <c r="D1036" s="226" t="s">
        <v>152</v>
      </c>
      <c r="E1036" s="227" t="s">
        <v>19</v>
      </c>
      <c r="F1036" s="228" t="s">
        <v>1053</v>
      </c>
      <c r="G1036" s="225"/>
      <c r="H1036" s="227" t="s">
        <v>19</v>
      </c>
      <c r="I1036" s="229"/>
      <c r="J1036" s="225"/>
      <c r="K1036" s="225"/>
      <c r="L1036" s="230"/>
      <c r="M1036" s="231"/>
      <c r="N1036" s="232"/>
      <c r="O1036" s="232"/>
      <c r="P1036" s="232"/>
      <c r="Q1036" s="232"/>
      <c r="R1036" s="232"/>
      <c r="S1036" s="232"/>
      <c r="T1036" s="233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34" t="s">
        <v>152</v>
      </c>
      <c r="AU1036" s="234" t="s">
        <v>14</v>
      </c>
      <c r="AV1036" s="13" t="s">
        <v>81</v>
      </c>
      <c r="AW1036" s="13" t="s">
        <v>33</v>
      </c>
      <c r="AX1036" s="13" t="s">
        <v>73</v>
      </c>
      <c r="AY1036" s="234" t="s">
        <v>140</v>
      </c>
    </row>
    <row r="1037" s="13" customFormat="1">
      <c r="A1037" s="13"/>
      <c r="B1037" s="224"/>
      <c r="C1037" s="225"/>
      <c r="D1037" s="226" t="s">
        <v>152</v>
      </c>
      <c r="E1037" s="227" t="s">
        <v>19</v>
      </c>
      <c r="F1037" s="228" t="s">
        <v>1118</v>
      </c>
      <c r="G1037" s="225"/>
      <c r="H1037" s="227" t="s">
        <v>19</v>
      </c>
      <c r="I1037" s="229"/>
      <c r="J1037" s="225"/>
      <c r="K1037" s="225"/>
      <c r="L1037" s="230"/>
      <c r="M1037" s="231"/>
      <c r="N1037" s="232"/>
      <c r="O1037" s="232"/>
      <c r="P1037" s="232"/>
      <c r="Q1037" s="232"/>
      <c r="R1037" s="232"/>
      <c r="S1037" s="232"/>
      <c r="T1037" s="233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34" t="s">
        <v>152</v>
      </c>
      <c r="AU1037" s="234" t="s">
        <v>14</v>
      </c>
      <c r="AV1037" s="13" t="s">
        <v>81</v>
      </c>
      <c r="AW1037" s="13" t="s">
        <v>33</v>
      </c>
      <c r="AX1037" s="13" t="s">
        <v>73</v>
      </c>
      <c r="AY1037" s="234" t="s">
        <v>140</v>
      </c>
    </row>
    <row r="1038" s="13" customFormat="1">
      <c r="A1038" s="13"/>
      <c r="B1038" s="224"/>
      <c r="C1038" s="225"/>
      <c r="D1038" s="226" t="s">
        <v>152</v>
      </c>
      <c r="E1038" s="227" t="s">
        <v>19</v>
      </c>
      <c r="F1038" s="228" t="s">
        <v>1179</v>
      </c>
      <c r="G1038" s="225"/>
      <c r="H1038" s="227" t="s">
        <v>19</v>
      </c>
      <c r="I1038" s="229"/>
      <c r="J1038" s="225"/>
      <c r="K1038" s="225"/>
      <c r="L1038" s="230"/>
      <c r="M1038" s="231"/>
      <c r="N1038" s="232"/>
      <c r="O1038" s="232"/>
      <c r="P1038" s="232"/>
      <c r="Q1038" s="232"/>
      <c r="R1038" s="232"/>
      <c r="S1038" s="232"/>
      <c r="T1038" s="233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34" t="s">
        <v>152</v>
      </c>
      <c r="AU1038" s="234" t="s">
        <v>14</v>
      </c>
      <c r="AV1038" s="13" t="s">
        <v>81</v>
      </c>
      <c r="AW1038" s="13" t="s">
        <v>33</v>
      </c>
      <c r="AX1038" s="13" t="s">
        <v>73</v>
      </c>
      <c r="AY1038" s="234" t="s">
        <v>140</v>
      </c>
    </row>
    <row r="1039" s="14" customFormat="1">
      <c r="A1039" s="14"/>
      <c r="B1039" s="235"/>
      <c r="C1039" s="236"/>
      <c r="D1039" s="226" t="s">
        <v>152</v>
      </c>
      <c r="E1039" s="237" t="s">
        <v>19</v>
      </c>
      <c r="F1039" s="238" t="s">
        <v>1217</v>
      </c>
      <c r="G1039" s="236"/>
      <c r="H1039" s="239">
        <v>1</v>
      </c>
      <c r="I1039" s="240"/>
      <c r="J1039" s="236"/>
      <c r="K1039" s="236"/>
      <c r="L1039" s="241"/>
      <c r="M1039" s="242"/>
      <c r="N1039" s="243"/>
      <c r="O1039" s="243"/>
      <c r="P1039" s="243"/>
      <c r="Q1039" s="243"/>
      <c r="R1039" s="243"/>
      <c r="S1039" s="243"/>
      <c r="T1039" s="244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45" t="s">
        <v>152</v>
      </c>
      <c r="AU1039" s="245" t="s">
        <v>14</v>
      </c>
      <c r="AV1039" s="14" t="s">
        <v>14</v>
      </c>
      <c r="AW1039" s="14" t="s">
        <v>33</v>
      </c>
      <c r="AX1039" s="14" t="s">
        <v>81</v>
      </c>
      <c r="AY1039" s="245" t="s">
        <v>140</v>
      </c>
    </row>
    <row r="1040" s="2" customFormat="1" ht="16.5" customHeight="1">
      <c r="A1040" s="40"/>
      <c r="B1040" s="41"/>
      <c r="C1040" s="206" t="s">
        <v>1218</v>
      </c>
      <c r="D1040" s="206" t="s">
        <v>143</v>
      </c>
      <c r="E1040" s="207" t="s">
        <v>1219</v>
      </c>
      <c r="F1040" s="208" t="s">
        <v>1220</v>
      </c>
      <c r="G1040" s="209" t="s">
        <v>146</v>
      </c>
      <c r="H1040" s="210">
        <v>2</v>
      </c>
      <c r="I1040" s="211"/>
      <c r="J1040" s="212">
        <f>ROUND(I1040*H1040,2)</f>
        <v>0</v>
      </c>
      <c r="K1040" s="208" t="s">
        <v>19</v>
      </c>
      <c r="L1040" s="46"/>
      <c r="M1040" s="213" t="s">
        <v>19</v>
      </c>
      <c r="N1040" s="214" t="s">
        <v>45</v>
      </c>
      <c r="O1040" s="86"/>
      <c r="P1040" s="215">
        <f>O1040*H1040</f>
        <v>0</v>
      </c>
      <c r="Q1040" s="215">
        <v>0</v>
      </c>
      <c r="R1040" s="215">
        <f>Q1040*H1040</f>
        <v>0</v>
      </c>
      <c r="S1040" s="215">
        <v>0</v>
      </c>
      <c r="T1040" s="216">
        <f>S1040*H1040</f>
        <v>0</v>
      </c>
      <c r="U1040" s="40"/>
      <c r="V1040" s="40"/>
      <c r="W1040" s="40"/>
      <c r="X1040" s="40"/>
      <c r="Y1040" s="40"/>
      <c r="Z1040" s="40"/>
      <c r="AA1040" s="40"/>
      <c r="AB1040" s="40"/>
      <c r="AC1040" s="40"/>
      <c r="AD1040" s="40"/>
      <c r="AE1040" s="40"/>
      <c r="AR1040" s="217" t="s">
        <v>248</v>
      </c>
      <c r="AT1040" s="217" t="s">
        <v>143</v>
      </c>
      <c r="AU1040" s="217" t="s">
        <v>14</v>
      </c>
      <c r="AY1040" s="19" t="s">
        <v>140</v>
      </c>
      <c r="BE1040" s="218">
        <f>IF(N1040="základní",J1040,0)</f>
        <v>0</v>
      </c>
      <c r="BF1040" s="218">
        <f>IF(N1040="snížená",J1040,0)</f>
        <v>0</v>
      </c>
      <c r="BG1040" s="218">
        <f>IF(N1040="zákl. přenesená",J1040,0)</f>
        <v>0</v>
      </c>
      <c r="BH1040" s="218">
        <f>IF(N1040="sníž. přenesená",J1040,0)</f>
        <v>0</v>
      </c>
      <c r="BI1040" s="218">
        <f>IF(N1040="nulová",J1040,0)</f>
        <v>0</v>
      </c>
      <c r="BJ1040" s="19" t="s">
        <v>14</v>
      </c>
      <c r="BK1040" s="218">
        <f>ROUND(I1040*H1040,2)</f>
        <v>0</v>
      </c>
      <c r="BL1040" s="19" t="s">
        <v>248</v>
      </c>
      <c r="BM1040" s="217" t="s">
        <v>1221</v>
      </c>
    </row>
    <row r="1041" s="13" customFormat="1">
      <c r="A1041" s="13"/>
      <c r="B1041" s="224"/>
      <c r="C1041" s="225"/>
      <c r="D1041" s="226" t="s">
        <v>152</v>
      </c>
      <c r="E1041" s="227" t="s">
        <v>19</v>
      </c>
      <c r="F1041" s="228" t="s">
        <v>1053</v>
      </c>
      <c r="G1041" s="225"/>
      <c r="H1041" s="227" t="s">
        <v>19</v>
      </c>
      <c r="I1041" s="229"/>
      <c r="J1041" s="225"/>
      <c r="K1041" s="225"/>
      <c r="L1041" s="230"/>
      <c r="M1041" s="231"/>
      <c r="N1041" s="232"/>
      <c r="O1041" s="232"/>
      <c r="P1041" s="232"/>
      <c r="Q1041" s="232"/>
      <c r="R1041" s="232"/>
      <c r="S1041" s="232"/>
      <c r="T1041" s="233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34" t="s">
        <v>152</v>
      </c>
      <c r="AU1041" s="234" t="s">
        <v>14</v>
      </c>
      <c r="AV1041" s="13" t="s">
        <v>81</v>
      </c>
      <c r="AW1041" s="13" t="s">
        <v>33</v>
      </c>
      <c r="AX1041" s="13" t="s">
        <v>73</v>
      </c>
      <c r="AY1041" s="234" t="s">
        <v>140</v>
      </c>
    </row>
    <row r="1042" s="13" customFormat="1">
      <c r="A1042" s="13"/>
      <c r="B1042" s="224"/>
      <c r="C1042" s="225"/>
      <c r="D1042" s="226" t="s">
        <v>152</v>
      </c>
      <c r="E1042" s="227" t="s">
        <v>19</v>
      </c>
      <c r="F1042" s="228" t="s">
        <v>1118</v>
      </c>
      <c r="G1042" s="225"/>
      <c r="H1042" s="227" t="s">
        <v>19</v>
      </c>
      <c r="I1042" s="229"/>
      <c r="J1042" s="225"/>
      <c r="K1042" s="225"/>
      <c r="L1042" s="230"/>
      <c r="M1042" s="231"/>
      <c r="N1042" s="232"/>
      <c r="O1042" s="232"/>
      <c r="P1042" s="232"/>
      <c r="Q1042" s="232"/>
      <c r="R1042" s="232"/>
      <c r="S1042" s="232"/>
      <c r="T1042" s="233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4" t="s">
        <v>152</v>
      </c>
      <c r="AU1042" s="234" t="s">
        <v>14</v>
      </c>
      <c r="AV1042" s="13" t="s">
        <v>81</v>
      </c>
      <c r="AW1042" s="13" t="s">
        <v>33</v>
      </c>
      <c r="AX1042" s="13" t="s">
        <v>73</v>
      </c>
      <c r="AY1042" s="234" t="s">
        <v>140</v>
      </c>
    </row>
    <row r="1043" s="13" customFormat="1">
      <c r="A1043" s="13"/>
      <c r="B1043" s="224"/>
      <c r="C1043" s="225"/>
      <c r="D1043" s="226" t="s">
        <v>152</v>
      </c>
      <c r="E1043" s="227" t="s">
        <v>19</v>
      </c>
      <c r="F1043" s="228" t="s">
        <v>1179</v>
      </c>
      <c r="G1043" s="225"/>
      <c r="H1043" s="227" t="s">
        <v>19</v>
      </c>
      <c r="I1043" s="229"/>
      <c r="J1043" s="225"/>
      <c r="K1043" s="225"/>
      <c r="L1043" s="230"/>
      <c r="M1043" s="231"/>
      <c r="N1043" s="232"/>
      <c r="O1043" s="232"/>
      <c r="P1043" s="232"/>
      <c r="Q1043" s="232"/>
      <c r="R1043" s="232"/>
      <c r="S1043" s="232"/>
      <c r="T1043" s="233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34" t="s">
        <v>152</v>
      </c>
      <c r="AU1043" s="234" t="s">
        <v>14</v>
      </c>
      <c r="AV1043" s="13" t="s">
        <v>81</v>
      </c>
      <c r="AW1043" s="13" t="s">
        <v>33</v>
      </c>
      <c r="AX1043" s="13" t="s">
        <v>73</v>
      </c>
      <c r="AY1043" s="234" t="s">
        <v>140</v>
      </c>
    </row>
    <row r="1044" s="14" customFormat="1">
      <c r="A1044" s="14"/>
      <c r="B1044" s="235"/>
      <c r="C1044" s="236"/>
      <c r="D1044" s="226" t="s">
        <v>152</v>
      </c>
      <c r="E1044" s="237" t="s">
        <v>19</v>
      </c>
      <c r="F1044" s="238" t="s">
        <v>1222</v>
      </c>
      <c r="G1044" s="236"/>
      <c r="H1044" s="239">
        <v>2</v>
      </c>
      <c r="I1044" s="240"/>
      <c r="J1044" s="236"/>
      <c r="K1044" s="236"/>
      <c r="L1044" s="241"/>
      <c r="M1044" s="242"/>
      <c r="N1044" s="243"/>
      <c r="O1044" s="243"/>
      <c r="P1044" s="243"/>
      <c r="Q1044" s="243"/>
      <c r="R1044" s="243"/>
      <c r="S1044" s="243"/>
      <c r="T1044" s="244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45" t="s">
        <v>152</v>
      </c>
      <c r="AU1044" s="245" t="s">
        <v>14</v>
      </c>
      <c r="AV1044" s="14" t="s">
        <v>14</v>
      </c>
      <c r="AW1044" s="14" t="s">
        <v>33</v>
      </c>
      <c r="AX1044" s="14" t="s">
        <v>81</v>
      </c>
      <c r="AY1044" s="245" t="s">
        <v>140</v>
      </c>
    </row>
    <row r="1045" s="2" customFormat="1" ht="16.5" customHeight="1">
      <c r="A1045" s="40"/>
      <c r="B1045" s="41"/>
      <c r="C1045" s="206" t="s">
        <v>1223</v>
      </c>
      <c r="D1045" s="206" t="s">
        <v>143</v>
      </c>
      <c r="E1045" s="207" t="s">
        <v>1224</v>
      </c>
      <c r="F1045" s="208" t="s">
        <v>1225</v>
      </c>
      <c r="G1045" s="209" t="s">
        <v>184</v>
      </c>
      <c r="H1045" s="210">
        <v>21.751999999999999</v>
      </c>
      <c r="I1045" s="211"/>
      <c r="J1045" s="212">
        <f>ROUND(I1045*H1045,2)</f>
        <v>0</v>
      </c>
      <c r="K1045" s="208" t="s">
        <v>19</v>
      </c>
      <c r="L1045" s="46"/>
      <c r="M1045" s="213" t="s">
        <v>19</v>
      </c>
      <c r="N1045" s="214" t="s">
        <v>45</v>
      </c>
      <c r="O1045" s="86"/>
      <c r="P1045" s="215">
        <f>O1045*H1045</f>
        <v>0</v>
      </c>
      <c r="Q1045" s="215">
        <v>0</v>
      </c>
      <c r="R1045" s="215">
        <f>Q1045*H1045</f>
        <v>0</v>
      </c>
      <c r="S1045" s="215">
        <v>0</v>
      </c>
      <c r="T1045" s="216">
        <f>S1045*H1045</f>
        <v>0</v>
      </c>
      <c r="U1045" s="40"/>
      <c r="V1045" s="40"/>
      <c r="W1045" s="40"/>
      <c r="X1045" s="40"/>
      <c r="Y1045" s="40"/>
      <c r="Z1045" s="40"/>
      <c r="AA1045" s="40"/>
      <c r="AB1045" s="40"/>
      <c r="AC1045" s="40"/>
      <c r="AD1045" s="40"/>
      <c r="AE1045" s="40"/>
      <c r="AR1045" s="217" t="s">
        <v>248</v>
      </c>
      <c r="AT1045" s="217" t="s">
        <v>143</v>
      </c>
      <c r="AU1045" s="217" t="s">
        <v>14</v>
      </c>
      <c r="AY1045" s="19" t="s">
        <v>140</v>
      </c>
      <c r="BE1045" s="218">
        <f>IF(N1045="základní",J1045,0)</f>
        <v>0</v>
      </c>
      <c r="BF1045" s="218">
        <f>IF(N1045="snížená",J1045,0)</f>
        <v>0</v>
      </c>
      <c r="BG1045" s="218">
        <f>IF(N1045="zákl. přenesená",J1045,0)</f>
        <v>0</v>
      </c>
      <c r="BH1045" s="218">
        <f>IF(N1045="sníž. přenesená",J1045,0)</f>
        <v>0</v>
      </c>
      <c r="BI1045" s="218">
        <f>IF(N1045="nulová",J1045,0)</f>
        <v>0</v>
      </c>
      <c r="BJ1045" s="19" t="s">
        <v>14</v>
      </c>
      <c r="BK1045" s="218">
        <f>ROUND(I1045*H1045,2)</f>
        <v>0</v>
      </c>
      <c r="BL1045" s="19" t="s">
        <v>248</v>
      </c>
      <c r="BM1045" s="217" t="s">
        <v>1226</v>
      </c>
    </row>
    <row r="1046" s="13" customFormat="1">
      <c r="A1046" s="13"/>
      <c r="B1046" s="224"/>
      <c r="C1046" s="225"/>
      <c r="D1046" s="226" t="s">
        <v>152</v>
      </c>
      <c r="E1046" s="227" t="s">
        <v>19</v>
      </c>
      <c r="F1046" s="228" t="s">
        <v>1053</v>
      </c>
      <c r="G1046" s="225"/>
      <c r="H1046" s="227" t="s">
        <v>19</v>
      </c>
      <c r="I1046" s="229"/>
      <c r="J1046" s="225"/>
      <c r="K1046" s="225"/>
      <c r="L1046" s="230"/>
      <c r="M1046" s="231"/>
      <c r="N1046" s="232"/>
      <c r="O1046" s="232"/>
      <c r="P1046" s="232"/>
      <c r="Q1046" s="232"/>
      <c r="R1046" s="232"/>
      <c r="S1046" s="232"/>
      <c r="T1046" s="233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34" t="s">
        <v>152</v>
      </c>
      <c r="AU1046" s="234" t="s">
        <v>14</v>
      </c>
      <c r="AV1046" s="13" t="s">
        <v>81</v>
      </c>
      <c r="AW1046" s="13" t="s">
        <v>33</v>
      </c>
      <c r="AX1046" s="13" t="s">
        <v>73</v>
      </c>
      <c r="AY1046" s="234" t="s">
        <v>140</v>
      </c>
    </row>
    <row r="1047" s="13" customFormat="1">
      <c r="A1047" s="13"/>
      <c r="B1047" s="224"/>
      <c r="C1047" s="225"/>
      <c r="D1047" s="226" t="s">
        <v>152</v>
      </c>
      <c r="E1047" s="227" t="s">
        <v>19</v>
      </c>
      <c r="F1047" s="228" t="s">
        <v>1118</v>
      </c>
      <c r="G1047" s="225"/>
      <c r="H1047" s="227" t="s">
        <v>19</v>
      </c>
      <c r="I1047" s="229"/>
      <c r="J1047" s="225"/>
      <c r="K1047" s="225"/>
      <c r="L1047" s="230"/>
      <c r="M1047" s="231"/>
      <c r="N1047" s="232"/>
      <c r="O1047" s="232"/>
      <c r="P1047" s="232"/>
      <c r="Q1047" s="232"/>
      <c r="R1047" s="232"/>
      <c r="S1047" s="232"/>
      <c r="T1047" s="233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34" t="s">
        <v>152</v>
      </c>
      <c r="AU1047" s="234" t="s">
        <v>14</v>
      </c>
      <c r="AV1047" s="13" t="s">
        <v>81</v>
      </c>
      <c r="AW1047" s="13" t="s">
        <v>33</v>
      </c>
      <c r="AX1047" s="13" t="s">
        <v>73</v>
      </c>
      <c r="AY1047" s="234" t="s">
        <v>140</v>
      </c>
    </row>
    <row r="1048" s="14" customFormat="1">
      <c r="A1048" s="14"/>
      <c r="B1048" s="235"/>
      <c r="C1048" s="236"/>
      <c r="D1048" s="226" t="s">
        <v>152</v>
      </c>
      <c r="E1048" s="237" t="s">
        <v>19</v>
      </c>
      <c r="F1048" s="238" t="s">
        <v>1227</v>
      </c>
      <c r="G1048" s="236"/>
      <c r="H1048" s="239">
        <v>7.3920000000000003</v>
      </c>
      <c r="I1048" s="240"/>
      <c r="J1048" s="236"/>
      <c r="K1048" s="236"/>
      <c r="L1048" s="241"/>
      <c r="M1048" s="242"/>
      <c r="N1048" s="243"/>
      <c r="O1048" s="243"/>
      <c r="P1048" s="243"/>
      <c r="Q1048" s="243"/>
      <c r="R1048" s="243"/>
      <c r="S1048" s="243"/>
      <c r="T1048" s="244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45" t="s">
        <v>152</v>
      </c>
      <c r="AU1048" s="245" t="s">
        <v>14</v>
      </c>
      <c r="AV1048" s="14" t="s">
        <v>14</v>
      </c>
      <c r="AW1048" s="14" t="s">
        <v>33</v>
      </c>
      <c r="AX1048" s="14" t="s">
        <v>73</v>
      </c>
      <c r="AY1048" s="245" t="s">
        <v>140</v>
      </c>
    </row>
    <row r="1049" s="14" customFormat="1">
      <c r="A1049" s="14"/>
      <c r="B1049" s="235"/>
      <c r="C1049" s="236"/>
      <c r="D1049" s="226" t="s">
        <v>152</v>
      </c>
      <c r="E1049" s="237" t="s">
        <v>19</v>
      </c>
      <c r="F1049" s="238" t="s">
        <v>1228</v>
      </c>
      <c r="G1049" s="236"/>
      <c r="H1049" s="239">
        <v>3.6960000000000002</v>
      </c>
      <c r="I1049" s="240"/>
      <c r="J1049" s="236"/>
      <c r="K1049" s="236"/>
      <c r="L1049" s="241"/>
      <c r="M1049" s="242"/>
      <c r="N1049" s="243"/>
      <c r="O1049" s="243"/>
      <c r="P1049" s="243"/>
      <c r="Q1049" s="243"/>
      <c r="R1049" s="243"/>
      <c r="S1049" s="243"/>
      <c r="T1049" s="244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45" t="s">
        <v>152</v>
      </c>
      <c r="AU1049" s="245" t="s">
        <v>14</v>
      </c>
      <c r="AV1049" s="14" t="s">
        <v>14</v>
      </c>
      <c r="AW1049" s="14" t="s">
        <v>33</v>
      </c>
      <c r="AX1049" s="14" t="s">
        <v>73</v>
      </c>
      <c r="AY1049" s="245" t="s">
        <v>140</v>
      </c>
    </row>
    <row r="1050" s="14" customFormat="1">
      <c r="A1050" s="14"/>
      <c r="B1050" s="235"/>
      <c r="C1050" s="236"/>
      <c r="D1050" s="226" t="s">
        <v>152</v>
      </c>
      <c r="E1050" s="237" t="s">
        <v>19</v>
      </c>
      <c r="F1050" s="238" t="s">
        <v>1229</v>
      </c>
      <c r="G1050" s="236"/>
      <c r="H1050" s="239">
        <v>1.1200000000000001</v>
      </c>
      <c r="I1050" s="240"/>
      <c r="J1050" s="236"/>
      <c r="K1050" s="236"/>
      <c r="L1050" s="241"/>
      <c r="M1050" s="242"/>
      <c r="N1050" s="243"/>
      <c r="O1050" s="243"/>
      <c r="P1050" s="243"/>
      <c r="Q1050" s="243"/>
      <c r="R1050" s="243"/>
      <c r="S1050" s="243"/>
      <c r="T1050" s="244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45" t="s">
        <v>152</v>
      </c>
      <c r="AU1050" s="245" t="s">
        <v>14</v>
      </c>
      <c r="AV1050" s="14" t="s">
        <v>14</v>
      </c>
      <c r="AW1050" s="14" t="s">
        <v>33</v>
      </c>
      <c r="AX1050" s="14" t="s">
        <v>73</v>
      </c>
      <c r="AY1050" s="245" t="s">
        <v>140</v>
      </c>
    </row>
    <row r="1051" s="14" customFormat="1">
      <c r="A1051" s="14"/>
      <c r="B1051" s="235"/>
      <c r="C1051" s="236"/>
      <c r="D1051" s="226" t="s">
        <v>152</v>
      </c>
      <c r="E1051" s="237" t="s">
        <v>19</v>
      </c>
      <c r="F1051" s="238" t="s">
        <v>1230</v>
      </c>
      <c r="G1051" s="236"/>
      <c r="H1051" s="239">
        <v>1.1200000000000001</v>
      </c>
      <c r="I1051" s="240"/>
      <c r="J1051" s="236"/>
      <c r="K1051" s="236"/>
      <c r="L1051" s="241"/>
      <c r="M1051" s="242"/>
      <c r="N1051" s="243"/>
      <c r="O1051" s="243"/>
      <c r="P1051" s="243"/>
      <c r="Q1051" s="243"/>
      <c r="R1051" s="243"/>
      <c r="S1051" s="243"/>
      <c r="T1051" s="244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45" t="s">
        <v>152</v>
      </c>
      <c r="AU1051" s="245" t="s">
        <v>14</v>
      </c>
      <c r="AV1051" s="14" t="s">
        <v>14</v>
      </c>
      <c r="AW1051" s="14" t="s">
        <v>33</v>
      </c>
      <c r="AX1051" s="14" t="s">
        <v>73</v>
      </c>
      <c r="AY1051" s="245" t="s">
        <v>140</v>
      </c>
    </row>
    <row r="1052" s="14" customFormat="1">
      <c r="A1052" s="14"/>
      <c r="B1052" s="235"/>
      <c r="C1052" s="236"/>
      <c r="D1052" s="226" t="s">
        <v>152</v>
      </c>
      <c r="E1052" s="237" t="s">
        <v>19</v>
      </c>
      <c r="F1052" s="238" t="s">
        <v>1231</v>
      </c>
      <c r="G1052" s="236"/>
      <c r="H1052" s="239">
        <v>1.1259999999999999</v>
      </c>
      <c r="I1052" s="240"/>
      <c r="J1052" s="236"/>
      <c r="K1052" s="236"/>
      <c r="L1052" s="241"/>
      <c r="M1052" s="242"/>
      <c r="N1052" s="243"/>
      <c r="O1052" s="243"/>
      <c r="P1052" s="243"/>
      <c r="Q1052" s="243"/>
      <c r="R1052" s="243"/>
      <c r="S1052" s="243"/>
      <c r="T1052" s="244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45" t="s">
        <v>152</v>
      </c>
      <c r="AU1052" s="245" t="s">
        <v>14</v>
      </c>
      <c r="AV1052" s="14" t="s">
        <v>14</v>
      </c>
      <c r="AW1052" s="14" t="s">
        <v>33</v>
      </c>
      <c r="AX1052" s="14" t="s">
        <v>73</v>
      </c>
      <c r="AY1052" s="245" t="s">
        <v>140</v>
      </c>
    </row>
    <row r="1053" s="14" customFormat="1">
      <c r="A1053" s="14"/>
      <c r="B1053" s="235"/>
      <c r="C1053" s="236"/>
      <c r="D1053" s="226" t="s">
        <v>152</v>
      </c>
      <c r="E1053" s="237" t="s">
        <v>19</v>
      </c>
      <c r="F1053" s="238" t="s">
        <v>1232</v>
      </c>
      <c r="G1053" s="236"/>
      <c r="H1053" s="239">
        <v>1.1259999999999999</v>
      </c>
      <c r="I1053" s="240"/>
      <c r="J1053" s="236"/>
      <c r="K1053" s="236"/>
      <c r="L1053" s="241"/>
      <c r="M1053" s="242"/>
      <c r="N1053" s="243"/>
      <c r="O1053" s="243"/>
      <c r="P1053" s="243"/>
      <c r="Q1053" s="243"/>
      <c r="R1053" s="243"/>
      <c r="S1053" s="243"/>
      <c r="T1053" s="244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45" t="s">
        <v>152</v>
      </c>
      <c r="AU1053" s="245" t="s">
        <v>14</v>
      </c>
      <c r="AV1053" s="14" t="s">
        <v>14</v>
      </c>
      <c r="AW1053" s="14" t="s">
        <v>33</v>
      </c>
      <c r="AX1053" s="14" t="s">
        <v>73</v>
      </c>
      <c r="AY1053" s="245" t="s">
        <v>140</v>
      </c>
    </row>
    <row r="1054" s="14" customFormat="1">
      <c r="A1054" s="14"/>
      <c r="B1054" s="235"/>
      <c r="C1054" s="236"/>
      <c r="D1054" s="226" t="s">
        <v>152</v>
      </c>
      <c r="E1054" s="237" t="s">
        <v>19</v>
      </c>
      <c r="F1054" s="238" t="s">
        <v>1233</v>
      </c>
      <c r="G1054" s="236"/>
      <c r="H1054" s="239">
        <v>2.9700000000000002</v>
      </c>
      <c r="I1054" s="240"/>
      <c r="J1054" s="236"/>
      <c r="K1054" s="236"/>
      <c r="L1054" s="241"/>
      <c r="M1054" s="242"/>
      <c r="N1054" s="243"/>
      <c r="O1054" s="243"/>
      <c r="P1054" s="243"/>
      <c r="Q1054" s="243"/>
      <c r="R1054" s="243"/>
      <c r="S1054" s="243"/>
      <c r="T1054" s="244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45" t="s">
        <v>152</v>
      </c>
      <c r="AU1054" s="245" t="s">
        <v>14</v>
      </c>
      <c r="AV1054" s="14" t="s">
        <v>14</v>
      </c>
      <c r="AW1054" s="14" t="s">
        <v>33</v>
      </c>
      <c r="AX1054" s="14" t="s">
        <v>73</v>
      </c>
      <c r="AY1054" s="245" t="s">
        <v>140</v>
      </c>
    </row>
    <row r="1055" s="14" customFormat="1">
      <c r="A1055" s="14"/>
      <c r="B1055" s="235"/>
      <c r="C1055" s="236"/>
      <c r="D1055" s="226" t="s">
        <v>152</v>
      </c>
      <c r="E1055" s="237" t="s">
        <v>19</v>
      </c>
      <c r="F1055" s="238" t="s">
        <v>1234</v>
      </c>
      <c r="G1055" s="236"/>
      <c r="H1055" s="239">
        <v>1.514</v>
      </c>
      <c r="I1055" s="240"/>
      <c r="J1055" s="236"/>
      <c r="K1055" s="236"/>
      <c r="L1055" s="241"/>
      <c r="M1055" s="242"/>
      <c r="N1055" s="243"/>
      <c r="O1055" s="243"/>
      <c r="P1055" s="243"/>
      <c r="Q1055" s="243"/>
      <c r="R1055" s="243"/>
      <c r="S1055" s="243"/>
      <c r="T1055" s="244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45" t="s">
        <v>152</v>
      </c>
      <c r="AU1055" s="245" t="s">
        <v>14</v>
      </c>
      <c r="AV1055" s="14" t="s">
        <v>14</v>
      </c>
      <c r="AW1055" s="14" t="s">
        <v>33</v>
      </c>
      <c r="AX1055" s="14" t="s">
        <v>73</v>
      </c>
      <c r="AY1055" s="245" t="s">
        <v>140</v>
      </c>
    </row>
    <row r="1056" s="14" customFormat="1">
      <c r="A1056" s="14"/>
      <c r="B1056" s="235"/>
      <c r="C1056" s="236"/>
      <c r="D1056" s="226" t="s">
        <v>152</v>
      </c>
      <c r="E1056" s="237" t="s">
        <v>19</v>
      </c>
      <c r="F1056" s="238" t="s">
        <v>1235</v>
      </c>
      <c r="G1056" s="236"/>
      <c r="H1056" s="239">
        <v>0.52800000000000002</v>
      </c>
      <c r="I1056" s="240"/>
      <c r="J1056" s="236"/>
      <c r="K1056" s="236"/>
      <c r="L1056" s="241"/>
      <c r="M1056" s="242"/>
      <c r="N1056" s="243"/>
      <c r="O1056" s="243"/>
      <c r="P1056" s="243"/>
      <c r="Q1056" s="243"/>
      <c r="R1056" s="243"/>
      <c r="S1056" s="243"/>
      <c r="T1056" s="244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45" t="s">
        <v>152</v>
      </c>
      <c r="AU1056" s="245" t="s">
        <v>14</v>
      </c>
      <c r="AV1056" s="14" t="s">
        <v>14</v>
      </c>
      <c r="AW1056" s="14" t="s">
        <v>33</v>
      </c>
      <c r="AX1056" s="14" t="s">
        <v>73</v>
      </c>
      <c r="AY1056" s="245" t="s">
        <v>140</v>
      </c>
    </row>
    <row r="1057" s="14" customFormat="1">
      <c r="A1057" s="14"/>
      <c r="B1057" s="235"/>
      <c r="C1057" s="236"/>
      <c r="D1057" s="226" t="s">
        <v>152</v>
      </c>
      <c r="E1057" s="237" t="s">
        <v>19</v>
      </c>
      <c r="F1057" s="238" t="s">
        <v>1236</v>
      </c>
      <c r="G1057" s="236"/>
      <c r="H1057" s="239">
        <v>1.1599999999999999</v>
      </c>
      <c r="I1057" s="240"/>
      <c r="J1057" s="236"/>
      <c r="K1057" s="236"/>
      <c r="L1057" s="241"/>
      <c r="M1057" s="242"/>
      <c r="N1057" s="243"/>
      <c r="O1057" s="243"/>
      <c r="P1057" s="243"/>
      <c r="Q1057" s="243"/>
      <c r="R1057" s="243"/>
      <c r="S1057" s="243"/>
      <c r="T1057" s="244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45" t="s">
        <v>152</v>
      </c>
      <c r="AU1057" s="245" t="s">
        <v>14</v>
      </c>
      <c r="AV1057" s="14" t="s">
        <v>14</v>
      </c>
      <c r="AW1057" s="14" t="s">
        <v>33</v>
      </c>
      <c r="AX1057" s="14" t="s">
        <v>73</v>
      </c>
      <c r="AY1057" s="245" t="s">
        <v>140</v>
      </c>
    </row>
    <row r="1058" s="15" customFormat="1">
      <c r="A1058" s="15"/>
      <c r="B1058" s="246"/>
      <c r="C1058" s="247"/>
      <c r="D1058" s="226" t="s">
        <v>152</v>
      </c>
      <c r="E1058" s="248" t="s">
        <v>19</v>
      </c>
      <c r="F1058" s="249" t="s">
        <v>189</v>
      </c>
      <c r="G1058" s="247"/>
      <c r="H1058" s="250">
        <v>21.751999999999999</v>
      </c>
      <c r="I1058" s="251"/>
      <c r="J1058" s="247"/>
      <c r="K1058" s="247"/>
      <c r="L1058" s="252"/>
      <c r="M1058" s="253"/>
      <c r="N1058" s="254"/>
      <c r="O1058" s="254"/>
      <c r="P1058" s="254"/>
      <c r="Q1058" s="254"/>
      <c r="R1058" s="254"/>
      <c r="S1058" s="254"/>
      <c r="T1058" s="255"/>
      <c r="U1058" s="15"/>
      <c r="V1058" s="15"/>
      <c r="W1058" s="15"/>
      <c r="X1058" s="15"/>
      <c r="Y1058" s="15"/>
      <c r="Z1058" s="15"/>
      <c r="AA1058" s="15"/>
      <c r="AB1058" s="15"/>
      <c r="AC1058" s="15"/>
      <c r="AD1058" s="15"/>
      <c r="AE1058" s="15"/>
      <c r="AT1058" s="256" t="s">
        <v>152</v>
      </c>
      <c r="AU1058" s="256" t="s">
        <v>14</v>
      </c>
      <c r="AV1058" s="15" t="s">
        <v>148</v>
      </c>
      <c r="AW1058" s="15" t="s">
        <v>33</v>
      </c>
      <c r="AX1058" s="15" t="s">
        <v>81</v>
      </c>
      <c r="AY1058" s="256" t="s">
        <v>140</v>
      </c>
    </row>
    <row r="1059" s="2" customFormat="1" ht="16.5" customHeight="1">
      <c r="A1059" s="40"/>
      <c r="B1059" s="41"/>
      <c r="C1059" s="206" t="s">
        <v>1237</v>
      </c>
      <c r="D1059" s="206" t="s">
        <v>143</v>
      </c>
      <c r="E1059" s="207" t="s">
        <v>1238</v>
      </c>
      <c r="F1059" s="208" t="s">
        <v>1239</v>
      </c>
      <c r="G1059" s="209" t="s">
        <v>146</v>
      </c>
      <c r="H1059" s="210">
        <v>8</v>
      </c>
      <c r="I1059" s="211"/>
      <c r="J1059" s="212">
        <f>ROUND(I1059*H1059,2)</f>
        <v>0</v>
      </c>
      <c r="K1059" s="208" t="s">
        <v>147</v>
      </c>
      <c r="L1059" s="46"/>
      <c r="M1059" s="213" t="s">
        <v>19</v>
      </c>
      <c r="N1059" s="214" t="s">
        <v>45</v>
      </c>
      <c r="O1059" s="86"/>
      <c r="P1059" s="215">
        <f>O1059*H1059</f>
        <v>0</v>
      </c>
      <c r="Q1059" s="215">
        <v>0</v>
      </c>
      <c r="R1059" s="215">
        <f>Q1059*H1059</f>
        <v>0</v>
      </c>
      <c r="S1059" s="215">
        <v>0.0030000000000000001</v>
      </c>
      <c r="T1059" s="216">
        <f>S1059*H1059</f>
        <v>0.024</v>
      </c>
      <c r="U1059" s="40"/>
      <c r="V1059" s="40"/>
      <c r="W1059" s="40"/>
      <c r="X1059" s="40"/>
      <c r="Y1059" s="40"/>
      <c r="Z1059" s="40"/>
      <c r="AA1059" s="40"/>
      <c r="AB1059" s="40"/>
      <c r="AC1059" s="40"/>
      <c r="AD1059" s="40"/>
      <c r="AE1059" s="40"/>
      <c r="AR1059" s="217" t="s">
        <v>248</v>
      </c>
      <c r="AT1059" s="217" t="s">
        <v>143</v>
      </c>
      <c r="AU1059" s="217" t="s">
        <v>14</v>
      </c>
      <c r="AY1059" s="19" t="s">
        <v>140</v>
      </c>
      <c r="BE1059" s="218">
        <f>IF(N1059="základní",J1059,0)</f>
        <v>0</v>
      </c>
      <c r="BF1059" s="218">
        <f>IF(N1059="snížená",J1059,0)</f>
        <v>0</v>
      </c>
      <c r="BG1059" s="218">
        <f>IF(N1059="zákl. přenesená",J1059,0)</f>
        <v>0</v>
      </c>
      <c r="BH1059" s="218">
        <f>IF(N1059="sníž. přenesená",J1059,0)</f>
        <v>0</v>
      </c>
      <c r="BI1059" s="218">
        <f>IF(N1059="nulová",J1059,0)</f>
        <v>0</v>
      </c>
      <c r="BJ1059" s="19" t="s">
        <v>14</v>
      </c>
      <c r="BK1059" s="218">
        <f>ROUND(I1059*H1059,2)</f>
        <v>0</v>
      </c>
      <c r="BL1059" s="19" t="s">
        <v>248</v>
      </c>
      <c r="BM1059" s="217" t="s">
        <v>1240</v>
      </c>
    </row>
    <row r="1060" s="2" customFormat="1">
      <c r="A1060" s="40"/>
      <c r="B1060" s="41"/>
      <c r="C1060" s="42"/>
      <c r="D1060" s="219" t="s">
        <v>150</v>
      </c>
      <c r="E1060" s="42"/>
      <c r="F1060" s="220" t="s">
        <v>1241</v>
      </c>
      <c r="G1060" s="42"/>
      <c r="H1060" s="42"/>
      <c r="I1060" s="221"/>
      <c r="J1060" s="42"/>
      <c r="K1060" s="42"/>
      <c r="L1060" s="46"/>
      <c r="M1060" s="222"/>
      <c r="N1060" s="223"/>
      <c r="O1060" s="86"/>
      <c r="P1060" s="86"/>
      <c r="Q1060" s="86"/>
      <c r="R1060" s="86"/>
      <c r="S1060" s="86"/>
      <c r="T1060" s="87"/>
      <c r="U1060" s="40"/>
      <c r="V1060" s="40"/>
      <c r="W1060" s="40"/>
      <c r="X1060" s="40"/>
      <c r="Y1060" s="40"/>
      <c r="Z1060" s="40"/>
      <c r="AA1060" s="40"/>
      <c r="AB1060" s="40"/>
      <c r="AC1060" s="40"/>
      <c r="AD1060" s="40"/>
      <c r="AE1060" s="40"/>
      <c r="AT1060" s="19" t="s">
        <v>150</v>
      </c>
      <c r="AU1060" s="19" t="s">
        <v>14</v>
      </c>
    </row>
    <row r="1061" s="13" customFormat="1">
      <c r="A1061" s="13"/>
      <c r="B1061" s="224"/>
      <c r="C1061" s="225"/>
      <c r="D1061" s="226" t="s">
        <v>152</v>
      </c>
      <c r="E1061" s="227" t="s">
        <v>19</v>
      </c>
      <c r="F1061" s="228" t="s">
        <v>153</v>
      </c>
      <c r="G1061" s="225"/>
      <c r="H1061" s="227" t="s">
        <v>19</v>
      </c>
      <c r="I1061" s="229"/>
      <c r="J1061" s="225"/>
      <c r="K1061" s="225"/>
      <c r="L1061" s="230"/>
      <c r="M1061" s="231"/>
      <c r="N1061" s="232"/>
      <c r="O1061" s="232"/>
      <c r="P1061" s="232"/>
      <c r="Q1061" s="232"/>
      <c r="R1061" s="232"/>
      <c r="S1061" s="232"/>
      <c r="T1061" s="233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34" t="s">
        <v>152</v>
      </c>
      <c r="AU1061" s="234" t="s">
        <v>14</v>
      </c>
      <c r="AV1061" s="13" t="s">
        <v>81</v>
      </c>
      <c r="AW1061" s="13" t="s">
        <v>33</v>
      </c>
      <c r="AX1061" s="13" t="s">
        <v>73</v>
      </c>
      <c r="AY1061" s="234" t="s">
        <v>140</v>
      </c>
    </row>
    <row r="1062" s="13" customFormat="1">
      <c r="A1062" s="13"/>
      <c r="B1062" s="224"/>
      <c r="C1062" s="225"/>
      <c r="D1062" s="226" t="s">
        <v>152</v>
      </c>
      <c r="E1062" s="227" t="s">
        <v>19</v>
      </c>
      <c r="F1062" s="228" t="s">
        <v>290</v>
      </c>
      <c r="G1062" s="225"/>
      <c r="H1062" s="227" t="s">
        <v>19</v>
      </c>
      <c r="I1062" s="229"/>
      <c r="J1062" s="225"/>
      <c r="K1062" s="225"/>
      <c r="L1062" s="230"/>
      <c r="M1062" s="231"/>
      <c r="N1062" s="232"/>
      <c r="O1062" s="232"/>
      <c r="P1062" s="232"/>
      <c r="Q1062" s="232"/>
      <c r="R1062" s="232"/>
      <c r="S1062" s="232"/>
      <c r="T1062" s="233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34" t="s">
        <v>152</v>
      </c>
      <c r="AU1062" s="234" t="s">
        <v>14</v>
      </c>
      <c r="AV1062" s="13" t="s">
        <v>81</v>
      </c>
      <c r="AW1062" s="13" t="s">
        <v>33</v>
      </c>
      <c r="AX1062" s="13" t="s">
        <v>73</v>
      </c>
      <c r="AY1062" s="234" t="s">
        <v>140</v>
      </c>
    </row>
    <row r="1063" s="14" customFormat="1">
      <c r="A1063" s="14"/>
      <c r="B1063" s="235"/>
      <c r="C1063" s="236"/>
      <c r="D1063" s="226" t="s">
        <v>152</v>
      </c>
      <c r="E1063" s="237" t="s">
        <v>19</v>
      </c>
      <c r="F1063" s="238" t="s">
        <v>1242</v>
      </c>
      <c r="G1063" s="236"/>
      <c r="H1063" s="239">
        <v>4</v>
      </c>
      <c r="I1063" s="240"/>
      <c r="J1063" s="236"/>
      <c r="K1063" s="236"/>
      <c r="L1063" s="241"/>
      <c r="M1063" s="242"/>
      <c r="N1063" s="243"/>
      <c r="O1063" s="243"/>
      <c r="P1063" s="243"/>
      <c r="Q1063" s="243"/>
      <c r="R1063" s="243"/>
      <c r="S1063" s="243"/>
      <c r="T1063" s="244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45" t="s">
        <v>152</v>
      </c>
      <c r="AU1063" s="245" t="s">
        <v>14</v>
      </c>
      <c r="AV1063" s="14" t="s">
        <v>14</v>
      </c>
      <c r="AW1063" s="14" t="s">
        <v>33</v>
      </c>
      <c r="AX1063" s="14" t="s">
        <v>73</v>
      </c>
      <c r="AY1063" s="245" t="s">
        <v>140</v>
      </c>
    </row>
    <row r="1064" s="13" customFormat="1">
      <c r="A1064" s="13"/>
      <c r="B1064" s="224"/>
      <c r="C1064" s="225"/>
      <c r="D1064" s="226" t="s">
        <v>152</v>
      </c>
      <c r="E1064" s="227" t="s">
        <v>19</v>
      </c>
      <c r="F1064" s="228" t="s">
        <v>263</v>
      </c>
      <c r="G1064" s="225"/>
      <c r="H1064" s="227" t="s">
        <v>19</v>
      </c>
      <c r="I1064" s="229"/>
      <c r="J1064" s="225"/>
      <c r="K1064" s="225"/>
      <c r="L1064" s="230"/>
      <c r="M1064" s="231"/>
      <c r="N1064" s="232"/>
      <c r="O1064" s="232"/>
      <c r="P1064" s="232"/>
      <c r="Q1064" s="232"/>
      <c r="R1064" s="232"/>
      <c r="S1064" s="232"/>
      <c r="T1064" s="233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34" t="s">
        <v>152</v>
      </c>
      <c r="AU1064" s="234" t="s">
        <v>14</v>
      </c>
      <c r="AV1064" s="13" t="s">
        <v>81</v>
      </c>
      <c r="AW1064" s="13" t="s">
        <v>33</v>
      </c>
      <c r="AX1064" s="13" t="s">
        <v>73</v>
      </c>
      <c r="AY1064" s="234" t="s">
        <v>140</v>
      </c>
    </row>
    <row r="1065" s="14" customFormat="1">
      <c r="A1065" s="14"/>
      <c r="B1065" s="235"/>
      <c r="C1065" s="236"/>
      <c r="D1065" s="226" t="s">
        <v>152</v>
      </c>
      <c r="E1065" s="237" t="s">
        <v>19</v>
      </c>
      <c r="F1065" s="238" t="s">
        <v>1243</v>
      </c>
      <c r="G1065" s="236"/>
      <c r="H1065" s="239">
        <v>4</v>
      </c>
      <c r="I1065" s="240"/>
      <c r="J1065" s="236"/>
      <c r="K1065" s="236"/>
      <c r="L1065" s="241"/>
      <c r="M1065" s="242"/>
      <c r="N1065" s="243"/>
      <c r="O1065" s="243"/>
      <c r="P1065" s="243"/>
      <c r="Q1065" s="243"/>
      <c r="R1065" s="243"/>
      <c r="S1065" s="243"/>
      <c r="T1065" s="244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45" t="s">
        <v>152</v>
      </c>
      <c r="AU1065" s="245" t="s">
        <v>14</v>
      </c>
      <c r="AV1065" s="14" t="s">
        <v>14</v>
      </c>
      <c r="AW1065" s="14" t="s">
        <v>33</v>
      </c>
      <c r="AX1065" s="14" t="s">
        <v>73</v>
      </c>
      <c r="AY1065" s="245" t="s">
        <v>140</v>
      </c>
    </row>
    <row r="1066" s="15" customFormat="1">
      <c r="A1066" s="15"/>
      <c r="B1066" s="246"/>
      <c r="C1066" s="247"/>
      <c r="D1066" s="226" t="s">
        <v>152</v>
      </c>
      <c r="E1066" s="248" t="s">
        <v>19</v>
      </c>
      <c r="F1066" s="249" t="s">
        <v>189</v>
      </c>
      <c r="G1066" s="247"/>
      <c r="H1066" s="250">
        <v>8</v>
      </c>
      <c r="I1066" s="251"/>
      <c r="J1066" s="247"/>
      <c r="K1066" s="247"/>
      <c r="L1066" s="252"/>
      <c r="M1066" s="253"/>
      <c r="N1066" s="254"/>
      <c r="O1066" s="254"/>
      <c r="P1066" s="254"/>
      <c r="Q1066" s="254"/>
      <c r="R1066" s="254"/>
      <c r="S1066" s="254"/>
      <c r="T1066" s="255"/>
      <c r="U1066" s="15"/>
      <c r="V1066" s="15"/>
      <c r="W1066" s="15"/>
      <c r="X1066" s="15"/>
      <c r="Y1066" s="15"/>
      <c r="Z1066" s="15"/>
      <c r="AA1066" s="15"/>
      <c r="AB1066" s="15"/>
      <c r="AC1066" s="15"/>
      <c r="AD1066" s="15"/>
      <c r="AE1066" s="15"/>
      <c r="AT1066" s="256" t="s">
        <v>152</v>
      </c>
      <c r="AU1066" s="256" t="s">
        <v>14</v>
      </c>
      <c r="AV1066" s="15" t="s">
        <v>148</v>
      </c>
      <c r="AW1066" s="15" t="s">
        <v>33</v>
      </c>
      <c r="AX1066" s="15" t="s">
        <v>81</v>
      </c>
      <c r="AY1066" s="256" t="s">
        <v>140</v>
      </c>
    </row>
    <row r="1067" s="2" customFormat="1" ht="21.75" customHeight="1">
      <c r="A1067" s="40"/>
      <c r="B1067" s="41"/>
      <c r="C1067" s="206" t="s">
        <v>1244</v>
      </c>
      <c r="D1067" s="206" t="s">
        <v>143</v>
      </c>
      <c r="E1067" s="207" t="s">
        <v>1245</v>
      </c>
      <c r="F1067" s="208" t="s">
        <v>1246</v>
      </c>
      <c r="G1067" s="209" t="s">
        <v>146</v>
      </c>
      <c r="H1067" s="210">
        <v>22</v>
      </c>
      <c r="I1067" s="211"/>
      <c r="J1067" s="212">
        <f>ROUND(I1067*H1067,2)</f>
        <v>0</v>
      </c>
      <c r="K1067" s="208" t="s">
        <v>147</v>
      </c>
      <c r="L1067" s="46"/>
      <c r="M1067" s="213" t="s">
        <v>19</v>
      </c>
      <c r="N1067" s="214" t="s">
        <v>45</v>
      </c>
      <c r="O1067" s="86"/>
      <c r="P1067" s="215">
        <f>O1067*H1067</f>
        <v>0</v>
      </c>
      <c r="Q1067" s="215">
        <v>0</v>
      </c>
      <c r="R1067" s="215">
        <f>Q1067*H1067</f>
        <v>0</v>
      </c>
      <c r="S1067" s="215">
        <v>0.0050000000000000001</v>
      </c>
      <c r="T1067" s="216">
        <f>S1067*H1067</f>
        <v>0.11</v>
      </c>
      <c r="U1067" s="40"/>
      <c r="V1067" s="40"/>
      <c r="W1067" s="40"/>
      <c r="X1067" s="40"/>
      <c r="Y1067" s="40"/>
      <c r="Z1067" s="40"/>
      <c r="AA1067" s="40"/>
      <c r="AB1067" s="40"/>
      <c r="AC1067" s="40"/>
      <c r="AD1067" s="40"/>
      <c r="AE1067" s="40"/>
      <c r="AR1067" s="217" t="s">
        <v>248</v>
      </c>
      <c r="AT1067" s="217" t="s">
        <v>143</v>
      </c>
      <c r="AU1067" s="217" t="s">
        <v>14</v>
      </c>
      <c r="AY1067" s="19" t="s">
        <v>140</v>
      </c>
      <c r="BE1067" s="218">
        <f>IF(N1067="základní",J1067,0)</f>
        <v>0</v>
      </c>
      <c r="BF1067" s="218">
        <f>IF(N1067="snížená",J1067,0)</f>
        <v>0</v>
      </c>
      <c r="BG1067" s="218">
        <f>IF(N1067="zákl. přenesená",J1067,0)</f>
        <v>0</v>
      </c>
      <c r="BH1067" s="218">
        <f>IF(N1067="sníž. přenesená",J1067,0)</f>
        <v>0</v>
      </c>
      <c r="BI1067" s="218">
        <f>IF(N1067="nulová",J1067,0)</f>
        <v>0</v>
      </c>
      <c r="BJ1067" s="19" t="s">
        <v>14</v>
      </c>
      <c r="BK1067" s="218">
        <f>ROUND(I1067*H1067,2)</f>
        <v>0</v>
      </c>
      <c r="BL1067" s="19" t="s">
        <v>248</v>
      </c>
      <c r="BM1067" s="217" t="s">
        <v>1247</v>
      </c>
    </row>
    <row r="1068" s="2" customFormat="1">
      <c r="A1068" s="40"/>
      <c r="B1068" s="41"/>
      <c r="C1068" s="42"/>
      <c r="D1068" s="219" t="s">
        <v>150</v>
      </c>
      <c r="E1068" s="42"/>
      <c r="F1068" s="220" t="s">
        <v>1248</v>
      </c>
      <c r="G1068" s="42"/>
      <c r="H1068" s="42"/>
      <c r="I1068" s="221"/>
      <c r="J1068" s="42"/>
      <c r="K1068" s="42"/>
      <c r="L1068" s="46"/>
      <c r="M1068" s="222"/>
      <c r="N1068" s="223"/>
      <c r="O1068" s="86"/>
      <c r="P1068" s="86"/>
      <c r="Q1068" s="86"/>
      <c r="R1068" s="86"/>
      <c r="S1068" s="86"/>
      <c r="T1068" s="87"/>
      <c r="U1068" s="40"/>
      <c r="V1068" s="40"/>
      <c r="W1068" s="40"/>
      <c r="X1068" s="40"/>
      <c r="Y1068" s="40"/>
      <c r="Z1068" s="40"/>
      <c r="AA1068" s="40"/>
      <c r="AB1068" s="40"/>
      <c r="AC1068" s="40"/>
      <c r="AD1068" s="40"/>
      <c r="AE1068" s="40"/>
      <c r="AT1068" s="19" t="s">
        <v>150</v>
      </c>
      <c r="AU1068" s="19" t="s">
        <v>14</v>
      </c>
    </row>
    <row r="1069" s="13" customFormat="1">
      <c r="A1069" s="13"/>
      <c r="B1069" s="224"/>
      <c r="C1069" s="225"/>
      <c r="D1069" s="226" t="s">
        <v>152</v>
      </c>
      <c r="E1069" s="227" t="s">
        <v>19</v>
      </c>
      <c r="F1069" s="228" t="s">
        <v>153</v>
      </c>
      <c r="G1069" s="225"/>
      <c r="H1069" s="227" t="s">
        <v>19</v>
      </c>
      <c r="I1069" s="229"/>
      <c r="J1069" s="225"/>
      <c r="K1069" s="225"/>
      <c r="L1069" s="230"/>
      <c r="M1069" s="231"/>
      <c r="N1069" s="232"/>
      <c r="O1069" s="232"/>
      <c r="P1069" s="232"/>
      <c r="Q1069" s="232"/>
      <c r="R1069" s="232"/>
      <c r="S1069" s="232"/>
      <c r="T1069" s="233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34" t="s">
        <v>152</v>
      </c>
      <c r="AU1069" s="234" t="s">
        <v>14</v>
      </c>
      <c r="AV1069" s="13" t="s">
        <v>81</v>
      </c>
      <c r="AW1069" s="13" t="s">
        <v>33</v>
      </c>
      <c r="AX1069" s="13" t="s">
        <v>73</v>
      </c>
      <c r="AY1069" s="234" t="s">
        <v>140</v>
      </c>
    </row>
    <row r="1070" s="13" customFormat="1">
      <c r="A1070" s="13"/>
      <c r="B1070" s="224"/>
      <c r="C1070" s="225"/>
      <c r="D1070" s="226" t="s">
        <v>152</v>
      </c>
      <c r="E1070" s="227" t="s">
        <v>19</v>
      </c>
      <c r="F1070" s="228" t="s">
        <v>290</v>
      </c>
      <c r="G1070" s="225"/>
      <c r="H1070" s="227" t="s">
        <v>19</v>
      </c>
      <c r="I1070" s="229"/>
      <c r="J1070" s="225"/>
      <c r="K1070" s="225"/>
      <c r="L1070" s="230"/>
      <c r="M1070" s="231"/>
      <c r="N1070" s="232"/>
      <c r="O1070" s="232"/>
      <c r="P1070" s="232"/>
      <c r="Q1070" s="232"/>
      <c r="R1070" s="232"/>
      <c r="S1070" s="232"/>
      <c r="T1070" s="233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34" t="s">
        <v>152</v>
      </c>
      <c r="AU1070" s="234" t="s">
        <v>14</v>
      </c>
      <c r="AV1070" s="13" t="s">
        <v>81</v>
      </c>
      <c r="AW1070" s="13" t="s">
        <v>33</v>
      </c>
      <c r="AX1070" s="13" t="s">
        <v>73</v>
      </c>
      <c r="AY1070" s="234" t="s">
        <v>140</v>
      </c>
    </row>
    <row r="1071" s="14" customFormat="1">
      <c r="A1071" s="14"/>
      <c r="B1071" s="235"/>
      <c r="C1071" s="236"/>
      <c r="D1071" s="226" t="s">
        <v>152</v>
      </c>
      <c r="E1071" s="237" t="s">
        <v>19</v>
      </c>
      <c r="F1071" s="238" t="s">
        <v>1249</v>
      </c>
      <c r="G1071" s="236"/>
      <c r="H1071" s="239">
        <v>11</v>
      </c>
      <c r="I1071" s="240"/>
      <c r="J1071" s="236"/>
      <c r="K1071" s="236"/>
      <c r="L1071" s="241"/>
      <c r="M1071" s="242"/>
      <c r="N1071" s="243"/>
      <c r="O1071" s="243"/>
      <c r="P1071" s="243"/>
      <c r="Q1071" s="243"/>
      <c r="R1071" s="243"/>
      <c r="S1071" s="243"/>
      <c r="T1071" s="244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45" t="s">
        <v>152</v>
      </c>
      <c r="AU1071" s="245" t="s">
        <v>14</v>
      </c>
      <c r="AV1071" s="14" t="s">
        <v>14</v>
      </c>
      <c r="AW1071" s="14" t="s">
        <v>33</v>
      </c>
      <c r="AX1071" s="14" t="s">
        <v>73</v>
      </c>
      <c r="AY1071" s="245" t="s">
        <v>140</v>
      </c>
    </row>
    <row r="1072" s="13" customFormat="1">
      <c r="A1072" s="13"/>
      <c r="B1072" s="224"/>
      <c r="C1072" s="225"/>
      <c r="D1072" s="226" t="s">
        <v>152</v>
      </c>
      <c r="E1072" s="227" t="s">
        <v>19</v>
      </c>
      <c r="F1072" s="228" t="s">
        <v>263</v>
      </c>
      <c r="G1072" s="225"/>
      <c r="H1072" s="227" t="s">
        <v>19</v>
      </c>
      <c r="I1072" s="229"/>
      <c r="J1072" s="225"/>
      <c r="K1072" s="225"/>
      <c r="L1072" s="230"/>
      <c r="M1072" s="231"/>
      <c r="N1072" s="232"/>
      <c r="O1072" s="232"/>
      <c r="P1072" s="232"/>
      <c r="Q1072" s="232"/>
      <c r="R1072" s="232"/>
      <c r="S1072" s="232"/>
      <c r="T1072" s="233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4" t="s">
        <v>152</v>
      </c>
      <c r="AU1072" s="234" t="s">
        <v>14</v>
      </c>
      <c r="AV1072" s="13" t="s">
        <v>81</v>
      </c>
      <c r="AW1072" s="13" t="s">
        <v>33</v>
      </c>
      <c r="AX1072" s="13" t="s">
        <v>73</v>
      </c>
      <c r="AY1072" s="234" t="s">
        <v>140</v>
      </c>
    </row>
    <row r="1073" s="14" customFormat="1">
      <c r="A1073" s="14"/>
      <c r="B1073" s="235"/>
      <c r="C1073" s="236"/>
      <c r="D1073" s="226" t="s">
        <v>152</v>
      </c>
      <c r="E1073" s="237" t="s">
        <v>19</v>
      </c>
      <c r="F1073" s="238" t="s">
        <v>1249</v>
      </c>
      <c r="G1073" s="236"/>
      <c r="H1073" s="239">
        <v>11</v>
      </c>
      <c r="I1073" s="240"/>
      <c r="J1073" s="236"/>
      <c r="K1073" s="236"/>
      <c r="L1073" s="241"/>
      <c r="M1073" s="242"/>
      <c r="N1073" s="243"/>
      <c r="O1073" s="243"/>
      <c r="P1073" s="243"/>
      <c r="Q1073" s="243"/>
      <c r="R1073" s="243"/>
      <c r="S1073" s="243"/>
      <c r="T1073" s="244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45" t="s">
        <v>152</v>
      </c>
      <c r="AU1073" s="245" t="s">
        <v>14</v>
      </c>
      <c r="AV1073" s="14" t="s">
        <v>14</v>
      </c>
      <c r="AW1073" s="14" t="s">
        <v>33</v>
      </c>
      <c r="AX1073" s="14" t="s">
        <v>73</v>
      </c>
      <c r="AY1073" s="245" t="s">
        <v>140</v>
      </c>
    </row>
    <row r="1074" s="15" customFormat="1">
      <c r="A1074" s="15"/>
      <c r="B1074" s="246"/>
      <c r="C1074" s="247"/>
      <c r="D1074" s="226" t="s">
        <v>152</v>
      </c>
      <c r="E1074" s="248" t="s">
        <v>19</v>
      </c>
      <c r="F1074" s="249" t="s">
        <v>189</v>
      </c>
      <c r="G1074" s="247"/>
      <c r="H1074" s="250">
        <v>22</v>
      </c>
      <c r="I1074" s="251"/>
      <c r="J1074" s="247"/>
      <c r="K1074" s="247"/>
      <c r="L1074" s="252"/>
      <c r="M1074" s="253"/>
      <c r="N1074" s="254"/>
      <c r="O1074" s="254"/>
      <c r="P1074" s="254"/>
      <c r="Q1074" s="254"/>
      <c r="R1074" s="254"/>
      <c r="S1074" s="254"/>
      <c r="T1074" s="255"/>
      <c r="U1074" s="15"/>
      <c r="V1074" s="15"/>
      <c r="W1074" s="15"/>
      <c r="X1074" s="15"/>
      <c r="Y1074" s="15"/>
      <c r="Z1074" s="15"/>
      <c r="AA1074" s="15"/>
      <c r="AB1074" s="15"/>
      <c r="AC1074" s="15"/>
      <c r="AD1074" s="15"/>
      <c r="AE1074" s="15"/>
      <c r="AT1074" s="256" t="s">
        <v>152</v>
      </c>
      <c r="AU1074" s="256" t="s">
        <v>14</v>
      </c>
      <c r="AV1074" s="15" t="s">
        <v>148</v>
      </c>
      <c r="AW1074" s="15" t="s">
        <v>33</v>
      </c>
      <c r="AX1074" s="15" t="s">
        <v>81</v>
      </c>
      <c r="AY1074" s="256" t="s">
        <v>140</v>
      </c>
    </row>
    <row r="1075" s="2" customFormat="1" ht="24.15" customHeight="1">
      <c r="A1075" s="40"/>
      <c r="B1075" s="41"/>
      <c r="C1075" s="206" t="s">
        <v>1250</v>
      </c>
      <c r="D1075" s="206" t="s">
        <v>143</v>
      </c>
      <c r="E1075" s="207" t="s">
        <v>1251</v>
      </c>
      <c r="F1075" s="208" t="s">
        <v>1252</v>
      </c>
      <c r="G1075" s="209" t="s">
        <v>814</v>
      </c>
      <c r="H1075" s="278"/>
      <c r="I1075" s="211"/>
      <c r="J1075" s="212">
        <f>ROUND(I1075*H1075,2)</f>
        <v>0</v>
      </c>
      <c r="K1075" s="208" t="s">
        <v>147</v>
      </c>
      <c r="L1075" s="46"/>
      <c r="M1075" s="213" t="s">
        <v>19</v>
      </c>
      <c r="N1075" s="214" t="s">
        <v>45</v>
      </c>
      <c r="O1075" s="86"/>
      <c r="P1075" s="215">
        <f>O1075*H1075</f>
        <v>0</v>
      </c>
      <c r="Q1075" s="215">
        <v>0</v>
      </c>
      <c r="R1075" s="215">
        <f>Q1075*H1075</f>
        <v>0</v>
      </c>
      <c r="S1075" s="215">
        <v>0</v>
      </c>
      <c r="T1075" s="216">
        <f>S1075*H1075</f>
        <v>0</v>
      </c>
      <c r="U1075" s="40"/>
      <c r="V1075" s="40"/>
      <c r="W1075" s="40"/>
      <c r="X1075" s="40"/>
      <c r="Y1075" s="40"/>
      <c r="Z1075" s="40"/>
      <c r="AA1075" s="40"/>
      <c r="AB1075" s="40"/>
      <c r="AC1075" s="40"/>
      <c r="AD1075" s="40"/>
      <c r="AE1075" s="40"/>
      <c r="AR1075" s="217" t="s">
        <v>248</v>
      </c>
      <c r="AT1075" s="217" t="s">
        <v>143</v>
      </c>
      <c r="AU1075" s="217" t="s">
        <v>14</v>
      </c>
      <c r="AY1075" s="19" t="s">
        <v>140</v>
      </c>
      <c r="BE1075" s="218">
        <f>IF(N1075="základní",J1075,0)</f>
        <v>0</v>
      </c>
      <c r="BF1075" s="218">
        <f>IF(N1075="snížená",J1075,0)</f>
        <v>0</v>
      </c>
      <c r="BG1075" s="218">
        <f>IF(N1075="zákl. přenesená",J1075,0)</f>
        <v>0</v>
      </c>
      <c r="BH1075" s="218">
        <f>IF(N1075="sníž. přenesená",J1075,0)</f>
        <v>0</v>
      </c>
      <c r="BI1075" s="218">
        <f>IF(N1075="nulová",J1075,0)</f>
        <v>0</v>
      </c>
      <c r="BJ1075" s="19" t="s">
        <v>14</v>
      </c>
      <c r="BK1075" s="218">
        <f>ROUND(I1075*H1075,2)</f>
        <v>0</v>
      </c>
      <c r="BL1075" s="19" t="s">
        <v>248</v>
      </c>
      <c r="BM1075" s="217" t="s">
        <v>1253</v>
      </c>
    </row>
    <row r="1076" s="2" customFormat="1">
      <c r="A1076" s="40"/>
      <c r="B1076" s="41"/>
      <c r="C1076" s="42"/>
      <c r="D1076" s="219" t="s">
        <v>150</v>
      </c>
      <c r="E1076" s="42"/>
      <c r="F1076" s="220" t="s">
        <v>1254</v>
      </c>
      <c r="G1076" s="42"/>
      <c r="H1076" s="42"/>
      <c r="I1076" s="221"/>
      <c r="J1076" s="42"/>
      <c r="K1076" s="42"/>
      <c r="L1076" s="46"/>
      <c r="M1076" s="222"/>
      <c r="N1076" s="223"/>
      <c r="O1076" s="86"/>
      <c r="P1076" s="86"/>
      <c r="Q1076" s="86"/>
      <c r="R1076" s="86"/>
      <c r="S1076" s="86"/>
      <c r="T1076" s="87"/>
      <c r="U1076" s="40"/>
      <c r="V1076" s="40"/>
      <c r="W1076" s="40"/>
      <c r="X1076" s="40"/>
      <c r="Y1076" s="40"/>
      <c r="Z1076" s="40"/>
      <c r="AA1076" s="40"/>
      <c r="AB1076" s="40"/>
      <c r="AC1076" s="40"/>
      <c r="AD1076" s="40"/>
      <c r="AE1076" s="40"/>
      <c r="AT1076" s="19" t="s">
        <v>150</v>
      </c>
      <c r="AU1076" s="19" t="s">
        <v>14</v>
      </c>
    </row>
    <row r="1077" s="12" customFormat="1" ht="22.8" customHeight="1">
      <c r="A1077" s="12"/>
      <c r="B1077" s="190"/>
      <c r="C1077" s="191"/>
      <c r="D1077" s="192" t="s">
        <v>72</v>
      </c>
      <c r="E1077" s="204" t="s">
        <v>1255</v>
      </c>
      <c r="F1077" s="204" t="s">
        <v>1256</v>
      </c>
      <c r="G1077" s="191"/>
      <c r="H1077" s="191"/>
      <c r="I1077" s="194"/>
      <c r="J1077" s="205">
        <f>BK1077</f>
        <v>0</v>
      </c>
      <c r="K1077" s="191"/>
      <c r="L1077" s="196"/>
      <c r="M1077" s="197"/>
      <c r="N1077" s="198"/>
      <c r="O1077" s="198"/>
      <c r="P1077" s="199">
        <f>SUM(P1078:P1114)</f>
        <v>0</v>
      </c>
      <c r="Q1077" s="198"/>
      <c r="R1077" s="199">
        <f>SUM(R1078:R1114)</f>
        <v>0</v>
      </c>
      <c r="S1077" s="198"/>
      <c r="T1077" s="200">
        <f>SUM(T1078:T1114)</f>
        <v>0</v>
      </c>
      <c r="U1077" s="12"/>
      <c r="V1077" s="12"/>
      <c r="W1077" s="12"/>
      <c r="X1077" s="12"/>
      <c r="Y1077" s="12"/>
      <c r="Z1077" s="12"/>
      <c r="AA1077" s="12"/>
      <c r="AB1077" s="12"/>
      <c r="AC1077" s="12"/>
      <c r="AD1077" s="12"/>
      <c r="AE1077" s="12"/>
      <c r="AR1077" s="201" t="s">
        <v>14</v>
      </c>
      <c r="AT1077" s="202" t="s">
        <v>72</v>
      </c>
      <c r="AU1077" s="202" t="s">
        <v>81</v>
      </c>
      <c r="AY1077" s="201" t="s">
        <v>140</v>
      </c>
      <c r="BK1077" s="203">
        <f>SUM(BK1078:BK1114)</f>
        <v>0</v>
      </c>
    </row>
    <row r="1078" s="2" customFormat="1" ht="21.75" customHeight="1">
      <c r="A1078" s="40"/>
      <c r="B1078" s="41"/>
      <c r="C1078" s="206" t="s">
        <v>1257</v>
      </c>
      <c r="D1078" s="206" t="s">
        <v>143</v>
      </c>
      <c r="E1078" s="207" t="s">
        <v>1258</v>
      </c>
      <c r="F1078" s="208" t="s">
        <v>1259</v>
      </c>
      <c r="G1078" s="209" t="s">
        <v>146</v>
      </c>
      <c r="H1078" s="210">
        <v>1</v>
      </c>
      <c r="I1078" s="211"/>
      <c r="J1078" s="212">
        <f>ROUND(I1078*H1078,2)</f>
        <v>0</v>
      </c>
      <c r="K1078" s="208" t="s">
        <v>19</v>
      </c>
      <c r="L1078" s="46"/>
      <c r="M1078" s="213" t="s">
        <v>19</v>
      </c>
      <c r="N1078" s="214" t="s">
        <v>45</v>
      </c>
      <c r="O1078" s="86"/>
      <c r="P1078" s="215">
        <f>O1078*H1078</f>
        <v>0</v>
      </c>
      <c r="Q1078" s="215">
        <v>0</v>
      </c>
      <c r="R1078" s="215">
        <f>Q1078*H1078</f>
        <v>0</v>
      </c>
      <c r="S1078" s="215">
        <v>0</v>
      </c>
      <c r="T1078" s="216">
        <f>S1078*H1078</f>
        <v>0</v>
      </c>
      <c r="U1078" s="40"/>
      <c r="V1078" s="40"/>
      <c r="W1078" s="40"/>
      <c r="X1078" s="40"/>
      <c r="Y1078" s="40"/>
      <c r="Z1078" s="40"/>
      <c r="AA1078" s="40"/>
      <c r="AB1078" s="40"/>
      <c r="AC1078" s="40"/>
      <c r="AD1078" s="40"/>
      <c r="AE1078" s="40"/>
      <c r="AR1078" s="217" t="s">
        <v>248</v>
      </c>
      <c r="AT1078" s="217" t="s">
        <v>143</v>
      </c>
      <c r="AU1078" s="217" t="s">
        <v>14</v>
      </c>
      <c r="AY1078" s="19" t="s">
        <v>140</v>
      </c>
      <c r="BE1078" s="218">
        <f>IF(N1078="základní",J1078,0)</f>
        <v>0</v>
      </c>
      <c r="BF1078" s="218">
        <f>IF(N1078="snížená",J1078,0)</f>
        <v>0</v>
      </c>
      <c r="BG1078" s="218">
        <f>IF(N1078="zákl. přenesená",J1078,0)</f>
        <v>0</v>
      </c>
      <c r="BH1078" s="218">
        <f>IF(N1078="sníž. přenesená",J1078,0)</f>
        <v>0</v>
      </c>
      <c r="BI1078" s="218">
        <f>IF(N1078="nulová",J1078,0)</f>
        <v>0</v>
      </c>
      <c r="BJ1078" s="19" t="s">
        <v>14</v>
      </c>
      <c r="BK1078" s="218">
        <f>ROUND(I1078*H1078,2)</f>
        <v>0</v>
      </c>
      <c r="BL1078" s="19" t="s">
        <v>248</v>
      </c>
      <c r="BM1078" s="217" t="s">
        <v>1260</v>
      </c>
    </row>
    <row r="1079" s="13" customFormat="1">
      <c r="A1079" s="13"/>
      <c r="B1079" s="224"/>
      <c r="C1079" s="225"/>
      <c r="D1079" s="226" t="s">
        <v>152</v>
      </c>
      <c r="E1079" s="227" t="s">
        <v>19</v>
      </c>
      <c r="F1079" s="228" t="s">
        <v>1117</v>
      </c>
      <c r="G1079" s="225"/>
      <c r="H1079" s="227" t="s">
        <v>19</v>
      </c>
      <c r="I1079" s="229"/>
      <c r="J1079" s="225"/>
      <c r="K1079" s="225"/>
      <c r="L1079" s="230"/>
      <c r="M1079" s="231"/>
      <c r="N1079" s="232"/>
      <c r="O1079" s="232"/>
      <c r="P1079" s="232"/>
      <c r="Q1079" s="232"/>
      <c r="R1079" s="232"/>
      <c r="S1079" s="232"/>
      <c r="T1079" s="233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34" t="s">
        <v>152</v>
      </c>
      <c r="AU1079" s="234" t="s">
        <v>14</v>
      </c>
      <c r="AV1079" s="13" t="s">
        <v>81</v>
      </c>
      <c r="AW1079" s="13" t="s">
        <v>33</v>
      </c>
      <c r="AX1079" s="13" t="s">
        <v>73</v>
      </c>
      <c r="AY1079" s="234" t="s">
        <v>140</v>
      </c>
    </row>
    <row r="1080" s="13" customFormat="1">
      <c r="A1080" s="13"/>
      <c r="B1080" s="224"/>
      <c r="C1080" s="225"/>
      <c r="D1080" s="226" t="s">
        <v>152</v>
      </c>
      <c r="E1080" s="227" t="s">
        <v>19</v>
      </c>
      <c r="F1080" s="228" t="s">
        <v>1118</v>
      </c>
      <c r="G1080" s="225"/>
      <c r="H1080" s="227" t="s">
        <v>19</v>
      </c>
      <c r="I1080" s="229"/>
      <c r="J1080" s="225"/>
      <c r="K1080" s="225"/>
      <c r="L1080" s="230"/>
      <c r="M1080" s="231"/>
      <c r="N1080" s="232"/>
      <c r="O1080" s="232"/>
      <c r="P1080" s="232"/>
      <c r="Q1080" s="232"/>
      <c r="R1080" s="232"/>
      <c r="S1080" s="232"/>
      <c r="T1080" s="233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34" t="s">
        <v>152</v>
      </c>
      <c r="AU1080" s="234" t="s">
        <v>14</v>
      </c>
      <c r="AV1080" s="13" t="s">
        <v>81</v>
      </c>
      <c r="AW1080" s="13" t="s">
        <v>33</v>
      </c>
      <c r="AX1080" s="13" t="s">
        <v>73</v>
      </c>
      <c r="AY1080" s="234" t="s">
        <v>140</v>
      </c>
    </row>
    <row r="1081" s="14" customFormat="1">
      <c r="A1081" s="14"/>
      <c r="B1081" s="235"/>
      <c r="C1081" s="236"/>
      <c r="D1081" s="226" t="s">
        <v>152</v>
      </c>
      <c r="E1081" s="237" t="s">
        <v>19</v>
      </c>
      <c r="F1081" s="238" t="s">
        <v>1261</v>
      </c>
      <c r="G1081" s="236"/>
      <c r="H1081" s="239">
        <v>1</v>
      </c>
      <c r="I1081" s="240"/>
      <c r="J1081" s="236"/>
      <c r="K1081" s="236"/>
      <c r="L1081" s="241"/>
      <c r="M1081" s="242"/>
      <c r="N1081" s="243"/>
      <c r="O1081" s="243"/>
      <c r="P1081" s="243"/>
      <c r="Q1081" s="243"/>
      <c r="R1081" s="243"/>
      <c r="S1081" s="243"/>
      <c r="T1081" s="244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45" t="s">
        <v>152</v>
      </c>
      <c r="AU1081" s="245" t="s">
        <v>14</v>
      </c>
      <c r="AV1081" s="14" t="s">
        <v>14</v>
      </c>
      <c r="AW1081" s="14" t="s">
        <v>33</v>
      </c>
      <c r="AX1081" s="14" t="s">
        <v>81</v>
      </c>
      <c r="AY1081" s="245" t="s">
        <v>140</v>
      </c>
    </row>
    <row r="1082" s="2" customFormat="1" ht="21.75" customHeight="1">
      <c r="A1082" s="40"/>
      <c r="B1082" s="41"/>
      <c r="C1082" s="206" t="s">
        <v>1262</v>
      </c>
      <c r="D1082" s="206" t="s">
        <v>143</v>
      </c>
      <c r="E1082" s="207" t="s">
        <v>1263</v>
      </c>
      <c r="F1082" s="208" t="s">
        <v>1264</v>
      </c>
      <c r="G1082" s="209" t="s">
        <v>146</v>
      </c>
      <c r="H1082" s="210">
        <v>1</v>
      </c>
      <c r="I1082" s="211"/>
      <c r="J1082" s="212">
        <f>ROUND(I1082*H1082,2)</f>
        <v>0</v>
      </c>
      <c r="K1082" s="208" t="s">
        <v>19</v>
      </c>
      <c r="L1082" s="46"/>
      <c r="M1082" s="213" t="s">
        <v>19</v>
      </c>
      <c r="N1082" s="214" t="s">
        <v>45</v>
      </c>
      <c r="O1082" s="86"/>
      <c r="P1082" s="215">
        <f>O1082*H1082</f>
        <v>0</v>
      </c>
      <c r="Q1082" s="215">
        <v>0</v>
      </c>
      <c r="R1082" s="215">
        <f>Q1082*H1082</f>
        <v>0</v>
      </c>
      <c r="S1082" s="215">
        <v>0</v>
      </c>
      <c r="T1082" s="216">
        <f>S1082*H1082</f>
        <v>0</v>
      </c>
      <c r="U1082" s="40"/>
      <c r="V1082" s="40"/>
      <c r="W1082" s="40"/>
      <c r="X1082" s="40"/>
      <c r="Y1082" s="40"/>
      <c r="Z1082" s="40"/>
      <c r="AA1082" s="40"/>
      <c r="AB1082" s="40"/>
      <c r="AC1082" s="40"/>
      <c r="AD1082" s="40"/>
      <c r="AE1082" s="40"/>
      <c r="AR1082" s="217" t="s">
        <v>248</v>
      </c>
      <c r="AT1082" s="217" t="s">
        <v>143</v>
      </c>
      <c r="AU1082" s="217" t="s">
        <v>14</v>
      </c>
      <c r="AY1082" s="19" t="s">
        <v>140</v>
      </c>
      <c r="BE1082" s="218">
        <f>IF(N1082="základní",J1082,0)</f>
        <v>0</v>
      </c>
      <c r="BF1082" s="218">
        <f>IF(N1082="snížená",J1082,0)</f>
        <v>0</v>
      </c>
      <c r="BG1082" s="218">
        <f>IF(N1082="zákl. přenesená",J1082,0)</f>
        <v>0</v>
      </c>
      <c r="BH1082" s="218">
        <f>IF(N1082="sníž. přenesená",J1082,0)</f>
        <v>0</v>
      </c>
      <c r="BI1082" s="218">
        <f>IF(N1082="nulová",J1082,0)</f>
        <v>0</v>
      </c>
      <c r="BJ1082" s="19" t="s">
        <v>14</v>
      </c>
      <c r="BK1082" s="218">
        <f>ROUND(I1082*H1082,2)</f>
        <v>0</v>
      </c>
      <c r="BL1082" s="19" t="s">
        <v>248</v>
      </c>
      <c r="BM1082" s="217" t="s">
        <v>1265</v>
      </c>
    </row>
    <row r="1083" s="13" customFormat="1">
      <c r="A1083" s="13"/>
      <c r="B1083" s="224"/>
      <c r="C1083" s="225"/>
      <c r="D1083" s="226" t="s">
        <v>152</v>
      </c>
      <c r="E1083" s="227" t="s">
        <v>19</v>
      </c>
      <c r="F1083" s="228" t="s">
        <v>1117</v>
      </c>
      <c r="G1083" s="225"/>
      <c r="H1083" s="227" t="s">
        <v>19</v>
      </c>
      <c r="I1083" s="229"/>
      <c r="J1083" s="225"/>
      <c r="K1083" s="225"/>
      <c r="L1083" s="230"/>
      <c r="M1083" s="231"/>
      <c r="N1083" s="232"/>
      <c r="O1083" s="232"/>
      <c r="P1083" s="232"/>
      <c r="Q1083" s="232"/>
      <c r="R1083" s="232"/>
      <c r="S1083" s="232"/>
      <c r="T1083" s="233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34" t="s">
        <v>152</v>
      </c>
      <c r="AU1083" s="234" t="s">
        <v>14</v>
      </c>
      <c r="AV1083" s="13" t="s">
        <v>81</v>
      </c>
      <c r="AW1083" s="13" t="s">
        <v>33</v>
      </c>
      <c r="AX1083" s="13" t="s">
        <v>73</v>
      </c>
      <c r="AY1083" s="234" t="s">
        <v>140</v>
      </c>
    </row>
    <row r="1084" s="13" customFormat="1">
      <c r="A1084" s="13"/>
      <c r="B1084" s="224"/>
      <c r="C1084" s="225"/>
      <c r="D1084" s="226" t="s">
        <v>152</v>
      </c>
      <c r="E1084" s="227" t="s">
        <v>19</v>
      </c>
      <c r="F1084" s="228" t="s">
        <v>1118</v>
      </c>
      <c r="G1084" s="225"/>
      <c r="H1084" s="227" t="s">
        <v>19</v>
      </c>
      <c r="I1084" s="229"/>
      <c r="J1084" s="225"/>
      <c r="K1084" s="225"/>
      <c r="L1084" s="230"/>
      <c r="M1084" s="231"/>
      <c r="N1084" s="232"/>
      <c r="O1084" s="232"/>
      <c r="P1084" s="232"/>
      <c r="Q1084" s="232"/>
      <c r="R1084" s="232"/>
      <c r="S1084" s="232"/>
      <c r="T1084" s="233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34" t="s">
        <v>152</v>
      </c>
      <c r="AU1084" s="234" t="s">
        <v>14</v>
      </c>
      <c r="AV1084" s="13" t="s">
        <v>81</v>
      </c>
      <c r="AW1084" s="13" t="s">
        <v>33</v>
      </c>
      <c r="AX1084" s="13" t="s">
        <v>73</v>
      </c>
      <c r="AY1084" s="234" t="s">
        <v>140</v>
      </c>
    </row>
    <row r="1085" s="14" customFormat="1">
      <c r="A1085" s="14"/>
      <c r="B1085" s="235"/>
      <c r="C1085" s="236"/>
      <c r="D1085" s="226" t="s">
        <v>152</v>
      </c>
      <c r="E1085" s="237" t="s">
        <v>19</v>
      </c>
      <c r="F1085" s="238" t="s">
        <v>1266</v>
      </c>
      <c r="G1085" s="236"/>
      <c r="H1085" s="239">
        <v>1</v>
      </c>
      <c r="I1085" s="240"/>
      <c r="J1085" s="236"/>
      <c r="K1085" s="236"/>
      <c r="L1085" s="241"/>
      <c r="M1085" s="242"/>
      <c r="N1085" s="243"/>
      <c r="O1085" s="243"/>
      <c r="P1085" s="243"/>
      <c r="Q1085" s="243"/>
      <c r="R1085" s="243"/>
      <c r="S1085" s="243"/>
      <c r="T1085" s="244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45" t="s">
        <v>152</v>
      </c>
      <c r="AU1085" s="245" t="s">
        <v>14</v>
      </c>
      <c r="AV1085" s="14" t="s">
        <v>14</v>
      </c>
      <c r="AW1085" s="14" t="s">
        <v>33</v>
      </c>
      <c r="AX1085" s="14" t="s">
        <v>81</v>
      </c>
      <c r="AY1085" s="245" t="s">
        <v>140</v>
      </c>
    </row>
    <row r="1086" s="2" customFormat="1" ht="24.15" customHeight="1">
      <c r="A1086" s="40"/>
      <c r="B1086" s="41"/>
      <c r="C1086" s="206" t="s">
        <v>1267</v>
      </c>
      <c r="D1086" s="206" t="s">
        <v>143</v>
      </c>
      <c r="E1086" s="207" t="s">
        <v>1268</v>
      </c>
      <c r="F1086" s="208" t="s">
        <v>1269</v>
      </c>
      <c r="G1086" s="209" t="s">
        <v>146</v>
      </c>
      <c r="H1086" s="210">
        <v>1</v>
      </c>
      <c r="I1086" s="211"/>
      <c r="J1086" s="212">
        <f>ROUND(I1086*H1086,2)</f>
        <v>0</v>
      </c>
      <c r="K1086" s="208" t="s">
        <v>19</v>
      </c>
      <c r="L1086" s="46"/>
      <c r="M1086" s="213" t="s">
        <v>19</v>
      </c>
      <c r="N1086" s="214" t="s">
        <v>45</v>
      </c>
      <c r="O1086" s="86"/>
      <c r="P1086" s="215">
        <f>O1086*H1086</f>
        <v>0</v>
      </c>
      <c r="Q1086" s="215">
        <v>0</v>
      </c>
      <c r="R1086" s="215">
        <f>Q1086*H1086</f>
        <v>0</v>
      </c>
      <c r="S1086" s="215">
        <v>0</v>
      </c>
      <c r="T1086" s="216">
        <f>S1086*H1086</f>
        <v>0</v>
      </c>
      <c r="U1086" s="40"/>
      <c r="V1086" s="40"/>
      <c r="W1086" s="40"/>
      <c r="X1086" s="40"/>
      <c r="Y1086" s="40"/>
      <c r="Z1086" s="40"/>
      <c r="AA1086" s="40"/>
      <c r="AB1086" s="40"/>
      <c r="AC1086" s="40"/>
      <c r="AD1086" s="40"/>
      <c r="AE1086" s="40"/>
      <c r="AR1086" s="217" t="s">
        <v>248</v>
      </c>
      <c r="AT1086" s="217" t="s">
        <v>143</v>
      </c>
      <c r="AU1086" s="217" t="s">
        <v>14</v>
      </c>
      <c r="AY1086" s="19" t="s">
        <v>140</v>
      </c>
      <c r="BE1086" s="218">
        <f>IF(N1086="základní",J1086,0)</f>
        <v>0</v>
      </c>
      <c r="BF1086" s="218">
        <f>IF(N1086="snížená",J1086,0)</f>
        <v>0</v>
      </c>
      <c r="BG1086" s="218">
        <f>IF(N1086="zákl. přenesená",J1086,0)</f>
        <v>0</v>
      </c>
      <c r="BH1086" s="218">
        <f>IF(N1086="sníž. přenesená",J1086,0)</f>
        <v>0</v>
      </c>
      <c r="BI1086" s="218">
        <f>IF(N1086="nulová",J1086,0)</f>
        <v>0</v>
      </c>
      <c r="BJ1086" s="19" t="s">
        <v>14</v>
      </c>
      <c r="BK1086" s="218">
        <f>ROUND(I1086*H1086,2)</f>
        <v>0</v>
      </c>
      <c r="BL1086" s="19" t="s">
        <v>248</v>
      </c>
      <c r="BM1086" s="217" t="s">
        <v>1270</v>
      </c>
    </row>
    <row r="1087" s="13" customFormat="1">
      <c r="A1087" s="13"/>
      <c r="B1087" s="224"/>
      <c r="C1087" s="225"/>
      <c r="D1087" s="226" t="s">
        <v>152</v>
      </c>
      <c r="E1087" s="227" t="s">
        <v>19</v>
      </c>
      <c r="F1087" s="228" t="s">
        <v>1117</v>
      </c>
      <c r="G1087" s="225"/>
      <c r="H1087" s="227" t="s">
        <v>19</v>
      </c>
      <c r="I1087" s="229"/>
      <c r="J1087" s="225"/>
      <c r="K1087" s="225"/>
      <c r="L1087" s="230"/>
      <c r="M1087" s="231"/>
      <c r="N1087" s="232"/>
      <c r="O1087" s="232"/>
      <c r="P1087" s="232"/>
      <c r="Q1087" s="232"/>
      <c r="R1087" s="232"/>
      <c r="S1087" s="232"/>
      <c r="T1087" s="233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34" t="s">
        <v>152</v>
      </c>
      <c r="AU1087" s="234" t="s">
        <v>14</v>
      </c>
      <c r="AV1087" s="13" t="s">
        <v>81</v>
      </c>
      <c r="AW1087" s="13" t="s">
        <v>33</v>
      </c>
      <c r="AX1087" s="13" t="s">
        <v>73</v>
      </c>
      <c r="AY1087" s="234" t="s">
        <v>140</v>
      </c>
    </row>
    <row r="1088" s="13" customFormat="1">
      <c r="A1088" s="13"/>
      <c r="B1088" s="224"/>
      <c r="C1088" s="225"/>
      <c r="D1088" s="226" t="s">
        <v>152</v>
      </c>
      <c r="E1088" s="227" t="s">
        <v>19</v>
      </c>
      <c r="F1088" s="228" t="s">
        <v>1271</v>
      </c>
      <c r="G1088" s="225"/>
      <c r="H1088" s="227" t="s">
        <v>19</v>
      </c>
      <c r="I1088" s="229"/>
      <c r="J1088" s="225"/>
      <c r="K1088" s="225"/>
      <c r="L1088" s="230"/>
      <c r="M1088" s="231"/>
      <c r="N1088" s="232"/>
      <c r="O1088" s="232"/>
      <c r="P1088" s="232"/>
      <c r="Q1088" s="232"/>
      <c r="R1088" s="232"/>
      <c r="S1088" s="232"/>
      <c r="T1088" s="233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34" t="s">
        <v>152</v>
      </c>
      <c r="AU1088" s="234" t="s">
        <v>14</v>
      </c>
      <c r="AV1088" s="13" t="s">
        <v>81</v>
      </c>
      <c r="AW1088" s="13" t="s">
        <v>33</v>
      </c>
      <c r="AX1088" s="13" t="s">
        <v>73</v>
      </c>
      <c r="AY1088" s="234" t="s">
        <v>140</v>
      </c>
    </row>
    <row r="1089" s="14" customFormat="1">
      <c r="A1089" s="14"/>
      <c r="B1089" s="235"/>
      <c r="C1089" s="236"/>
      <c r="D1089" s="226" t="s">
        <v>152</v>
      </c>
      <c r="E1089" s="237" t="s">
        <v>19</v>
      </c>
      <c r="F1089" s="238" t="s">
        <v>1272</v>
      </c>
      <c r="G1089" s="236"/>
      <c r="H1089" s="239">
        <v>1</v>
      </c>
      <c r="I1089" s="240"/>
      <c r="J1089" s="236"/>
      <c r="K1089" s="236"/>
      <c r="L1089" s="241"/>
      <c r="M1089" s="242"/>
      <c r="N1089" s="243"/>
      <c r="O1089" s="243"/>
      <c r="P1089" s="243"/>
      <c r="Q1089" s="243"/>
      <c r="R1089" s="243"/>
      <c r="S1089" s="243"/>
      <c r="T1089" s="244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45" t="s">
        <v>152</v>
      </c>
      <c r="AU1089" s="245" t="s">
        <v>14</v>
      </c>
      <c r="AV1089" s="14" t="s">
        <v>14</v>
      </c>
      <c r="AW1089" s="14" t="s">
        <v>33</v>
      </c>
      <c r="AX1089" s="14" t="s">
        <v>81</v>
      </c>
      <c r="AY1089" s="245" t="s">
        <v>140</v>
      </c>
    </row>
    <row r="1090" s="2" customFormat="1" ht="24.15" customHeight="1">
      <c r="A1090" s="40"/>
      <c r="B1090" s="41"/>
      <c r="C1090" s="206" t="s">
        <v>1273</v>
      </c>
      <c r="D1090" s="206" t="s">
        <v>143</v>
      </c>
      <c r="E1090" s="207" t="s">
        <v>1274</v>
      </c>
      <c r="F1090" s="208" t="s">
        <v>1275</v>
      </c>
      <c r="G1090" s="209" t="s">
        <v>146</v>
      </c>
      <c r="H1090" s="210">
        <v>1</v>
      </c>
      <c r="I1090" s="211"/>
      <c r="J1090" s="212">
        <f>ROUND(I1090*H1090,2)</f>
        <v>0</v>
      </c>
      <c r="K1090" s="208" t="s">
        <v>19</v>
      </c>
      <c r="L1090" s="46"/>
      <c r="M1090" s="213" t="s">
        <v>19</v>
      </c>
      <c r="N1090" s="214" t="s">
        <v>45</v>
      </c>
      <c r="O1090" s="86"/>
      <c r="P1090" s="215">
        <f>O1090*H1090</f>
        <v>0</v>
      </c>
      <c r="Q1090" s="215">
        <v>0</v>
      </c>
      <c r="R1090" s="215">
        <f>Q1090*H1090</f>
        <v>0</v>
      </c>
      <c r="S1090" s="215">
        <v>0</v>
      </c>
      <c r="T1090" s="216">
        <f>S1090*H1090</f>
        <v>0</v>
      </c>
      <c r="U1090" s="40"/>
      <c r="V1090" s="40"/>
      <c r="W1090" s="40"/>
      <c r="X1090" s="40"/>
      <c r="Y1090" s="40"/>
      <c r="Z1090" s="40"/>
      <c r="AA1090" s="40"/>
      <c r="AB1090" s="40"/>
      <c r="AC1090" s="40"/>
      <c r="AD1090" s="40"/>
      <c r="AE1090" s="40"/>
      <c r="AR1090" s="217" t="s">
        <v>248</v>
      </c>
      <c r="AT1090" s="217" t="s">
        <v>143</v>
      </c>
      <c r="AU1090" s="217" t="s">
        <v>14</v>
      </c>
      <c r="AY1090" s="19" t="s">
        <v>140</v>
      </c>
      <c r="BE1090" s="218">
        <f>IF(N1090="základní",J1090,0)</f>
        <v>0</v>
      </c>
      <c r="BF1090" s="218">
        <f>IF(N1090="snížená",J1090,0)</f>
        <v>0</v>
      </c>
      <c r="BG1090" s="218">
        <f>IF(N1090="zákl. přenesená",J1090,0)</f>
        <v>0</v>
      </c>
      <c r="BH1090" s="218">
        <f>IF(N1090="sníž. přenesená",J1090,0)</f>
        <v>0</v>
      </c>
      <c r="BI1090" s="218">
        <f>IF(N1090="nulová",J1090,0)</f>
        <v>0</v>
      </c>
      <c r="BJ1090" s="19" t="s">
        <v>14</v>
      </c>
      <c r="BK1090" s="218">
        <f>ROUND(I1090*H1090,2)</f>
        <v>0</v>
      </c>
      <c r="BL1090" s="19" t="s">
        <v>248</v>
      </c>
      <c r="BM1090" s="217" t="s">
        <v>1276</v>
      </c>
    </row>
    <row r="1091" s="13" customFormat="1">
      <c r="A1091" s="13"/>
      <c r="B1091" s="224"/>
      <c r="C1091" s="225"/>
      <c r="D1091" s="226" t="s">
        <v>152</v>
      </c>
      <c r="E1091" s="227" t="s">
        <v>19</v>
      </c>
      <c r="F1091" s="228" t="s">
        <v>1117</v>
      </c>
      <c r="G1091" s="225"/>
      <c r="H1091" s="227" t="s">
        <v>19</v>
      </c>
      <c r="I1091" s="229"/>
      <c r="J1091" s="225"/>
      <c r="K1091" s="225"/>
      <c r="L1091" s="230"/>
      <c r="M1091" s="231"/>
      <c r="N1091" s="232"/>
      <c r="O1091" s="232"/>
      <c r="P1091" s="232"/>
      <c r="Q1091" s="232"/>
      <c r="R1091" s="232"/>
      <c r="S1091" s="232"/>
      <c r="T1091" s="233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34" t="s">
        <v>152</v>
      </c>
      <c r="AU1091" s="234" t="s">
        <v>14</v>
      </c>
      <c r="AV1091" s="13" t="s">
        <v>81</v>
      </c>
      <c r="AW1091" s="13" t="s">
        <v>33</v>
      </c>
      <c r="AX1091" s="13" t="s">
        <v>73</v>
      </c>
      <c r="AY1091" s="234" t="s">
        <v>140</v>
      </c>
    </row>
    <row r="1092" s="13" customFormat="1">
      <c r="A1092" s="13"/>
      <c r="B1092" s="224"/>
      <c r="C1092" s="225"/>
      <c r="D1092" s="226" t="s">
        <v>152</v>
      </c>
      <c r="E1092" s="227" t="s">
        <v>19</v>
      </c>
      <c r="F1092" s="228" t="s">
        <v>1271</v>
      </c>
      <c r="G1092" s="225"/>
      <c r="H1092" s="227" t="s">
        <v>19</v>
      </c>
      <c r="I1092" s="229"/>
      <c r="J1092" s="225"/>
      <c r="K1092" s="225"/>
      <c r="L1092" s="230"/>
      <c r="M1092" s="231"/>
      <c r="N1092" s="232"/>
      <c r="O1092" s="232"/>
      <c r="P1092" s="232"/>
      <c r="Q1092" s="232"/>
      <c r="R1092" s="232"/>
      <c r="S1092" s="232"/>
      <c r="T1092" s="233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34" t="s">
        <v>152</v>
      </c>
      <c r="AU1092" s="234" t="s">
        <v>14</v>
      </c>
      <c r="AV1092" s="13" t="s">
        <v>81</v>
      </c>
      <c r="AW1092" s="13" t="s">
        <v>33</v>
      </c>
      <c r="AX1092" s="13" t="s">
        <v>73</v>
      </c>
      <c r="AY1092" s="234" t="s">
        <v>140</v>
      </c>
    </row>
    <row r="1093" s="14" customFormat="1">
      <c r="A1093" s="14"/>
      <c r="B1093" s="235"/>
      <c r="C1093" s="236"/>
      <c r="D1093" s="226" t="s">
        <v>152</v>
      </c>
      <c r="E1093" s="237" t="s">
        <v>19</v>
      </c>
      <c r="F1093" s="238" t="s">
        <v>1277</v>
      </c>
      <c r="G1093" s="236"/>
      <c r="H1093" s="239">
        <v>1</v>
      </c>
      <c r="I1093" s="240"/>
      <c r="J1093" s="236"/>
      <c r="K1093" s="236"/>
      <c r="L1093" s="241"/>
      <c r="M1093" s="242"/>
      <c r="N1093" s="243"/>
      <c r="O1093" s="243"/>
      <c r="P1093" s="243"/>
      <c r="Q1093" s="243"/>
      <c r="R1093" s="243"/>
      <c r="S1093" s="243"/>
      <c r="T1093" s="244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45" t="s">
        <v>152</v>
      </c>
      <c r="AU1093" s="245" t="s">
        <v>14</v>
      </c>
      <c r="AV1093" s="14" t="s">
        <v>14</v>
      </c>
      <c r="AW1093" s="14" t="s">
        <v>33</v>
      </c>
      <c r="AX1093" s="14" t="s">
        <v>81</v>
      </c>
      <c r="AY1093" s="245" t="s">
        <v>140</v>
      </c>
    </row>
    <row r="1094" s="2" customFormat="1" ht="24.15" customHeight="1">
      <c r="A1094" s="40"/>
      <c r="B1094" s="41"/>
      <c r="C1094" s="206" t="s">
        <v>1278</v>
      </c>
      <c r="D1094" s="206" t="s">
        <v>143</v>
      </c>
      <c r="E1094" s="207" t="s">
        <v>1279</v>
      </c>
      <c r="F1094" s="208" t="s">
        <v>1280</v>
      </c>
      <c r="G1094" s="209" t="s">
        <v>146</v>
      </c>
      <c r="H1094" s="210">
        <v>1</v>
      </c>
      <c r="I1094" s="211"/>
      <c r="J1094" s="212">
        <f>ROUND(I1094*H1094,2)</f>
        <v>0</v>
      </c>
      <c r="K1094" s="208" t="s">
        <v>19</v>
      </c>
      <c r="L1094" s="46"/>
      <c r="M1094" s="213" t="s">
        <v>19</v>
      </c>
      <c r="N1094" s="214" t="s">
        <v>45</v>
      </c>
      <c r="O1094" s="86"/>
      <c r="P1094" s="215">
        <f>O1094*H1094</f>
        <v>0</v>
      </c>
      <c r="Q1094" s="215">
        <v>0</v>
      </c>
      <c r="R1094" s="215">
        <f>Q1094*H1094</f>
        <v>0</v>
      </c>
      <c r="S1094" s="215">
        <v>0</v>
      </c>
      <c r="T1094" s="216">
        <f>S1094*H1094</f>
        <v>0</v>
      </c>
      <c r="U1094" s="40"/>
      <c r="V1094" s="40"/>
      <c r="W1094" s="40"/>
      <c r="X1094" s="40"/>
      <c r="Y1094" s="40"/>
      <c r="Z1094" s="40"/>
      <c r="AA1094" s="40"/>
      <c r="AB1094" s="40"/>
      <c r="AC1094" s="40"/>
      <c r="AD1094" s="40"/>
      <c r="AE1094" s="40"/>
      <c r="AR1094" s="217" t="s">
        <v>248</v>
      </c>
      <c r="AT1094" s="217" t="s">
        <v>143</v>
      </c>
      <c r="AU1094" s="217" t="s">
        <v>14</v>
      </c>
      <c r="AY1094" s="19" t="s">
        <v>140</v>
      </c>
      <c r="BE1094" s="218">
        <f>IF(N1094="základní",J1094,0)</f>
        <v>0</v>
      </c>
      <c r="BF1094" s="218">
        <f>IF(N1094="snížená",J1094,0)</f>
        <v>0</v>
      </c>
      <c r="BG1094" s="218">
        <f>IF(N1094="zákl. přenesená",J1094,0)</f>
        <v>0</v>
      </c>
      <c r="BH1094" s="218">
        <f>IF(N1094="sníž. přenesená",J1094,0)</f>
        <v>0</v>
      </c>
      <c r="BI1094" s="218">
        <f>IF(N1094="nulová",J1094,0)</f>
        <v>0</v>
      </c>
      <c r="BJ1094" s="19" t="s">
        <v>14</v>
      </c>
      <c r="BK1094" s="218">
        <f>ROUND(I1094*H1094,2)</f>
        <v>0</v>
      </c>
      <c r="BL1094" s="19" t="s">
        <v>248</v>
      </c>
      <c r="BM1094" s="217" t="s">
        <v>1281</v>
      </c>
    </row>
    <row r="1095" s="13" customFormat="1">
      <c r="A1095" s="13"/>
      <c r="B1095" s="224"/>
      <c r="C1095" s="225"/>
      <c r="D1095" s="226" t="s">
        <v>152</v>
      </c>
      <c r="E1095" s="227" t="s">
        <v>19</v>
      </c>
      <c r="F1095" s="228" t="s">
        <v>1117</v>
      </c>
      <c r="G1095" s="225"/>
      <c r="H1095" s="227" t="s">
        <v>19</v>
      </c>
      <c r="I1095" s="229"/>
      <c r="J1095" s="225"/>
      <c r="K1095" s="225"/>
      <c r="L1095" s="230"/>
      <c r="M1095" s="231"/>
      <c r="N1095" s="232"/>
      <c r="O1095" s="232"/>
      <c r="P1095" s="232"/>
      <c r="Q1095" s="232"/>
      <c r="R1095" s="232"/>
      <c r="S1095" s="232"/>
      <c r="T1095" s="233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4" t="s">
        <v>152</v>
      </c>
      <c r="AU1095" s="234" t="s">
        <v>14</v>
      </c>
      <c r="AV1095" s="13" t="s">
        <v>81</v>
      </c>
      <c r="AW1095" s="13" t="s">
        <v>33</v>
      </c>
      <c r="AX1095" s="13" t="s">
        <v>73</v>
      </c>
      <c r="AY1095" s="234" t="s">
        <v>140</v>
      </c>
    </row>
    <row r="1096" s="13" customFormat="1">
      <c r="A1096" s="13"/>
      <c r="B1096" s="224"/>
      <c r="C1096" s="225"/>
      <c r="D1096" s="226" t="s">
        <v>152</v>
      </c>
      <c r="E1096" s="227" t="s">
        <v>19</v>
      </c>
      <c r="F1096" s="228" t="s">
        <v>1118</v>
      </c>
      <c r="G1096" s="225"/>
      <c r="H1096" s="227" t="s">
        <v>19</v>
      </c>
      <c r="I1096" s="229"/>
      <c r="J1096" s="225"/>
      <c r="K1096" s="225"/>
      <c r="L1096" s="230"/>
      <c r="M1096" s="231"/>
      <c r="N1096" s="232"/>
      <c r="O1096" s="232"/>
      <c r="P1096" s="232"/>
      <c r="Q1096" s="232"/>
      <c r="R1096" s="232"/>
      <c r="S1096" s="232"/>
      <c r="T1096" s="233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34" t="s">
        <v>152</v>
      </c>
      <c r="AU1096" s="234" t="s">
        <v>14</v>
      </c>
      <c r="AV1096" s="13" t="s">
        <v>81</v>
      </c>
      <c r="AW1096" s="13" t="s">
        <v>33</v>
      </c>
      <c r="AX1096" s="13" t="s">
        <v>73</v>
      </c>
      <c r="AY1096" s="234" t="s">
        <v>140</v>
      </c>
    </row>
    <row r="1097" s="14" customFormat="1">
      <c r="A1097" s="14"/>
      <c r="B1097" s="235"/>
      <c r="C1097" s="236"/>
      <c r="D1097" s="226" t="s">
        <v>152</v>
      </c>
      <c r="E1097" s="237" t="s">
        <v>19</v>
      </c>
      <c r="F1097" s="238" t="s">
        <v>1119</v>
      </c>
      <c r="G1097" s="236"/>
      <c r="H1097" s="239">
        <v>1</v>
      </c>
      <c r="I1097" s="240"/>
      <c r="J1097" s="236"/>
      <c r="K1097" s="236"/>
      <c r="L1097" s="241"/>
      <c r="M1097" s="242"/>
      <c r="N1097" s="243"/>
      <c r="O1097" s="243"/>
      <c r="P1097" s="243"/>
      <c r="Q1097" s="243"/>
      <c r="R1097" s="243"/>
      <c r="S1097" s="243"/>
      <c r="T1097" s="244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45" t="s">
        <v>152</v>
      </c>
      <c r="AU1097" s="245" t="s">
        <v>14</v>
      </c>
      <c r="AV1097" s="14" t="s">
        <v>14</v>
      </c>
      <c r="AW1097" s="14" t="s">
        <v>33</v>
      </c>
      <c r="AX1097" s="14" t="s">
        <v>81</v>
      </c>
      <c r="AY1097" s="245" t="s">
        <v>140</v>
      </c>
    </row>
    <row r="1098" s="2" customFormat="1" ht="16.5" customHeight="1">
      <c r="A1098" s="40"/>
      <c r="B1098" s="41"/>
      <c r="C1098" s="206" t="s">
        <v>1282</v>
      </c>
      <c r="D1098" s="206" t="s">
        <v>143</v>
      </c>
      <c r="E1098" s="207" t="s">
        <v>1283</v>
      </c>
      <c r="F1098" s="208" t="s">
        <v>1284</v>
      </c>
      <c r="G1098" s="209" t="s">
        <v>636</v>
      </c>
      <c r="H1098" s="210">
        <v>2</v>
      </c>
      <c r="I1098" s="211"/>
      <c r="J1098" s="212">
        <f>ROUND(I1098*H1098,2)</f>
        <v>0</v>
      </c>
      <c r="K1098" s="208" t="s">
        <v>19</v>
      </c>
      <c r="L1098" s="46"/>
      <c r="M1098" s="213" t="s">
        <v>19</v>
      </c>
      <c r="N1098" s="214" t="s">
        <v>45</v>
      </c>
      <c r="O1098" s="86"/>
      <c r="P1098" s="215">
        <f>O1098*H1098</f>
        <v>0</v>
      </c>
      <c r="Q1098" s="215">
        <v>0</v>
      </c>
      <c r="R1098" s="215">
        <f>Q1098*H1098</f>
        <v>0</v>
      </c>
      <c r="S1098" s="215">
        <v>0</v>
      </c>
      <c r="T1098" s="216">
        <f>S1098*H1098</f>
        <v>0</v>
      </c>
      <c r="U1098" s="40"/>
      <c r="V1098" s="40"/>
      <c r="W1098" s="40"/>
      <c r="X1098" s="40"/>
      <c r="Y1098" s="40"/>
      <c r="Z1098" s="40"/>
      <c r="AA1098" s="40"/>
      <c r="AB1098" s="40"/>
      <c r="AC1098" s="40"/>
      <c r="AD1098" s="40"/>
      <c r="AE1098" s="40"/>
      <c r="AR1098" s="217" t="s">
        <v>248</v>
      </c>
      <c r="AT1098" s="217" t="s">
        <v>143</v>
      </c>
      <c r="AU1098" s="217" t="s">
        <v>14</v>
      </c>
      <c r="AY1098" s="19" t="s">
        <v>140</v>
      </c>
      <c r="BE1098" s="218">
        <f>IF(N1098="základní",J1098,0)</f>
        <v>0</v>
      </c>
      <c r="BF1098" s="218">
        <f>IF(N1098="snížená",J1098,0)</f>
        <v>0</v>
      </c>
      <c r="BG1098" s="218">
        <f>IF(N1098="zákl. přenesená",J1098,0)</f>
        <v>0</v>
      </c>
      <c r="BH1098" s="218">
        <f>IF(N1098="sníž. přenesená",J1098,0)</f>
        <v>0</v>
      </c>
      <c r="BI1098" s="218">
        <f>IF(N1098="nulová",J1098,0)</f>
        <v>0</v>
      </c>
      <c r="BJ1098" s="19" t="s">
        <v>14</v>
      </c>
      <c r="BK1098" s="218">
        <f>ROUND(I1098*H1098,2)</f>
        <v>0</v>
      </c>
      <c r="BL1098" s="19" t="s">
        <v>248</v>
      </c>
      <c r="BM1098" s="217" t="s">
        <v>1285</v>
      </c>
    </row>
    <row r="1099" s="13" customFormat="1">
      <c r="A1099" s="13"/>
      <c r="B1099" s="224"/>
      <c r="C1099" s="225"/>
      <c r="D1099" s="226" t="s">
        <v>152</v>
      </c>
      <c r="E1099" s="227" t="s">
        <v>19</v>
      </c>
      <c r="F1099" s="228" t="s">
        <v>988</v>
      </c>
      <c r="G1099" s="225"/>
      <c r="H1099" s="227" t="s">
        <v>19</v>
      </c>
      <c r="I1099" s="229"/>
      <c r="J1099" s="225"/>
      <c r="K1099" s="225"/>
      <c r="L1099" s="230"/>
      <c r="M1099" s="231"/>
      <c r="N1099" s="232"/>
      <c r="O1099" s="232"/>
      <c r="P1099" s="232"/>
      <c r="Q1099" s="232"/>
      <c r="R1099" s="232"/>
      <c r="S1099" s="232"/>
      <c r="T1099" s="233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34" t="s">
        <v>152</v>
      </c>
      <c r="AU1099" s="234" t="s">
        <v>14</v>
      </c>
      <c r="AV1099" s="13" t="s">
        <v>81</v>
      </c>
      <c r="AW1099" s="13" t="s">
        <v>33</v>
      </c>
      <c r="AX1099" s="13" t="s">
        <v>73</v>
      </c>
      <c r="AY1099" s="234" t="s">
        <v>140</v>
      </c>
    </row>
    <row r="1100" s="14" customFormat="1">
      <c r="A1100" s="14"/>
      <c r="B1100" s="235"/>
      <c r="C1100" s="236"/>
      <c r="D1100" s="226" t="s">
        <v>152</v>
      </c>
      <c r="E1100" s="237" t="s">
        <v>19</v>
      </c>
      <c r="F1100" s="238" t="s">
        <v>14</v>
      </c>
      <c r="G1100" s="236"/>
      <c r="H1100" s="239">
        <v>2</v>
      </c>
      <c r="I1100" s="240"/>
      <c r="J1100" s="236"/>
      <c r="K1100" s="236"/>
      <c r="L1100" s="241"/>
      <c r="M1100" s="242"/>
      <c r="N1100" s="243"/>
      <c r="O1100" s="243"/>
      <c r="P1100" s="243"/>
      <c r="Q1100" s="243"/>
      <c r="R1100" s="243"/>
      <c r="S1100" s="243"/>
      <c r="T1100" s="244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45" t="s">
        <v>152</v>
      </c>
      <c r="AU1100" s="245" t="s">
        <v>14</v>
      </c>
      <c r="AV1100" s="14" t="s">
        <v>14</v>
      </c>
      <c r="AW1100" s="14" t="s">
        <v>33</v>
      </c>
      <c r="AX1100" s="14" t="s">
        <v>81</v>
      </c>
      <c r="AY1100" s="245" t="s">
        <v>140</v>
      </c>
    </row>
    <row r="1101" s="2" customFormat="1" ht="21.75" customHeight="1">
      <c r="A1101" s="40"/>
      <c r="B1101" s="41"/>
      <c r="C1101" s="206" t="s">
        <v>1286</v>
      </c>
      <c r="D1101" s="206" t="s">
        <v>143</v>
      </c>
      <c r="E1101" s="207" t="s">
        <v>1287</v>
      </c>
      <c r="F1101" s="208" t="s">
        <v>1288</v>
      </c>
      <c r="G1101" s="209" t="s">
        <v>146</v>
      </c>
      <c r="H1101" s="210">
        <v>1</v>
      </c>
      <c r="I1101" s="211"/>
      <c r="J1101" s="212">
        <f>ROUND(I1101*H1101,2)</f>
        <v>0</v>
      </c>
      <c r="K1101" s="208" t="s">
        <v>19</v>
      </c>
      <c r="L1101" s="46"/>
      <c r="M1101" s="213" t="s">
        <v>19</v>
      </c>
      <c r="N1101" s="214" t="s">
        <v>45</v>
      </c>
      <c r="O1101" s="86"/>
      <c r="P1101" s="215">
        <f>O1101*H1101</f>
        <v>0</v>
      </c>
      <c r="Q1101" s="215">
        <v>0</v>
      </c>
      <c r="R1101" s="215">
        <f>Q1101*H1101</f>
        <v>0</v>
      </c>
      <c r="S1101" s="215">
        <v>0</v>
      </c>
      <c r="T1101" s="216">
        <f>S1101*H1101</f>
        <v>0</v>
      </c>
      <c r="U1101" s="40"/>
      <c r="V1101" s="40"/>
      <c r="W1101" s="40"/>
      <c r="X1101" s="40"/>
      <c r="Y1101" s="40"/>
      <c r="Z1101" s="40"/>
      <c r="AA1101" s="40"/>
      <c r="AB1101" s="40"/>
      <c r="AC1101" s="40"/>
      <c r="AD1101" s="40"/>
      <c r="AE1101" s="40"/>
      <c r="AR1101" s="217" t="s">
        <v>248</v>
      </c>
      <c r="AT1101" s="217" t="s">
        <v>143</v>
      </c>
      <c r="AU1101" s="217" t="s">
        <v>14</v>
      </c>
      <c r="AY1101" s="19" t="s">
        <v>140</v>
      </c>
      <c r="BE1101" s="218">
        <f>IF(N1101="základní",J1101,0)</f>
        <v>0</v>
      </c>
      <c r="BF1101" s="218">
        <f>IF(N1101="snížená",J1101,0)</f>
        <v>0</v>
      </c>
      <c r="BG1101" s="218">
        <f>IF(N1101="zákl. přenesená",J1101,0)</f>
        <v>0</v>
      </c>
      <c r="BH1101" s="218">
        <f>IF(N1101="sníž. přenesená",J1101,0)</f>
        <v>0</v>
      </c>
      <c r="BI1101" s="218">
        <f>IF(N1101="nulová",J1101,0)</f>
        <v>0</v>
      </c>
      <c r="BJ1101" s="19" t="s">
        <v>14</v>
      </c>
      <c r="BK1101" s="218">
        <f>ROUND(I1101*H1101,2)</f>
        <v>0</v>
      </c>
      <c r="BL1101" s="19" t="s">
        <v>248</v>
      </c>
      <c r="BM1101" s="217" t="s">
        <v>1289</v>
      </c>
    </row>
    <row r="1102" s="13" customFormat="1">
      <c r="A1102" s="13"/>
      <c r="B1102" s="224"/>
      <c r="C1102" s="225"/>
      <c r="D1102" s="226" t="s">
        <v>152</v>
      </c>
      <c r="E1102" s="227" t="s">
        <v>19</v>
      </c>
      <c r="F1102" s="228" t="s">
        <v>1117</v>
      </c>
      <c r="G1102" s="225"/>
      <c r="H1102" s="227" t="s">
        <v>19</v>
      </c>
      <c r="I1102" s="229"/>
      <c r="J1102" s="225"/>
      <c r="K1102" s="225"/>
      <c r="L1102" s="230"/>
      <c r="M1102" s="231"/>
      <c r="N1102" s="232"/>
      <c r="O1102" s="232"/>
      <c r="P1102" s="232"/>
      <c r="Q1102" s="232"/>
      <c r="R1102" s="232"/>
      <c r="S1102" s="232"/>
      <c r="T1102" s="233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34" t="s">
        <v>152</v>
      </c>
      <c r="AU1102" s="234" t="s">
        <v>14</v>
      </c>
      <c r="AV1102" s="13" t="s">
        <v>81</v>
      </c>
      <c r="AW1102" s="13" t="s">
        <v>33</v>
      </c>
      <c r="AX1102" s="13" t="s">
        <v>73</v>
      </c>
      <c r="AY1102" s="234" t="s">
        <v>140</v>
      </c>
    </row>
    <row r="1103" s="13" customFormat="1">
      <c r="A1103" s="13"/>
      <c r="B1103" s="224"/>
      <c r="C1103" s="225"/>
      <c r="D1103" s="226" t="s">
        <v>152</v>
      </c>
      <c r="E1103" s="227" t="s">
        <v>19</v>
      </c>
      <c r="F1103" s="228" t="s">
        <v>1118</v>
      </c>
      <c r="G1103" s="225"/>
      <c r="H1103" s="227" t="s">
        <v>19</v>
      </c>
      <c r="I1103" s="229"/>
      <c r="J1103" s="225"/>
      <c r="K1103" s="225"/>
      <c r="L1103" s="230"/>
      <c r="M1103" s="231"/>
      <c r="N1103" s="232"/>
      <c r="O1103" s="232"/>
      <c r="P1103" s="232"/>
      <c r="Q1103" s="232"/>
      <c r="R1103" s="232"/>
      <c r="S1103" s="232"/>
      <c r="T1103" s="233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34" t="s">
        <v>152</v>
      </c>
      <c r="AU1103" s="234" t="s">
        <v>14</v>
      </c>
      <c r="AV1103" s="13" t="s">
        <v>81</v>
      </c>
      <c r="AW1103" s="13" t="s">
        <v>33</v>
      </c>
      <c r="AX1103" s="13" t="s">
        <v>73</v>
      </c>
      <c r="AY1103" s="234" t="s">
        <v>140</v>
      </c>
    </row>
    <row r="1104" s="14" customFormat="1">
      <c r="A1104" s="14"/>
      <c r="B1104" s="235"/>
      <c r="C1104" s="236"/>
      <c r="D1104" s="226" t="s">
        <v>152</v>
      </c>
      <c r="E1104" s="237" t="s">
        <v>19</v>
      </c>
      <c r="F1104" s="238" t="s">
        <v>1290</v>
      </c>
      <c r="G1104" s="236"/>
      <c r="H1104" s="239">
        <v>1</v>
      </c>
      <c r="I1104" s="240"/>
      <c r="J1104" s="236"/>
      <c r="K1104" s="236"/>
      <c r="L1104" s="241"/>
      <c r="M1104" s="242"/>
      <c r="N1104" s="243"/>
      <c r="O1104" s="243"/>
      <c r="P1104" s="243"/>
      <c r="Q1104" s="243"/>
      <c r="R1104" s="243"/>
      <c r="S1104" s="243"/>
      <c r="T1104" s="244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45" t="s">
        <v>152</v>
      </c>
      <c r="AU1104" s="245" t="s">
        <v>14</v>
      </c>
      <c r="AV1104" s="14" t="s">
        <v>14</v>
      </c>
      <c r="AW1104" s="14" t="s">
        <v>33</v>
      </c>
      <c r="AX1104" s="14" t="s">
        <v>81</v>
      </c>
      <c r="AY1104" s="245" t="s">
        <v>140</v>
      </c>
    </row>
    <row r="1105" s="2" customFormat="1" ht="21.75" customHeight="1">
      <c r="A1105" s="40"/>
      <c r="B1105" s="41"/>
      <c r="C1105" s="206" t="s">
        <v>1291</v>
      </c>
      <c r="D1105" s="206" t="s">
        <v>143</v>
      </c>
      <c r="E1105" s="207" t="s">
        <v>1292</v>
      </c>
      <c r="F1105" s="208" t="s">
        <v>1293</v>
      </c>
      <c r="G1105" s="209" t="s">
        <v>146</v>
      </c>
      <c r="H1105" s="210">
        <v>1</v>
      </c>
      <c r="I1105" s="211"/>
      <c r="J1105" s="212">
        <f>ROUND(I1105*H1105,2)</f>
        <v>0</v>
      </c>
      <c r="K1105" s="208" t="s">
        <v>19</v>
      </c>
      <c r="L1105" s="46"/>
      <c r="M1105" s="213" t="s">
        <v>19</v>
      </c>
      <c r="N1105" s="214" t="s">
        <v>45</v>
      </c>
      <c r="O1105" s="86"/>
      <c r="P1105" s="215">
        <f>O1105*H1105</f>
        <v>0</v>
      </c>
      <c r="Q1105" s="215">
        <v>0</v>
      </c>
      <c r="R1105" s="215">
        <f>Q1105*H1105</f>
        <v>0</v>
      </c>
      <c r="S1105" s="215">
        <v>0</v>
      </c>
      <c r="T1105" s="216">
        <f>S1105*H1105</f>
        <v>0</v>
      </c>
      <c r="U1105" s="40"/>
      <c r="V1105" s="40"/>
      <c r="W1105" s="40"/>
      <c r="X1105" s="40"/>
      <c r="Y1105" s="40"/>
      <c r="Z1105" s="40"/>
      <c r="AA1105" s="40"/>
      <c r="AB1105" s="40"/>
      <c r="AC1105" s="40"/>
      <c r="AD1105" s="40"/>
      <c r="AE1105" s="40"/>
      <c r="AR1105" s="217" t="s">
        <v>248</v>
      </c>
      <c r="AT1105" s="217" t="s">
        <v>143</v>
      </c>
      <c r="AU1105" s="217" t="s">
        <v>14</v>
      </c>
      <c r="AY1105" s="19" t="s">
        <v>140</v>
      </c>
      <c r="BE1105" s="218">
        <f>IF(N1105="základní",J1105,0)</f>
        <v>0</v>
      </c>
      <c r="BF1105" s="218">
        <f>IF(N1105="snížená",J1105,0)</f>
        <v>0</v>
      </c>
      <c r="BG1105" s="218">
        <f>IF(N1105="zákl. přenesená",J1105,0)</f>
        <v>0</v>
      </c>
      <c r="BH1105" s="218">
        <f>IF(N1105="sníž. přenesená",J1105,0)</f>
        <v>0</v>
      </c>
      <c r="BI1105" s="218">
        <f>IF(N1105="nulová",J1105,0)</f>
        <v>0</v>
      </c>
      <c r="BJ1105" s="19" t="s">
        <v>14</v>
      </c>
      <c r="BK1105" s="218">
        <f>ROUND(I1105*H1105,2)</f>
        <v>0</v>
      </c>
      <c r="BL1105" s="19" t="s">
        <v>248</v>
      </c>
      <c r="BM1105" s="217" t="s">
        <v>1294</v>
      </c>
    </row>
    <row r="1106" s="13" customFormat="1">
      <c r="A1106" s="13"/>
      <c r="B1106" s="224"/>
      <c r="C1106" s="225"/>
      <c r="D1106" s="226" t="s">
        <v>152</v>
      </c>
      <c r="E1106" s="227" t="s">
        <v>19</v>
      </c>
      <c r="F1106" s="228" t="s">
        <v>1117</v>
      </c>
      <c r="G1106" s="225"/>
      <c r="H1106" s="227" t="s">
        <v>19</v>
      </c>
      <c r="I1106" s="229"/>
      <c r="J1106" s="225"/>
      <c r="K1106" s="225"/>
      <c r="L1106" s="230"/>
      <c r="M1106" s="231"/>
      <c r="N1106" s="232"/>
      <c r="O1106" s="232"/>
      <c r="P1106" s="232"/>
      <c r="Q1106" s="232"/>
      <c r="R1106" s="232"/>
      <c r="S1106" s="232"/>
      <c r="T1106" s="233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34" t="s">
        <v>152</v>
      </c>
      <c r="AU1106" s="234" t="s">
        <v>14</v>
      </c>
      <c r="AV1106" s="13" t="s">
        <v>81</v>
      </c>
      <c r="AW1106" s="13" t="s">
        <v>33</v>
      </c>
      <c r="AX1106" s="13" t="s">
        <v>73</v>
      </c>
      <c r="AY1106" s="234" t="s">
        <v>140</v>
      </c>
    </row>
    <row r="1107" s="13" customFormat="1">
      <c r="A1107" s="13"/>
      <c r="B1107" s="224"/>
      <c r="C1107" s="225"/>
      <c r="D1107" s="226" t="s">
        <v>152</v>
      </c>
      <c r="E1107" s="227" t="s">
        <v>19</v>
      </c>
      <c r="F1107" s="228" t="s">
        <v>1118</v>
      </c>
      <c r="G1107" s="225"/>
      <c r="H1107" s="227" t="s">
        <v>19</v>
      </c>
      <c r="I1107" s="229"/>
      <c r="J1107" s="225"/>
      <c r="K1107" s="225"/>
      <c r="L1107" s="230"/>
      <c r="M1107" s="231"/>
      <c r="N1107" s="232"/>
      <c r="O1107" s="232"/>
      <c r="P1107" s="232"/>
      <c r="Q1107" s="232"/>
      <c r="R1107" s="232"/>
      <c r="S1107" s="232"/>
      <c r="T1107" s="233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34" t="s">
        <v>152</v>
      </c>
      <c r="AU1107" s="234" t="s">
        <v>14</v>
      </c>
      <c r="AV1107" s="13" t="s">
        <v>81</v>
      </c>
      <c r="AW1107" s="13" t="s">
        <v>33</v>
      </c>
      <c r="AX1107" s="13" t="s">
        <v>73</v>
      </c>
      <c r="AY1107" s="234" t="s">
        <v>140</v>
      </c>
    </row>
    <row r="1108" s="14" customFormat="1">
      <c r="A1108" s="14"/>
      <c r="B1108" s="235"/>
      <c r="C1108" s="236"/>
      <c r="D1108" s="226" t="s">
        <v>152</v>
      </c>
      <c r="E1108" s="237" t="s">
        <v>19</v>
      </c>
      <c r="F1108" s="238" t="s">
        <v>1295</v>
      </c>
      <c r="G1108" s="236"/>
      <c r="H1108" s="239">
        <v>1</v>
      </c>
      <c r="I1108" s="240"/>
      <c r="J1108" s="236"/>
      <c r="K1108" s="236"/>
      <c r="L1108" s="241"/>
      <c r="M1108" s="242"/>
      <c r="N1108" s="243"/>
      <c r="O1108" s="243"/>
      <c r="P1108" s="243"/>
      <c r="Q1108" s="243"/>
      <c r="R1108" s="243"/>
      <c r="S1108" s="243"/>
      <c r="T1108" s="244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45" t="s">
        <v>152</v>
      </c>
      <c r="AU1108" s="245" t="s">
        <v>14</v>
      </c>
      <c r="AV1108" s="14" t="s">
        <v>14</v>
      </c>
      <c r="AW1108" s="14" t="s">
        <v>33</v>
      </c>
      <c r="AX1108" s="14" t="s">
        <v>81</v>
      </c>
      <c r="AY1108" s="245" t="s">
        <v>140</v>
      </c>
    </row>
    <row r="1109" s="2" customFormat="1" ht="16.5" customHeight="1">
      <c r="A1109" s="40"/>
      <c r="B1109" s="41"/>
      <c r="C1109" s="206" t="s">
        <v>1296</v>
      </c>
      <c r="D1109" s="206" t="s">
        <v>143</v>
      </c>
      <c r="E1109" s="207" t="s">
        <v>1297</v>
      </c>
      <c r="F1109" s="208" t="s">
        <v>1298</v>
      </c>
      <c r="G1109" s="209" t="s">
        <v>750</v>
      </c>
      <c r="H1109" s="210">
        <v>880</v>
      </c>
      <c r="I1109" s="211"/>
      <c r="J1109" s="212">
        <f>ROUND(I1109*H1109,2)</f>
        <v>0</v>
      </c>
      <c r="K1109" s="208" t="s">
        <v>19</v>
      </c>
      <c r="L1109" s="46"/>
      <c r="M1109" s="213" t="s">
        <v>19</v>
      </c>
      <c r="N1109" s="214" t="s">
        <v>45</v>
      </c>
      <c r="O1109" s="86"/>
      <c r="P1109" s="215">
        <f>O1109*H1109</f>
        <v>0</v>
      </c>
      <c r="Q1109" s="215">
        <v>0</v>
      </c>
      <c r="R1109" s="215">
        <f>Q1109*H1109</f>
        <v>0</v>
      </c>
      <c r="S1109" s="215">
        <v>0</v>
      </c>
      <c r="T1109" s="216">
        <f>S1109*H1109</f>
        <v>0</v>
      </c>
      <c r="U1109" s="40"/>
      <c r="V1109" s="40"/>
      <c r="W1109" s="40"/>
      <c r="X1109" s="40"/>
      <c r="Y1109" s="40"/>
      <c r="Z1109" s="40"/>
      <c r="AA1109" s="40"/>
      <c r="AB1109" s="40"/>
      <c r="AC1109" s="40"/>
      <c r="AD1109" s="40"/>
      <c r="AE1109" s="40"/>
      <c r="AR1109" s="217" t="s">
        <v>248</v>
      </c>
      <c r="AT1109" s="217" t="s">
        <v>143</v>
      </c>
      <c r="AU1109" s="217" t="s">
        <v>14</v>
      </c>
      <c r="AY1109" s="19" t="s">
        <v>140</v>
      </c>
      <c r="BE1109" s="218">
        <f>IF(N1109="základní",J1109,0)</f>
        <v>0</v>
      </c>
      <c r="BF1109" s="218">
        <f>IF(N1109="snížená",J1109,0)</f>
        <v>0</v>
      </c>
      <c r="BG1109" s="218">
        <f>IF(N1109="zákl. přenesená",J1109,0)</f>
        <v>0</v>
      </c>
      <c r="BH1109" s="218">
        <f>IF(N1109="sníž. přenesená",J1109,0)</f>
        <v>0</v>
      </c>
      <c r="BI1109" s="218">
        <f>IF(N1109="nulová",J1109,0)</f>
        <v>0</v>
      </c>
      <c r="BJ1109" s="19" t="s">
        <v>14</v>
      </c>
      <c r="BK1109" s="218">
        <f>ROUND(I1109*H1109,2)</f>
        <v>0</v>
      </c>
      <c r="BL1109" s="19" t="s">
        <v>248</v>
      </c>
      <c r="BM1109" s="217" t="s">
        <v>1299</v>
      </c>
    </row>
    <row r="1110" s="13" customFormat="1">
      <c r="A1110" s="13"/>
      <c r="B1110" s="224"/>
      <c r="C1110" s="225"/>
      <c r="D1110" s="226" t="s">
        <v>152</v>
      </c>
      <c r="E1110" s="227" t="s">
        <v>19</v>
      </c>
      <c r="F1110" s="228" t="s">
        <v>172</v>
      </c>
      <c r="G1110" s="225"/>
      <c r="H1110" s="227" t="s">
        <v>19</v>
      </c>
      <c r="I1110" s="229"/>
      <c r="J1110" s="225"/>
      <c r="K1110" s="225"/>
      <c r="L1110" s="230"/>
      <c r="M1110" s="231"/>
      <c r="N1110" s="232"/>
      <c r="O1110" s="232"/>
      <c r="P1110" s="232"/>
      <c r="Q1110" s="232"/>
      <c r="R1110" s="232"/>
      <c r="S1110" s="232"/>
      <c r="T1110" s="233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34" t="s">
        <v>152</v>
      </c>
      <c r="AU1110" s="234" t="s">
        <v>14</v>
      </c>
      <c r="AV1110" s="13" t="s">
        <v>81</v>
      </c>
      <c r="AW1110" s="13" t="s">
        <v>33</v>
      </c>
      <c r="AX1110" s="13" t="s">
        <v>73</v>
      </c>
      <c r="AY1110" s="234" t="s">
        <v>140</v>
      </c>
    </row>
    <row r="1111" s="13" customFormat="1">
      <c r="A1111" s="13"/>
      <c r="B1111" s="224"/>
      <c r="C1111" s="225"/>
      <c r="D1111" s="226" t="s">
        <v>152</v>
      </c>
      <c r="E1111" s="227" t="s">
        <v>19</v>
      </c>
      <c r="F1111" s="228" t="s">
        <v>1300</v>
      </c>
      <c r="G1111" s="225"/>
      <c r="H1111" s="227" t="s">
        <v>19</v>
      </c>
      <c r="I1111" s="229"/>
      <c r="J1111" s="225"/>
      <c r="K1111" s="225"/>
      <c r="L1111" s="230"/>
      <c r="M1111" s="231"/>
      <c r="N1111" s="232"/>
      <c r="O1111" s="232"/>
      <c r="P1111" s="232"/>
      <c r="Q1111" s="232"/>
      <c r="R1111" s="232"/>
      <c r="S1111" s="232"/>
      <c r="T1111" s="233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34" t="s">
        <v>152</v>
      </c>
      <c r="AU1111" s="234" t="s">
        <v>14</v>
      </c>
      <c r="AV1111" s="13" t="s">
        <v>81</v>
      </c>
      <c r="AW1111" s="13" t="s">
        <v>33</v>
      </c>
      <c r="AX1111" s="13" t="s">
        <v>73</v>
      </c>
      <c r="AY1111" s="234" t="s">
        <v>140</v>
      </c>
    </row>
    <row r="1112" s="14" customFormat="1">
      <c r="A1112" s="14"/>
      <c r="B1112" s="235"/>
      <c r="C1112" s="236"/>
      <c r="D1112" s="226" t="s">
        <v>152</v>
      </c>
      <c r="E1112" s="237" t="s">
        <v>19</v>
      </c>
      <c r="F1112" s="238" t="s">
        <v>1301</v>
      </c>
      <c r="G1112" s="236"/>
      <c r="H1112" s="239">
        <v>880</v>
      </c>
      <c r="I1112" s="240"/>
      <c r="J1112" s="236"/>
      <c r="K1112" s="236"/>
      <c r="L1112" s="241"/>
      <c r="M1112" s="242"/>
      <c r="N1112" s="243"/>
      <c r="O1112" s="243"/>
      <c r="P1112" s="243"/>
      <c r="Q1112" s="243"/>
      <c r="R1112" s="243"/>
      <c r="S1112" s="243"/>
      <c r="T1112" s="244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45" t="s">
        <v>152</v>
      </c>
      <c r="AU1112" s="245" t="s">
        <v>14</v>
      </c>
      <c r="AV1112" s="14" t="s">
        <v>14</v>
      </c>
      <c r="AW1112" s="14" t="s">
        <v>33</v>
      </c>
      <c r="AX1112" s="14" t="s">
        <v>81</v>
      </c>
      <c r="AY1112" s="245" t="s">
        <v>140</v>
      </c>
    </row>
    <row r="1113" s="2" customFormat="1" ht="24.15" customHeight="1">
      <c r="A1113" s="40"/>
      <c r="B1113" s="41"/>
      <c r="C1113" s="206" t="s">
        <v>1302</v>
      </c>
      <c r="D1113" s="206" t="s">
        <v>143</v>
      </c>
      <c r="E1113" s="207" t="s">
        <v>1303</v>
      </c>
      <c r="F1113" s="208" t="s">
        <v>1304</v>
      </c>
      <c r="G1113" s="209" t="s">
        <v>814</v>
      </c>
      <c r="H1113" s="278"/>
      <c r="I1113" s="211"/>
      <c r="J1113" s="212">
        <f>ROUND(I1113*H1113,2)</f>
        <v>0</v>
      </c>
      <c r="K1113" s="208" t="s">
        <v>147</v>
      </c>
      <c r="L1113" s="46"/>
      <c r="M1113" s="213" t="s">
        <v>19</v>
      </c>
      <c r="N1113" s="214" t="s">
        <v>45</v>
      </c>
      <c r="O1113" s="86"/>
      <c r="P1113" s="215">
        <f>O1113*H1113</f>
        <v>0</v>
      </c>
      <c r="Q1113" s="215">
        <v>0</v>
      </c>
      <c r="R1113" s="215">
        <f>Q1113*H1113</f>
        <v>0</v>
      </c>
      <c r="S1113" s="215">
        <v>0</v>
      </c>
      <c r="T1113" s="216">
        <f>S1113*H1113</f>
        <v>0</v>
      </c>
      <c r="U1113" s="40"/>
      <c r="V1113" s="40"/>
      <c r="W1113" s="40"/>
      <c r="X1113" s="40"/>
      <c r="Y1113" s="40"/>
      <c r="Z1113" s="40"/>
      <c r="AA1113" s="40"/>
      <c r="AB1113" s="40"/>
      <c r="AC1113" s="40"/>
      <c r="AD1113" s="40"/>
      <c r="AE1113" s="40"/>
      <c r="AR1113" s="217" t="s">
        <v>248</v>
      </c>
      <c r="AT1113" s="217" t="s">
        <v>143</v>
      </c>
      <c r="AU1113" s="217" t="s">
        <v>14</v>
      </c>
      <c r="AY1113" s="19" t="s">
        <v>140</v>
      </c>
      <c r="BE1113" s="218">
        <f>IF(N1113="základní",J1113,0)</f>
        <v>0</v>
      </c>
      <c r="BF1113" s="218">
        <f>IF(N1113="snížená",J1113,0)</f>
        <v>0</v>
      </c>
      <c r="BG1113" s="218">
        <f>IF(N1113="zákl. přenesená",J1113,0)</f>
        <v>0</v>
      </c>
      <c r="BH1113" s="218">
        <f>IF(N1113="sníž. přenesená",J1113,0)</f>
        <v>0</v>
      </c>
      <c r="BI1113" s="218">
        <f>IF(N1113="nulová",J1113,0)</f>
        <v>0</v>
      </c>
      <c r="BJ1113" s="19" t="s">
        <v>14</v>
      </c>
      <c r="BK1113" s="218">
        <f>ROUND(I1113*H1113,2)</f>
        <v>0</v>
      </c>
      <c r="BL1113" s="19" t="s">
        <v>248</v>
      </c>
      <c r="BM1113" s="217" t="s">
        <v>1305</v>
      </c>
    </row>
    <row r="1114" s="2" customFormat="1">
      <c r="A1114" s="40"/>
      <c r="B1114" s="41"/>
      <c r="C1114" s="42"/>
      <c r="D1114" s="219" t="s">
        <v>150</v>
      </c>
      <c r="E1114" s="42"/>
      <c r="F1114" s="220" t="s">
        <v>1306</v>
      </c>
      <c r="G1114" s="42"/>
      <c r="H1114" s="42"/>
      <c r="I1114" s="221"/>
      <c r="J1114" s="42"/>
      <c r="K1114" s="42"/>
      <c r="L1114" s="46"/>
      <c r="M1114" s="222"/>
      <c r="N1114" s="223"/>
      <c r="O1114" s="86"/>
      <c r="P1114" s="86"/>
      <c r="Q1114" s="86"/>
      <c r="R1114" s="86"/>
      <c r="S1114" s="86"/>
      <c r="T1114" s="87"/>
      <c r="U1114" s="40"/>
      <c r="V1114" s="40"/>
      <c r="W1114" s="40"/>
      <c r="X1114" s="40"/>
      <c r="Y1114" s="40"/>
      <c r="Z1114" s="40"/>
      <c r="AA1114" s="40"/>
      <c r="AB1114" s="40"/>
      <c r="AC1114" s="40"/>
      <c r="AD1114" s="40"/>
      <c r="AE1114" s="40"/>
      <c r="AT1114" s="19" t="s">
        <v>150</v>
      </c>
      <c r="AU1114" s="19" t="s">
        <v>14</v>
      </c>
    </row>
    <row r="1115" s="12" customFormat="1" ht="22.8" customHeight="1">
      <c r="A1115" s="12"/>
      <c r="B1115" s="190"/>
      <c r="C1115" s="191"/>
      <c r="D1115" s="192" t="s">
        <v>72</v>
      </c>
      <c r="E1115" s="204" t="s">
        <v>1307</v>
      </c>
      <c r="F1115" s="204" t="s">
        <v>1308</v>
      </c>
      <c r="G1115" s="191"/>
      <c r="H1115" s="191"/>
      <c r="I1115" s="194"/>
      <c r="J1115" s="205">
        <f>BK1115</f>
        <v>0</v>
      </c>
      <c r="K1115" s="191"/>
      <c r="L1115" s="196"/>
      <c r="M1115" s="197"/>
      <c r="N1115" s="198"/>
      <c r="O1115" s="198"/>
      <c r="P1115" s="199">
        <f>SUM(P1116:P1222)</f>
        <v>0</v>
      </c>
      <c r="Q1115" s="198"/>
      <c r="R1115" s="199">
        <f>SUM(R1116:R1222)</f>
        <v>2.6487966999999992</v>
      </c>
      <c r="S1115" s="198"/>
      <c r="T1115" s="200">
        <f>SUM(T1116:T1222)</f>
        <v>0</v>
      </c>
      <c r="U1115" s="12"/>
      <c r="V1115" s="12"/>
      <c r="W1115" s="12"/>
      <c r="X1115" s="12"/>
      <c r="Y1115" s="12"/>
      <c r="Z1115" s="12"/>
      <c r="AA1115" s="12"/>
      <c r="AB1115" s="12"/>
      <c r="AC1115" s="12"/>
      <c r="AD1115" s="12"/>
      <c r="AE1115" s="12"/>
      <c r="AR1115" s="201" t="s">
        <v>14</v>
      </c>
      <c r="AT1115" s="202" t="s">
        <v>72</v>
      </c>
      <c r="AU1115" s="202" t="s">
        <v>81</v>
      </c>
      <c r="AY1115" s="201" t="s">
        <v>140</v>
      </c>
      <c r="BK1115" s="203">
        <f>SUM(BK1116:BK1222)</f>
        <v>0</v>
      </c>
    </row>
    <row r="1116" s="2" customFormat="1" ht="16.5" customHeight="1">
      <c r="A1116" s="40"/>
      <c r="B1116" s="41"/>
      <c r="C1116" s="206" t="s">
        <v>1309</v>
      </c>
      <c r="D1116" s="206" t="s">
        <v>143</v>
      </c>
      <c r="E1116" s="207" t="s">
        <v>1310</v>
      </c>
      <c r="F1116" s="208" t="s">
        <v>1311</v>
      </c>
      <c r="G1116" s="209" t="s">
        <v>184</v>
      </c>
      <c r="H1116" s="210">
        <v>72.920000000000002</v>
      </c>
      <c r="I1116" s="211"/>
      <c r="J1116" s="212">
        <f>ROUND(I1116*H1116,2)</f>
        <v>0</v>
      </c>
      <c r="K1116" s="208" t="s">
        <v>147</v>
      </c>
      <c r="L1116" s="46"/>
      <c r="M1116" s="213" t="s">
        <v>19</v>
      </c>
      <c r="N1116" s="214" t="s">
        <v>45</v>
      </c>
      <c r="O1116" s="86"/>
      <c r="P1116" s="215">
        <f>O1116*H1116</f>
        <v>0</v>
      </c>
      <c r="Q1116" s="215">
        <v>0.00029999999999999997</v>
      </c>
      <c r="R1116" s="215">
        <f>Q1116*H1116</f>
        <v>0.021876</v>
      </c>
      <c r="S1116" s="215">
        <v>0</v>
      </c>
      <c r="T1116" s="216">
        <f>S1116*H1116</f>
        <v>0</v>
      </c>
      <c r="U1116" s="40"/>
      <c r="V1116" s="40"/>
      <c r="W1116" s="40"/>
      <c r="X1116" s="40"/>
      <c r="Y1116" s="40"/>
      <c r="Z1116" s="40"/>
      <c r="AA1116" s="40"/>
      <c r="AB1116" s="40"/>
      <c r="AC1116" s="40"/>
      <c r="AD1116" s="40"/>
      <c r="AE1116" s="40"/>
      <c r="AR1116" s="217" t="s">
        <v>248</v>
      </c>
      <c r="AT1116" s="217" t="s">
        <v>143</v>
      </c>
      <c r="AU1116" s="217" t="s">
        <v>14</v>
      </c>
      <c r="AY1116" s="19" t="s">
        <v>140</v>
      </c>
      <c r="BE1116" s="218">
        <f>IF(N1116="základní",J1116,0)</f>
        <v>0</v>
      </c>
      <c r="BF1116" s="218">
        <f>IF(N1116="snížená",J1116,0)</f>
        <v>0</v>
      </c>
      <c r="BG1116" s="218">
        <f>IF(N1116="zákl. přenesená",J1116,0)</f>
        <v>0</v>
      </c>
      <c r="BH1116" s="218">
        <f>IF(N1116="sníž. přenesená",J1116,0)</f>
        <v>0</v>
      </c>
      <c r="BI1116" s="218">
        <f>IF(N1116="nulová",J1116,0)</f>
        <v>0</v>
      </c>
      <c r="BJ1116" s="19" t="s">
        <v>14</v>
      </c>
      <c r="BK1116" s="218">
        <f>ROUND(I1116*H1116,2)</f>
        <v>0</v>
      </c>
      <c r="BL1116" s="19" t="s">
        <v>248</v>
      </c>
      <c r="BM1116" s="217" t="s">
        <v>1312</v>
      </c>
    </row>
    <row r="1117" s="2" customFormat="1">
      <c r="A1117" s="40"/>
      <c r="B1117" s="41"/>
      <c r="C1117" s="42"/>
      <c r="D1117" s="219" t="s">
        <v>150</v>
      </c>
      <c r="E1117" s="42"/>
      <c r="F1117" s="220" t="s">
        <v>1313</v>
      </c>
      <c r="G1117" s="42"/>
      <c r="H1117" s="42"/>
      <c r="I1117" s="221"/>
      <c r="J1117" s="42"/>
      <c r="K1117" s="42"/>
      <c r="L1117" s="46"/>
      <c r="M1117" s="222"/>
      <c r="N1117" s="223"/>
      <c r="O1117" s="86"/>
      <c r="P1117" s="86"/>
      <c r="Q1117" s="86"/>
      <c r="R1117" s="86"/>
      <c r="S1117" s="86"/>
      <c r="T1117" s="87"/>
      <c r="U1117" s="40"/>
      <c r="V1117" s="40"/>
      <c r="W1117" s="40"/>
      <c r="X1117" s="40"/>
      <c r="Y1117" s="40"/>
      <c r="Z1117" s="40"/>
      <c r="AA1117" s="40"/>
      <c r="AB1117" s="40"/>
      <c r="AC1117" s="40"/>
      <c r="AD1117" s="40"/>
      <c r="AE1117" s="40"/>
      <c r="AT1117" s="19" t="s">
        <v>150</v>
      </c>
      <c r="AU1117" s="19" t="s">
        <v>14</v>
      </c>
    </row>
    <row r="1118" s="13" customFormat="1">
      <c r="A1118" s="13"/>
      <c r="B1118" s="224"/>
      <c r="C1118" s="225"/>
      <c r="D1118" s="226" t="s">
        <v>152</v>
      </c>
      <c r="E1118" s="227" t="s">
        <v>19</v>
      </c>
      <c r="F1118" s="228" t="s">
        <v>153</v>
      </c>
      <c r="G1118" s="225"/>
      <c r="H1118" s="227" t="s">
        <v>19</v>
      </c>
      <c r="I1118" s="229"/>
      <c r="J1118" s="225"/>
      <c r="K1118" s="225"/>
      <c r="L1118" s="230"/>
      <c r="M1118" s="231"/>
      <c r="N1118" s="232"/>
      <c r="O1118" s="232"/>
      <c r="P1118" s="232"/>
      <c r="Q1118" s="232"/>
      <c r="R1118" s="232"/>
      <c r="S1118" s="232"/>
      <c r="T1118" s="233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34" t="s">
        <v>152</v>
      </c>
      <c r="AU1118" s="234" t="s">
        <v>14</v>
      </c>
      <c r="AV1118" s="13" t="s">
        <v>81</v>
      </c>
      <c r="AW1118" s="13" t="s">
        <v>33</v>
      </c>
      <c r="AX1118" s="13" t="s">
        <v>73</v>
      </c>
      <c r="AY1118" s="234" t="s">
        <v>140</v>
      </c>
    </row>
    <row r="1119" s="14" customFormat="1">
      <c r="A1119" s="14"/>
      <c r="B1119" s="235"/>
      <c r="C1119" s="236"/>
      <c r="D1119" s="226" t="s">
        <v>152</v>
      </c>
      <c r="E1119" s="237" t="s">
        <v>19</v>
      </c>
      <c r="F1119" s="238" t="s">
        <v>1314</v>
      </c>
      <c r="G1119" s="236"/>
      <c r="H1119" s="239">
        <v>0.85499999999999998</v>
      </c>
      <c r="I1119" s="240"/>
      <c r="J1119" s="236"/>
      <c r="K1119" s="236"/>
      <c r="L1119" s="241"/>
      <c r="M1119" s="242"/>
      <c r="N1119" s="243"/>
      <c r="O1119" s="243"/>
      <c r="P1119" s="243"/>
      <c r="Q1119" s="243"/>
      <c r="R1119" s="243"/>
      <c r="S1119" s="243"/>
      <c r="T1119" s="244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45" t="s">
        <v>152</v>
      </c>
      <c r="AU1119" s="245" t="s">
        <v>14</v>
      </c>
      <c r="AV1119" s="14" t="s">
        <v>14</v>
      </c>
      <c r="AW1119" s="14" t="s">
        <v>33</v>
      </c>
      <c r="AX1119" s="14" t="s">
        <v>73</v>
      </c>
      <c r="AY1119" s="245" t="s">
        <v>140</v>
      </c>
    </row>
    <row r="1120" s="14" customFormat="1">
      <c r="A1120" s="14"/>
      <c r="B1120" s="235"/>
      <c r="C1120" s="236"/>
      <c r="D1120" s="226" t="s">
        <v>152</v>
      </c>
      <c r="E1120" s="237" t="s">
        <v>19</v>
      </c>
      <c r="F1120" s="238" t="s">
        <v>1315</v>
      </c>
      <c r="G1120" s="236"/>
      <c r="H1120" s="239">
        <v>72.064999999999998</v>
      </c>
      <c r="I1120" s="240"/>
      <c r="J1120" s="236"/>
      <c r="K1120" s="236"/>
      <c r="L1120" s="241"/>
      <c r="M1120" s="242"/>
      <c r="N1120" s="243"/>
      <c r="O1120" s="243"/>
      <c r="P1120" s="243"/>
      <c r="Q1120" s="243"/>
      <c r="R1120" s="243"/>
      <c r="S1120" s="243"/>
      <c r="T1120" s="244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45" t="s">
        <v>152</v>
      </c>
      <c r="AU1120" s="245" t="s">
        <v>14</v>
      </c>
      <c r="AV1120" s="14" t="s">
        <v>14</v>
      </c>
      <c r="AW1120" s="14" t="s">
        <v>33</v>
      </c>
      <c r="AX1120" s="14" t="s">
        <v>73</v>
      </c>
      <c r="AY1120" s="245" t="s">
        <v>140</v>
      </c>
    </row>
    <row r="1121" s="15" customFormat="1">
      <c r="A1121" s="15"/>
      <c r="B1121" s="246"/>
      <c r="C1121" s="247"/>
      <c r="D1121" s="226" t="s">
        <v>152</v>
      </c>
      <c r="E1121" s="248" t="s">
        <v>19</v>
      </c>
      <c r="F1121" s="249" t="s">
        <v>189</v>
      </c>
      <c r="G1121" s="247"/>
      <c r="H1121" s="250">
        <v>72.920000000000002</v>
      </c>
      <c r="I1121" s="251"/>
      <c r="J1121" s="247"/>
      <c r="K1121" s="247"/>
      <c r="L1121" s="252"/>
      <c r="M1121" s="253"/>
      <c r="N1121" s="254"/>
      <c r="O1121" s="254"/>
      <c r="P1121" s="254"/>
      <c r="Q1121" s="254"/>
      <c r="R1121" s="254"/>
      <c r="S1121" s="254"/>
      <c r="T1121" s="255"/>
      <c r="U1121" s="15"/>
      <c r="V1121" s="15"/>
      <c r="W1121" s="15"/>
      <c r="X1121" s="15"/>
      <c r="Y1121" s="15"/>
      <c r="Z1121" s="15"/>
      <c r="AA1121" s="15"/>
      <c r="AB1121" s="15"/>
      <c r="AC1121" s="15"/>
      <c r="AD1121" s="15"/>
      <c r="AE1121" s="15"/>
      <c r="AT1121" s="256" t="s">
        <v>152</v>
      </c>
      <c r="AU1121" s="256" t="s">
        <v>14</v>
      </c>
      <c r="AV1121" s="15" t="s">
        <v>148</v>
      </c>
      <c r="AW1121" s="15" t="s">
        <v>33</v>
      </c>
      <c r="AX1121" s="15" t="s">
        <v>81</v>
      </c>
      <c r="AY1121" s="256" t="s">
        <v>140</v>
      </c>
    </row>
    <row r="1122" s="2" customFormat="1" ht="24.15" customHeight="1">
      <c r="A1122" s="40"/>
      <c r="B1122" s="41"/>
      <c r="C1122" s="206" t="s">
        <v>1316</v>
      </c>
      <c r="D1122" s="206" t="s">
        <v>143</v>
      </c>
      <c r="E1122" s="207" t="s">
        <v>1317</v>
      </c>
      <c r="F1122" s="208" t="s">
        <v>1318</v>
      </c>
      <c r="G1122" s="209" t="s">
        <v>303</v>
      </c>
      <c r="H1122" s="210">
        <v>24.039999999999999</v>
      </c>
      <c r="I1122" s="211"/>
      <c r="J1122" s="212">
        <f>ROUND(I1122*H1122,2)</f>
        <v>0</v>
      </c>
      <c r="K1122" s="208" t="s">
        <v>147</v>
      </c>
      <c r="L1122" s="46"/>
      <c r="M1122" s="213" t="s">
        <v>19</v>
      </c>
      <c r="N1122" s="214" t="s">
        <v>45</v>
      </c>
      <c r="O1122" s="86"/>
      <c r="P1122" s="215">
        <f>O1122*H1122</f>
        <v>0</v>
      </c>
      <c r="Q1122" s="215">
        <v>0.00020000000000000001</v>
      </c>
      <c r="R1122" s="215">
        <f>Q1122*H1122</f>
        <v>0.0048079999999999998</v>
      </c>
      <c r="S1122" s="215">
        <v>0</v>
      </c>
      <c r="T1122" s="216">
        <f>S1122*H1122</f>
        <v>0</v>
      </c>
      <c r="U1122" s="40"/>
      <c r="V1122" s="40"/>
      <c r="W1122" s="40"/>
      <c r="X1122" s="40"/>
      <c r="Y1122" s="40"/>
      <c r="Z1122" s="40"/>
      <c r="AA1122" s="40"/>
      <c r="AB1122" s="40"/>
      <c r="AC1122" s="40"/>
      <c r="AD1122" s="40"/>
      <c r="AE1122" s="40"/>
      <c r="AR1122" s="217" t="s">
        <v>248</v>
      </c>
      <c r="AT1122" s="217" t="s">
        <v>143</v>
      </c>
      <c r="AU1122" s="217" t="s">
        <v>14</v>
      </c>
      <c r="AY1122" s="19" t="s">
        <v>140</v>
      </c>
      <c r="BE1122" s="218">
        <f>IF(N1122="základní",J1122,0)</f>
        <v>0</v>
      </c>
      <c r="BF1122" s="218">
        <f>IF(N1122="snížená",J1122,0)</f>
        <v>0</v>
      </c>
      <c r="BG1122" s="218">
        <f>IF(N1122="zákl. přenesená",J1122,0)</f>
        <v>0</v>
      </c>
      <c r="BH1122" s="218">
        <f>IF(N1122="sníž. přenesená",J1122,0)</f>
        <v>0</v>
      </c>
      <c r="BI1122" s="218">
        <f>IF(N1122="nulová",J1122,0)</f>
        <v>0</v>
      </c>
      <c r="BJ1122" s="19" t="s">
        <v>14</v>
      </c>
      <c r="BK1122" s="218">
        <f>ROUND(I1122*H1122,2)</f>
        <v>0</v>
      </c>
      <c r="BL1122" s="19" t="s">
        <v>248</v>
      </c>
      <c r="BM1122" s="217" t="s">
        <v>1319</v>
      </c>
    </row>
    <row r="1123" s="2" customFormat="1">
      <c r="A1123" s="40"/>
      <c r="B1123" s="41"/>
      <c r="C1123" s="42"/>
      <c r="D1123" s="219" t="s">
        <v>150</v>
      </c>
      <c r="E1123" s="42"/>
      <c r="F1123" s="220" t="s">
        <v>1320</v>
      </c>
      <c r="G1123" s="42"/>
      <c r="H1123" s="42"/>
      <c r="I1123" s="221"/>
      <c r="J1123" s="42"/>
      <c r="K1123" s="42"/>
      <c r="L1123" s="46"/>
      <c r="M1123" s="222"/>
      <c r="N1123" s="223"/>
      <c r="O1123" s="86"/>
      <c r="P1123" s="86"/>
      <c r="Q1123" s="86"/>
      <c r="R1123" s="86"/>
      <c r="S1123" s="86"/>
      <c r="T1123" s="87"/>
      <c r="U1123" s="40"/>
      <c r="V1123" s="40"/>
      <c r="W1123" s="40"/>
      <c r="X1123" s="40"/>
      <c r="Y1123" s="40"/>
      <c r="Z1123" s="40"/>
      <c r="AA1123" s="40"/>
      <c r="AB1123" s="40"/>
      <c r="AC1123" s="40"/>
      <c r="AD1123" s="40"/>
      <c r="AE1123" s="40"/>
      <c r="AT1123" s="19" t="s">
        <v>150</v>
      </c>
      <c r="AU1123" s="19" t="s">
        <v>14</v>
      </c>
    </row>
    <row r="1124" s="13" customFormat="1">
      <c r="A1124" s="13"/>
      <c r="B1124" s="224"/>
      <c r="C1124" s="225"/>
      <c r="D1124" s="226" t="s">
        <v>152</v>
      </c>
      <c r="E1124" s="227" t="s">
        <v>19</v>
      </c>
      <c r="F1124" s="228" t="s">
        <v>153</v>
      </c>
      <c r="G1124" s="225"/>
      <c r="H1124" s="227" t="s">
        <v>19</v>
      </c>
      <c r="I1124" s="229"/>
      <c r="J1124" s="225"/>
      <c r="K1124" s="225"/>
      <c r="L1124" s="230"/>
      <c r="M1124" s="231"/>
      <c r="N1124" s="232"/>
      <c r="O1124" s="232"/>
      <c r="P1124" s="232"/>
      <c r="Q1124" s="232"/>
      <c r="R1124" s="232"/>
      <c r="S1124" s="232"/>
      <c r="T1124" s="233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34" t="s">
        <v>152</v>
      </c>
      <c r="AU1124" s="234" t="s">
        <v>14</v>
      </c>
      <c r="AV1124" s="13" t="s">
        <v>81</v>
      </c>
      <c r="AW1124" s="13" t="s">
        <v>33</v>
      </c>
      <c r="AX1124" s="13" t="s">
        <v>73</v>
      </c>
      <c r="AY1124" s="234" t="s">
        <v>140</v>
      </c>
    </row>
    <row r="1125" s="13" customFormat="1">
      <c r="A1125" s="13"/>
      <c r="B1125" s="224"/>
      <c r="C1125" s="225"/>
      <c r="D1125" s="226" t="s">
        <v>152</v>
      </c>
      <c r="E1125" s="227" t="s">
        <v>19</v>
      </c>
      <c r="F1125" s="228" t="s">
        <v>290</v>
      </c>
      <c r="G1125" s="225"/>
      <c r="H1125" s="227" t="s">
        <v>19</v>
      </c>
      <c r="I1125" s="229"/>
      <c r="J1125" s="225"/>
      <c r="K1125" s="225"/>
      <c r="L1125" s="230"/>
      <c r="M1125" s="231"/>
      <c r="N1125" s="232"/>
      <c r="O1125" s="232"/>
      <c r="P1125" s="232"/>
      <c r="Q1125" s="232"/>
      <c r="R1125" s="232"/>
      <c r="S1125" s="232"/>
      <c r="T1125" s="233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34" t="s">
        <v>152</v>
      </c>
      <c r="AU1125" s="234" t="s">
        <v>14</v>
      </c>
      <c r="AV1125" s="13" t="s">
        <v>81</v>
      </c>
      <c r="AW1125" s="13" t="s">
        <v>33</v>
      </c>
      <c r="AX1125" s="13" t="s">
        <v>73</v>
      </c>
      <c r="AY1125" s="234" t="s">
        <v>140</v>
      </c>
    </row>
    <row r="1126" s="14" customFormat="1">
      <c r="A1126" s="14"/>
      <c r="B1126" s="235"/>
      <c r="C1126" s="236"/>
      <c r="D1126" s="226" t="s">
        <v>152</v>
      </c>
      <c r="E1126" s="237" t="s">
        <v>19</v>
      </c>
      <c r="F1126" s="238" t="s">
        <v>1321</v>
      </c>
      <c r="G1126" s="236"/>
      <c r="H1126" s="239">
        <v>15.42</v>
      </c>
      <c r="I1126" s="240"/>
      <c r="J1126" s="236"/>
      <c r="K1126" s="236"/>
      <c r="L1126" s="241"/>
      <c r="M1126" s="242"/>
      <c r="N1126" s="243"/>
      <c r="O1126" s="243"/>
      <c r="P1126" s="243"/>
      <c r="Q1126" s="243"/>
      <c r="R1126" s="243"/>
      <c r="S1126" s="243"/>
      <c r="T1126" s="244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45" t="s">
        <v>152</v>
      </c>
      <c r="AU1126" s="245" t="s">
        <v>14</v>
      </c>
      <c r="AV1126" s="14" t="s">
        <v>14</v>
      </c>
      <c r="AW1126" s="14" t="s">
        <v>33</v>
      </c>
      <c r="AX1126" s="14" t="s">
        <v>73</v>
      </c>
      <c r="AY1126" s="245" t="s">
        <v>140</v>
      </c>
    </row>
    <row r="1127" s="13" customFormat="1">
      <c r="A1127" s="13"/>
      <c r="B1127" s="224"/>
      <c r="C1127" s="225"/>
      <c r="D1127" s="226" t="s">
        <v>152</v>
      </c>
      <c r="E1127" s="227" t="s">
        <v>19</v>
      </c>
      <c r="F1127" s="228" t="s">
        <v>263</v>
      </c>
      <c r="G1127" s="225"/>
      <c r="H1127" s="227" t="s">
        <v>19</v>
      </c>
      <c r="I1127" s="229"/>
      <c r="J1127" s="225"/>
      <c r="K1127" s="225"/>
      <c r="L1127" s="230"/>
      <c r="M1127" s="231"/>
      <c r="N1127" s="232"/>
      <c r="O1127" s="232"/>
      <c r="P1127" s="232"/>
      <c r="Q1127" s="232"/>
      <c r="R1127" s="232"/>
      <c r="S1127" s="232"/>
      <c r="T1127" s="233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34" t="s">
        <v>152</v>
      </c>
      <c r="AU1127" s="234" t="s">
        <v>14</v>
      </c>
      <c r="AV1127" s="13" t="s">
        <v>81</v>
      </c>
      <c r="AW1127" s="13" t="s">
        <v>33</v>
      </c>
      <c r="AX1127" s="13" t="s">
        <v>73</v>
      </c>
      <c r="AY1127" s="234" t="s">
        <v>140</v>
      </c>
    </row>
    <row r="1128" s="14" customFormat="1">
      <c r="A1128" s="14"/>
      <c r="B1128" s="235"/>
      <c r="C1128" s="236"/>
      <c r="D1128" s="226" t="s">
        <v>152</v>
      </c>
      <c r="E1128" s="237" t="s">
        <v>19</v>
      </c>
      <c r="F1128" s="238" t="s">
        <v>1322</v>
      </c>
      <c r="G1128" s="236"/>
      <c r="H1128" s="239">
        <v>8.6199999999999992</v>
      </c>
      <c r="I1128" s="240"/>
      <c r="J1128" s="236"/>
      <c r="K1128" s="236"/>
      <c r="L1128" s="241"/>
      <c r="M1128" s="242"/>
      <c r="N1128" s="243"/>
      <c r="O1128" s="243"/>
      <c r="P1128" s="243"/>
      <c r="Q1128" s="243"/>
      <c r="R1128" s="243"/>
      <c r="S1128" s="243"/>
      <c r="T1128" s="244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45" t="s">
        <v>152</v>
      </c>
      <c r="AU1128" s="245" t="s">
        <v>14</v>
      </c>
      <c r="AV1128" s="14" t="s">
        <v>14</v>
      </c>
      <c r="AW1128" s="14" t="s">
        <v>33</v>
      </c>
      <c r="AX1128" s="14" t="s">
        <v>73</v>
      </c>
      <c r="AY1128" s="245" t="s">
        <v>140</v>
      </c>
    </row>
    <row r="1129" s="15" customFormat="1">
      <c r="A1129" s="15"/>
      <c r="B1129" s="246"/>
      <c r="C1129" s="247"/>
      <c r="D1129" s="226" t="s">
        <v>152</v>
      </c>
      <c r="E1129" s="248" t="s">
        <v>19</v>
      </c>
      <c r="F1129" s="249" t="s">
        <v>189</v>
      </c>
      <c r="G1129" s="247"/>
      <c r="H1129" s="250">
        <v>24.039999999999999</v>
      </c>
      <c r="I1129" s="251"/>
      <c r="J1129" s="247"/>
      <c r="K1129" s="247"/>
      <c r="L1129" s="252"/>
      <c r="M1129" s="253"/>
      <c r="N1129" s="254"/>
      <c r="O1129" s="254"/>
      <c r="P1129" s="254"/>
      <c r="Q1129" s="254"/>
      <c r="R1129" s="254"/>
      <c r="S1129" s="254"/>
      <c r="T1129" s="255"/>
      <c r="U1129" s="15"/>
      <c r="V1129" s="15"/>
      <c r="W1129" s="15"/>
      <c r="X1129" s="15"/>
      <c r="Y1129" s="15"/>
      <c r="Z1129" s="15"/>
      <c r="AA1129" s="15"/>
      <c r="AB1129" s="15"/>
      <c r="AC1129" s="15"/>
      <c r="AD1129" s="15"/>
      <c r="AE1129" s="15"/>
      <c r="AT1129" s="256" t="s">
        <v>152</v>
      </c>
      <c r="AU1129" s="256" t="s">
        <v>14</v>
      </c>
      <c r="AV1129" s="15" t="s">
        <v>148</v>
      </c>
      <c r="AW1129" s="15" t="s">
        <v>33</v>
      </c>
      <c r="AX1129" s="15" t="s">
        <v>81</v>
      </c>
      <c r="AY1129" s="256" t="s">
        <v>140</v>
      </c>
    </row>
    <row r="1130" s="2" customFormat="1" ht="16.5" customHeight="1">
      <c r="A1130" s="40"/>
      <c r="B1130" s="41"/>
      <c r="C1130" s="268" t="s">
        <v>1323</v>
      </c>
      <c r="D1130" s="268" t="s">
        <v>329</v>
      </c>
      <c r="E1130" s="269" t="s">
        <v>1324</v>
      </c>
      <c r="F1130" s="270" t="s">
        <v>1325</v>
      </c>
      <c r="G1130" s="271" t="s">
        <v>303</v>
      </c>
      <c r="H1130" s="272">
        <v>26.443999999999999</v>
      </c>
      <c r="I1130" s="273"/>
      <c r="J1130" s="274">
        <f>ROUND(I1130*H1130,2)</f>
        <v>0</v>
      </c>
      <c r="K1130" s="270" t="s">
        <v>147</v>
      </c>
      <c r="L1130" s="275"/>
      <c r="M1130" s="276" t="s">
        <v>19</v>
      </c>
      <c r="N1130" s="277" t="s">
        <v>45</v>
      </c>
      <c r="O1130" s="86"/>
      <c r="P1130" s="215">
        <f>O1130*H1130</f>
        <v>0</v>
      </c>
      <c r="Q1130" s="215">
        <v>0.00020000000000000001</v>
      </c>
      <c r="R1130" s="215">
        <f>Q1130*H1130</f>
        <v>0.0052887999999999998</v>
      </c>
      <c r="S1130" s="215">
        <v>0</v>
      </c>
      <c r="T1130" s="216">
        <f>S1130*H1130</f>
        <v>0</v>
      </c>
      <c r="U1130" s="40"/>
      <c r="V1130" s="40"/>
      <c r="W1130" s="40"/>
      <c r="X1130" s="40"/>
      <c r="Y1130" s="40"/>
      <c r="Z1130" s="40"/>
      <c r="AA1130" s="40"/>
      <c r="AB1130" s="40"/>
      <c r="AC1130" s="40"/>
      <c r="AD1130" s="40"/>
      <c r="AE1130" s="40"/>
      <c r="AR1130" s="217" t="s">
        <v>377</v>
      </c>
      <c r="AT1130" s="217" t="s">
        <v>329</v>
      </c>
      <c r="AU1130" s="217" t="s">
        <v>14</v>
      </c>
      <c r="AY1130" s="19" t="s">
        <v>140</v>
      </c>
      <c r="BE1130" s="218">
        <f>IF(N1130="základní",J1130,0)</f>
        <v>0</v>
      </c>
      <c r="BF1130" s="218">
        <f>IF(N1130="snížená",J1130,0)</f>
        <v>0</v>
      </c>
      <c r="BG1130" s="218">
        <f>IF(N1130="zákl. přenesená",J1130,0)</f>
        <v>0</v>
      </c>
      <c r="BH1130" s="218">
        <f>IF(N1130="sníž. přenesená",J1130,0)</f>
        <v>0</v>
      </c>
      <c r="BI1130" s="218">
        <f>IF(N1130="nulová",J1130,0)</f>
        <v>0</v>
      </c>
      <c r="BJ1130" s="19" t="s">
        <v>14</v>
      </c>
      <c r="BK1130" s="218">
        <f>ROUND(I1130*H1130,2)</f>
        <v>0</v>
      </c>
      <c r="BL1130" s="19" t="s">
        <v>248</v>
      </c>
      <c r="BM1130" s="217" t="s">
        <v>1326</v>
      </c>
    </row>
    <row r="1131" s="14" customFormat="1">
      <c r="A1131" s="14"/>
      <c r="B1131" s="235"/>
      <c r="C1131" s="236"/>
      <c r="D1131" s="226" t="s">
        <v>152</v>
      </c>
      <c r="E1131" s="236"/>
      <c r="F1131" s="238" t="s">
        <v>1327</v>
      </c>
      <c r="G1131" s="236"/>
      <c r="H1131" s="239">
        <v>26.443999999999999</v>
      </c>
      <c r="I1131" s="240"/>
      <c r="J1131" s="236"/>
      <c r="K1131" s="236"/>
      <c r="L1131" s="241"/>
      <c r="M1131" s="242"/>
      <c r="N1131" s="243"/>
      <c r="O1131" s="243"/>
      <c r="P1131" s="243"/>
      <c r="Q1131" s="243"/>
      <c r="R1131" s="243"/>
      <c r="S1131" s="243"/>
      <c r="T1131" s="244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45" t="s">
        <v>152</v>
      </c>
      <c r="AU1131" s="245" t="s">
        <v>14</v>
      </c>
      <c r="AV1131" s="14" t="s">
        <v>14</v>
      </c>
      <c r="AW1131" s="14" t="s">
        <v>4</v>
      </c>
      <c r="AX1131" s="14" t="s">
        <v>81</v>
      </c>
      <c r="AY1131" s="245" t="s">
        <v>140</v>
      </c>
    </row>
    <row r="1132" s="2" customFormat="1" ht="24.15" customHeight="1">
      <c r="A1132" s="40"/>
      <c r="B1132" s="41"/>
      <c r="C1132" s="206" t="s">
        <v>1328</v>
      </c>
      <c r="D1132" s="206" t="s">
        <v>143</v>
      </c>
      <c r="E1132" s="207" t="s">
        <v>1329</v>
      </c>
      <c r="F1132" s="208" t="s">
        <v>1330</v>
      </c>
      <c r="G1132" s="209" t="s">
        <v>303</v>
      </c>
      <c r="H1132" s="210">
        <v>9.5</v>
      </c>
      <c r="I1132" s="211"/>
      <c r="J1132" s="212">
        <f>ROUND(I1132*H1132,2)</f>
        <v>0</v>
      </c>
      <c r="K1132" s="208" t="s">
        <v>147</v>
      </c>
      <c r="L1132" s="46"/>
      <c r="M1132" s="213" t="s">
        <v>19</v>
      </c>
      <c r="N1132" s="214" t="s">
        <v>45</v>
      </c>
      <c r="O1132" s="86"/>
      <c r="P1132" s="215">
        <f>O1132*H1132</f>
        <v>0</v>
      </c>
      <c r="Q1132" s="215">
        <v>0.00042999999999999999</v>
      </c>
      <c r="R1132" s="215">
        <f>Q1132*H1132</f>
        <v>0.0040850000000000001</v>
      </c>
      <c r="S1132" s="215">
        <v>0</v>
      </c>
      <c r="T1132" s="216">
        <f>S1132*H1132</f>
        <v>0</v>
      </c>
      <c r="U1132" s="40"/>
      <c r="V1132" s="40"/>
      <c r="W1132" s="40"/>
      <c r="X1132" s="40"/>
      <c r="Y1132" s="40"/>
      <c r="Z1132" s="40"/>
      <c r="AA1132" s="40"/>
      <c r="AB1132" s="40"/>
      <c r="AC1132" s="40"/>
      <c r="AD1132" s="40"/>
      <c r="AE1132" s="40"/>
      <c r="AR1132" s="217" t="s">
        <v>248</v>
      </c>
      <c r="AT1132" s="217" t="s">
        <v>143</v>
      </c>
      <c r="AU1132" s="217" t="s">
        <v>14</v>
      </c>
      <c r="AY1132" s="19" t="s">
        <v>140</v>
      </c>
      <c r="BE1132" s="218">
        <f>IF(N1132="základní",J1132,0)</f>
        <v>0</v>
      </c>
      <c r="BF1132" s="218">
        <f>IF(N1132="snížená",J1132,0)</f>
        <v>0</v>
      </c>
      <c r="BG1132" s="218">
        <f>IF(N1132="zákl. přenesená",J1132,0)</f>
        <v>0</v>
      </c>
      <c r="BH1132" s="218">
        <f>IF(N1132="sníž. přenesená",J1132,0)</f>
        <v>0</v>
      </c>
      <c r="BI1132" s="218">
        <f>IF(N1132="nulová",J1132,0)</f>
        <v>0</v>
      </c>
      <c r="BJ1132" s="19" t="s">
        <v>14</v>
      </c>
      <c r="BK1132" s="218">
        <f>ROUND(I1132*H1132,2)</f>
        <v>0</v>
      </c>
      <c r="BL1132" s="19" t="s">
        <v>248</v>
      </c>
      <c r="BM1132" s="217" t="s">
        <v>1331</v>
      </c>
    </row>
    <row r="1133" s="2" customFormat="1">
      <c r="A1133" s="40"/>
      <c r="B1133" s="41"/>
      <c r="C1133" s="42"/>
      <c r="D1133" s="219" t="s">
        <v>150</v>
      </c>
      <c r="E1133" s="42"/>
      <c r="F1133" s="220" t="s">
        <v>1332</v>
      </c>
      <c r="G1133" s="42"/>
      <c r="H1133" s="42"/>
      <c r="I1133" s="221"/>
      <c r="J1133" s="42"/>
      <c r="K1133" s="42"/>
      <c r="L1133" s="46"/>
      <c r="M1133" s="222"/>
      <c r="N1133" s="223"/>
      <c r="O1133" s="86"/>
      <c r="P1133" s="86"/>
      <c r="Q1133" s="86"/>
      <c r="R1133" s="86"/>
      <c r="S1133" s="86"/>
      <c r="T1133" s="87"/>
      <c r="U1133" s="40"/>
      <c r="V1133" s="40"/>
      <c r="W1133" s="40"/>
      <c r="X1133" s="40"/>
      <c r="Y1133" s="40"/>
      <c r="Z1133" s="40"/>
      <c r="AA1133" s="40"/>
      <c r="AB1133" s="40"/>
      <c r="AC1133" s="40"/>
      <c r="AD1133" s="40"/>
      <c r="AE1133" s="40"/>
      <c r="AT1133" s="19" t="s">
        <v>150</v>
      </c>
      <c r="AU1133" s="19" t="s">
        <v>14</v>
      </c>
    </row>
    <row r="1134" s="13" customFormat="1">
      <c r="A1134" s="13"/>
      <c r="B1134" s="224"/>
      <c r="C1134" s="225"/>
      <c r="D1134" s="226" t="s">
        <v>152</v>
      </c>
      <c r="E1134" s="227" t="s">
        <v>19</v>
      </c>
      <c r="F1134" s="228" t="s">
        <v>153</v>
      </c>
      <c r="G1134" s="225"/>
      <c r="H1134" s="227" t="s">
        <v>19</v>
      </c>
      <c r="I1134" s="229"/>
      <c r="J1134" s="225"/>
      <c r="K1134" s="225"/>
      <c r="L1134" s="230"/>
      <c r="M1134" s="231"/>
      <c r="N1134" s="232"/>
      <c r="O1134" s="232"/>
      <c r="P1134" s="232"/>
      <c r="Q1134" s="232"/>
      <c r="R1134" s="232"/>
      <c r="S1134" s="232"/>
      <c r="T1134" s="233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34" t="s">
        <v>152</v>
      </c>
      <c r="AU1134" s="234" t="s">
        <v>14</v>
      </c>
      <c r="AV1134" s="13" t="s">
        <v>81</v>
      </c>
      <c r="AW1134" s="13" t="s">
        <v>33</v>
      </c>
      <c r="AX1134" s="13" t="s">
        <v>73</v>
      </c>
      <c r="AY1134" s="234" t="s">
        <v>140</v>
      </c>
    </row>
    <row r="1135" s="13" customFormat="1">
      <c r="A1135" s="13"/>
      <c r="B1135" s="224"/>
      <c r="C1135" s="225"/>
      <c r="D1135" s="226" t="s">
        <v>152</v>
      </c>
      <c r="E1135" s="227" t="s">
        <v>19</v>
      </c>
      <c r="F1135" s="228" t="s">
        <v>1333</v>
      </c>
      <c r="G1135" s="225"/>
      <c r="H1135" s="227" t="s">
        <v>19</v>
      </c>
      <c r="I1135" s="229"/>
      <c r="J1135" s="225"/>
      <c r="K1135" s="225"/>
      <c r="L1135" s="230"/>
      <c r="M1135" s="231"/>
      <c r="N1135" s="232"/>
      <c r="O1135" s="232"/>
      <c r="P1135" s="232"/>
      <c r="Q1135" s="232"/>
      <c r="R1135" s="232"/>
      <c r="S1135" s="232"/>
      <c r="T1135" s="233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34" t="s">
        <v>152</v>
      </c>
      <c r="AU1135" s="234" t="s">
        <v>14</v>
      </c>
      <c r="AV1135" s="13" t="s">
        <v>81</v>
      </c>
      <c r="AW1135" s="13" t="s">
        <v>33</v>
      </c>
      <c r="AX1135" s="13" t="s">
        <v>73</v>
      </c>
      <c r="AY1135" s="234" t="s">
        <v>140</v>
      </c>
    </row>
    <row r="1136" s="14" customFormat="1">
      <c r="A1136" s="14"/>
      <c r="B1136" s="235"/>
      <c r="C1136" s="236"/>
      <c r="D1136" s="226" t="s">
        <v>152</v>
      </c>
      <c r="E1136" s="237" t="s">
        <v>19</v>
      </c>
      <c r="F1136" s="238" t="s">
        <v>1334</v>
      </c>
      <c r="G1136" s="236"/>
      <c r="H1136" s="239">
        <v>9.5</v>
      </c>
      <c r="I1136" s="240"/>
      <c r="J1136" s="236"/>
      <c r="K1136" s="236"/>
      <c r="L1136" s="241"/>
      <c r="M1136" s="242"/>
      <c r="N1136" s="243"/>
      <c r="O1136" s="243"/>
      <c r="P1136" s="243"/>
      <c r="Q1136" s="243"/>
      <c r="R1136" s="243"/>
      <c r="S1136" s="243"/>
      <c r="T1136" s="244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45" t="s">
        <v>152</v>
      </c>
      <c r="AU1136" s="245" t="s">
        <v>14</v>
      </c>
      <c r="AV1136" s="14" t="s">
        <v>14</v>
      </c>
      <c r="AW1136" s="14" t="s">
        <v>33</v>
      </c>
      <c r="AX1136" s="14" t="s">
        <v>81</v>
      </c>
      <c r="AY1136" s="245" t="s">
        <v>140</v>
      </c>
    </row>
    <row r="1137" s="2" customFormat="1" ht="16.5" customHeight="1">
      <c r="A1137" s="40"/>
      <c r="B1137" s="41"/>
      <c r="C1137" s="268" t="s">
        <v>1335</v>
      </c>
      <c r="D1137" s="268" t="s">
        <v>329</v>
      </c>
      <c r="E1137" s="269" t="s">
        <v>1336</v>
      </c>
      <c r="F1137" s="270" t="s">
        <v>1337</v>
      </c>
      <c r="G1137" s="271" t="s">
        <v>303</v>
      </c>
      <c r="H1137" s="272">
        <v>10.449999999999999</v>
      </c>
      <c r="I1137" s="273"/>
      <c r="J1137" s="274">
        <f>ROUND(I1137*H1137,2)</f>
        <v>0</v>
      </c>
      <c r="K1137" s="270" t="s">
        <v>147</v>
      </c>
      <c r="L1137" s="275"/>
      <c r="M1137" s="276" t="s">
        <v>19</v>
      </c>
      <c r="N1137" s="277" t="s">
        <v>45</v>
      </c>
      <c r="O1137" s="86"/>
      <c r="P1137" s="215">
        <f>O1137*H1137</f>
        <v>0</v>
      </c>
      <c r="Q1137" s="215">
        <v>0.00198</v>
      </c>
      <c r="R1137" s="215">
        <f>Q1137*H1137</f>
        <v>0.020690999999999998</v>
      </c>
      <c r="S1137" s="215">
        <v>0</v>
      </c>
      <c r="T1137" s="216">
        <f>S1137*H1137</f>
        <v>0</v>
      </c>
      <c r="U1137" s="40"/>
      <c r="V1137" s="40"/>
      <c r="W1137" s="40"/>
      <c r="X1137" s="40"/>
      <c r="Y1137" s="40"/>
      <c r="Z1137" s="40"/>
      <c r="AA1137" s="40"/>
      <c r="AB1137" s="40"/>
      <c r="AC1137" s="40"/>
      <c r="AD1137" s="40"/>
      <c r="AE1137" s="40"/>
      <c r="AR1137" s="217" t="s">
        <v>377</v>
      </c>
      <c r="AT1137" s="217" t="s">
        <v>329</v>
      </c>
      <c r="AU1137" s="217" t="s">
        <v>14</v>
      </c>
      <c r="AY1137" s="19" t="s">
        <v>140</v>
      </c>
      <c r="BE1137" s="218">
        <f>IF(N1137="základní",J1137,0)</f>
        <v>0</v>
      </c>
      <c r="BF1137" s="218">
        <f>IF(N1137="snížená",J1137,0)</f>
        <v>0</v>
      </c>
      <c r="BG1137" s="218">
        <f>IF(N1137="zákl. přenesená",J1137,0)</f>
        <v>0</v>
      </c>
      <c r="BH1137" s="218">
        <f>IF(N1137="sníž. přenesená",J1137,0)</f>
        <v>0</v>
      </c>
      <c r="BI1137" s="218">
        <f>IF(N1137="nulová",J1137,0)</f>
        <v>0</v>
      </c>
      <c r="BJ1137" s="19" t="s">
        <v>14</v>
      </c>
      <c r="BK1137" s="218">
        <f>ROUND(I1137*H1137,2)</f>
        <v>0</v>
      </c>
      <c r="BL1137" s="19" t="s">
        <v>248</v>
      </c>
      <c r="BM1137" s="217" t="s">
        <v>1338</v>
      </c>
    </row>
    <row r="1138" s="14" customFormat="1">
      <c r="A1138" s="14"/>
      <c r="B1138" s="235"/>
      <c r="C1138" s="236"/>
      <c r="D1138" s="226" t="s">
        <v>152</v>
      </c>
      <c r="E1138" s="236"/>
      <c r="F1138" s="238" t="s">
        <v>1339</v>
      </c>
      <c r="G1138" s="236"/>
      <c r="H1138" s="239">
        <v>10.449999999999999</v>
      </c>
      <c r="I1138" s="240"/>
      <c r="J1138" s="236"/>
      <c r="K1138" s="236"/>
      <c r="L1138" s="241"/>
      <c r="M1138" s="242"/>
      <c r="N1138" s="243"/>
      <c r="O1138" s="243"/>
      <c r="P1138" s="243"/>
      <c r="Q1138" s="243"/>
      <c r="R1138" s="243"/>
      <c r="S1138" s="243"/>
      <c r="T1138" s="244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45" t="s">
        <v>152</v>
      </c>
      <c r="AU1138" s="245" t="s">
        <v>14</v>
      </c>
      <c r="AV1138" s="14" t="s">
        <v>14</v>
      </c>
      <c r="AW1138" s="14" t="s">
        <v>4</v>
      </c>
      <c r="AX1138" s="14" t="s">
        <v>81</v>
      </c>
      <c r="AY1138" s="245" t="s">
        <v>140</v>
      </c>
    </row>
    <row r="1139" s="2" customFormat="1" ht="24.15" customHeight="1">
      <c r="A1139" s="40"/>
      <c r="B1139" s="41"/>
      <c r="C1139" s="206" t="s">
        <v>1340</v>
      </c>
      <c r="D1139" s="206" t="s">
        <v>143</v>
      </c>
      <c r="E1139" s="207" t="s">
        <v>1341</v>
      </c>
      <c r="F1139" s="208" t="s">
        <v>1342</v>
      </c>
      <c r="G1139" s="209" t="s">
        <v>184</v>
      </c>
      <c r="H1139" s="210">
        <v>72.064999999999998</v>
      </c>
      <c r="I1139" s="211"/>
      <c r="J1139" s="212">
        <f>ROUND(I1139*H1139,2)</f>
        <v>0</v>
      </c>
      <c r="K1139" s="208" t="s">
        <v>147</v>
      </c>
      <c r="L1139" s="46"/>
      <c r="M1139" s="213" t="s">
        <v>19</v>
      </c>
      <c r="N1139" s="214" t="s">
        <v>45</v>
      </c>
      <c r="O1139" s="86"/>
      <c r="P1139" s="215">
        <f>O1139*H1139</f>
        <v>0</v>
      </c>
      <c r="Q1139" s="215">
        <v>0.0090900000000000009</v>
      </c>
      <c r="R1139" s="215">
        <f>Q1139*H1139</f>
        <v>0.65507085000000009</v>
      </c>
      <c r="S1139" s="215">
        <v>0</v>
      </c>
      <c r="T1139" s="216">
        <f>S1139*H1139</f>
        <v>0</v>
      </c>
      <c r="U1139" s="40"/>
      <c r="V1139" s="40"/>
      <c r="W1139" s="40"/>
      <c r="X1139" s="40"/>
      <c r="Y1139" s="40"/>
      <c r="Z1139" s="40"/>
      <c r="AA1139" s="40"/>
      <c r="AB1139" s="40"/>
      <c r="AC1139" s="40"/>
      <c r="AD1139" s="40"/>
      <c r="AE1139" s="40"/>
      <c r="AR1139" s="217" t="s">
        <v>248</v>
      </c>
      <c r="AT1139" s="217" t="s">
        <v>143</v>
      </c>
      <c r="AU1139" s="217" t="s">
        <v>14</v>
      </c>
      <c r="AY1139" s="19" t="s">
        <v>140</v>
      </c>
      <c r="BE1139" s="218">
        <f>IF(N1139="základní",J1139,0)</f>
        <v>0</v>
      </c>
      <c r="BF1139" s="218">
        <f>IF(N1139="snížená",J1139,0)</f>
        <v>0</v>
      </c>
      <c r="BG1139" s="218">
        <f>IF(N1139="zákl. přenesená",J1139,0)</f>
        <v>0</v>
      </c>
      <c r="BH1139" s="218">
        <f>IF(N1139="sníž. přenesená",J1139,0)</f>
        <v>0</v>
      </c>
      <c r="BI1139" s="218">
        <f>IF(N1139="nulová",J1139,0)</f>
        <v>0</v>
      </c>
      <c r="BJ1139" s="19" t="s">
        <v>14</v>
      </c>
      <c r="BK1139" s="218">
        <f>ROUND(I1139*H1139,2)</f>
        <v>0</v>
      </c>
      <c r="BL1139" s="19" t="s">
        <v>248</v>
      </c>
      <c r="BM1139" s="217" t="s">
        <v>1343</v>
      </c>
    </row>
    <row r="1140" s="2" customFormat="1">
      <c r="A1140" s="40"/>
      <c r="B1140" s="41"/>
      <c r="C1140" s="42"/>
      <c r="D1140" s="219" t="s">
        <v>150</v>
      </c>
      <c r="E1140" s="42"/>
      <c r="F1140" s="220" t="s">
        <v>1344</v>
      </c>
      <c r="G1140" s="42"/>
      <c r="H1140" s="42"/>
      <c r="I1140" s="221"/>
      <c r="J1140" s="42"/>
      <c r="K1140" s="42"/>
      <c r="L1140" s="46"/>
      <c r="M1140" s="222"/>
      <c r="N1140" s="223"/>
      <c r="O1140" s="86"/>
      <c r="P1140" s="86"/>
      <c r="Q1140" s="86"/>
      <c r="R1140" s="86"/>
      <c r="S1140" s="86"/>
      <c r="T1140" s="87"/>
      <c r="U1140" s="40"/>
      <c r="V1140" s="40"/>
      <c r="W1140" s="40"/>
      <c r="X1140" s="40"/>
      <c r="Y1140" s="40"/>
      <c r="Z1140" s="40"/>
      <c r="AA1140" s="40"/>
      <c r="AB1140" s="40"/>
      <c r="AC1140" s="40"/>
      <c r="AD1140" s="40"/>
      <c r="AE1140" s="40"/>
      <c r="AT1140" s="19" t="s">
        <v>150</v>
      </c>
      <c r="AU1140" s="19" t="s">
        <v>14</v>
      </c>
    </row>
    <row r="1141" s="13" customFormat="1">
      <c r="A1141" s="13"/>
      <c r="B1141" s="224"/>
      <c r="C1141" s="225"/>
      <c r="D1141" s="226" t="s">
        <v>152</v>
      </c>
      <c r="E1141" s="227" t="s">
        <v>19</v>
      </c>
      <c r="F1141" s="228" t="s">
        <v>153</v>
      </c>
      <c r="G1141" s="225"/>
      <c r="H1141" s="227" t="s">
        <v>19</v>
      </c>
      <c r="I1141" s="229"/>
      <c r="J1141" s="225"/>
      <c r="K1141" s="225"/>
      <c r="L1141" s="230"/>
      <c r="M1141" s="231"/>
      <c r="N1141" s="232"/>
      <c r="O1141" s="232"/>
      <c r="P1141" s="232"/>
      <c r="Q1141" s="232"/>
      <c r="R1141" s="232"/>
      <c r="S1141" s="232"/>
      <c r="T1141" s="233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34" t="s">
        <v>152</v>
      </c>
      <c r="AU1141" s="234" t="s">
        <v>14</v>
      </c>
      <c r="AV1141" s="13" t="s">
        <v>81</v>
      </c>
      <c r="AW1141" s="13" t="s">
        <v>33</v>
      </c>
      <c r="AX1141" s="13" t="s">
        <v>73</v>
      </c>
      <c r="AY1141" s="234" t="s">
        <v>140</v>
      </c>
    </row>
    <row r="1142" s="13" customFormat="1">
      <c r="A1142" s="13"/>
      <c r="B1142" s="224"/>
      <c r="C1142" s="225"/>
      <c r="D1142" s="226" t="s">
        <v>152</v>
      </c>
      <c r="E1142" s="227" t="s">
        <v>19</v>
      </c>
      <c r="F1142" s="228" t="s">
        <v>1345</v>
      </c>
      <c r="G1142" s="225"/>
      <c r="H1142" s="227" t="s">
        <v>19</v>
      </c>
      <c r="I1142" s="229"/>
      <c r="J1142" s="225"/>
      <c r="K1142" s="225"/>
      <c r="L1142" s="230"/>
      <c r="M1142" s="231"/>
      <c r="N1142" s="232"/>
      <c r="O1142" s="232"/>
      <c r="P1142" s="232"/>
      <c r="Q1142" s="232"/>
      <c r="R1142" s="232"/>
      <c r="S1142" s="232"/>
      <c r="T1142" s="233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34" t="s">
        <v>152</v>
      </c>
      <c r="AU1142" s="234" t="s">
        <v>14</v>
      </c>
      <c r="AV1142" s="13" t="s">
        <v>81</v>
      </c>
      <c r="AW1142" s="13" t="s">
        <v>33</v>
      </c>
      <c r="AX1142" s="13" t="s">
        <v>73</v>
      </c>
      <c r="AY1142" s="234" t="s">
        <v>140</v>
      </c>
    </row>
    <row r="1143" s="14" customFormat="1">
      <c r="A1143" s="14"/>
      <c r="B1143" s="235"/>
      <c r="C1143" s="236"/>
      <c r="D1143" s="226" t="s">
        <v>152</v>
      </c>
      <c r="E1143" s="237" t="s">
        <v>19</v>
      </c>
      <c r="F1143" s="238" t="s">
        <v>1346</v>
      </c>
      <c r="G1143" s="236"/>
      <c r="H1143" s="239">
        <v>44.645000000000003</v>
      </c>
      <c r="I1143" s="240"/>
      <c r="J1143" s="236"/>
      <c r="K1143" s="236"/>
      <c r="L1143" s="241"/>
      <c r="M1143" s="242"/>
      <c r="N1143" s="243"/>
      <c r="O1143" s="243"/>
      <c r="P1143" s="243"/>
      <c r="Q1143" s="243"/>
      <c r="R1143" s="243"/>
      <c r="S1143" s="243"/>
      <c r="T1143" s="244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45" t="s">
        <v>152</v>
      </c>
      <c r="AU1143" s="245" t="s">
        <v>14</v>
      </c>
      <c r="AV1143" s="14" t="s">
        <v>14</v>
      </c>
      <c r="AW1143" s="14" t="s">
        <v>33</v>
      </c>
      <c r="AX1143" s="14" t="s">
        <v>73</v>
      </c>
      <c r="AY1143" s="245" t="s">
        <v>140</v>
      </c>
    </row>
    <row r="1144" s="13" customFormat="1">
      <c r="A1144" s="13"/>
      <c r="B1144" s="224"/>
      <c r="C1144" s="225"/>
      <c r="D1144" s="226" t="s">
        <v>152</v>
      </c>
      <c r="E1144" s="227" t="s">
        <v>19</v>
      </c>
      <c r="F1144" s="228" t="s">
        <v>1347</v>
      </c>
      <c r="G1144" s="225"/>
      <c r="H1144" s="227" t="s">
        <v>19</v>
      </c>
      <c r="I1144" s="229"/>
      <c r="J1144" s="225"/>
      <c r="K1144" s="225"/>
      <c r="L1144" s="230"/>
      <c r="M1144" s="231"/>
      <c r="N1144" s="232"/>
      <c r="O1144" s="232"/>
      <c r="P1144" s="232"/>
      <c r="Q1144" s="232"/>
      <c r="R1144" s="232"/>
      <c r="S1144" s="232"/>
      <c r="T1144" s="233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34" t="s">
        <v>152</v>
      </c>
      <c r="AU1144" s="234" t="s">
        <v>14</v>
      </c>
      <c r="AV1144" s="13" t="s">
        <v>81</v>
      </c>
      <c r="AW1144" s="13" t="s">
        <v>33</v>
      </c>
      <c r="AX1144" s="13" t="s">
        <v>73</v>
      </c>
      <c r="AY1144" s="234" t="s">
        <v>140</v>
      </c>
    </row>
    <row r="1145" s="14" customFormat="1">
      <c r="A1145" s="14"/>
      <c r="B1145" s="235"/>
      <c r="C1145" s="236"/>
      <c r="D1145" s="226" t="s">
        <v>152</v>
      </c>
      <c r="E1145" s="237" t="s">
        <v>19</v>
      </c>
      <c r="F1145" s="238" t="s">
        <v>1348</v>
      </c>
      <c r="G1145" s="236"/>
      <c r="H1145" s="239">
        <v>27.420000000000002</v>
      </c>
      <c r="I1145" s="240"/>
      <c r="J1145" s="236"/>
      <c r="K1145" s="236"/>
      <c r="L1145" s="241"/>
      <c r="M1145" s="242"/>
      <c r="N1145" s="243"/>
      <c r="O1145" s="243"/>
      <c r="P1145" s="243"/>
      <c r="Q1145" s="243"/>
      <c r="R1145" s="243"/>
      <c r="S1145" s="243"/>
      <c r="T1145" s="244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45" t="s">
        <v>152</v>
      </c>
      <c r="AU1145" s="245" t="s">
        <v>14</v>
      </c>
      <c r="AV1145" s="14" t="s">
        <v>14</v>
      </c>
      <c r="AW1145" s="14" t="s">
        <v>33</v>
      </c>
      <c r="AX1145" s="14" t="s">
        <v>73</v>
      </c>
      <c r="AY1145" s="245" t="s">
        <v>140</v>
      </c>
    </row>
    <row r="1146" s="15" customFormat="1">
      <c r="A1146" s="15"/>
      <c r="B1146" s="246"/>
      <c r="C1146" s="247"/>
      <c r="D1146" s="226" t="s">
        <v>152</v>
      </c>
      <c r="E1146" s="248" t="s">
        <v>19</v>
      </c>
      <c r="F1146" s="249" t="s">
        <v>189</v>
      </c>
      <c r="G1146" s="247"/>
      <c r="H1146" s="250">
        <v>72.064999999999998</v>
      </c>
      <c r="I1146" s="251"/>
      <c r="J1146" s="247"/>
      <c r="K1146" s="247"/>
      <c r="L1146" s="252"/>
      <c r="M1146" s="253"/>
      <c r="N1146" s="254"/>
      <c r="O1146" s="254"/>
      <c r="P1146" s="254"/>
      <c r="Q1146" s="254"/>
      <c r="R1146" s="254"/>
      <c r="S1146" s="254"/>
      <c r="T1146" s="255"/>
      <c r="U1146" s="15"/>
      <c r="V1146" s="15"/>
      <c r="W1146" s="15"/>
      <c r="X1146" s="15"/>
      <c r="Y1146" s="15"/>
      <c r="Z1146" s="15"/>
      <c r="AA1146" s="15"/>
      <c r="AB1146" s="15"/>
      <c r="AC1146" s="15"/>
      <c r="AD1146" s="15"/>
      <c r="AE1146" s="15"/>
      <c r="AT1146" s="256" t="s">
        <v>152</v>
      </c>
      <c r="AU1146" s="256" t="s">
        <v>14</v>
      </c>
      <c r="AV1146" s="15" t="s">
        <v>148</v>
      </c>
      <c r="AW1146" s="15" t="s">
        <v>33</v>
      </c>
      <c r="AX1146" s="15" t="s">
        <v>81</v>
      </c>
      <c r="AY1146" s="256" t="s">
        <v>140</v>
      </c>
    </row>
    <row r="1147" s="2" customFormat="1" ht="24.15" customHeight="1">
      <c r="A1147" s="40"/>
      <c r="B1147" s="41"/>
      <c r="C1147" s="268" t="s">
        <v>1349</v>
      </c>
      <c r="D1147" s="268" t="s">
        <v>329</v>
      </c>
      <c r="E1147" s="269" t="s">
        <v>1350</v>
      </c>
      <c r="F1147" s="270" t="s">
        <v>1351</v>
      </c>
      <c r="G1147" s="271" t="s">
        <v>184</v>
      </c>
      <c r="H1147" s="272">
        <v>82.875</v>
      </c>
      <c r="I1147" s="273"/>
      <c r="J1147" s="274">
        <f>ROUND(I1147*H1147,2)</f>
        <v>0</v>
      </c>
      <c r="K1147" s="270" t="s">
        <v>147</v>
      </c>
      <c r="L1147" s="275"/>
      <c r="M1147" s="276" t="s">
        <v>19</v>
      </c>
      <c r="N1147" s="277" t="s">
        <v>45</v>
      </c>
      <c r="O1147" s="86"/>
      <c r="P1147" s="215">
        <f>O1147*H1147</f>
        <v>0</v>
      </c>
      <c r="Q1147" s="215">
        <v>0.021999999999999999</v>
      </c>
      <c r="R1147" s="215">
        <f>Q1147*H1147</f>
        <v>1.8232499999999998</v>
      </c>
      <c r="S1147" s="215">
        <v>0</v>
      </c>
      <c r="T1147" s="216">
        <f>S1147*H1147</f>
        <v>0</v>
      </c>
      <c r="U1147" s="40"/>
      <c r="V1147" s="40"/>
      <c r="W1147" s="40"/>
      <c r="X1147" s="40"/>
      <c r="Y1147" s="40"/>
      <c r="Z1147" s="40"/>
      <c r="AA1147" s="40"/>
      <c r="AB1147" s="40"/>
      <c r="AC1147" s="40"/>
      <c r="AD1147" s="40"/>
      <c r="AE1147" s="40"/>
      <c r="AR1147" s="217" t="s">
        <v>377</v>
      </c>
      <c r="AT1147" s="217" t="s">
        <v>329</v>
      </c>
      <c r="AU1147" s="217" t="s">
        <v>14</v>
      </c>
      <c r="AY1147" s="19" t="s">
        <v>140</v>
      </c>
      <c r="BE1147" s="218">
        <f>IF(N1147="základní",J1147,0)</f>
        <v>0</v>
      </c>
      <c r="BF1147" s="218">
        <f>IF(N1147="snížená",J1147,0)</f>
        <v>0</v>
      </c>
      <c r="BG1147" s="218">
        <f>IF(N1147="zákl. přenesená",J1147,0)</f>
        <v>0</v>
      </c>
      <c r="BH1147" s="218">
        <f>IF(N1147="sníž. přenesená",J1147,0)</f>
        <v>0</v>
      </c>
      <c r="BI1147" s="218">
        <f>IF(N1147="nulová",J1147,0)</f>
        <v>0</v>
      </c>
      <c r="BJ1147" s="19" t="s">
        <v>14</v>
      </c>
      <c r="BK1147" s="218">
        <f>ROUND(I1147*H1147,2)</f>
        <v>0</v>
      </c>
      <c r="BL1147" s="19" t="s">
        <v>248</v>
      </c>
      <c r="BM1147" s="217" t="s">
        <v>1352</v>
      </c>
    </row>
    <row r="1148" s="14" customFormat="1">
      <c r="A1148" s="14"/>
      <c r="B1148" s="235"/>
      <c r="C1148" s="236"/>
      <c r="D1148" s="226" t="s">
        <v>152</v>
      </c>
      <c r="E1148" s="236"/>
      <c r="F1148" s="238" t="s">
        <v>1353</v>
      </c>
      <c r="G1148" s="236"/>
      <c r="H1148" s="239">
        <v>82.875</v>
      </c>
      <c r="I1148" s="240"/>
      <c r="J1148" s="236"/>
      <c r="K1148" s="236"/>
      <c r="L1148" s="241"/>
      <c r="M1148" s="242"/>
      <c r="N1148" s="243"/>
      <c r="O1148" s="243"/>
      <c r="P1148" s="243"/>
      <c r="Q1148" s="243"/>
      <c r="R1148" s="243"/>
      <c r="S1148" s="243"/>
      <c r="T1148" s="244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45" t="s">
        <v>152</v>
      </c>
      <c r="AU1148" s="245" t="s">
        <v>14</v>
      </c>
      <c r="AV1148" s="14" t="s">
        <v>14</v>
      </c>
      <c r="AW1148" s="14" t="s">
        <v>4</v>
      </c>
      <c r="AX1148" s="14" t="s">
        <v>81</v>
      </c>
      <c r="AY1148" s="245" t="s">
        <v>140</v>
      </c>
    </row>
    <row r="1149" s="2" customFormat="1" ht="24.15" customHeight="1">
      <c r="A1149" s="40"/>
      <c r="B1149" s="41"/>
      <c r="C1149" s="206" t="s">
        <v>1354</v>
      </c>
      <c r="D1149" s="206" t="s">
        <v>143</v>
      </c>
      <c r="E1149" s="207" t="s">
        <v>1355</v>
      </c>
      <c r="F1149" s="208" t="s">
        <v>1356</v>
      </c>
      <c r="G1149" s="209" t="s">
        <v>184</v>
      </c>
      <c r="H1149" s="210">
        <v>33.170000000000002</v>
      </c>
      <c r="I1149" s="211"/>
      <c r="J1149" s="212">
        <f>ROUND(I1149*H1149,2)</f>
        <v>0</v>
      </c>
      <c r="K1149" s="208" t="s">
        <v>147</v>
      </c>
      <c r="L1149" s="46"/>
      <c r="M1149" s="213" t="s">
        <v>19</v>
      </c>
      <c r="N1149" s="214" t="s">
        <v>45</v>
      </c>
      <c r="O1149" s="86"/>
      <c r="P1149" s="215">
        <f>O1149*H1149</f>
        <v>0</v>
      </c>
      <c r="Q1149" s="215">
        <v>0</v>
      </c>
      <c r="R1149" s="215">
        <f>Q1149*H1149</f>
        <v>0</v>
      </c>
      <c r="S1149" s="215">
        <v>0</v>
      </c>
      <c r="T1149" s="216">
        <f>S1149*H1149</f>
        <v>0</v>
      </c>
      <c r="U1149" s="40"/>
      <c r="V1149" s="40"/>
      <c r="W1149" s="40"/>
      <c r="X1149" s="40"/>
      <c r="Y1149" s="40"/>
      <c r="Z1149" s="40"/>
      <c r="AA1149" s="40"/>
      <c r="AB1149" s="40"/>
      <c r="AC1149" s="40"/>
      <c r="AD1149" s="40"/>
      <c r="AE1149" s="40"/>
      <c r="AR1149" s="217" t="s">
        <v>248</v>
      </c>
      <c r="AT1149" s="217" t="s">
        <v>143</v>
      </c>
      <c r="AU1149" s="217" t="s">
        <v>14</v>
      </c>
      <c r="AY1149" s="19" t="s">
        <v>140</v>
      </c>
      <c r="BE1149" s="218">
        <f>IF(N1149="základní",J1149,0)</f>
        <v>0</v>
      </c>
      <c r="BF1149" s="218">
        <f>IF(N1149="snížená",J1149,0)</f>
        <v>0</v>
      </c>
      <c r="BG1149" s="218">
        <f>IF(N1149="zákl. přenesená",J1149,0)</f>
        <v>0</v>
      </c>
      <c r="BH1149" s="218">
        <f>IF(N1149="sníž. přenesená",J1149,0)</f>
        <v>0</v>
      </c>
      <c r="BI1149" s="218">
        <f>IF(N1149="nulová",J1149,0)</f>
        <v>0</v>
      </c>
      <c r="BJ1149" s="19" t="s">
        <v>14</v>
      </c>
      <c r="BK1149" s="218">
        <f>ROUND(I1149*H1149,2)</f>
        <v>0</v>
      </c>
      <c r="BL1149" s="19" t="s">
        <v>248</v>
      </c>
      <c r="BM1149" s="217" t="s">
        <v>1357</v>
      </c>
    </row>
    <row r="1150" s="2" customFormat="1">
      <c r="A1150" s="40"/>
      <c r="B1150" s="41"/>
      <c r="C1150" s="42"/>
      <c r="D1150" s="219" t="s">
        <v>150</v>
      </c>
      <c r="E1150" s="42"/>
      <c r="F1150" s="220" t="s">
        <v>1358</v>
      </c>
      <c r="G1150" s="42"/>
      <c r="H1150" s="42"/>
      <c r="I1150" s="221"/>
      <c r="J1150" s="42"/>
      <c r="K1150" s="42"/>
      <c r="L1150" s="46"/>
      <c r="M1150" s="222"/>
      <c r="N1150" s="223"/>
      <c r="O1150" s="86"/>
      <c r="P1150" s="86"/>
      <c r="Q1150" s="86"/>
      <c r="R1150" s="86"/>
      <c r="S1150" s="86"/>
      <c r="T1150" s="87"/>
      <c r="U1150" s="40"/>
      <c r="V1150" s="40"/>
      <c r="W1150" s="40"/>
      <c r="X1150" s="40"/>
      <c r="Y1150" s="40"/>
      <c r="Z1150" s="40"/>
      <c r="AA1150" s="40"/>
      <c r="AB1150" s="40"/>
      <c r="AC1150" s="40"/>
      <c r="AD1150" s="40"/>
      <c r="AE1150" s="40"/>
      <c r="AT1150" s="19" t="s">
        <v>150</v>
      </c>
      <c r="AU1150" s="19" t="s">
        <v>14</v>
      </c>
    </row>
    <row r="1151" s="13" customFormat="1">
      <c r="A1151" s="13"/>
      <c r="B1151" s="224"/>
      <c r="C1151" s="225"/>
      <c r="D1151" s="226" t="s">
        <v>152</v>
      </c>
      <c r="E1151" s="227" t="s">
        <v>19</v>
      </c>
      <c r="F1151" s="228" t="s">
        <v>153</v>
      </c>
      <c r="G1151" s="225"/>
      <c r="H1151" s="227" t="s">
        <v>19</v>
      </c>
      <c r="I1151" s="229"/>
      <c r="J1151" s="225"/>
      <c r="K1151" s="225"/>
      <c r="L1151" s="230"/>
      <c r="M1151" s="231"/>
      <c r="N1151" s="232"/>
      <c r="O1151" s="232"/>
      <c r="P1151" s="232"/>
      <c r="Q1151" s="232"/>
      <c r="R1151" s="232"/>
      <c r="S1151" s="232"/>
      <c r="T1151" s="233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34" t="s">
        <v>152</v>
      </c>
      <c r="AU1151" s="234" t="s">
        <v>14</v>
      </c>
      <c r="AV1151" s="13" t="s">
        <v>81</v>
      </c>
      <c r="AW1151" s="13" t="s">
        <v>33</v>
      </c>
      <c r="AX1151" s="13" t="s">
        <v>73</v>
      </c>
      <c r="AY1151" s="234" t="s">
        <v>140</v>
      </c>
    </row>
    <row r="1152" s="13" customFormat="1">
      <c r="A1152" s="13"/>
      <c r="B1152" s="224"/>
      <c r="C1152" s="225"/>
      <c r="D1152" s="226" t="s">
        <v>152</v>
      </c>
      <c r="E1152" s="227" t="s">
        <v>19</v>
      </c>
      <c r="F1152" s="228" t="s">
        <v>1359</v>
      </c>
      <c r="G1152" s="225"/>
      <c r="H1152" s="227" t="s">
        <v>19</v>
      </c>
      <c r="I1152" s="229"/>
      <c r="J1152" s="225"/>
      <c r="K1152" s="225"/>
      <c r="L1152" s="230"/>
      <c r="M1152" s="231"/>
      <c r="N1152" s="232"/>
      <c r="O1152" s="232"/>
      <c r="P1152" s="232"/>
      <c r="Q1152" s="232"/>
      <c r="R1152" s="232"/>
      <c r="S1152" s="232"/>
      <c r="T1152" s="233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34" t="s">
        <v>152</v>
      </c>
      <c r="AU1152" s="234" t="s">
        <v>14</v>
      </c>
      <c r="AV1152" s="13" t="s">
        <v>81</v>
      </c>
      <c r="AW1152" s="13" t="s">
        <v>33</v>
      </c>
      <c r="AX1152" s="13" t="s">
        <v>73</v>
      </c>
      <c r="AY1152" s="234" t="s">
        <v>140</v>
      </c>
    </row>
    <row r="1153" s="14" customFormat="1">
      <c r="A1153" s="14"/>
      <c r="B1153" s="235"/>
      <c r="C1153" s="236"/>
      <c r="D1153" s="226" t="s">
        <v>152</v>
      </c>
      <c r="E1153" s="237" t="s">
        <v>19</v>
      </c>
      <c r="F1153" s="238" t="s">
        <v>1360</v>
      </c>
      <c r="G1153" s="236"/>
      <c r="H1153" s="239">
        <v>14.9</v>
      </c>
      <c r="I1153" s="240"/>
      <c r="J1153" s="236"/>
      <c r="K1153" s="236"/>
      <c r="L1153" s="241"/>
      <c r="M1153" s="242"/>
      <c r="N1153" s="243"/>
      <c r="O1153" s="243"/>
      <c r="P1153" s="243"/>
      <c r="Q1153" s="243"/>
      <c r="R1153" s="243"/>
      <c r="S1153" s="243"/>
      <c r="T1153" s="244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45" t="s">
        <v>152</v>
      </c>
      <c r="AU1153" s="245" t="s">
        <v>14</v>
      </c>
      <c r="AV1153" s="14" t="s">
        <v>14</v>
      </c>
      <c r="AW1153" s="14" t="s">
        <v>33</v>
      </c>
      <c r="AX1153" s="14" t="s">
        <v>73</v>
      </c>
      <c r="AY1153" s="245" t="s">
        <v>140</v>
      </c>
    </row>
    <row r="1154" s="13" customFormat="1">
      <c r="A1154" s="13"/>
      <c r="B1154" s="224"/>
      <c r="C1154" s="225"/>
      <c r="D1154" s="226" t="s">
        <v>152</v>
      </c>
      <c r="E1154" s="227" t="s">
        <v>19</v>
      </c>
      <c r="F1154" s="228" t="s">
        <v>1361</v>
      </c>
      <c r="G1154" s="225"/>
      <c r="H1154" s="227" t="s">
        <v>19</v>
      </c>
      <c r="I1154" s="229"/>
      <c r="J1154" s="225"/>
      <c r="K1154" s="225"/>
      <c r="L1154" s="230"/>
      <c r="M1154" s="231"/>
      <c r="N1154" s="232"/>
      <c r="O1154" s="232"/>
      <c r="P1154" s="232"/>
      <c r="Q1154" s="232"/>
      <c r="R1154" s="232"/>
      <c r="S1154" s="232"/>
      <c r="T1154" s="233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34" t="s">
        <v>152</v>
      </c>
      <c r="AU1154" s="234" t="s">
        <v>14</v>
      </c>
      <c r="AV1154" s="13" t="s">
        <v>81</v>
      </c>
      <c r="AW1154" s="13" t="s">
        <v>33</v>
      </c>
      <c r="AX1154" s="13" t="s">
        <v>73</v>
      </c>
      <c r="AY1154" s="234" t="s">
        <v>140</v>
      </c>
    </row>
    <row r="1155" s="14" customFormat="1">
      <c r="A1155" s="14"/>
      <c r="B1155" s="235"/>
      <c r="C1155" s="236"/>
      <c r="D1155" s="226" t="s">
        <v>152</v>
      </c>
      <c r="E1155" s="237" t="s">
        <v>19</v>
      </c>
      <c r="F1155" s="238" t="s">
        <v>1362</v>
      </c>
      <c r="G1155" s="236"/>
      <c r="H1155" s="239">
        <v>18.27</v>
      </c>
      <c r="I1155" s="240"/>
      <c r="J1155" s="236"/>
      <c r="K1155" s="236"/>
      <c r="L1155" s="241"/>
      <c r="M1155" s="242"/>
      <c r="N1155" s="243"/>
      <c r="O1155" s="243"/>
      <c r="P1155" s="243"/>
      <c r="Q1155" s="243"/>
      <c r="R1155" s="243"/>
      <c r="S1155" s="243"/>
      <c r="T1155" s="244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45" t="s">
        <v>152</v>
      </c>
      <c r="AU1155" s="245" t="s">
        <v>14</v>
      </c>
      <c r="AV1155" s="14" t="s">
        <v>14</v>
      </c>
      <c r="AW1155" s="14" t="s">
        <v>33</v>
      </c>
      <c r="AX1155" s="14" t="s">
        <v>73</v>
      </c>
      <c r="AY1155" s="245" t="s">
        <v>140</v>
      </c>
    </row>
    <row r="1156" s="15" customFormat="1">
      <c r="A1156" s="15"/>
      <c r="B1156" s="246"/>
      <c r="C1156" s="247"/>
      <c r="D1156" s="226" t="s">
        <v>152</v>
      </c>
      <c r="E1156" s="248" t="s">
        <v>19</v>
      </c>
      <c r="F1156" s="249" t="s">
        <v>189</v>
      </c>
      <c r="G1156" s="247"/>
      <c r="H1156" s="250">
        <v>33.170000000000002</v>
      </c>
      <c r="I1156" s="251"/>
      <c r="J1156" s="247"/>
      <c r="K1156" s="247"/>
      <c r="L1156" s="252"/>
      <c r="M1156" s="253"/>
      <c r="N1156" s="254"/>
      <c r="O1156" s="254"/>
      <c r="P1156" s="254"/>
      <c r="Q1156" s="254"/>
      <c r="R1156" s="254"/>
      <c r="S1156" s="254"/>
      <c r="T1156" s="255"/>
      <c r="U1156" s="15"/>
      <c r="V1156" s="15"/>
      <c r="W1156" s="15"/>
      <c r="X1156" s="15"/>
      <c r="Y1156" s="15"/>
      <c r="Z1156" s="15"/>
      <c r="AA1156" s="15"/>
      <c r="AB1156" s="15"/>
      <c r="AC1156" s="15"/>
      <c r="AD1156" s="15"/>
      <c r="AE1156" s="15"/>
      <c r="AT1156" s="256" t="s">
        <v>152</v>
      </c>
      <c r="AU1156" s="256" t="s">
        <v>14</v>
      </c>
      <c r="AV1156" s="15" t="s">
        <v>148</v>
      </c>
      <c r="AW1156" s="15" t="s">
        <v>33</v>
      </c>
      <c r="AX1156" s="15" t="s">
        <v>81</v>
      </c>
      <c r="AY1156" s="256" t="s">
        <v>140</v>
      </c>
    </row>
    <row r="1157" s="2" customFormat="1" ht="16.5" customHeight="1">
      <c r="A1157" s="40"/>
      <c r="B1157" s="41"/>
      <c r="C1157" s="206" t="s">
        <v>1363</v>
      </c>
      <c r="D1157" s="206" t="s">
        <v>143</v>
      </c>
      <c r="E1157" s="207" t="s">
        <v>1364</v>
      </c>
      <c r="F1157" s="208" t="s">
        <v>1365</v>
      </c>
      <c r="G1157" s="209" t="s">
        <v>184</v>
      </c>
      <c r="H1157" s="210">
        <v>45.469999999999999</v>
      </c>
      <c r="I1157" s="211"/>
      <c r="J1157" s="212">
        <f>ROUND(I1157*H1157,2)</f>
        <v>0</v>
      </c>
      <c r="K1157" s="208" t="s">
        <v>147</v>
      </c>
      <c r="L1157" s="46"/>
      <c r="M1157" s="213" t="s">
        <v>19</v>
      </c>
      <c r="N1157" s="214" t="s">
        <v>45</v>
      </c>
      <c r="O1157" s="86"/>
      <c r="P1157" s="215">
        <f>O1157*H1157</f>
        <v>0</v>
      </c>
      <c r="Q1157" s="215">
        <v>0.0015</v>
      </c>
      <c r="R1157" s="215">
        <f>Q1157*H1157</f>
        <v>0.068205000000000002</v>
      </c>
      <c r="S1157" s="215">
        <v>0</v>
      </c>
      <c r="T1157" s="216">
        <f>S1157*H1157</f>
        <v>0</v>
      </c>
      <c r="U1157" s="40"/>
      <c r="V1157" s="40"/>
      <c r="W1157" s="40"/>
      <c r="X1157" s="40"/>
      <c r="Y1157" s="40"/>
      <c r="Z1157" s="40"/>
      <c r="AA1157" s="40"/>
      <c r="AB1157" s="40"/>
      <c r="AC1157" s="40"/>
      <c r="AD1157" s="40"/>
      <c r="AE1157" s="40"/>
      <c r="AR1157" s="217" t="s">
        <v>248</v>
      </c>
      <c r="AT1157" s="217" t="s">
        <v>143</v>
      </c>
      <c r="AU1157" s="217" t="s">
        <v>14</v>
      </c>
      <c r="AY1157" s="19" t="s">
        <v>140</v>
      </c>
      <c r="BE1157" s="218">
        <f>IF(N1157="základní",J1157,0)</f>
        <v>0</v>
      </c>
      <c r="BF1157" s="218">
        <f>IF(N1157="snížená",J1157,0)</f>
        <v>0</v>
      </c>
      <c r="BG1157" s="218">
        <f>IF(N1157="zákl. přenesená",J1157,0)</f>
        <v>0</v>
      </c>
      <c r="BH1157" s="218">
        <f>IF(N1157="sníž. přenesená",J1157,0)</f>
        <v>0</v>
      </c>
      <c r="BI1157" s="218">
        <f>IF(N1157="nulová",J1157,0)</f>
        <v>0</v>
      </c>
      <c r="BJ1157" s="19" t="s">
        <v>14</v>
      </c>
      <c r="BK1157" s="218">
        <f>ROUND(I1157*H1157,2)</f>
        <v>0</v>
      </c>
      <c r="BL1157" s="19" t="s">
        <v>248</v>
      </c>
      <c r="BM1157" s="217" t="s">
        <v>1366</v>
      </c>
    </row>
    <row r="1158" s="2" customFormat="1">
      <c r="A1158" s="40"/>
      <c r="B1158" s="41"/>
      <c r="C1158" s="42"/>
      <c r="D1158" s="219" t="s">
        <v>150</v>
      </c>
      <c r="E1158" s="42"/>
      <c r="F1158" s="220" t="s">
        <v>1367</v>
      </c>
      <c r="G1158" s="42"/>
      <c r="H1158" s="42"/>
      <c r="I1158" s="221"/>
      <c r="J1158" s="42"/>
      <c r="K1158" s="42"/>
      <c r="L1158" s="46"/>
      <c r="M1158" s="222"/>
      <c r="N1158" s="223"/>
      <c r="O1158" s="86"/>
      <c r="P1158" s="86"/>
      <c r="Q1158" s="86"/>
      <c r="R1158" s="86"/>
      <c r="S1158" s="86"/>
      <c r="T1158" s="87"/>
      <c r="U1158" s="40"/>
      <c r="V1158" s="40"/>
      <c r="W1158" s="40"/>
      <c r="X1158" s="40"/>
      <c r="Y1158" s="40"/>
      <c r="Z1158" s="40"/>
      <c r="AA1158" s="40"/>
      <c r="AB1158" s="40"/>
      <c r="AC1158" s="40"/>
      <c r="AD1158" s="40"/>
      <c r="AE1158" s="40"/>
      <c r="AT1158" s="19" t="s">
        <v>150</v>
      </c>
      <c r="AU1158" s="19" t="s">
        <v>14</v>
      </c>
    </row>
    <row r="1159" s="13" customFormat="1">
      <c r="A1159" s="13"/>
      <c r="B1159" s="224"/>
      <c r="C1159" s="225"/>
      <c r="D1159" s="226" t="s">
        <v>152</v>
      </c>
      <c r="E1159" s="227" t="s">
        <v>19</v>
      </c>
      <c r="F1159" s="228" t="s">
        <v>153</v>
      </c>
      <c r="G1159" s="225"/>
      <c r="H1159" s="227" t="s">
        <v>19</v>
      </c>
      <c r="I1159" s="229"/>
      <c r="J1159" s="225"/>
      <c r="K1159" s="225"/>
      <c r="L1159" s="230"/>
      <c r="M1159" s="231"/>
      <c r="N1159" s="232"/>
      <c r="O1159" s="232"/>
      <c r="P1159" s="232"/>
      <c r="Q1159" s="232"/>
      <c r="R1159" s="232"/>
      <c r="S1159" s="232"/>
      <c r="T1159" s="233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34" t="s">
        <v>152</v>
      </c>
      <c r="AU1159" s="234" t="s">
        <v>14</v>
      </c>
      <c r="AV1159" s="13" t="s">
        <v>81</v>
      </c>
      <c r="AW1159" s="13" t="s">
        <v>33</v>
      </c>
      <c r="AX1159" s="13" t="s">
        <v>73</v>
      </c>
      <c r="AY1159" s="234" t="s">
        <v>140</v>
      </c>
    </row>
    <row r="1160" s="13" customFormat="1">
      <c r="A1160" s="13"/>
      <c r="B1160" s="224"/>
      <c r="C1160" s="225"/>
      <c r="D1160" s="226" t="s">
        <v>152</v>
      </c>
      <c r="E1160" s="227" t="s">
        <v>19</v>
      </c>
      <c r="F1160" s="228" t="s">
        <v>1368</v>
      </c>
      <c r="G1160" s="225"/>
      <c r="H1160" s="227" t="s">
        <v>19</v>
      </c>
      <c r="I1160" s="229"/>
      <c r="J1160" s="225"/>
      <c r="K1160" s="225"/>
      <c r="L1160" s="230"/>
      <c r="M1160" s="231"/>
      <c r="N1160" s="232"/>
      <c r="O1160" s="232"/>
      <c r="P1160" s="232"/>
      <c r="Q1160" s="232"/>
      <c r="R1160" s="232"/>
      <c r="S1160" s="232"/>
      <c r="T1160" s="233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34" t="s">
        <v>152</v>
      </c>
      <c r="AU1160" s="234" t="s">
        <v>14</v>
      </c>
      <c r="AV1160" s="13" t="s">
        <v>81</v>
      </c>
      <c r="AW1160" s="13" t="s">
        <v>33</v>
      </c>
      <c r="AX1160" s="13" t="s">
        <v>73</v>
      </c>
      <c r="AY1160" s="234" t="s">
        <v>140</v>
      </c>
    </row>
    <row r="1161" s="14" customFormat="1">
      <c r="A1161" s="14"/>
      <c r="B1161" s="235"/>
      <c r="C1161" s="236"/>
      <c r="D1161" s="226" t="s">
        <v>152</v>
      </c>
      <c r="E1161" s="237" t="s">
        <v>19</v>
      </c>
      <c r="F1161" s="238" t="s">
        <v>946</v>
      </c>
      <c r="G1161" s="236"/>
      <c r="H1161" s="239">
        <v>22.699999999999999</v>
      </c>
      <c r="I1161" s="240"/>
      <c r="J1161" s="236"/>
      <c r="K1161" s="236"/>
      <c r="L1161" s="241"/>
      <c r="M1161" s="242"/>
      <c r="N1161" s="243"/>
      <c r="O1161" s="243"/>
      <c r="P1161" s="243"/>
      <c r="Q1161" s="243"/>
      <c r="R1161" s="243"/>
      <c r="S1161" s="243"/>
      <c r="T1161" s="244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45" t="s">
        <v>152</v>
      </c>
      <c r="AU1161" s="245" t="s">
        <v>14</v>
      </c>
      <c r="AV1161" s="14" t="s">
        <v>14</v>
      </c>
      <c r="AW1161" s="14" t="s">
        <v>33</v>
      </c>
      <c r="AX1161" s="14" t="s">
        <v>73</v>
      </c>
      <c r="AY1161" s="245" t="s">
        <v>140</v>
      </c>
    </row>
    <row r="1162" s="13" customFormat="1">
      <c r="A1162" s="13"/>
      <c r="B1162" s="224"/>
      <c r="C1162" s="225"/>
      <c r="D1162" s="226" t="s">
        <v>152</v>
      </c>
      <c r="E1162" s="227" t="s">
        <v>19</v>
      </c>
      <c r="F1162" s="228" t="s">
        <v>947</v>
      </c>
      <c r="G1162" s="225"/>
      <c r="H1162" s="227" t="s">
        <v>19</v>
      </c>
      <c r="I1162" s="229"/>
      <c r="J1162" s="225"/>
      <c r="K1162" s="225"/>
      <c r="L1162" s="230"/>
      <c r="M1162" s="231"/>
      <c r="N1162" s="232"/>
      <c r="O1162" s="232"/>
      <c r="P1162" s="232"/>
      <c r="Q1162" s="232"/>
      <c r="R1162" s="232"/>
      <c r="S1162" s="232"/>
      <c r="T1162" s="233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34" t="s">
        <v>152</v>
      </c>
      <c r="AU1162" s="234" t="s">
        <v>14</v>
      </c>
      <c r="AV1162" s="13" t="s">
        <v>81</v>
      </c>
      <c r="AW1162" s="13" t="s">
        <v>33</v>
      </c>
      <c r="AX1162" s="13" t="s">
        <v>73</v>
      </c>
      <c r="AY1162" s="234" t="s">
        <v>140</v>
      </c>
    </row>
    <row r="1163" s="14" customFormat="1">
      <c r="A1163" s="14"/>
      <c r="B1163" s="235"/>
      <c r="C1163" s="236"/>
      <c r="D1163" s="226" t="s">
        <v>152</v>
      </c>
      <c r="E1163" s="237" t="s">
        <v>19</v>
      </c>
      <c r="F1163" s="238" t="s">
        <v>948</v>
      </c>
      <c r="G1163" s="236"/>
      <c r="H1163" s="239">
        <v>22.77</v>
      </c>
      <c r="I1163" s="240"/>
      <c r="J1163" s="236"/>
      <c r="K1163" s="236"/>
      <c r="L1163" s="241"/>
      <c r="M1163" s="242"/>
      <c r="N1163" s="243"/>
      <c r="O1163" s="243"/>
      <c r="P1163" s="243"/>
      <c r="Q1163" s="243"/>
      <c r="R1163" s="243"/>
      <c r="S1163" s="243"/>
      <c r="T1163" s="244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45" t="s">
        <v>152</v>
      </c>
      <c r="AU1163" s="245" t="s">
        <v>14</v>
      </c>
      <c r="AV1163" s="14" t="s">
        <v>14</v>
      </c>
      <c r="AW1163" s="14" t="s">
        <v>33</v>
      </c>
      <c r="AX1163" s="14" t="s">
        <v>73</v>
      </c>
      <c r="AY1163" s="245" t="s">
        <v>140</v>
      </c>
    </row>
    <row r="1164" s="15" customFormat="1">
      <c r="A1164" s="15"/>
      <c r="B1164" s="246"/>
      <c r="C1164" s="247"/>
      <c r="D1164" s="226" t="s">
        <v>152</v>
      </c>
      <c r="E1164" s="248" t="s">
        <v>19</v>
      </c>
      <c r="F1164" s="249" t="s">
        <v>189</v>
      </c>
      <c r="G1164" s="247"/>
      <c r="H1164" s="250">
        <v>45.469999999999999</v>
      </c>
      <c r="I1164" s="251"/>
      <c r="J1164" s="247"/>
      <c r="K1164" s="247"/>
      <c r="L1164" s="252"/>
      <c r="M1164" s="253"/>
      <c r="N1164" s="254"/>
      <c r="O1164" s="254"/>
      <c r="P1164" s="254"/>
      <c r="Q1164" s="254"/>
      <c r="R1164" s="254"/>
      <c r="S1164" s="254"/>
      <c r="T1164" s="255"/>
      <c r="U1164" s="15"/>
      <c r="V1164" s="15"/>
      <c r="W1164" s="15"/>
      <c r="X1164" s="15"/>
      <c r="Y1164" s="15"/>
      <c r="Z1164" s="15"/>
      <c r="AA1164" s="15"/>
      <c r="AB1164" s="15"/>
      <c r="AC1164" s="15"/>
      <c r="AD1164" s="15"/>
      <c r="AE1164" s="15"/>
      <c r="AT1164" s="256" t="s">
        <v>152</v>
      </c>
      <c r="AU1164" s="256" t="s">
        <v>14</v>
      </c>
      <c r="AV1164" s="15" t="s">
        <v>148</v>
      </c>
      <c r="AW1164" s="15" t="s">
        <v>33</v>
      </c>
      <c r="AX1164" s="15" t="s">
        <v>81</v>
      </c>
      <c r="AY1164" s="256" t="s">
        <v>140</v>
      </c>
    </row>
    <row r="1165" s="2" customFormat="1" ht="16.5" customHeight="1">
      <c r="A1165" s="40"/>
      <c r="B1165" s="41"/>
      <c r="C1165" s="206" t="s">
        <v>1369</v>
      </c>
      <c r="D1165" s="206" t="s">
        <v>143</v>
      </c>
      <c r="E1165" s="207" t="s">
        <v>1370</v>
      </c>
      <c r="F1165" s="208" t="s">
        <v>1371</v>
      </c>
      <c r="G1165" s="209" t="s">
        <v>303</v>
      </c>
      <c r="H1165" s="210">
        <v>121.375</v>
      </c>
      <c r="I1165" s="211"/>
      <c r="J1165" s="212">
        <f>ROUND(I1165*H1165,2)</f>
        <v>0</v>
      </c>
      <c r="K1165" s="208" t="s">
        <v>147</v>
      </c>
      <c r="L1165" s="46"/>
      <c r="M1165" s="213" t="s">
        <v>19</v>
      </c>
      <c r="N1165" s="214" t="s">
        <v>45</v>
      </c>
      <c r="O1165" s="86"/>
      <c r="P1165" s="215">
        <f>O1165*H1165</f>
        <v>0</v>
      </c>
      <c r="Q1165" s="215">
        <v>3.0000000000000001E-05</v>
      </c>
      <c r="R1165" s="215">
        <f>Q1165*H1165</f>
        <v>0.00364125</v>
      </c>
      <c r="S1165" s="215">
        <v>0</v>
      </c>
      <c r="T1165" s="216">
        <f>S1165*H1165</f>
        <v>0</v>
      </c>
      <c r="U1165" s="40"/>
      <c r="V1165" s="40"/>
      <c r="W1165" s="40"/>
      <c r="X1165" s="40"/>
      <c r="Y1165" s="40"/>
      <c r="Z1165" s="40"/>
      <c r="AA1165" s="40"/>
      <c r="AB1165" s="40"/>
      <c r="AC1165" s="40"/>
      <c r="AD1165" s="40"/>
      <c r="AE1165" s="40"/>
      <c r="AR1165" s="217" t="s">
        <v>248</v>
      </c>
      <c r="AT1165" s="217" t="s">
        <v>143</v>
      </c>
      <c r="AU1165" s="217" t="s">
        <v>14</v>
      </c>
      <c r="AY1165" s="19" t="s">
        <v>140</v>
      </c>
      <c r="BE1165" s="218">
        <f>IF(N1165="základní",J1165,0)</f>
        <v>0</v>
      </c>
      <c r="BF1165" s="218">
        <f>IF(N1165="snížená",J1165,0)</f>
        <v>0</v>
      </c>
      <c r="BG1165" s="218">
        <f>IF(N1165="zákl. přenesená",J1165,0)</f>
        <v>0</v>
      </c>
      <c r="BH1165" s="218">
        <f>IF(N1165="sníž. přenesená",J1165,0)</f>
        <v>0</v>
      </c>
      <c r="BI1165" s="218">
        <f>IF(N1165="nulová",J1165,0)</f>
        <v>0</v>
      </c>
      <c r="BJ1165" s="19" t="s">
        <v>14</v>
      </c>
      <c r="BK1165" s="218">
        <f>ROUND(I1165*H1165,2)</f>
        <v>0</v>
      </c>
      <c r="BL1165" s="19" t="s">
        <v>248</v>
      </c>
      <c r="BM1165" s="217" t="s">
        <v>1372</v>
      </c>
    </row>
    <row r="1166" s="2" customFormat="1">
      <c r="A1166" s="40"/>
      <c r="B1166" s="41"/>
      <c r="C1166" s="42"/>
      <c r="D1166" s="219" t="s">
        <v>150</v>
      </c>
      <c r="E1166" s="42"/>
      <c r="F1166" s="220" t="s">
        <v>1373</v>
      </c>
      <c r="G1166" s="42"/>
      <c r="H1166" s="42"/>
      <c r="I1166" s="221"/>
      <c r="J1166" s="42"/>
      <c r="K1166" s="42"/>
      <c r="L1166" s="46"/>
      <c r="M1166" s="222"/>
      <c r="N1166" s="223"/>
      <c r="O1166" s="86"/>
      <c r="P1166" s="86"/>
      <c r="Q1166" s="86"/>
      <c r="R1166" s="86"/>
      <c r="S1166" s="86"/>
      <c r="T1166" s="87"/>
      <c r="U1166" s="40"/>
      <c r="V1166" s="40"/>
      <c r="W1166" s="40"/>
      <c r="X1166" s="40"/>
      <c r="Y1166" s="40"/>
      <c r="Z1166" s="40"/>
      <c r="AA1166" s="40"/>
      <c r="AB1166" s="40"/>
      <c r="AC1166" s="40"/>
      <c r="AD1166" s="40"/>
      <c r="AE1166" s="40"/>
      <c r="AT1166" s="19" t="s">
        <v>150</v>
      </c>
      <c r="AU1166" s="19" t="s">
        <v>14</v>
      </c>
    </row>
    <row r="1167" s="13" customFormat="1">
      <c r="A1167" s="13"/>
      <c r="B1167" s="224"/>
      <c r="C1167" s="225"/>
      <c r="D1167" s="226" t="s">
        <v>152</v>
      </c>
      <c r="E1167" s="227" t="s">
        <v>19</v>
      </c>
      <c r="F1167" s="228" t="s">
        <v>153</v>
      </c>
      <c r="G1167" s="225"/>
      <c r="H1167" s="227" t="s">
        <v>19</v>
      </c>
      <c r="I1167" s="229"/>
      <c r="J1167" s="225"/>
      <c r="K1167" s="225"/>
      <c r="L1167" s="230"/>
      <c r="M1167" s="231"/>
      <c r="N1167" s="232"/>
      <c r="O1167" s="232"/>
      <c r="P1167" s="232"/>
      <c r="Q1167" s="232"/>
      <c r="R1167" s="232"/>
      <c r="S1167" s="232"/>
      <c r="T1167" s="233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34" t="s">
        <v>152</v>
      </c>
      <c r="AU1167" s="234" t="s">
        <v>14</v>
      </c>
      <c r="AV1167" s="13" t="s">
        <v>81</v>
      </c>
      <c r="AW1167" s="13" t="s">
        <v>33</v>
      </c>
      <c r="AX1167" s="13" t="s">
        <v>73</v>
      </c>
      <c r="AY1167" s="234" t="s">
        <v>140</v>
      </c>
    </row>
    <row r="1168" s="13" customFormat="1">
      <c r="A1168" s="13"/>
      <c r="B1168" s="224"/>
      <c r="C1168" s="225"/>
      <c r="D1168" s="226" t="s">
        <v>152</v>
      </c>
      <c r="E1168" s="227" t="s">
        <v>19</v>
      </c>
      <c r="F1168" s="228" t="s">
        <v>1374</v>
      </c>
      <c r="G1168" s="225"/>
      <c r="H1168" s="227" t="s">
        <v>19</v>
      </c>
      <c r="I1168" s="229"/>
      <c r="J1168" s="225"/>
      <c r="K1168" s="225"/>
      <c r="L1168" s="230"/>
      <c r="M1168" s="231"/>
      <c r="N1168" s="232"/>
      <c r="O1168" s="232"/>
      <c r="P1168" s="232"/>
      <c r="Q1168" s="232"/>
      <c r="R1168" s="232"/>
      <c r="S1168" s="232"/>
      <c r="T1168" s="233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34" t="s">
        <v>152</v>
      </c>
      <c r="AU1168" s="234" t="s">
        <v>14</v>
      </c>
      <c r="AV1168" s="13" t="s">
        <v>81</v>
      </c>
      <c r="AW1168" s="13" t="s">
        <v>33</v>
      </c>
      <c r="AX1168" s="13" t="s">
        <v>73</v>
      </c>
      <c r="AY1168" s="234" t="s">
        <v>140</v>
      </c>
    </row>
    <row r="1169" s="14" customFormat="1">
      <c r="A1169" s="14"/>
      <c r="B1169" s="235"/>
      <c r="C1169" s="236"/>
      <c r="D1169" s="226" t="s">
        <v>152</v>
      </c>
      <c r="E1169" s="237" t="s">
        <v>19</v>
      </c>
      <c r="F1169" s="238" t="s">
        <v>1375</v>
      </c>
      <c r="G1169" s="236"/>
      <c r="H1169" s="239">
        <v>5.5</v>
      </c>
      <c r="I1169" s="240"/>
      <c r="J1169" s="236"/>
      <c r="K1169" s="236"/>
      <c r="L1169" s="241"/>
      <c r="M1169" s="242"/>
      <c r="N1169" s="243"/>
      <c r="O1169" s="243"/>
      <c r="P1169" s="243"/>
      <c r="Q1169" s="243"/>
      <c r="R1169" s="243"/>
      <c r="S1169" s="243"/>
      <c r="T1169" s="244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45" t="s">
        <v>152</v>
      </c>
      <c r="AU1169" s="245" t="s">
        <v>14</v>
      </c>
      <c r="AV1169" s="14" t="s">
        <v>14</v>
      </c>
      <c r="AW1169" s="14" t="s">
        <v>33</v>
      </c>
      <c r="AX1169" s="14" t="s">
        <v>73</v>
      </c>
      <c r="AY1169" s="245" t="s">
        <v>140</v>
      </c>
    </row>
    <row r="1170" s="14" customFormat="1">
      <c r="A1170" s="14"/>
      <c r="B1170" s="235"/>
      <c r="C1170" s="236"/>
      <c r="D1170" s="226" t="s">
        <v>152</v>
      </c>
      <c r="E1170" s="237" t="s">
        <v>19</v>
      </c>
      <c r="F1170" s="238" t="s">
        <v>1376</v>
      </c>
      <c r="G1170" s="236"/>
      <c r="H1170" s="239">
        <v>5.2400000000000002</v>
      </c>
      <c r="I1170" s="240"/>
      <c r="J1170" s="236"/>
      <c r="K1170" s="236"/>
      <c r="L1170" s="241"/>
      <c r="M1170" s="242"/>
      <c r="N1170" s="243"/>
      <c r="O1170" s="243"/>
      <c r="P1170" s="243"/>
      <c r="Q1170" s="243"/>
      <c r="R1170" s="243"/>
      <c r="S1170" s="243"/>
      <c r="T1170" s="244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45" t="s">
        <v>152</v>
      </c>
      <c r="AU1170" s="245" t="s">
        <v>14</v>
      </c>
      <c r="AV1170" s="14" t="s">
        <v>14</v>
      </c>
      <c r="AW1170" s="14" t="s">
        <v>33</v>
      </c>
      <c r="AX1170" s="14" t="s">
        <v>73</v>
      </c>
      <c r="AY1170" s="245" t="s">
        <v>140</v>
      </c>
    </row>
    <row r="1171" s="14" customFormat="1">
      <c r="A1171" s="14"/>
      <c r="B1171" s="235"/>
      <c r="C1171" s="236"/>
      <c r="D1171" s="226" t="s">
        <v>152</v>
      </c>
      <c r="E1171" s="237" t="s">
        <v>19</v>
      </c>
      <c r="F1171" s="238" t="s">
        <v>1377</v>
      </c>
      <c r="G1171" s="236"/>
      <c r="H1171" s="239">
        <v>11.69</v>
      </c>
      <c r="I1171" s="240"/>
      <c r="J1171" s="236"/>
      <c r="K1171" s="236"/>
      <c r="L1171" s="241"/>
      <c r="M1171" s="242"/>
      <c r="N1171" s="243"/>
      <c r="O1171" s="243"/>
      <c r="P1171" s="243"/>
      <c r="Q1171" s="243"/>
      <c r="R1171" s="243"/>
      <c r="S1171" s="243"/>
      <c r="T1171" s="244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45" t="s">
        <v>152</v>
      </c>
      <c r="AU1171" s="245" t="s">
        <v>14</v>
      </c>
      <c r="AV1171" s="14" t="s">
        <v>14</v>
      </c>
      <c r="AW1171" s="14" t="s">
        <v>33</v>
      </c>
      <c r="AX1171" s="14" t="s">
        <v>73</v>
      </c>
      <c r="AY1171" s="245" t="s">
        <v>140</v>
      </c>
    </row>
    <row r="1172" s="14" customFormat="1">
      <c r="A1172" s="14"/>
      <c r="B1172" s="235"/>
      <c r="C1172" s="236"/>
      <c r="D1172" s="226" t="s">
        <v>152</v>
      </c>
      <c r="E1172" s="237" t="s">
        <v>19</v>
      </c>
      <c r="F1172" s="238" t="s">
        <v>1378</v>
      </c>
      <c r="G1172" s="236"/>
      <c r="H1172" s="239">
        <v>20.465</v>
      </c>
      <c r="I1172" s="240"/>
      <c r="J1172" s="236"/>
      <c r="K1172" s="236"/>
      <c r="L1172" s="241"/>
      <c r="M1172" s="242"/>
      <c r="N1172" s="243"/>
      <c r="O1172" s="243"/>
      <c r="P1172" s="243"/>
      <c r="Q1172" s="243"/>
      <c r="R1172" s="243"/>
      <c r="S1172" s="243"/>
      <c r="T1172" s="244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45" t="s">
        <v>152</v>
      </c>
      <c r="AU1172" s="245" t="s">
        <v>14</v>
      </c>
      <c r="AV1172" s="14" t="s">
        <v>14</v>
      </c>
      <c r="AW1172" s="14" t="s">
        <v>33</v>
      </c>
      <c r="AX1172" s="14" t="s">
        <v>73</v>
      </c>
      <c r="AY1172" s="245" t="s">
        <v>140</v>
      </c>
    </row>
    <row r="1173" s="14" customFormat="1">
      <c r="A1173" s="14"/>
      <c r="B1173" s="235"/>
      <c r="C1173" s="236"/>
      <c r="D1173" s="226" t="s">
        <v>152</v>
      </c>
      <c r="E1173" s="237" t="s">
        <v>19</v>
      </c>
      <c r="F1173" s="238" t="s">
        <v>1379</v>
      </c>
      <c r="G1173" s="236"/>
      <c r="H1173" s="239">
        <v>8.1500000000000004</v>
      </c>
      <c r="I1173" s="240"/>
      <c r="J1173" s="236"/>
      <c r="K1173" s="236"/>
      <c r="L1173" s="241"/>
      <c r="M1173" s="242"/>
      <c r="N1173" s="243"/>
      <c r="O1173" s="243"/>
      <c r="P1173" s="243"/>
      <c r="Q1173" s="243"/>
      <c r="R1173" s="243"/>
      <c r="S1173" s="243"/>
      <c r="T1173" s="244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45" t="s">
        <v>152</v>
      </c>
      <c r="AU1173" s="245" t="s">
        <v>14</v>
      </c>
      <c r="AV1173" s="14" t="s">
        <v>14</v>
      </c>
      <c r="AW1173" s="14" t="s">
        <v>33</v>
      </c>
      <c r="AX1173" s="14" t="s">
        <v>73</v>
      </c>
      <c r="AY1173" s="245" t="s">
        <v>140</v>
      </c>
    </row>
    <row r="1174" s="14" customFormat="1">
      <c r="A1174" s="14"/>
      <c r="B1174" s="235"/>
      <c r="C1174" s="236"/>
      <c r="D1174" s="226" t="s">
        <v>152</v>
      </c>
      <c r="E1174" s="237" t="s">
        <v>19</v>
      </c>
      <c r="F1174" s="238" t="s">
        <v>1380</v>
      </c>
      <c r="G1174" s="236"/>
      <c r="H1174" s="239">
        <v>7.7400000000000002</v>
      </c>
      <c r="I1174" s="240"/>
      <c r="J1174" s="236"/>
      <c r="K1174" s="236"/>
      <c r="L1174" s="241"/>
      <c r="M1174" s="242"/>
      <c r="N1174" s="243"/>
      <c r="O1174" s="243"/>
      <c r="P1174" s="243"/>
      <c r="Q1174" s="243"/>
      <c r="R1174" s="243"/>
      <c r="S1174" s="243"/>
      <c r="T1174" s="244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45" t="s">
        <v>152</v>
      </c>
      <c r="AU1174" s="245" t="s">
        <v>14</v>
      </c>
      <c r="AV1174" s="14" t="s">
        <v>14</v>
      </c>
      <c r="AW1174" s="14" t="s">
        <v>33</v>
      </c>
      <c r="AX1174" s="14" t="s">
        <v>73</v>
      </c>
      <c r="AY1174" s="245" t="s">
        <v>140</v>
      </c>
    </row>
    <row r="1175" s="14" customFormat="1">
      <c r="A1175" s="14"/>
      <c r="B1175" s="235"/>
      <c r="C1175" s="236"/>
      <c r="D1175" s="226" t="s">
        <v>152</v>
      </c>
      <c r="E1175" s="237" t="s">
        <v>19</v>
      </c>
      <c r="F1175" s="238" t="s">
        <v>1381</v>
      </c>
      <c r="G1175" s="236"/>
      <c r="H1175" s="239">
        <v>8.9100000000000001</v>
      </c>
      <c r="I1175" s="240"/>
      <c r="J1175" s="236"/>
      <c r="K1175" s="236"/>
      <c r="L1175" s="241"/>
      <c r="M1175" s="242"/>
      <c r="N1175" s="243"/>
      <c r="O1175" s="243"/>
      <c r="P1175" s="243"/>
      <c r="Q1175" s="243"/>
      <c r="R1175" s="243"/>
      <c r="S1175" s="243"/>
      <c r="T1175" s="244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45" t="s">
        <v>152</v>
      </c>
      <c r="AU1175" s="245" t="s">
        <v>14</v>
      </c>
      <c r="AV1175" s="14" t="s">
        <v>14</v>
      </c>
      <c r="AW1175" s="14" t="s">
        <v>33</v>
      </c>
      <c r="AX1175" s="14" t="s">
        <v>73</v>
      </c>
      <c r="AY1175" s="245" t="s">
        <v>140</v>
      </c>
    </row>
    <row r="1176" s="14" customFormat="1">
      <c r="A1176" s="14"/>
      <c r="B1176" s="235"/>
      <c r="C1176" s="236"/>
      <c r="D1176" s="226" t="s">
        <v>152</v>
      </c>
      <c r="E1176" s="237" t="s">
        <v>19</v>
      </c>
      <c r="F1176" s="238" t="s">
        <v>1382</v>
      </c>
      <c r="G1176" s="236"/>
      <c r="H1176" s="239">
        <v>2.3999999999999999</v>
      </c>
      <c r="I1176" s="240"/>
      <c r="J1176" s="236"/>
      <c r="K1176" s="236"/>
      <c r="L1176" s="241"/>
      <c r="M1176" s="242"/>
      <c r="N1176" s="243"/>
      <c r="O1176" s="243"/>
      <c r="P1176" s="243"/>
      <c r="Q1176" s="243"/>
      <c r="R1176" s="243"/>
      <c r="S1176" s="243"/>
      <c r="T1176" s="244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45" t="s">
        <v>152</v>
      </c>
      <c r="AU1176" s="245" t="s">
        <v>14</v>
      </c>
      <c r="AV1176" s="14" t="s">
        <v>14</v>
      </c>
      <c r="AW1176" s="14" t="s">
        <v>33</v>
      </c>
      <c r="AX1176" s="14" t="s">
        <v>73</v>
      </c>
      <c r="AY1176" s="245" t="s">
        <v>140</v>
      </c>
    </row>
    <row r="1177" s="14" customFormat="1">
      <c r="A1177" s="14"/>
      <c r="B1177" s="235"/>
      <c r="C1177" s="236"/>
      <c r="D1177" s="226" t="s">
        <v>152</v>
      </c>
      <c r="E1177" s="237" t="s">
        <v>19</v>
      </c>
      <c r="F1177" s="238" t="s">
        <v>1383</v>
      </c>
      <c r="G1177" s="236"/>
      <c r="H1177" s="239">
        <v>2.1000000000000001</v>
      </c>
      <c r="I1177" s="240"/>
      <c r="J1177" s="236"/>
      <c r="K1177" s="236"/>
      <c r="L1177" s="241"/>
      <c r="M1177" s="242"/>
      <c r="N1177" s="243"/>
      <c r="O1177" s="243"/>
      <c r="P1177" s="243"/>
      <c r="Q1177" s="243"/>
      <c r="R1177" s="243"/>
      <c r="S1177" s="243"/>
      <c r="T1177" s="244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45" t="s">
        <v>152</v>
      </c>
      <c r="AU1177" s="245" t="s">
        <v>14</v>
      </c>
      <c r="AV1177" s="14" t="s">
        <v>14</v>
      </c>
      <c r="AW1177" s="14" t="s">
        <v>33</v>
      </c>
      <c r="AX1177" s="14" t="s">
        <v>73</v>
      </c>
      <c r="AY1177" s="245" t="s">
        <v>140</v>
      </c>
    </row>
    <row r="1178" s="16" customFormat="1">
      <c r="A1178" s="16"/>
      <c r="B1178" s="257"/>
      <c r="C1178" s="258"/>
      <c r="D1178" s="226" t="s">
        <v>152</v>
      </c>
      <c r="E1178" s="259" t="s">
        <v>19</v>
      </c>
      <c r="F1178" s="260" t="s">
        <v>283</v>
      </c>
      <c r="G1178" s="258"/>
      <c r="H1178" s="261">
        <v>72.194999999999993</v>
      </c>
      <c r="I1178" s="262"/>
      <c r="J1178" s="258"/>
      <c r="K1178" s="258"/>
      <c r="L1178" s="263"/>
      <c r="M1178" s="264"/>
      <c r="N1178" s="265"/>
      <c r="O1178" s="265"/>
      <c r="P1178" s="265"/>
      <c r="Q1178" s="265"/>
      <c r="R1178" s="265"/>
      <c r="S1178" s="265"/>
      <c r="T1178" s="266"/>
      <c r="U1178" s="16"/>
      <c r="V1178" s="16"/>
      <c r="W1178" s="16"/>
      <c r="X1178" s="16"/>
      <c r="Y1178" s="16"/>
      <c r="Z1178" s="16"/>
      <c r="AA1178" s="16"/>
      <c r="AB1178" s="16"/>
      <c r="AC1178" s="16"/>
      <c r="AD1178" s="16"/>
      <c r="AE1178" s="16"/>
      <c r="AT1178" s="267" t="s">
        <v>152</v>
      </c>
      <c r="AU1178" s="267" t="s">
        <v>14</v>
      </c>
      <c r="AV1178" s="16" t="s">
        <v>141</v>
      </c>
      <c r="AW1178" s="16" t="s">
        <v>33</v>
      </c>
      <c r="AX1178" s="16" t="s">
        <v>73</v>
      </c>
      <c r="AY1178" s="267" t="s">
        <v>140</v>
      </c>
    </row>
    <row r="1179" s="13" customFormat="1">
      <c r="A1179" s="13"/>
      <c r="B1179" s="224"/>
      <c r="C1179" s="225"/>
      <c r="D1179" s="226" t="s">
        <v>152</v>
      </c>
      <c r="E1179" s="227" t="s">
        <v>19</v>
      </c>
      <c r="F1179" s="228" t="s">
        <v>1347</v>
      </c>
      <c r="G1179" s="225"/>
      <c r="H1179" s="227" t="s">
        <v>19</v>
      </c>
      <c r="I1179" s="229"/>
      <c r="J1179" s="225"/>
      <c r="K1179" s="225"/>
      <c r="L1179" s="230"/>
      <c r="M1179" s="231"/>
      <c r="N1179" s="232"/>
      <c r="O1179" s="232"/>
      <c r="P1179" s="232"/>
      <c r="Q1179" s="232"/>
      <c r="R1179" s="232"/>
      <c r="S1179" s="232"/>
      <c r="T1179" s="233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34" t="s">
        <v>152</v>
      </c>
      <c r="AU1179" s="234" t="s">
        <v>14</v>
      </c>
      <c r="AV1179" s="13" t="s">
        <v>81</v>
      </c>
      <c r="AW1179" s="13" t="s">
        <v>33</v>
      </c>
      <c r="AX1179" s="13" t="s">
        <v>73</v>
      </c>
      <c r="AY1179" s="234" t="s">
        <v>140</v>
      </c>
    </row>
    <row r="1180" s="14" customFormat="1">
      <c r="A1180" s="14"/>
      <c r="B1180" s="235"/>
      <c r="C1180" s="236"/>
      <c r="D1180" s="226" t="s">
        <v>152</v>
      </c>
      <c r="E1180" s="237" t="s">
        <v>19</v>
      </c>
      <c r="F1180" s="238" t="s">
        <v>1375</v>
      </c>
      <c r="G1180" s="236"/>
      <c r="H1180" s="239">
        <v>5.5</v>
      </c>
      <c r="I1180" s="240"/>
      <c r="J1180" s="236"/>
      <c r="K1180" s="236"/>
      <c r="L1180" s="241"/>
      <c r="M1180" s="242"/>
      <c r="N1180" s="243"/>
      <c r="O1180" s="243"/>
      <c r="P1180" s="243"/>
      <c r="Q1180" s="243"/>
      <c r="R1180" s="243"/>
      <c r="S1180" s="243"/>
      <c r="T1180" s="244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45" t="s">
        <v>152</v>
      </c>
      <c r="AU1180" s="245" t="s">
        <v>14</v>
      </c>
      <c r="AV1180" s="14" t="s">
        <v>14</v>
      </c>
      <c r="AW1180" s="14" t="s">
        <v>33</v>
      </c>
      <c r="AX1180" s="14" t="s">
        <v>73</v>
      </c>
      <c r="AY1180" s="245" t="s">
        <v>140</v>
      </c>
    </row>
    <row r="1181" s="14" customFormat="1">
      <c r="A1181" s="14"/>
      <c r="B1181" s="235"/>
      <c r="C1181" s="236"/>
      <c r="D1181" s="226" t="s">
        <v>152</v>
      </c>
      <c r="E1181" s="237" t="s">
        <v>19</v>
      </c>
      <c r="F1181" s="238" t="s">
        <v>1376</v>
      </c>
      <c r="G1181" s="236"/>
      <c r="H1181" s="239">
        <v>5.2400000000000002</v>
      </c>
      <c r="I1181" s="240"/>
      <c r="J1181" s="236"/>
      <c r="K1181" s="236"/>
      <c r="L1181" s="241"/>
      <c r="M1181" s="242"/>
      <c r="N1181" s="243"/>
      <c r="O1181" s="243"/>
      <c r="P1181" s="243"/>
      <c r="Q1181" s="243"/>
      <c r="R1181" s="243"/>
      <c r="S1181" s="243"/>
      <c r="T1181" s="244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45" t="s">
        <v>152</v>
      </c>
      <c r="AU1181" s="245" t="s">
        <v>14</v>
      </c>
      <c r="AV1181" s="14" t="s">
        <v>14</v>
      </c>
      <c r="AW1181" s="14" t="s">
        <v>33</v>
      </c>
      <c r="AX1181" s="14" t="s">
        <v>73</v>
      </c>
      <c r="AY1181" s="245" t="s">
        <v>140</v>
      </c>
    </row>
    <row r="1182" s="14" customFormat="1">
      <c r="A1182" s="14"/>
      <c r="B1182" s="235"/>
      <c r="C1182" s="236"/>
      <c r="D1182" s="226" t="s">
        <v>152</v>
      </c>
      <c r="E1182" s="237" t="s">
        <v>19</v>
      </c>
      <c r="F1182" s="238" t="s">
        <v>1377</v>
      </c>
      <c r="G1182" s="236"/>
      <c r="H1182" s="239">
        <v>11.69</v>
      </c>
      <c r="I1182" s="240"/>
      <c r="J1182" s="236"/>
      <c r="K1182" s="236"/>
      <c r="L1182" s="241"/>
      <c r="M1182" s="242"/>
      <c r="N1182" s="243"/>
      <c r="O1182" s="243"/>
      <c r="P1182" s="243"/>
      <c r="Q1182" s="243"/>
      <c r="R1182" s="243"/>
      <c r="S1182" s="243"/>
      <c r="T1182" s="244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45" t="s">
        <v>152</v>
      </c>
      <c r="AU1182" s="245" t="s">
        <v>14</v>
      </c>
      <c r="AV1182" s="14" t="s">
        <v>14</v>
      </c>
      <c r="AW1182" s="14" t="s">
        <v>33</v>
      </c>
      <c r="AX1182" s="14" t="s">
        <v>73</v>
      </c>
      <c r="AY1182" s="245" t="s">
        <v>140</v>
      </c>
    </row>
    <row r="1183" s="14" customFormat="1">
      <c r="A1183" s="14"/>
      <c r="B1183" s="235"/>
      <c r="C1183" s="236"/>
      <c r="D1183" s="226" t="s">
        <v>152</v>
      </c>
      <c r="E1183" s="237" t="s">
        <v>19</v>
      </c>
      <c r="F1183" s="238" t="s">
        <v>1379</v>
      </c>
      <c r="G1183" s="236"/>
      <c r="H1183" s="239">
        <v>8.1500000000000004</v>
      </c>
      <c r="I1183" s="240"/>
      <c r="J1183" s="236"/>
      <c r="K1183" s="236"/>
      <c r="L1183" s="241"/>
      <c r="M1183" s="242"/>
      <c r="N1183" s="243"/>
      <c r="O1183" s="243"/>
      <c r="P1183" s="243"/>
      <c r="Q1183" s="243"/>
      <c r="R1183" s="243"/>
      <c r="S1183" s="243"/>
      <c r="T1183" s="244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45" t="s">
        <v>152</v>
      </c>
      <c r="AU1183" s="245" t="s">
        <v>14</v>
      </c>
      <c r="AV1183" s="14" t="s">
        <v>14</v>
      </c>
      <c r="AW1183" s="14" t="s">
        <v>33</v>
      </c>
      <c r="AX1183" s="14" t="s">
        <v>73</v>
      </c>
      <c r="AY1183" s="245" t="s">
        <v>140</v>
      </c>
    </row>
    <row r="1184" s="14" customFormat="1">
      <c r="A1184" s="14"/>
      <c r="B1184" s="235"/>
      <c r="C1184" s="236"/>
      <c r="D1184" s="226" t="s">
        <v>152</v>
      </c>
      <c r="E1184" s="237" t="s">
        <v>19</v>
      </c>
      <c r="F1184" s="238" t="s">
        <v>1380</v>
      </c>
      <c r="G1184" s="236"/>
      <c r="H1184" s="239">
        <v>7.7400000000000002</v>
      </c>
      <c r="I1184" s="240"/>
      <c r="J1184" s="236"/>
      <c r="K1184" s="236"/>
      <c r="L1184" s="241"/>
      <c r="M1184" s="242"/>
      <c r="N1184" s="243"/>
      <c r="O1184" s="243"/>
      <c r="P1184" s="243"/>
      <c r="Q1184" s="243"/>
      <c r="R1184" s="243"/>
      <c r="S1184" s="243"/>
      <c r="T1184" s="244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45" t="s">
        <v>152</v>
      </c>
      <c r="AU1184" s="245" t="s">
        <v>14</v>
      </c>
      <c r="AV1184" s="14" t="s">
        <v>14</v>
      </c>
      <c r="AW1184" s="14" t="s">
        <v>33</v>
      </c>
      <c r="AX1184" s="14" t="s">
        <v>73</v>
      </c>
      <c r="AY1184" s="245" t="s">
        <v>140</v>
      </c>
    </row>
    <row r="1185" s="14" customFormat="1">
      <c r="A1185" s="14"/>
      <c r="B1185" s="235"/>
      <c r="C1185" s="236"/>
      <c r="D1185" s="226" t="s">
        <v>152</v>
      </c>
      <c r="E1185" s="237" t="s">
        <v>19</v>
      </c>
      <c r="F1185" s="238" t="s">
        <v>1384</v>
      </c>
      <c r="G1185" s="236"/>
      <c r="H1185" s="239">
        <v>7.7800000000000002</v>
      </c>
      <c r="I1185" s="240"/>
      <c r="J1185" s="236"/>
      <c r="K1185" s="236"/>
      <c r="L1185" s="241"/>
      <c r="M1185" s="242"/>
      <c r="N1185" s="243"/>
      <c r="O1185" s="243"/>
      <c r="P1185" s="243"/>
      <c r="Q1185" s="243"/>
      <c r="R1185" s="243"/>
      <c r="S1185" s="243"/>
      <c r="T1185" s="244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45" t="s">
        <v>152</v>
      </c>
      <c r="AU1185" s="245" t="s">
        <v>14</v>
      </c>
      <c r="AV1185" s="14" t="s">
        <v>14</v>
      </c>
      <c r="AW1185" s="14" t="s">
        <v>33</v>
      </c>
      <c r="AX1185" s="14" t="s">
        <v>73</v>
      </c>
      <c r="AY1185" s="245" t="s">
        <v>140</v>
      </c>
    </row>
    <row r="1186" s="14" customFormat="1">
      <c r="A1186" s="14"/>
      <c r="B1186" s="235"/>
      <c r="C1186" s="236"/>
      <c r="D1186" s="226" t="s">
        <v>152</v>
      </c>
      <c r="E1186" s="237" t="s">
        <v>19</v>
      </c>
      <c r="F1186" s="238" t="s">
        <v>1385</v>
      </c>
      <c r="G1186" s="236"/>
      <c r="H1186" s="239">
        <v>0.97999999999999998</v>
      </c>
      <c r="I1186" s="240"/>
      <c r="J1186" s="236"/>
      <c r="K1186" s="236"/>
      <c r="L1186" s="241"/>
      <c r="M1186" s="242"/>
      <c r="N1186" s="243"/>
      <c r="O1186" s="243"/>
      <c r="P1186" s="243"/>
      <c r="Q1186" s="243"/>
      <c r="R1186" s="243"/>
      <c r="S1186" s="243"/>
      <c r="T1186" s="244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45" t="s">
        <v>152</v>
      </c>
      <c r="AU1186" s="245" t="s">
        <v>14</v>
      </c>
      <c r="AV1186" s="14" t="s">
        <v>14</v>
      </c>
      <c r="AW1186" s="14" t="s">
        <v>33</v>
      </c>
      <c r="AX1186" s="14" t="s">
        <v>73</v>
      </c>
      <c r="AY1186" s="245" t="s">
        <v>140</v>
      </c>
    </row>
    <row r="1187" s="14" customFormat="1">
      <c r="A1187" s="14"/>
      <c r="B1187" s="235"/>
      <c r="C1187" s="236"/>
      <c r="D1187" s="226" t="s">
        <v>152</v>
      </c>
      <c r="E1187" s="237" t="s">
        <v>19</v>
      </c>
      <c r="F1187" s="238" t="s">
        <v>1383</v>
      </c>
      <c r="G1187" s="236"/>
      <c r="H1187" s="239">
        <v>2.1000000000000001</v>
      </c>
      <c r="I1187" s="240"/>
      <c r="J1187" s="236"/>
      <c r="K1187" s="236"/>
      <c r="L1187" s="241"/>
      <c r="M1187" s="242"/>
      <c r="N1187" s="243"/>
      <c r="O1187" s="243"/>
      <c r="P1187" s="243"/>
      <c r="Q1187" s="243"/>
      <c r="R1187" s="243"/>
      <c r="S1187" s="243"/>
      <c r="T1187" s="244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45" t="s">
        <v>152</v>
      </c>
      <c r="AU1187" s="245" t="s">
        <v>14</v>
      </c>
      <c r="AV1187" s="14" t="s">
        <v>14</v>
      </c>
      <c r="AW1187" s="14" t="s">
        <v>33</v>
      </c>
      <c r="AX1187" s="14" t="s">
        <v>73</v>
      </c>
      <c r="AY1187" s="245" t="s">
        <v>140</v>
      </c>
    </row>
    <row r="1188" s="16" customFormat="1">
      <c r="A1188" s="16"/>
      <c r="B1188" s="257"/>
      <c r="C1188" s="258"/>
      <c r="D1188" s="226" t="s">
        <v>152</v>
      </c>
      <c r="E1188" s="259" t="s">
        <v>19</v>
      </c>
      <c r="F1188" s="260" t="s">
        <v>283</v>
      </c>
      <c r="G1188" s="258"/>
      <c r="H1188" s="261">
        <v>49.18</v>
      </c>
      <c r="I1188" s="262"/>
      <c r="J1188" s="258"/>
      <c r="K1188" s="258"/>
      <c r="L1188" s="263"/>
      <c r="M1188" s="264"/>
      <c r="N1188" s="265"/>
      <c r="O1188" s="265"/>
      <c r="P1188" s="265"/>
      <c r="Q1188" s="265"/>
      <c r="R1188" s="265"/>
      <c r="S1188" s="265"/>
      <c r="T1188" s="266"/>
      <c r="U1188" s="16"/>
      <c r="V1188" s="16"/>
      <c r="W1188" s="16"/>
      <c r="X1188" s="16"/>
      <c r="Y1188" s="16"/>
      <c r="Z1188" s="16"/>
      <c r="AA1188" s="16"/>
      <c r="AB1188" s="16"/>
      <c r="AC1188" s="16"/>
      <c r="AD1188" s="16"/>
      <c r="AE1188" s="16"/>
      <c r="AT1188" s="267" t="s">
        <v>152</v>
      </c>
      <c r="AU1188" s="267" t="s">
        <v>14</v>
      </c>
      <c r="AV1188" s="16" t="s">
        <v>141</v>
      </c>
      <c r="AW1188" s="16" t="s">
        <v>33</v>
      </c>
      <c r="AX1188" s="16" t="s">
        <v>73</v>
      </c>
      <c r="AY1188" s="267" t="s">
        <v>140</v>
      </c>
    </row>
    <row r="1189" s="15" customFormat="1">
      <c r="A1189" s="15"/>
      <c r="B1189" s="246"/>
      <c r="C1189" s="247"/>
      <c r="D1189" s="226" t="s">
        <v>152</v>
      </c>
      <c r="E1189" s="248" t="s">
        <v>19</v>
      </c>
      <c r="F1189" s="249" t="s">
        <v>189</v>
      </c>
      <c r="G1189" s="247"/>
      <c r="H1189" s="250">
        <v>121.375</v>
      </c>
      <c r="I1189" s="251"/>
      <c r="J1189" s="247"/>
      <c r="K1189" s="247"/>
      <c r="L1189" s="252"/>
      <c r="M1189" s="253"/>
      <c r="N1189" s="254"/>
      <c r="O1189" s="254"/>
      <c r="P1189" s="254"/>
      <c r="Q1189" s="254"/>
      <c r="R1189" s="254"/>
      <c r="S1189" s="254"/>
      <c r="T1189" s="255"/>
      <c r="U1189" s="15"/>
      <c r="V1189" s="15"/>
      <c r="W1189" s="15"/>
      <c r="X1189" s="15"/>
      <c r="Y1189" s="15"/>
      <c r="Z1189" s="15"/>
      <c r="AA1189" s="15"/>
      <c r="AB1189" s="15"/>
      <c r="AC1189" s="15"/>
      <c r="AD1189" s="15"/>
      <c r="AE1189" s="15"/>
      <c r="AT1189" s="256" t="s">
        <v>152</v>
      </c>
      <c r="AU1189" s="256" t="s">
        <v>14</v>
      </c>
      <c r="AV1189" s="15" t="s">
        <v>148</v>
      </c>
      <c r="AW1189" s="15" t="s">
        <v>33</v>
      </c>
      <c r="AX1189" s="15" t="s">
        <v>81</v>
      </c>
      <c r="AY1189" s="256" t="s">
        <v>140</v>
      </c>
    </row>
    <row r="1190" s="2" customFormat="1" ht="16.5" customHeight="1">
      <c r="A1190" s="40"/>
      <c r="B1190" s="41"/>
      <c r="C1190" s="206" t="s">
        <v>1386</v>
      </c>
      <c r="D1190" s="206" t="s">
        <v>143</v>
      </c>
      <c r="E1190" s="207" t="s">
        <v>1387</v>
      </c>
      <c r="F1190" s="208" t="s">
        <v>1388</v>
      </c>
      <c r="G1190" s="209" t="s">
        <v>146</v>
      </c>
      <c r="H1190" s="210">
        <v>51</v>
      </c>
      <c r="I1190" s="211"/>
      <c r="J1190" s="212">
        <f>ROUND(I1190*H1190,2)</f>
        <v>0</v>
      </c>
      <c r="K1190" s="208" t="s">
        <v>147</v>
      </c>
      <c r="L1190" s="46"/>
      <c r="M1190" s="213" t="s">
        <v>19</v>
      </c>
      <c r="N1190" s="214" t="s">
        <v>45</v>
      </c>
      <c r="O1190" s="86"/>
      <c r="P1190" s="215">
        <f>O1190*H1190</f>
        <v>0</v>
      </c>
      <c r="Q1190" s="215">
        <v>0.00021000000000000001</v>
      </c>
      <c r="R1190" s="215">
        <f>Q1190*H1190</f>
        <v>0.010710000000000001</v>
      </c>
      <c r="S1190" s="215">
        <v>0</v>
      </c>
      <c r="T1190" s="216">
        <f>S1190*H1190</f>
        <v>0</v>
      </c>
      <c r="U1190" s="40"/>
      <c r="V1190" s="40"/>
      <c r="W1190" s="40"/>
      <c r="X1190" s="40"/>
      <c r="Y1190" s="40"/>
      <c r="Z1190" s="40"/>
      <c r="AA1190" s="40"/>
      <c r="AB1190" s="40"/>
      <c r="AC1190" s="40"/>
      <c r="AD1190" s="40"/>
      <c r="AE1190" s="40"/>
      <c r="AR1190" s="217" t="s">
        <v>248</v>
      </c>
      <c r="AT1190" s="217" t="s">
        <v>143</v>
      </c>
      <c r="AU1190" s="217" t="s">
        <v>14</v>
      </c>
      <c r="AY1190" s="19" t="s">
        <v>140</v>
      </c>
      <c r="BE1190" s="218">
        <f>IF(N1190="základní",J1190,0)</f>
        <v>0</v>
      </c>
      <c r="BF1190" s="218">
        <f>IF(N1190="snížená",J1190,0)</f>
        <v>0</v>
      </c>
      <c r="BG1190" s="218">
        <f>IF(N1190="zákl. přenesená",J1190,0)</f>
        <v>0</v>
      </c>
      <c r="BH1190" s="218">
        <f>IF(N1190="sníž. přenesená",J1190,0)</f>
        <v>0</v>
      </c>
      <c r="BI1190" s="218">
        <f>IF(N1190="nulová",J1190,0)</f>
        <v>0</v>
      </c>
      <c r="BJ1190" s="19" t="s">
        <v>14</v>
      </c>
      <c r="BK1190" s="218">
        <f>ROUND(I1190*H1190,2)</f>
        <v>0</v>
      </c>
      <c r="BL1190" s="19" t="s">
        <v>248</v>
      </c>
      <c r="BM1190" s="217" t="s">
        <v>1389</v>
      </c>
    </row>
    <row r="1191" s="2" customFormat="1">
      <c r="A1191" s="40"/>
      <c r="B1191" s="41"/>
      <c r="C1191" s="42"/>
      <c r="D1191" s="219" t="s">
        <v>150</v>
      </c>
      <c r="E1191" s="42"/>
      <c r="F1191" s="220" t="s">
        <v>1390</v>
      </c>
      <c r="G1191" s="42"/>
      <c r="H1191" s="42"/>
      <c r="I1191" s="221"/>
      <c r="J1191" s="42"/>
      <c r="K1191" s="42"/>
      <c r="L1191" s="46"/>
      <c r="M1191" s="222"/>
      <c r="N1191" s="223"/>
      <c r="O1191" s="86"/>
      <c r="P1191" s="86"/>
      <c r="Q1191" s="86"/>
      <c r="R1191" s="86"/>
      <c r="S1191" s="86"/>
      <c r="T1191" s="87"/>
      <c r="U1191" s="40"/>
      <c r="V1191" s="40"/>
      <c r="W1191" s="40"/>
      <c r="X1191" s="40"/>
      <c r="Y1191" s="40"/>
      <c r="Z1191" s="40"/>
      <c r="AA1191" s="40"/>
      <c r="AB1191" s="40"/>
      <c r="AC1191" s="40"/>
      <c r="AD1191" s="40"/>
      <c r="AE1191" s="40"/>
      <c r="AT1191" s="19" t="s">
        <v>150</v>
      </c>
      <c r="AU1191" s="19" t="s">
        <v>14</v>
      </c>
    </row>
    <row r="1192" s="13" customFormat="1">
      <c r="A1192" s="13"/>
      <c r="B1192" s="224"/>
      <c r="C1192" s="225"/>
      <c r="D1192" s="226" t="s">
        <v>152</v>
      </c>
      <c r="E1192" s="227" t="s">
        <v>19</v>
      </c>
      <c r="F1192" s="228" t="s">
        <v>153</v>
      </c>
      <c r="G1192" s="225"/>
      <c r="H1192" s="227" t="s">
        <v>19</v>
      </c>
      <c r="I1192" s="229"/>
      <c r="J1192" s="225"/>
      <c r="K1192" s="225"/>
      <c r="L1192" s="230"/>
      <c r="M1192" s="231"/>
      <c r="N1192" s="232"/>
      <c r="O1192" s="232"/>
      <c r="P1192" s="232"/>
      <c r="Q1192" s="232"/>
      <c r="R1192" s="232"/>
      <c r="S1192" s="232"/>
      <c r="T1192" s="233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34" t="s">
        <v>152</v>
      </c>
      <c r="AU1192" s="234" t="s">
        <v>14</v>
      </c>
      <c r="AV1192" s="13" t="s">
        <v>81</v>
      </c>
      <c r="AW1192" s="13" t="s">
        <v>33</v>
      </c>
      <c r="AX1192" s="13" t="s">
        <v>73</v>
      </c>
      <c r="AY1192" s="234" t="s">
        <v>140</v>
      </c>
    </row>
    <row r="1193" s="13" customFormat="1">
      <c r="A1193" s="13"/>
      <c r="B1193" s="224"/>
      <c r="C1193" s="225"/>
      <c r="D1193" s="226" t="s">
        <v>152</v>
      </c>
      <c r="E1193" s="227" t="s">
        <v>19</v>
      </c>
      <c r="F1193" s="228" t="s">
        <v>1368</v>
      </c>
      <c r="G1193" s="225"/>
      <c r="H1193" s="227" t="s">
        <v>19</v>
      </c>
      <c r="I1193" s="229"/>
      <c r="J1193" s="225"/>
      <c r="K1193" s="225"/>
      <c r="L1193" s="230"/>
      <c r="M1193" s="231"/>
      <c r="N1193" s="232"/>
      <c r="O1193" s="232"/>
      <c r="P1193" s="232"/>
      <c r="Q1193" s="232"/>
      <c r="R1193" s="232"/>
      <c r="S1193" s="232"/>
      <c r="T1193" s="233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34" t="s">
        <v>152</v>
      </c>
      <c r="AU1193" s="234" t="s">
        <v>14</v>
      </c>
      <c r="AV1193" s="13" t="s">
        <v>81</v>
      </c>
      <c r="AW1193" s="13" t="s">
        <v>33</v>
      </c>
      <c r="AX1193" s="13" t="s">
        <v>73</v>
      </c>
      <c r="AY1193" s="234" t="s">
        <v>140</v>
      </c>
    </row>
    <row r="1194" s="14" customFormat="1">
      <c r="A1194" s="14"/>
      <c r="B1194" s="235"/>
      <c r="C1194" s="236"/>
      <c r="D1194" s="226" t="s">
        <v>152</v>
      </c>
      <c r="E1194" s="237" t="s">
        <v>19</v>
      </c>
      <c r="F1194" s="238" t="s">
        <v>1391</v>
      </c>
      <c r="G1194" s="236"/>
      <c r="H1194" s="239">
        <v>27</v>
      </c>
      <c r="I1194" s="240"/>
      <c r="J1194" s="236"/>
      <c r="K1194" s="236"/>
      <c r="L1194" s="241"/>
      <c r="M1194" s="242"/>
      <c r="N1194" s="243"/>
      <c r="O1194" s="243"/>
      <c r="P1194" s="243"/>
      <c r="Q1194" s="243"/>
      <c r="R1194" s="243"/>
      <c r="S1194" s="243"/>
      <c r="T1194" s="244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45" t="s">
        <v>152</v>
      </c>
      <c r="AU1194" s="245" t="s">
        <v>14</v>
      </c>
      <c r="AV1194" s="14" t="s">
        <v>14</v>
      </c>
      <c r="AW1194" s="14" t="s">
        <v>33</v>
      </c>
      <c r="AX1194" s="14" t="s">
        <v>73</v>
      </c>
      <c r="AY1194" s="245" t="s">
        <v>140</v>
      </c>
    </row>
    <row r="1195" s="13" customFormat="1">
      <c r="A1195" s="13"/>
      <c r="B1195" s="224"/>
      <c r="C1195" s="225"/>
      <c r="D1195" s="226" t="s">
        <v>152</v>
      </c>
      <c r="E1195" s="227" t="s">
        <v>19</v>
      </c>
      <c r="F1195" s="228" t="s">
        <v>947</v>
      </c>
      <c r="G1195" s="225"/>
      <c r="H1195" s="227" t="s">
        <v>19</v>
      </c>
      <c r="I1195" s="229"/>
      <c r="J1195" s="225"/>
      <c r="K1195" s="225"/>
      <c r="L1195" s="230"/>
      <c r="M1195" s="231"/>
      <c r="N1195" s="232"/>
      <c r="O1195" s="232"/>
      <c r="P1195" s="232"/>
      <c r="Q1195" s="232"/>
      <c r="R1195" s="232"/>
      <c r="S1195" s="232"/>
      <c r="T1195" s="233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34" t="s">
        <v>152</v>
      </c>
      <c r="AU1195" s="234" t="s">
        <v>14</v>
      </c>
      <c r="AV1195" s="13" t="s">
        <v>81</v>
      </c>
      <c r="AW1195" s="13" t="s">
        <v>33</v>
      </c>
      <c r="AX1195" s="13" t="s">
        <v>73</v>
      </c>
      <c r="AY1195" s="234" t="s">
        <v>140</v>
      </c>
    </row>
    <row r="1196" s="14" customFormat="1">
      <c r="A1196" s="14"/>
      <c r="B1196" s="235"/>
      <c r="C1196" s="236"/>
      <c r="D1196" s="226" t="s">
        <v>152</v>
      </c>
      <c r="E1196" s="237" t="s">
        <v>19</v>
      </c>
      <c r="F1196" s="238" t="s">
        <v>1392</v>
      </c>
      <c r="G1196" s="236"/>
      <c r="H1196" s="239">
        <v>24</v>
      </c>
      <c r="I1196" s="240"/>
      <c r="J1196" s="236"/>
      <c r="K1196" s="236"/>
      <c r="L1196" s="241"/>
      <c r="M1196" s="242"/>
      <c r="N1196" s="243"/>
      <c r="O1196" s="243"/>
      <c r="P1196" s="243"/>
      <c r="Q1196" s="243"/>
      <c r="R1196" s="243"/>
      <c r="S1196" s="243"/>
      <c r="T1196" s="244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45" t="s">
        <v>152</v>
      </c>
      <c r="AU1196" s="245" t="s">
        <v>14</v>
      </c>
      <c r="AV1196" s="14" t="s">
        <v>14</v>
      </c>
      <c r="AW1196" s="14" t="s">
        <v>33</v>
      </c>
      <c r="AX1196" s="14" t="s">
        <v>73</v>
      </c>
      <c r="AY1196" s="245" t="s">
        <v>140</v>
      </c>
    </row>
    <row r="1197" s="15" customFormat="1">
      <c r="A1197" s="15"/>
      <c r="B1197" s="246"/>
      <c r="C1197" s="247"/>
      <c r="D1197" s="226" t="s">
        <v>152</v>
      </c>
      <c r="E1197" s="248" t="s">
        <v>19</v>
      </c>
      <c r="F1197" s="249" t="s">
        <v>189</v>
      </c>
      <c r="G1197" s="247"/>
      <c r="H1197" s="250">
        <v>51</v>
      </c>
      <c r="I1197" s="251"/>
      <c r="J1197" s="247"/>
      <c r="K1197" s="247"/>
      <c r="L1197" s="252"/>
      <c r="M1197" s="253"/>
      <c r="N1197" s="254"/>
      <c r="O1197" s="254"/>
      <c r="P1197" s="254"/>
      <c r="Q1197" s="254"/>
      <c r="R1197" s="254"/>
      <c r="S1197" s="254"/>
      <c r="T1197" s="255"/>
      <c r="U1197" s="15"/>
      <c r="V1197" s="15"/>
      <c r="W1197" s="15"/>
      <c r="X1197" s="15"/>
      <c r="Y1197" s="15"/>
      <c r="Z1197" s="15"/>
      <c r="AA1197" s="15"/>
      <c r="AB1197" s="15"/>
      <c r="AC1197" s="15"/>
      <c r="AD1197" s="15"/>
      <c r="AE1197" s="15"/>
      <c r="AT1197" s="256" t="s">
        <v>152</v>
      </c>
      <c r="AU1197" s="256" t="s">
        <v>14</v>
      </c>
      <c r="AV1197" s="15" t="s">
        <v>148</v>
      </c>
      <c r="AW1197" s="15" t="s">
        <v>33</v>
      </c>
      <c r="AX1197" s="15" t="s">
        <v>81</v>
      </c>
      <c r="AY1197" s="256" t="s">
        <v>140</v>
      </c>
    </row>
    <row r="1198" s="2" customFormat="1" ht="16.5" customHeight="1">
      <c r="A1198" s="40"/>
      <c r="B1198" s="41"/>
      <c r="C1198" s="206" t="s">
        <v>1393</v>
      </c>
      <c r="D1198" s="206" t="s">
        <v>143</v>
      </c>
      <c r="E1198" s="207" t="s">
        <v>1394</v>
      </c>
      <c r="F1198" s="208" t="s">
        <v>1395</v>
      </c>
      <c r="G1198" s="209" t="s">
        <v>146</v>
      </c>
      <c r="H1198" s="210">
        <v>15</v>
      </c>
      <c r="I1198" s="211"/>
      <c r="J1198" s="212">
        <f>ROUND(I1198*H1198,2)</f>
        <v>0</v>
      </c>
      <c r="K1198" s="208" t="s">
        <v>147</v>
      </c>
      <c r="L1198" s="46"/>
      <c r="M1198" s="213" t="s">
        <v>19</v>
      </c>
      <c r="N1198" s="214" t="s">
        <v>45</v>
      </c>
      <c r="O1198" s="86"/>
      <c r="P1198" s="215">
        <f>O1198*H1198</f>
        <v>0</v>
      </c>
      <c r="Q1198" s="215">
        <v>0.00020000000000000001</v>
      </c>
      <c r="R1198" s="215">
        <f>Q1198*H1198</f>
        <v>0.0030000000000000001</v>
      </c>
      <c r="S1198" s="215">
        <v>0</v>
      </c>
      <c r="T1198" s="216">
        <f>S1198*H1198</f>
        <v>0</v>
      </c>
      <c r="U1198" s="40"/>
      <c r="V1198" s="40"/>
      <c r="W1198" s="40"/>
      <c r="X1198" s="40"/>
      <c r="Y1198" s="40"/>
      <c r="Z1198" s="40"/>
      <c r="AA1198" s="40"/>
      <c r="AB1198" s="40"/>
      <c r="AC1198" s="40"/>
      <c r="AD1198" s="40"/>
      <c r="AE1198" s="40"/>
      <c r="AR1198" s="217" t="s">
        <v>248</v>
      </c>
      <c r="AT1198" s="217" t="s">
        <v>143</v>
      </c>
      <c r="AU1198" s="217" t="s">
        <v>14</v>
      </c>
      <c r="AY1198" s="19" t="s">
        <v>140</v>
      </c>
      <c r="BE1198" s="218">
        <f>IF(N1198="základní",J1198,0)</f>
        <v>0</v>
      </c>
      <c r="BF1198" s="218">
        <f>IF(N1198="snížená",J1198,0)</f>
        <v>0</v>
      </c>
      <c r="BG1198" s="218">
        <f>IF(N1198="zákl. přenesená",J1198,0)</f>
        <v>0</v>
      </c>
      <c r="BH1198" s="218">
        <f>IF(N1198="sníž. přenesená",J1198,0)</f>
        <v>0</v>
      </c>
      <c r="BI1198" s="218">
        <f>IF(N1198="nulová",J1198,0)</f>
        <v>0</v>
      </c>
      <c r="BJ1198" s="19" t="s">
        <v>14</v>
      </c>
      <c r="BK1198" s="218">
        <f>ROUND(I1198*H1198,2)</f>
        <v>0</v>
      </c>
      <c r="BL1198" s="19" t="s">
        <v>248</v>
      </c>
      <c r="BM1198" s="217" t="s">
        <v>1396</v>
      </c>
    </row>
    <row r="1199" s="2" customFormat="1">
      <c r="A1199" s="40"/>
      <c r="B1199" s="41"/>
      <c r="C1199" s="42"/>
      <c r="D1199" s="219" t="s">
        <v>150</v>
      </c>
      <c r="E1199" s="42"/>
      <c r="F1199" s="220" t="s">
        <v>1397</v>
      </c>
      <c r="G1199" s="42"/>
      <c r="H1199" s="42"/>
      <c r="I1199" s="221"/>
      <c r="J1199" s="42"/>
      <c r="K1199" s="42"/>
      <c r="L1199" s="46"/>
      <c r="M1199" s="222"/>
      <c r="N1199" s="223"/>
      <c r="O1199" s="86"/>
      <c r="P1199" s="86"/>
      <c r="Q1199" s="86"/>
      <c r="R1199" s="86"/>
      <c r="S1199" s="86"/>
      <c r="T1199" s="87"/>
      <c r="U1199" s="40"/>
      <c r="V1199" s="40"/>
      <c r="W1199" s="40"/>
      <c r="X1199" s="40"/>
      <c r="Y1199" s="40"/>
      <c r="Z1199" s="40"/>
      <c r="AA1199" s="40"/>
      <c r="AB1199" s="40"/>
      <c r="AC1199" s="40"/>
      <c r="AD1199" s="40"/>
      <c r="AE1199" s="40"/>
      <c r="AT1199" s="19" t="s">
        <v>150</v>
      </c>
      <c r="AU1199" s="19" t="s">
        <v>14</v>
      </c>
    </row>
    <row r="1200" s="13" customFormat="1">
      <c r="A1200" s="13"/>
      <c r="B1200" s="224"/>
      <c r="C1200" s="225"/>
      <c r="D1200" s="226" t="s">
        <v>152</v>
      </c>
      <c r="E1200" s="227" t="s">
        <v>19</v>
      </c>
      <c r="F1200" s="228" t="s">
        <v>153</v>
      </c>
      <c r="G1200" s="225"/>
      <c r="H1200" s="227" t="s">
        <v>19</v>
      </c>
      <c r="I1200" s="229"/>
      <c r="J1200" s="225"/>
      <c r="K1200" s="225"/>
      <c r="L1200" s="230"/>
      <c r="M1200" s="231"/>
      <c r="N1200" s="232"/>
      <c r="O1200" s="232"/>
      <c r="P1200" s="232"/>
      <c r="Q1200" s="232"/>
      <c r="R1200" s="232"/>
      <c r="S1200" s="232"/>
      <c r="T1200" s="233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34" t="s">
        <v>152</v>
      </c>
      <c r="AU1200" s="234" t="s">
        <v>14</v>
      </c>
      <c r="AV1200" s="13" t="s">
        <v>81</v>
      </c>
      <c r="AW1200" s="13" t="s">
        <v>33</v>
      </c>
      <c r="AX1200" s="13" t="s">
        <v>73</v>
      </c>
      <c r="AY1200" s="234" t="s">
        <v>140</v>
      </c>
    </row>
    <row r="1201" s="13" customFormat="1">
      <c r="A1201" s="13"/>
      <c r="B1201" s="224"/>
      <c r="C1201" s="225"/>
      <c r="D1201" s="226" t="s">
        <v>152</v>
      </c>
      <c r="E1201" s="227" t="s">
        <v>19</v>
      </c>
      <c r="F1201" s="228" t="s">
        <v>1368</v>
      </c>
      <c r="G1201" s="225"/>
      <c r="H1201" s="227" t="s">
        <v>19</v>
      </c>
      <c r="I1201" s="229"/>
      <c r="J1201" s="225"/>
      <c r="K1201" s="225"/>
      <c r="L1201" s="230"/>
      <c r="M1201" s="231"/>
      <c r="N1201" s="232"/>
      <c r="O1201" s="232"/>
      <c r="P1201" s="232"/>
      <c r="Q1201" s="232"/>
      <c r="R1201" s="232"/>
      <c r="S1201" s="232"/>
      <c r="T1201" s="233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34" t="s">
        <v>152</v>
      </c>
      <c r="AU1201" s="234" t="s">
        <v>14</v>
      </c>
      <c r="AV1201" s="13" t="s">
        <v>81</v>
      </c>
      <c r="AW1201" s="13" t="s">
        <v>33</v>
      </c>
      <c r="AX1201" s="13" t="s">
        <v>73</v>
      </c>
      <c r="AY1201" s="234" t="s">
        <v>140</v>
      </c>
    </row>
    <row r="1202" s="14" customFormat="1">
      <c r="A1202" s="14"/>
      <c r="B1202" s="235"/>
      <c r="C1202" s="236"/>
      <c r="D1202" s="226" t="s">
        <v>152</v>
      </c>
      <c r="E1202" s="237" t="s">
        <v>19</v>
      </c>
      <c r="F1202" s="238" t="s">
        <v>1398</v>
      </c>
      <c r="G1202" s="236"/>
      <c r="H1202" s="239">
        <v>9</v>
      </c>
      <c r="I1202" s="240"/>
      <c r="J1202" s="236"/>
      <c r="K1202" s="236"/>
      <c r="L1202" s="241"/>
      <c r="M1202" s="242"/>
      <c r="N1202" s="243"/>
      <c r="O1202" s="243"/>
      <c r="P1202" s="243"/>
      <c r="Q1202" s="243"/>
      <c r="R1202" s="243"/>
      <c r="S1202" s="243"/>
      <c r="T1202" s="244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45" t="s">
        <v>152</v>
      </c>
      <c r="AU1202" s="245" t="s">
        <v>14</v>
      </c>
      <c r="AV1202" s="14" t="s">
        <v>14</v>
      </c>
      <c r="AW1202" s="14" t="s">
        <v>33</v>
      </c>
      <c r="AX1202" s="14" t="s">
        <v>73</v>
      </c>
      <c r="AY1202" s="245" t="s">
        <v>140</v>
      </c>
    </row>
    <row r="1203" s="13" customFormat="1">
      <c r="A1203" s="13"/>
      <c r="B1203" s="224"/>
      <c r="C1203" s="225"/>
      <c r="D1203" s="226" t="s">
        <v>152</v>
      </c>
      <c r="E1203" s="227" t="s">
        <v>19</v>
      </c>
      <c r="F1203" s="228" t="s">
        <v>947</v>
      </c>
      <c r="G1203" s="225"/>
      <c r="H1203" s="227" t="s">
        <v>19</v>
      </c>
      <c r="I1203" s="229"/>
      <c r="J1203" s="225"/>
      <c r="K1203" s="225"/>
      <c r="L1203" s="230"/>
      <c r="M1203" s="231"/>
      <c r="N1203" s="232"/>
      <c r="O1203" s="232"/>
      <c r="P1203" s="232"/>
      <c r="Q1203" s="232"/>
      <c r="R1203" s="232"/>
      <c r="S1203" s="232"/>
      <c r="T1203" s="233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34" t="s">
        <v>152</v>
      </c>
      <c r="AU1203" s="234" t="s">
        <v>14</v>
      </c>
      <c r="AV1203" s="13" t="s">
        <v>81</v>
      </c>
      <c r="AW1203" s="13" t="s">
        <v>33</v>
      </c>
      <c r="AX1203" s="13" t="s">
        <v>73</v>
      </c>
      <c r="AY1203" s="234" t="s">
        <v>140</v>
      </c>
    </row>
    <row r="1204" s="14" customFormat="1">
      <c r="A1204" s="14"/>
      <c r="B1204" s="235"/>
      <c r="C1204" s="236"/>
      <c r="D1204" s="226" t="s">
        <v>152</v>
      </c>
      <c r="E1204" s="237" t="s">
        <v>19</v>
      </c>
      <c r="F1204" s="238" t="s">
        <v>1399</v>
      </c>
      <c r="G1204" s="236"/>
      <c r="H1204" s="239">
        <v>6</v>
      </c>
      <c r="I1204" s="240"/>
      <c r="J1204" s="236"/>
      <c r="K1204" s="236"/>
      <c r="L1204" s="241"/>
      <c r="M1204" s="242"/>
      <c r="N1204" s="243"/>
      <c r="O1204" s="243"/>
      <c r="P1204" s="243"/>
      <c r="Q1204" s="243"/>
      <c r="R1204" s="243"/>
      <c r="S1204" s="243"/>
      <c r="T1204" s="244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45" t="s">
        <v>152</v>
      </c>
      <c r="AU1204" s="245" t="s">
        <v>14</v>
      </c>
      <c r="AV1204" s="14" t="s">
        <v>14</v>
      </c>
      <c r="AW1204" s="14" t="s">
        <v>33</v>
      </c>
      <c r="AX1204" s="14" t="s">
        <v>73</v>
      </c>
      <c r="AY1204" s="245" t="s">
        <v>140</v>
      </c>
    </row>
    <row r="1205" s="15" customFormat="1">
      <c r="A1205" s="15"/>
      <c r="B1205" s="246"/>
      <c r="C1205" s="247"/>
      <c r="D1205" s="226" t="s">
        <v>152</v>
      </c>
      <c r="E1205" s="248" t="s">
        <v>19</v>
      </c>
      <c r="F1205" s="249" t="s">
        <v>189</v>
      </c>
      <c r="G1205" s="247"/>
      <c r="H1205" s="250">
        <v>15</v>
      </c>
      <c r="I1205" s="251"/>
      <c r="J1205" s="247"/>
      <c r="K1205" s="247"/>
      <c r="L1205" s="252"/>
      <c r="M1205" s="253"/>
      <c r="N1205" s="254"/>
      <c r="O1205" s="254"/>
      <c r="P1205" s="254"/>
      <c r="Q1205" s="254"/>
      <c r="R1205" s="254"/>
      <c r="S1205" s="254"/>
      <c r="T1205" s="255"/>
      <c r="U1205" s="15"/>
      <c r="V1205" s="15"/>
      <c r="W1205" s="15"/>
      <c r="X1205" s="15"/>
      <c r="Y1205" s="15"/>
      <c r="Z1205" s="15"/>
      <c r="AA1205" s="15"/>
      <c r="AB1205" s="15"/>
      <c r="AC1205" s="15"/>
      <c r="AD1205" s="15"/>
      <c r="AE1205" s="15"/>
      <c r="AT1205" s="256" t="s">
        <v>152</v>
      </c>
      <c r="AU1205" s="256" t="s">
        <v>14</v>
      </c>
      <c r="AV1205" s="15" t="s">
        <v>148</v>
      </c>
      <c r="AW1205" s="15" t="s">
        <v>33</v>
      </c>
      <c r="AX1205" s="15" t="s">
        <v>81</v>
      </c>
      <c r="AY1205" s="256" t="s">
        <v>140</v>
      </c>
    </row>
    <row r="1206" s="2" customFormat="1" ht="16.5" customHeight="1">
      <c r="A1206" s="40"/>
      <c r="B1206" s="41"/>
      <c r="C1206" s="206" t="s">
        <v>1400</v>
      </c>
      <c r="D1206" s="206" t="s">
        <v>143</v>
      </c>
      <c r="E1206" s="207" t="s">
        <v>1401</v>
      </c>
      <c r="F1206" s="208" t="s">
        <v>1402</v>
      </c>
      <c r="G1206" s="209" t="s">
        <v>303</v>
      </c>
      <c r="H1206" s="210">
        <v>76.640000000000001</v>
      </c>
      <c r="I1206" s="211"/>
      <c r="J1206" s="212">
        <f>ROUND(I1206*H1206,2)</f>
        <v>0</v>
      </c>
      <c r="K1206" s="208" t="s">
        <v>147</v>
      </c>
      <c r="L1206" s="46"/>
      <c r="M1206" s="213" t="s">
        <v>19</v>
      </c>
      <c r="N1206" s="214" t="s">
        <v>45</v>
      </c>
      <c r="O1206" s="86"/>
      <c r="P1206" s="215">
        <f>O1206*H1206</f>
        <v>0</v>
      </c>
      <c r="Q1206" s="215">
        <v>0.00032000000000000003</v>
      </c>
      <c r="R1206" s="215">
        <f>Q1206*H1206</f>
        <v>0.024524800000000003</v>
      </c>
      <c r="S1206" s="215">
        <v>0</v>
      </c>
      <c r="T1206" s="216">
        <f>S1206*H1206</f>
        <v>0</v>
      </c>
      <c r="U1206" s="40"/>
      <c r="V1206" s="40"/>
      <c r="W1206" s="40"/>
      <c r="X1206" s="40"/>
      <c r="Y1206" s="40"/>
      <c r="Z1206" s="40"/>
      <c r="AA1206" s="40"/>
      <c r="AB1206" s="40"/>
      <c r="AC1206" s="40"/>
      <c r="AD1206" s="40"/>
      <c r="AE1206" s="40"/>
      <c r="AR1206" s="217" t="s">
        <v>248</v>
      </c>
      <c r="AT1206" s="217" t="s">
        <v>143</v>
      </c>
      <c r="AU1206" s="217" t="s">
        <v>14</v>
      </c>
      <c r="AY1206" s="19" t="s">
        <v>140</v>
      </c>
      <c r="BE1206" s="218">
        <f>IF(N1206="základní",J1206,0)</f>
        <v>0</v>
      </c>
      <c r="BF1206" s="218">
        <f>IF(N1206="snížená",J1206,0)</f>
        <v>0</v>
      </c>
      <c r="BG1206" s="218">
        <f>IF(N1206="zákl. přenesená",J1206,0)</f>
        <v>0</v>
      </c>
      <c r="BH1206" s="218">
        <f>IF(N1206="sníž. přenesená",J1206,0)</f>
        <v>0</v>
      </c>
      <c r="BI1206" s="218">
        <f>IF(N1206="nulová",J1206,0)</f>
        <v>0</v>
      </c>
      <c r="BJ1206" s="19" t="s">
        <v>14</v>
      </c>
      <c r="BK1206" s="218">
        <f>ROUND(I1206*H1206,2)</f>
        <v>0</v>
      </c>
      <c r="BL1206" s="19" t="s">
        <v>248</v>
      </c>
      <c r="BM1206" s="217" t="s">
        <v>1403</v>
      </c>
    </row>
    <row r="1207" s="2" customFormat="1">
      <c r="A1207" s="40"/>
      <c r="B1207" s="41"/>
      <c r="C1207" s="42"/>
      <c r="D1207" s="219" t="s">
        <v>150</v>
      </c>
      <c r="E1207" s="42"/>
      <c r="F1207" s="220" t="s">
        <v>1404</v>
      </c>
      <c r="G1207" s="42"/>
      <c r="H1207" s="42"/>
      <c r="I1207" s="221"/>
      <c r="J1207" s="42"/>
      <c r="K1207" s="42"/>
      <c r="L1207" s="46"/>
      <c r="M1207" s="222"/>
      <c r="N1207" s="223"/>
      <c r="O1207" s="86"/>
      <c r="P1207" s="86"/>
      <c r="Q1207" s="86"/>
      <c r="R1207" s="86"/>
      <c r="S1207" s="86"/>
      <c r="T1207" s="87"/>
      <c r="U1207" s="40"/>
      <c r="V1207" s="40"/>
      <c r="W1207" s="40"/>
      <c r="X1207" s="40"/>
      <c r="Y1207" s="40"/>
      <c r="Z1207" s="40"/>
      <c r="AA1207" s="40"/>
      <c r="AB1207" s="40"/>
      <c r="AC1207" s="40"/>
      <c r="AD1207" s="40"/>
      <c r="AE1207" s="40"/>
      <c r="AT1207" s="19" t="s">
        <v>150</v>
      </c>
      <c r="AU1207" s="19" t="s">
        <v>14</v>
      </c>
    </row>
    <row r="1208" s="13" customFormat="1">
      <c r="A1208" s="13"/>
      <c r="B1208" s="224"/>
      <c r="C1208" s="225"/>
      <c r="D1208" s="226" t="s">
        <v>152</v>
      </c>
      <c r="E1208" s="227" t="s">
        <v>19</v>
      </c>
      <c r="F1208" s="228" t="s">
        <v>153</v>
      </c>
      <c r="G1208" s="225"/>
      <c r="H1208" s="227" t="s">
        <v>19</v>
      </c>
      <c r="I1208" s="229"/>
      <c r="J1208" s="225"/>
      <c r="K1208" s="225"/>
      <c r="L1208" s="230"/>
      <c r="M1208" s="231"/>
      <c r="N1208" s="232"/>
      <c r="O1208" s="232"/>
      <c r="P1208" s="232"/>
      <c r="Q1208" s="232"/>
      <c r="R1208" s="232"/>
      <c r="S1208" s="232"/>
      <c r="T1208" s="233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34" t="s">
        <v>152</v>
      </c>
      <c r="AU1208" s="234" t="s">
        <v>14</v>
      </c>
      <c r="AV1208" s="13" t="s">
        <v>81</v>
      </c>
      <c r="AW1208" s="13" t="s">
        <v>33</v>
      </c>
      <c r="AX1208" s="13" t="s">
        <v>73</v>
      </c>
      <c r="AY1208" s="234" t="s">
        <v>140</v>
      </c>
    </row>
    <row r="1209" s="13" customFormat="1">
      <c r="A1209" s="13"/>
      <c r="B1209" s="224"/>
      <c r="C1209" s="225"/>
      <c r="D1209" s="226" t="s">
        <v>152</v>
      </c>
      <c r="E1209" s="227" t="s">
        <v>19</v>
      </c>
      <c r="F1209" s="228" t="s">
        <v>1368</v>
      </c>
      <c r="G1209" s="225"/>
      <c r="H1209" s="227" t="s">
        <v>19</v>
      </c>
      <c r="I1209" s="229"/>
      <c r="J1209" s="225"/>
      <c r="K1209" s="225"/>
      <c r="L1209" s="230"/>
      <c r="M1209" s="231"/>
      <c r="N1209" s="232"/>
      <c r="O1209" s="232"/>
      <c r="P1209" s="232"/>
      <c r="Q1209" s="232"/>
      <c r="R1209" s="232"/>
      <c r="S1209" s="232"/>
      <c r="T1209" s="233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34" t="s">
        <v>152</v>
      </c>
      <c r="AU1209" s="234" t="s">
        <v>14</v>
      </c>
      <c r="AV1209" s="13" t="s">
        <v>81</v>
      </c>
      <c r="AW1209" s="13" t="s">
        <v>33</v>
      </c>
      <c r="AX1209" s="13" t="s">
        <v>73</v>
      </c>
      <c r="AY1209" s="234" t="s">
        <v>140</v>
      </c>
    </row>
    <row r="1210" s="14" customFormat="1">
      <c r="A1210" s="14"/>
      <c r="B1210" s="235"/>
      <c r="C1210" s="236"/>
      <c r="D1210" s="226" t="s">
        <v>152</v>
      </c>
      <c r="E1210" s="237" t="s">
        <v>19</v>
      </c>
      <c r="F1210" s="238" t="s">
        <v>1375</v>
      </c>
      <c r="G1210" s="236"/>
      <c r="H1210" s="239">
        <v>5.5</v>
      </c>
      <c r="I1210" s="240"/>
      <c r="J1210" s="236"/>
      <c r="K1210" s="236"/>
      <c r="L1210" s="241"/>
      <c r="M1210" s="242"/>
      <c r="N1210" s="243"/>
      <c r="O1210" s="243"/>
      <c r="P1210" s="243"/>
      <c r="Q1210" s="243"/>
      <c r="R1210" s="243"/>
      <c r="S1210" s="243"/>
      <c r="T1210" s="244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45" t="s">
        <v>152</v>
      </c>
      <c r="AU1210" s="245" t="s">
        <v>14</v>
      </c>
      <c r="AV1210" s="14" t="s">
        <v>14</v>
      </c>
      <c r="AW1210" s="14" t="s">
        <v>33</v>
      </c>
      <c r="AX1210" s="14" t="s">
        <v>73</v>
      </c>
      <c r="AY1210" s="245" t="s">
        <v>140</v>
      </c>
    </row>
    <row r="1211" s="14" customFormat="1">
      <c r="A1211" s="14"/>
      <c r="B1211" s="235"/>
      <c r="C1211" s="236"/>
      <c r="D1211" s="226" t="s">
        <v>152</v>
      </c>
      <c r="E1211" s="237" t="s">
        <v>19</v>
      </c>
      <c r="F1211" s="238" t="s">
        <v>1376</v>
      </c>
      <c r="G1211" s="236"/>
      <c r="H1211" s="239">
        <v>5.2400000000000002</v>
      </c>
      <c r="I1211" s="240"/>
      <c r="J1211" s="236"/>
      <c r="K1211" s="236"/>
      <c r="L1211" s="241"/>
      <c r="M1211" s="242"/>
      <c r="N1211" s="243"/>
      <c r="O1211" s="243"/>
      <c r="P1211" s="243"/>
      <c r="Q1211" s="243"/>
      <c r="R1211" s="243"/>
      <c r="S1211" s="243"/>
      <c r="T1211" s="244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45" t="s">
        <v>152</v>
      </c>
      <c r="AU1211" s="245" t="s">
        <v>14</v>
      </c>
      <c r="AV1211" s="14" t="s">
        <v>14</v>
      </c>
      <c r="AW1211" s="14" t="s">
        <v>33</v>
      </c>
      <c r="AX1211" s="14" t="s">
        <v>73</v>
      </c>
      <c r="AY1211" s="245" t="s">
        <v>140</v>
      </c>
    </row>
    <row r="1212" s="14" customFormat="1">
      <c r="A1212" s="14"/>
      <c r="B1212" s="235"/>
      <c r="C1212" s="236"/>
      <c r="D1212" s="226" t="s">
        <v>152</v>
      </c>
      <c r="E1212" s="237" t="s">
        <v>19</v>
      </c>
      <c r="F1212" s="238" t="s">
        <v>1377</v>
      </c>
      <c r="G1212" s="236"/>
      <c r="H1212" s="239">
        <v>11.69</v>
      </c>
      <c r="I1212" s="240"/>
      <c r="J1212" s="236"/>
      <c r="K1212" s="236"/>
      <c r="L1212" s="241"/>
      <c r="M1212" s="242"/>
      <c r="N1212" s="243"/>
      <c r="O1212" s="243"/>
      <c r="P1212" s="243"/>
      <c r="Q1212" s="243"/>
      <c r="R1212" s="243"/>
      <c r="S1212" s="243"/>
      <c r="T1212" s="244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245" t="s">
        <v>152</v>
      </c>
      <c r="AU1212" s="245" t="s">
        <v>14</v>
      </c>
      <c r="AV1212" s="14" t="s">
        <v>14</v>
      </c>
      <c r="AW1212" s="14" t="s">
        <v>33</v>
      </c>
      <c r="AX1212" s="14" t="s">
        <v>73</v>
      </c>
      <c r="AY1212" s="245" t="s">
        <v>140</v>
      </c>
    </row>
    <row r="1213" s="14" customFormat="1">
      <c r="A1213" s="14"/>
      <c r="B1213" s="235"/>
      <c r="C1213" s="236"/>
      <c r="D1213" s="226" t="s">
        <v>152</v>
      </c>
      <c r="E1213" s="237" t="s">
        <v>19</v>
      </c>
      <c r="F1213" s="238" t="s">
        <v>1379</v>
      </c>
      <c r="G1213" s="236"/>
      <c r="H1213" s="239">
        <v>8.1500000000000004</v>
      </c>
      <c r="I1213" s="240"/>
      <c r="J1213" s="236"/>
      <c r="K1213" s="236"/>
      <c r="L1213" s="241"/>
      <c r="M1213" s="242"/>
      <c r="N1213" s="243"/>
      <c r="O1213" s="243"/>
      <c r="P1213" s="243"/>
      <c r="Q1213" s="243"/>
      <c r="R1213" s="243"/>
      <c r="S1213" s="243"/>
      <c r="T1213" s="244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45" t="s">
        <v>152</v>
      </c>
      <c r="AU1213" s="245" t="s">
        <v>14</v>
      </c>
      <c r="AV1213" s="14" t="s">
        <v>14</v>
      </c>
      <c r="AW1213" s="14" t="s">
        <v>33</v>
      </c>
      <c r="AX1213" s="14" t="s">
        <v>73</v>
      </c>
      <c r="AY1213" s="245" t="s">
        <v>140</v>
      </c>
    </row>
    <row r="1214" s="14" customFormat="1">
      <c r="A1214" s="14"/>
      <c r="B1214" s="235"/>
      <c r="C1214" s="236"/>
      <c r="D1214" s="226" t="s">
        <v>152</v>
      </c>
      <c r="E1214" s="237" t="s">
        <v>19</v>
      </c>
      <c r="F1214" s="238" t="s">
        <v>1380</v>
      </c>
      <c r="G1214" s="236"/>
      <c r="H1214" s="239">
        <v>7.7400000000000002</v>
      </c>
      <c r="I1214" s="240"/>
      <c r="J1214" s="236"/>
      <c r="K1214" s="236"/>
      <c r="L1214" s="241"/>
      <c r="M1214" s="242"/>
      <c r="N1214" s="243"/>
      <c r="O1214" s="243"/>
      <c r="P1214" s="243"/>
      <c r="Q1214" s="243"/>
      <c r="R1214" s="243"/>
      <c r="S1214" s="243"/>
      <c r="T1214" s="244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45" t="s">
        <v>152</v>
      </c>
      <c r="AU1214" s="245" t="s">
        <v>14</v>
      </c>
      <c r="AV1214" s="14" t="s">
        <v>14</v>
      </c>
      <c r="AW1214" s="14" t="s">
        <v>33</v>
      </c>
      <c r="AX1214" s="14" t="s">
        <v>73</v>
      </c>
      <c r="AY1214" s="245" t="s">
        <v>140</v>
      </c>
    </row>
    <row r="1215" s="16" customFormat="1">
      <c r="A1215" s="16"/>
      <c r="B1215" s="257"/>
      <c r="C1215" s="258"/>
      <c r="D1215" s="226" t="s">
        <v>152</v>
      </c>
      <c r="E1215" s="259" t="s">
        <v>19</v>
      </c>
      <c r="F1215" s="260" t="s">
        <v>283</v>
      </c>
      <c r="G1215" s="258"/>
      <c r="H1215" s="261">
        <v>38.32</v>
      </c>
      <c r="I1215" s="262"/>
      <c r="J1215" s="258"/>
      <c r="K1215" s="258"/>
      <c r="L1215" s="263"/>
      <c r="M1215" s="264"/>
      <c r="N1215" s="265"/>
      <c r="O1215" s="265"/>
      <c r="P1215" s="265"/>
      <c r="Q1215" s="265"/>
      <c r="R1215" s="265"/>
      <c r="S1215" s="265"/>
      <c r="T1215" s="266"/>
      <c r="U1215" s="16"/>
      <c r="V1215" s="16"/>
      <c r="W1215" s="16"/>
      <c r="X1215" s="16"/>
      <c r="Y1215" s="16"/>
      <c r="Z1215" s="16"/>
      <c r="AA1215" s="16"/>
      <c r="AB1215" s="16"/>
      <c r="AC1215" s="16"/>
      <c r="AD1215" s="16"/>
      <c r="AE1215" s="16"/>
      <c r="AT1215" s="267" t="s">
        <v>152</v>
      </c>
      <c r="AU1215" s="267" t="s">
        <v>14</v>
      </c>
      <c r="AV1215" s="16" t="s">
        <v>141</v>
      </c>
      <c r="AW1215" s="16" t="s">
        <v>33</v>
      </c>
      <c r="AX1215" s="16" t="s">
        <v>73</v>
      </c>
      <c r="AY1215" s="267" t="s">
        <v>140</v>
      </c>
    </row>
    <row r="1216" s="13" customFormat="1">
      <c r="A1216" s="13"/>
      <c r="B1216" s="224"/>
      <c r="C1216" s="225"/>
      <c r="D1216" s="226" t="s">
        <v>152</v>
      </c>
      <c r="E1216" s="227" t="s">
        <v>19</v>
      </c>
      <c r="F1216" s="228" t="s">
        <v>947</v>
      </c>
      <c r="G1216" s="225"/>
      <c r="H1216" s="227" t="s">
        <v>19</v>
      </c>
      <c r="I1216" s="229"/>
      <c r="J1216" s="225"/>
      <c r="K1216" s="225"/>
      <c r="L1216" s="230"/>
      <c r="M1216" s="231"/>
      <c r="N1216" s="232"/>
      <c r="O1216" s="232"/>
      <c r="P1216" s="232"/>
      <c r="Q1216" s="232"/>
      <c r="R1216" s="232"/>
      <c r="S1216" s="232"/>
      <c r="T1216" s="233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34" t="s">
        <v>152</v>
      </c>
      <c r="AU1216" s="234" t="s">
        <v>14</v>
      </c>
      <c r="AV1216" s="13" t="s">
        <v>81</v>
      </c>
      <c r="AW1216" s="13" t="s">
        <v>33</v>
      </c>
      <c r="AX1216" s="13" t="s">
        <v>73</v>
      </c>
      <c r="AY1216" s="234" t="s">
        <v>140</v>
      </c>
    </row>
    <row r="1217" s="14" customFormat="1">
      <c r="A1217" s="14"/>
      <c r="B1217" s="235"/>
      <c r="C1217" s="236"/>
      <c r="D1217" s="226" t="s">
        <v>152</v>
      </c>
      <c r="E1217" s="237" t="s">
        <v>19</v>
      </c>
      <c r="F1217" s="238" t="s">
        <v>1405</v>
      </c>
      <c r="G1217" s="236"/>
      <c r="H1217" s="239">
        <v>38.32</v>
      </c>
      <c r="I1217" s="240"/>
      <c r="J1217" s="236"/>
      <c r="K1217" s="236"/>
      <c r="L1217" s="241"/>
      <c r="M1217" s="242"/>
      <c r="N1217" s="243"/>
      <c r="O1217" s="243"/>
      <c r="P1217" s="243"/>
      <c r="Q1217" s="243"/>
      <c r="R1217" s="243"/>
      <c r="S1217" s="243"/>
      <c r="T1217" s="244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45" t="s">
        <v>152</v>
      </c>
      <c r="AU1217" s="245" t="s">
        <v>14</v>
      </c>
      <c r="AV1217" s="14" t="s">
        <v>14</v>
      </c>
      <c r="AW1217" s="14" t="s">
        <v>33</v>
      </c>
      <c r="AX1217" s="14" t="s">
        <v>73</v>
      </c>
      <c r="AY1217" s="245" t="s">
        <v>140</v>
      </c>
    </row>
    <row r="1218" s="15" customFormat="1">
      <c r="A1218" s="15"/>
      <c r="B1218" s="246"/>
      <c r="C1218" s="247"/>
      <c r="D1218" s="226" t="s">
        <v>152</v>
      </c>
      <c r="E1218" s="248" t="s">
        <v>19</v>
      </c>
      <c r="F1218" s="249" t="s">
        <v>189</v>
      </c>
      <c r="G1218" s="247"/>
      <c r="H1218" s="250">
        <v>76.640000000000001</v>
      </c>
      <c r="I1218" s="251"/>
      <c r="J1218" s="247"/>
      <c r="K1218" s="247"/>
      <c r="L1218" s="252"/>
      <c r="M1218" s="253"/>
      <c r="N1218" s="254"/>
      <c r="O1218" s="254"/>
      <c r="P1218" s="254"/>
      <c r="Q1218" s="254"/>
      <c r="R1218" s="254"/>
      <c r="S1218" s="254"/>
      <c r="T1218" s="255"/>
      <c r="U1218" s="15"/>
      <c r="V1218" s="15"/>
      <c r="W1218" s="15"/>
      <c r="X1218" s="15"/>
      <c r="Y1218" s="15"/>
      <c r="Z1218" s="15"/>
      <c r="AA1218" s="15"/>
      <c r="AB1218" s="15"/>
      <c r="AC1218" s="15"/>
      <c r="AD1218" s="15"/>
      <c r="AE1218" s="15"/>
      <c r="AT1218" s="256" t="s">
        <v>152</v>
      </c>
      <c r="AU1218" s="256" t="s">
        <v>14</v>
      </c>
      <c r="AV1218" s="15" t="s">
        <v>148</v>
      </c>
      <c r="AW1218" s="15" t="s">
        <v>33</v>
      </c>
      <c r="AX1218" s="15" t="s">
        <v>81</v>
      </c>
      <c r="AY1218" s="256" t="s">
        <v>140</v>
      </c>
    </row>
    <row r="1219" s="2" customFormat="1" ht="16.5" customHeight="1">
      <c r="A1219" s="40"/>
      <c r="B1219" s="41"/>
      <c r="C1219" s="206" t="s">
        <v>1406</v>
      </c>
      <c r="D1219" s="206" t="s">
        <v>143</v>
      </c>
      <c r="E1219" s="207" t="s">
        <v>1407</v>
      </c>
      <c r="F1219" s="208" t="s">
        <v>1408</v>
      </c>
      <c r="G1219" s="209" t="s">
        <v>184</v>
      </c>
      <c r="H1219" s="210">
        <v>72.920000000000002</v>
      </c>
      <c r="I1219" s="211"/>
      <c r="J1219" s="212">
        <f>ROUND(I1219*H1219,2)</f>
        <v>0</v>
      </c>
      <c r="K1219" s="208" t="s">
        <v>147</v>
      </c>
      <c r="L1219" s="46"/>
      <c r="M1219" s="213" t="s">
        <v>19</v>
      </c>
      <c r="N1219" s="214" t="s">
        <v>45</v>
      </c>
      <c r="O1219" s="86"/>
      <c r="P1219" s="215">
        <f>O1219*H1219</f>
        <v>0</v>
      </c>
      <c r="Q1219" s="215">
        <v>5.0000000000000002E-05</v>
      </c>
      <c r="R1219" s="215">
        <f>Q1219*H1219</f>
        <v>0.0036460000000000004</v>
      </c>
      <c r="S1219" s="215">
        <v>0</v>
      </c>
      <c r="T1219" s="216">
        <f>S1219*H1219</f>
        <v>0</v>
      </c>
      <c r="U1219" s="40"/>
      <c r="V1219" s="40"/>
      <c r="W1219" s="40"/>
      <c r="X1219" s="40"/>
      <c r="Y1219" s="40"/>
      <c r="Z1219" s="40"/>
      <c r="AA1219" s="40"/>
      <c r="AB1219" s="40"/>
      <c r="AC1219" s="40"/>
      <c r="AD1219" s="40"/>
      <c r="AE1219" s="40"/>
      <c r="AR1219" s="217" t="s">
        <v>248</v>
      </c>
      <c r="AT1219" s="217" t="s">
        <v>143</v>
      </c>
      <c r="AU1219" s="217" t="s">
        <v>14</v>
      </c>
      <c r="AY1219" s="19" t="s">
        <v>140</v>
      </c>
      <c r="BE1219" s="218">
        <f>IF(N1219="základní",J1219,0)</f>
        <v>0</v>
      </c>
      <c r="BF1219" s="218">
        <f>IF(N1219="snížená",J1219,0)</f>
        <v>0</v>
      </c>
      <c r="BG1219" s="218">
        <f>IF(N1219="zákl. přenesená",J1219,0)</f>
        <v>0</v>
      </c>
      <c r="BH1219" s="218">
        <f>IF(N1219="sníž. přenesená",J1219,0)</f>
        <v>0</v>
      </c>
      <c r="BI1219" s="218">
        <f>IF(N1219="nulová",J1219,0)</f>
        <v>0</v>
      </c>
      <c r="BJ1219" s="19" t="s">
        <v>14</v>
      </c>
      <c r="BK1219" s="218">
        <f>ROUND(I1219*H1219,2)</f>
        <v>0</v>
      </c>
      <c r="BL1219" s="19" t="s">
        <v>248</v>
      </c>
      <c r="BM1219" s="217" t="s">
        <v>1409</v>
      </c>
    </row>
    <row r="1220" s="2" customFormat="1">
      <c r="A1220" s="40"/>
      <c r="B1220" s="41"/>
      <c r="C1220" s="42"/>
      <c r="D1220" s="219" t="s">
        <v>150</v>
      </c>
      <c r="E1220" s="42"/>
      <c r="F1220" s="220" t="s">
        <v>1410</v>
      </c>
      <c r="G1220" s="42"/>
      <c r="H1220" s="42"/>
      <c r="I1220" s="221"/>
      <c r="J1220" s="42"/>
      <c r="K1220" s="42"/>
      <c r="L1220" s="46"/>
      <c r="M1220" s="222"/>
      <c r="N1220" s="223"/>
      <c r="O1220" s="86"/>
      <c r="P1220" s="86"/>
      <c r="Q1220" s="86"/>
      <c r="R1220" s="86"/>
      <c r="S1220" s="86"/>
      <c r="T1220" s="87"/>
      <c r="U1220" s="40"/>
      <c r="V1220" s="40"/>
      <c r="W1220" s="40"/>
      <c r="X1220" s="40"/>
      <c r="Y1220" s="40"/>
      <c r="Z1220" s="40"/>
      <c r="AA1220" s="40"/>
      <c r="AB1220" s="40"/>
      <c r="AC1220" s="40"/>
      <c r="AD1220" s="40"/>
      <c r="AE1220" s="40"/>
      <c r="AT1220" s="19" t="s">
        <v>150</v>
      </c>
      <c r="AU1220" s="19" t="s">
        <v>14</v>
      </c>
    </row>
    <row r="1221" s="2" customFormat="1" ht="24.15" customHeight="1">
      <c r="A1221" s="40"/>
      <c r="B1221" s="41"/>
      <c r="C1221" s="206" t="s">
        <v>1411</v>
      </c>
      <c r="D1221" s="206" t="s">
        <v>143</v>
      </c>
      <c r="E1221" s="207" t="s">
        <v>1412</v>
      </c>
      <c r="F1221" s="208" t="s">
        <v>1413</v>
      </c>
      <c r="G1221" s="209" t="s">
        <v>650</v>
      </c>
      <c r="H1221" s="210">
        <v>2.649</v>
      </c>
      <c r="I1221" s="211"/>
      <c r="J1221" s="212">
        <f>ROUND(I1221*H1221,2)</f>
        <v>0</v>
      </c>
      <c r="K1221" s="208" t="s">
        <v>147</v>
      </c>
      <c r="L1221" s="46"/>
      <c r="M1221" s="213" t="s">
        <v>19</v>
      </c>
      <c r="N1221" s="214" t="s">
        <v>45</v>
      </c>
      <c r="O1221" s="86"/>
      <c r="P1221" s="215">
        <f>O1221*H1221</f>
        <v>0</v>
      </c>
      <c r="Q1221" s="215">
        <v>0</v>
      </c>
      <c r="R1221" s="215">
        <f>Q1221*H1221</f>
        <v>0</v>
      </c>
      <c r="S1221" s="215">
        <v>0</v>
      </c>
      <c r="T1221" s="216">
        <f>S1221*H1221</f>
        <v>0</v>
      </c>
      <c r="U1221" s="40"/>
      <c r="V1221" s="40"/>
      <c r="W1221" s="40"/>
      <c r="X1221" s="40"/>
      <c r="Y1221" s="40"/>
      <c r="Z1221" s="40"/>
      <c r="AA1221" s="40"/>
      <c r="AB1221" s="40"/>
      <c r="AC1221" s="40"/>
      <c r="AD1221" s="40"/>
      <c r="AE1221" s="40"/>
      <c r="AR1221" s="217" t="s">
        <v>248</v>
      </c>
      <c r="AT1221" s="217" t="s">
        <v>143</v>
      </c>
      <c r="AU1221" s="217" t="s">
        <v>14</v>
      </c>
      <c r="AY1221" s="19" t="s">
        <v>140</v>
      </c>
      <c r="BE1221" s="218">
        <f>IF(N1221="základní",J1221,0)</f>
        <v>0</v>
      </c>
      <c r="BF1221" s="218">
        <f>IF(N1221="snížená",J1221,0)</f>
        <v>0</v>
      </c>
      <c r="BG1221" s="218">
        <f>IF(N1221="zákl. přenesená",J1221,0)</f>
        <v>0</v>
      </c>
      <c r="BH1221" s="218">
        <f>IF(N1221="sníž. přenesená",J1221,0)</f>
        <v>0</v>
      </c>
      <c r="BI1221" s="218">
        <f>IF(N1221="nulová",J1221,0)</f>
        <v>0</v>
      </c>
      <c r="BJ1221" s="19" t="s">
        <v>14</v>
      </c>
      <c r="BK1221" s="218">
        <f>ROUND(I1221*H1221,2)</f>
        <v>0</v>
      </c>
      <c r="BL1221" s="19" t="s">
        <v>248</v>
      </c>
      <c r="BM1221" s="217" t="s">
        <v>1414</v>
      </c>
    </row>
    <row r="1222" s="2" customFormat="1">
      <c r="A1222" s="40"/>
      <c r="B1222" s="41"/>
      <c r="C1222" s="42"/>
      <c r="D1222" s="219" t="s">
        <v>150</v>
      </c>
      <c r="E1222" s="42"/>
      <c r="F1222" s="220" t="s">
        <v>1415</v>
      </c>
      <c r="G1222" s="42"/>
      <c r="H1222" s="42"/>
      <c r="I1222" s="221"/>
      <c r="J1222" s="42"/>
      <c r="K1222" s="42"/>
      <c r="L1222" s="46"/>
      <c r="M1222" s="222"/>
      <c r="N1222" s="223"/>
      <c r="O1222" s="86"/>
      <c r="P1222" s="86"/>
      <c r="Q1222" s="86"/>
      <c r="R1222" s="86"/>
      <c r="S1222" s="86"/>
      <c r="T1222" s="87"/>
      <c r="U1222" s="40"/>
      <c r="V1222" s="40"/>
      <c r="W1222" s="40"/>
      <c r="X1222" s="40"/>
      <c r="Y1222" s="40"/>
      <c r="Z1222" s="40"/>
      <c r="AA1222" s="40"/>
      <c r="AB1222" s="40"/>
      <c r="AC1222" s="40"/>
      <c r="AD1222" s="40"/>
      <c r="AE1222" s="40"/>
      <c r="AT1222" s="19" t="s">
        <v>150</v>
      </c>
      <c r="AU1222" s="19" t="s">
        <v>14</v>
      </c>
    </row>
    <row r="1223" s="12" customFormat="1" ht="22.8" customHeight="1">
      <c r="A1223" s="12"/>
      <c r="B1223" s="190"/>
      <c r="C1223" s="191"/>
      <c r="D1223" s="192" t="s">
        <v>72</v>
      </c>
      <c r="E1223" s="204" t="s">
        <v>1416</v>
      </c>
      <c r="F1223" s="204" t="s">
        <v>1417</v>
      </c>
      <c r="G1223" s="191"/>
      <c r="H1223" s="191"/>
      <c r="I1223" s="194"/>
      <c r="J1223" s="205">
        <f>BK1223</f>
        <v>0</v>
      </c>
      <c r="K1223" s="191"/>
      <c r="L1223" s="196"/>
      <c r="M1223" s="197"/>
      <c r="N1223" s="198"/>
      <c r="O1223" s="198"/>
      <c r="P1223" s="199">
        <f>SUM(P1224:P1230)</f>
        <v>0</v>
      </c>
      <c r="Q1223" s="198"/>
      <c r="R1223" s="199">
        <f>SUM(R1224:R1230)</f>
        <v>0</v>
      </c>
      <c r="S1223" s="198"/>
      <c r="T1223" s="200">
        <f>SUM(T1224:T1230)</f>
        <v>1.8088670000000002</v>
      </c>
      <c r="U1223" s="12"/>
      <c r="V1223" s="12"/>
      <c r="W1223" s="12"/>
      <c r="X1223" s="12"/>
      <c r="Y1223" s="12"/>
      <c r="Z1223" s="12"/>
      <c r="AA1223" s="12"/>
      <c r="AB1223" s="12"/>
      <c r="AC1223" s="12"/>
      <c r="AD1223" s="12"/>
      <c r="AE1223" s="12"/>
      <c r="AR1223" s="201" t="s">
        <v>14</v>
      </c>
      <c r="AT1223" s="202" t="s">
        <v>72</v>
      </c>
      <c r="AU1223" s="202" t="s">
        <v>81</v>
      </c>
      <c r="AY1223" s="201" t="s">
        <v>140</v>
      </c>
      <c r="BK1223" s="203">
        <f>SUM(BK1224:BK1230)</f>
        <v>0</v>
      </c>
    </row>
    <row r="1224" s="2" customFormat="1" ht="16.5" customHeight="1">
      <c r="A1224" s="40"/>
      <c r="B1224" s="41"/>
      <c r="C1224" s="206" t="s">
        <v>1418</v>
      </c>
      <c r="D1224" s="206" t="s">
        <v>143</v>
      </c>
      <c r="E1224" s="207" t="s">
        <v>1419</v>
      </c>
      <c r="F1224" s="208" t="s">
        <v>1420</v>
      </c>
      <c r="G1224" s="209" t="s">
        <v>184</v>
      </c>
      <c r="H1224" s="210">
        <v>254.77000000000001</v>
      </c>
      <c r="I1224" s="211"/>
      <c r="J1224" s="212">
        <f>ROUND(I1224*H1224,2)</f>
        <v>0</v>
      </c>
      <c r="K1224" s="208" t="s">
        <v>19</v>
      </c>
      <c r="L1224" s="46"/>
      <c r="M1224" s="213" t="s">
        <v>19</v>
      </c>
      <c r="N1224" s="214" t="s">
        <v>45</v>
      </c>
      <c r="O1224" s="86"/>
      <c r="P1224" s="215">
        <f>O1224*H1224</f>
        <v>0</v>
      </c>
      <c r="Q1224" s="215">
        <v>0</v>
      </c>
      <c r="R1224" s="215">
        <f>Q1224*H1224</f>
        <v>0</v>
      </c>
      <c r="S1224" s="215">
        <v>0.0071000000000000004</v>
      </c>
      <c r="T1224" s="216">
        <f>S1224*H1224</f>
        <v>1.8088670000000002</v>
      </c>
      <c r="U1224" s="40"/>
      <c r="V1224" s="40"/>
      <c r="W1224" s="40"/>
      <c r="X1224" s="40"/>
      <c r="Y1224" s="40"/>
      <c r="Z1224" s="40"/>
      <c r="AA1224" s="40"/>
      <c r="AB1224" s="40"/>
      <c r="AC1224" s="40"/>
      <c r="AD1224" s="40"/>
      <c r="AE1224" s="40"/>
      <c r="AR1224" s="217" t="s">
        <v>248</v>
      </c>
      <c r="AT1224" s="217" t="s">
        <v>143</v>
      </c>
      <c r="AU1224" s="217" t="s">
        <v>14</v>
      </c>
      <c r="AY1224" s="19" t="s">
        <v>140</v>
      </c>
      <c r="BE1224" s="218">
        <f>IF(N1224="základní",J1224,0)</f>
        <v>0</v>
      </c>
      <c r="BF1224" s="218">
        <f>IF(N1224="snížená",J1224,0)</f>
        <v>0</v>
      </c>
      <c r="BG1224" s="218">
        <f>IF(N1224="zákl. přenesená",J1224,0)</f>
        <v>0</v>
      </c>
      <c r="BH1224" s="218">
        <f>IF(N1224="sníž. přenesená",J1224,0)</f>
        <v>0</v>
      </c>
      <c r="BI1224" s="218">
        <f>IF(N1224="nulová",J1224,0)</f>
        <v>0</v>
      </c>
      <c r="BJ1224" s="19" t="s">
        <v>14</v>
      </c>
      <c r="BK1224" s="218">
        <f>ROUND(I1224*H1224,2)</f>
        <v>0</v>
      </c>
      <c r="BL1224" s="19" t="s">
        <v>248</v>
      </c>
      <c r="BM1224" s="217" t="s">
        <v>1421</v>
      </c>
    </row>
    <row r="1225" s="13" customFormat="1">
      <c r="A1225" s="13"/>
      <c r="B1225" s="224"/>
      <c r="C1225" s="225"/>
      <c r="D1225" s="226" t="s">
        <v>152</v>
      </c>
      <c r="E1225" s="227" t="s">
        <v>19</v>
      </c>
      <c r="F1225" s="228" t="s">
        <v>153</v>
      </c>
      <c r="G1225" s="225"/>
      <c r="H1225" s="227" t="s">
        <v>19</v>
      </c>
      <c r="I1225" s="229"/>
      <c r="J1225" s="225"/>
      <c r="K1225" s="225"/>
      <c r="L1225" s="230"/>
      <c r="M1225" s="231"/>
      <c r="N1225" s="232"/>
      <c r="O1225" s="232"/>
      <c r="P1225" s="232"/>
      <c r="Q1225" s="232"/>
      <c r="R1225" s="232"/>
      <c r="S1225" s="232"/>
      <c r="T1225" s="233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34" t="s">
        <v>152</v>
      </c>
      <c r="AU1225" s="234" t="s">
        <v>14</v>
      </c>
      <c r="AV1225" s="13" t="s">
        <v>81</v>
      </c>
      <c r="AW1225" s="13" t="s">
        <v>33</v>
      </c>
      <c r="AX1225" s="13" t="s">
        <v>73</v>
      </c>
      <c r="AY1225" s="234" t="s">
        <v>140</v>
      </c>
    </row>
    <row r="1226" s="13" customFormat="1">
      <c r="A1226" s="13"/>
      <c r="B1226" s="224"/>
      <c r="C1226" s="225"/>
      <c r="D1226" s="226" t="s">
        <v>152</v>
      </c>
      <c r="E1226" s="227" t="s">
        <v>19</v>
      </c>
      <c r="F1226" s="228" t="s">
        <v>403</v>
      </c>
      <c r="G1226" s="225"/>
      <c r="H1226" s="227" t="s">
        <v>19</v>
      </c>
      <c r="I1226" s="229"/>
      <c r="J1226" s="225"/>
      <c r="K1226" s="225"/>
      <c r="L1226" s="230"/>
      <c r="M1226" s="231"/>
      <c r="N1226" s="232"/>
      <c r="O1226" s="232"/>
      <c r="P1226" s="232"/>
      <c r="Q1226" s="232"/>
      <c r="R1226" s="232"/>
      <c r="S1226" s="232"/>
      <c r="T1226" s="233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34" t="s">
        <v>152</v>
      </c>
      <c r="AU1226" s="234" t="s">
        <v>14</v>
      </c>
      <c r="AV1226" s="13" t="s">
        <v>81</v>
      </c>
      <c r="AW1226" s="13" t="s">
        <v>33</v>
      </c>
      <c r="AX1226" s="13" t="s">
        <v>73</v>
      </c>
      <c r="AY1226" s="234" t="s">
        <v>140</v>
      </c>
    </row>
    <row r="1227" s="14" customFormat="1">
      <c r="A1227" s="14"/>
      <c r="B1227" s="235"/>
      <c r="C1227" s="236"/>
      <c r="D1227" s="226" t="s">
        <v>152</v>
      </c>
      <c r="E1227" s="237" t="s">
        <v>19</v>
      </c>
      <c r="F1227" s="238" t="s">
        <v>1422</v>
      </c>
      <c r="G1227" s="236"/>
      <c r="H1227" s="239">
        <v>127.42</v>
      </c>
      <c r="I1227" s="240"/>
      <c r="J1227" s="236"/>
      <c r="K1227" s="236"/>
      <c r="L1227" s="241"/>
      <c r="M1227" s="242"/>
      <c r="N1227" s="243"/>
      <c r="O1227" s="243"/>
      <c r="P1227" s="243"/>
      <c r="Q1227" s="243"/>
      <c r="R1227" s="243"/>
      <c r="S1227" s="243"/>
      <c r="T1227" s="244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45" t="s">
        <v>152</v>
      </c>
      <c r="AU1227" s="245" t="s">
        <v>14</v>
      </c>
      <c r="AV1227" s="14" t="s">
        <v>14</v>
      </c>
      <c r="AW1227" s="14" t="s">
        <v>33</v>
      </c>
      <c r="AX1227" s="14" t="s">
        <v>73</v>
      </c>
      <c r="AY1227" s="245" t="s">
        <v>140</v>
      </c>
    </row>
    <row r="1228" s="13" customFormat="1">
      <c r="A1228" s="13"/>
      <c r="B1228" s="224"/>
      <c r="C1228" s="225"/>
      <c r="D1228" s="226" t="s">
        <v>152</v>
      </c>
      <c r="E1228" s="227" t="s">
        <v>19</v>
      </c>
      <c r="F1228" s="228" t="s">
        <v>417</v>
      </c>
      <c r="G1228" s="225"/>
      <c r="H1228" s="227" t="s">
        <v>19</v>
      </c>
      <c r="I1228" s="229"/>
      <c r="J1228" s="225"/>
      <c r="K1228" s="225"/>
      <c r="L1228" s="230"/>
      <c r="M1228" s="231"/>
      <c r="N1228" s="232"/>
      <c r="O1228" s="232"/>
      <c r="P1228" s="232"/>
      <c r="Q1228" s="232"/>
      <c r="R1228" s="232"/>
      <c r="S1228" s="232"/>
      <c r="T1228" s="233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34" t="s">
        <v>152</v>
      </c>
      <c r="AU1228" s="234" t="s">
        <v>14</v>
      </c>
      <c r="AV1228" s="13" t="s">
        <v>81</v>
      </c>
      <c r="AW1228" s="13" t="s">
        <v>33</v>
      </c>
      <c r="AX1228" s="13" t="s">
        <v>73</v>
      </c>
      <c r="AY1228" s="234" t="s">
        <v>140</v>
      </c>
    </row>
    <row r="1229" s="14" customFormat="1">
      <c r="A1229" s="14"/>
      <c r="B1229" s="235"/>
      <c r="C1229" s="236"/>
      <c r="D1229" s="226" t="s">
        <v>152</v>
      </c>
      <c r="E1229" s="237" t="s">
        <v>19</v>
      </c>
      <c r="F1229" s="238" t="s">
        <v>1423</v>
      </c>
      <c r="G1229" s="236"/>
      <c r="H1229" s="239">
        <v>127.34999999999999</v>
      </c>
      <c r="I1229" s="240"/>
      <c r="J1229" s="236"/>
      <c r="K1229" s="236"/>
      <c r="L1229" s="241"/>
      <c r="M1229" s="242"/>
      <c r="N1229" s="243"/>
      <c r="O1229" s="243"/>
      <c r="P1229" s="243"/>
      <c r="Q1229" s="243"/>
      <c r="R1229" s="243"/>
      <c r="S1229" s="243"/>
      <c r="T1229" s="244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45" t="s">
        <v>152</v>
      </c>
      <c r="AU1229" s="245" t="s">
        <v>14</v>
      </c>
      <c r="AV1229" s="14" t="s">
        <v>14</v>
      </c>
      <c r="AW1229" s="14" t="s">
        <v>33</v>
      </c>
      <c r="AX1229" s="14" t="s">
        <v>73</v>
      </c>
      <c r="AY1229" s="245" t="s">
        <v>140</v>
      </c>
    </row>
    <row r="1230" s="15" customFormat="1">
      <c r="A1230" s="15"/>
      <c r="B1230" s="246"/>
      <c r="C1230" s="247"/>
      <c r="D1230" s="226" t="s">
        <v>152</v>
      </c>
      <c r="E1230" s="248" t="s">
        <v>19</v>
      </c>
      <c r="F1230" s="249" t="s">
        <v>189</v>
      </c>
      <c r="G1230" s="247"/>
      <c r="H1230" s="250">
        <v>254.77000000000001</v>
      </c>
      <c r="I1230" s="251"/>
      <c r="J1230" s="247"/>
      <c r="K1230" s="247"/>
      <c r="L1230" s="252"/>
      <c r="M1230" s="253"/>
      <c r="N1230" s="254"/>
      <c r="O1230" s="254"/>
      <c r="P1230" s="254"/>
      <c r="Q1230" s="254"/>
      <c r="R1230" s="254"/>
      <c r="S1230" s="254"/>
      <c r="T1230" s="255"/>
      <c r="U1230" s="15"/>
      <c r="V1230" s="15"/>
      <c r="W1230" s="15"/>
      <c r="X1230" s="15"/>
      <c r="Y1230" s="15"/>
      <c r="Z1230" s="15"/>
      <c r="AA1230" s="15"/>
      <c r="AB1230" s="15"/>
      <c r="AC1230" s="15"/>
      <c r="AD1230" s="15"/>
      <c r="AE1230" s="15"/>
      <c r="AT1230" s="256" t="s">
        <v>152</v>
      </c>
      <c r="AU1230" s="256" t="s">
        <v>14</v>
      </c>
      <c r="AV1230" s="15" t="s">
        <v>148</v>
      </c>
      <c r="AW1230" s="15" t="s">
        <v>33</v>
      </c>
      <c r="AX1230" s="15" t="s">
        <v>81</v>
      </c>
      <c r="AY1230" s="256" t="s">
        <v>140</v>
      </c>
    </row>
    <row r="1231" s="12" customFormat="1" ht="22.8" customHeight="1">
      <c r="A1231" s="12"/>
      <c r="B1231" s="190"/>
      <c r="C1231" s="191"/>
      <c r="D1231" s="192" t="s">
        <v>72</v>
      </c>
      <c r="E1231" s="204" t="s">
        <v>1424</v>
      </c>
      <c r="F1231" s="204" t="s">
        <v>1425</v>
      </c>
      <c r="G1231" s="191"/>
      <c r="H1231" s="191"/>
      <c r="I1231" s="194"/>
      <c r="J1231" s="205">
        <f>BK1231</f>
        <v>0</v>
      </c>
      <c r="K1231" s="191"/>
      <c r="L1231" s="196"/>
      <c r="M1231" s="197"/>
      <c r="N1231" s="198"/>
      <c r="O1231" s="198"/>
      <c r="P1231" s="199">
        <f>SUM(P1232:P1276)</f>
        <v>0</v>
      </c>
      <c r="Q1231" s="198"/>
      <c r="R1231" s="199">
        <f>SUM(R1232:R1276)</f>
        <v>0.053387850000000001</v>
      </c>
      <c r="S1231" s="198"/>
      <c r="T1231" s="200">
        <f>SUM(T1232:T1276)</f>
        <v>0</v>
      </c>
      <c r="U1231" s="12"/>
      <c r="V1231" s="12"/>
      <c r="W1231" s="12"/>
      <c r="X1231" s="12"/>
      <c r="Y1231" s="12"/>
      <c r="Z1231" s="12"/>
      <c r="AA1231" s="12"/>
      <c r="AB1231" s="12"/>
      <c r="AC1231" s="12"/>
      <c r="AD1231" s="12"/>
      <c r="AE1231" s="12"/>
      <c r="AR1231" s="201" t="s">
        <v>14</v>
      </c>
      <c r="AT1231" s="202" t="s">
        <v>72</v>
      </c>
      <c r="AU1231" s="202" t="s">
        <v>81</v>
      </c>
      <c r="AY1231" s="201" t="s">
        <v>140</v>
      </c>
      <c r="BK1231" s="203">
        <f>SUM(BK1232:BK1276)</f>
        <v>0</v>
      </c>
    </row>
    <row r="1232" s="2" customFormat="1" ht="16.5" customHeight="1">
      <c r="A1232" s="40"/>
      <c r="B1232" s="41"/>
      <c r="C1232" s="206" t="s">
        <v>1426</v>
      </c>
      <c r="D1232" s="206" t="s">
        <v>143</v>
      </c>
      <c r="E1232" s="207" t="s">
        <v>1427</v>
      </c>
      <c r="F1232" s="208" t="s">
        <v>1428</v>
      </c>
      <c r="G1232" s="209" t="s">
        <v>184</v>
      </c>
      <c r="H1232" s="210">
        <v>14.239000000000001</v>
      </c>
      <c r="I1232" s="211"/>
      <c r="J1232" s="212">
        <f>ROUND(I1232*H1232,2)</f>
        <v>0</v>
      </c>
      <c r="K1232" s="208" t="s">
        <v>147</v>
      </c>
      <c r="L1232" s="46"/>
      <c r="M1232" s="213" t="s">
        <v>19</v>
      </c>
      <c r="N1232" s="214" t="s">
        <v>45</v>
      </c>
      <c r="O1232" s="86"/>
      <c r="P1232" s="215">
        <f>O1232*H1232</f>
        <v>0</v>
      </c>
      <c r="Q1232" s="215">
        <v>0</v>
      </c>
      <c r="R1232" s="215">
        <f>Q1232*H1232</f>
        <v>0</v>
      </c>
      <c r="S1232" s="215">
        <v>0</v>
      </c>
      <c r="T1232" s="216">
        <f>S1232*H1232</f>
        <v>0</v>
      </c>
      <c r="U1232" s="40"/>
      <c r="V1232" s="40"/>
      <c r="W1232" s="40"/>
      <c r="X1232" s="40"/>
      <c r="Y1232" s="40"/>
      <c r="Z1232" s="40"/>
      <c r="AA1232" s="40"/>
      <c r="AB1232" s="40"/>
      <c r="AC1232" s="40"/>
      <c r="AD1232" s="40"/>
      <c r="AE1232" s="40"/>
      <c r="AR1232" s="217" t="s">
        <v>248</v>
      </c>
      <c r="AT1232" s="217" t="s">
        <v>143</v>
      </c>
      <c r="AU1232" s="217" t="s">
        <v>14</v>
      </c>
      <c r="AY1232" s="19" t="s">
        <v>140</v>
      </c>
      <c r="BE1232" s="218">
        <f>IF(N1232="základní",J1232,0)</f>
        <v>0</v>
      </c>
      <c r="BF1232" s="218">
        <f>IF(N1232="snížená",J1232,0)</f>
        <v>0</v>
      </c>
      <c r="BG1232" s="218">
        <f>IF(N1232="zákl. přenesená",J1232,0)</f>
        <v>0</v>
      </c>
      <c r="BH1232" s="218">
        <f>IF(N1232="sníž. přenesená",J1232,0)</f>
        <v>0</v>
      </c>
      <c r="BI1232" s="218">
        <f>IF(N1232="nulová",J1232,0)</f>
        <v>0</v>
      </c>
      <c r="BJ1232" s="19" t="s">
        <v>14</v>
      </c>
      <c r="BK1232" s="218">
        <f>ROUND(I1232*H1232,2)</f>
        <v>0</v>
      </c>
      <c r="BL1232" s="19" t="s">
        <v>248</v>
      </c>
      <c r="BM1232" s="217" t="s">
        <v>1429</v>
      </c>
    </row>
    <row r="1233" s="2" customFormat="1">
      <c r="A1233" s="40"/>
      <c r="B1233" s="41"/>
      <c r="C1233" s="42"/>
      <c r="D1233" s="219" t="s">
        <v>150</v>
      </c>
      <c r="E1233" s="42"/>
      <c r="F1233" s="220" t="s">
        <v>1430</v>
      </c>
      <c r="G1233" s="42"/>
      <c r="H1233" s="42"/>
      <c r="I1233" s="221"/>
      <c r="J1233" s="42"/>
      <c r="K1233" s="42"/>
      <c r="L1233" s="46"/>
      <c r="M1233" s="222"/>
      <c r="N1233" s="223"/>
      <c r="O1233" s="86"/>
      <c r="P1233" s="86"/>
      <c r="Q1233" s="86"/>
      <c r="R1233" s="86"/>
      <c r="S1233" s="86"/>
      <c r="T1233" s="87"/>
      <c r="U1233" s="40"/>
      <c r="V1233" s="40"/>
      <c r="W1233" s="40"/>
      <c r="X1233" s="40"/>
      <c r="Y1233" s="40"/>
      <c r="Z1233" s="40"/>
      <c r="AA1233" s="40"/>
      <c r="AB1233" s="40"/>
      <c r="AC1233" s="40"/>
      <c r="AD1233" s="40"/>
      <c r="AE1233" s="40"/>
      <c r="AT1233" s="19" t="s">
        <v>150</v>
      </c>
      <c r="AU1233" s="19" t="s">
        <v>14</v>
      </c>
    </row>
    <row r="1234" s="13" customFormat="1">
      <c r="A1234" s="13"/>
      <c r="B1234" s="224"/>
      <c r="C1234" s="225"/>
      <c r="D1234" s="226" t="s">
        <v>152</v>
      </c>
      <c r="E1234" s="227" t="s">
        <v>19</v>
      </c>
      <c r="F1234" s="228" t="s">
        <v>153</v>
      </c>
      <c r="G1234" s="225"/>
      <c r="H1234" s="227" t="s">
        <v>19</v>
      </c>
      <c r="I1234" s="229"/>
      <c r="J1234" s="225"/>
      <c r="K1234" s="225"/>
      <c r="L1234" s="230"/>
      <c r="M1234" s="231"/>
      <c r="N1234" s="232"/>
      <c r="O1234" s="232"/>
      <c r="P1234" s="232"/>
      <c r="Q1234" s="232"/>
      <c r="R1234" s="232"/>
      <c r="S1234" s="232"/>
      <c r="T1234" s="233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34" t="s">
        <v>152</v>
      </c>
      <c r="AU1234" s="234" t="s">
        <v>14</v>
      </c>
      <c r="AV1234" s="13" t="s">
        <v>81</v>
      </c>
      <c r="AW1234" s="13" t="s">
        <v>33</v>
      </c>
      <c r="AX1234" s="13" t="s">
        <v>73</v>
      </c>
      <c r="AY1234" s="234" t="s">
        <v>140</v>
      </c>
    </row>
    <row r="1235" s="14" customFormat="1">
      <c r="A1235" s="14"/>
      <c r="B1235" s="235"/>
      <c r="C1235" s="236"/>
      <c r="D1235" s="226" t="s">
        <v>152</v>
      </c>
      <c r="E1235" s="237" t="s">
        <v>19</v>
      </c>
      <c r="F1235" s="238" t="s">
        <v>1431</v>
      </c>
      <c r="G1235" s="236"/>
      <c r="H1235" s="239">
        <v>14.239000000000001</v>
      </c>
      <c r="I1235" s="240"/>
      <c r="J1235" s="236"/>
      <c r="K1235" s="236"/>
      <c r="L1235" s="241"/>
      <c r="M1235" s="242"/>
      <c r="N1235" s="243"/>
      <c r="O1235" s="243"/>
      <c r="P1235" s="243"/>
      <c r="Q1235" s="243"/>
      <c r="R1235" s="243"/>
      <c r="S1235" s="243"/>
      <c r="T1235" s="244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45" t="s">
        <v>152</v>
      </c>
      <c r="AU1235" s="245" t="s">
        <v>14</v>
      </c>
      <c r="AV1235" s="14" t="s">
        <v>14</v>
      </c>
      <c r="AW1235" s="14" t="s">
        <v>33</v>
      </c>
      <c r="AX1235" s="14" t="s">
        <v>81</v>
      </c>
      <c r="AY1235" s="245" t="s">
        <v>140</v>
      </c>
    </row>
    <row r="1236" s="2" customFormat="1" ht="16.5" customHeight="1">
      <c r="A1236" s="40"/>
      <c r="B1236" s="41"/>
      <c r="C1236" s="206" t="s">
        <v>1432</v>
      </c>
      <c r="D1236" s="206" t="s">
        <v>143</v>
      </c>
      <c r="E1236" s="207" t="s">
        <v>1433</v>
      </c>
      <c r="F1236" s="208" t="s">
        <v>1434</v>
      </c>
      <c r="G1236" s="209" t="s">
        <v>184</v>
      </c>
      <c r="H1236" s="210">
        <v>14.239000000000001</v>
      </c>
      <c r="I1236" s="211"/>
      <c r="J1236" s="212">
        <f>ROUND(I1236*H1236,2)</f>
        <v>0</v>
      </c>
      <c r="K1236" s="208" t="s">
        <v>147</v>
      </c>
      <c r="L1236" s="46"/>
      <c r="M1236" s="213" t="s">
        <v>19</v>
      </c>
      <c r="N1236" s="214" t="s">
        <v>45</v>
      </c>
      <c r="O1236" s="86"/>
      <c r="P1236" s="215">
        <f>O1236*H1236</f>
        <v>0</v>
      </c>
      <c r="Q1236" s="215">
        <v>5.0000000000000002E-05</v>
      </c>
      <c r="R1236" s="215">
        <f>Q1236*H1236</f>
        <v>0.00071195000000000004</v>
      </c>
      <c r="S1236" s="215">
        <v>0</v>
      </c>
      <c r="T1236" s="216">
        <f>S1236*H1236</f>
        <v>0</v>
      </c>
      <c r="U1236" s="40"/>
      <c r="V1236" s="40"/>
      <c r="W1236" s="40"/>
      <c r="X1236" s="40"/>
      <c r="Y1236" s="40"/>
      <c r="Z1236" s="40"/>
      <c r="AA1236" s="40"/>
      <c r="AB1236" s="40"/>
      <c r="AC1236" s="40"/>
      <c r="AD1236" s="40"/>
      <c r="AE1236" s="40"/>
      <c r="AR1236" s="217" t="s">
        <v>248</v>
      </c>
      <c r="AT1236" s="217" t="s">
        <v>143</v>
      </c>
      <c r="AU1236" s="217" t="s">
        <v>14</v>
      </c>
      <c r="AY1236" s="19" t="s">
        <v>140</v>
      </c>
      <c r="BE1236" s="218">
        <f>IF(N1236="základní",J1236,0)</f>
        <v>0</v>
      </c>
      <c r="BF1236" s="218">
        <f>IF(N1236="snížená",J1236,0)</f>
        <v>0</v>
      </c>
      <c r="BG1236" s="218">
        <f>IF(N1236="zákl. přenesená",J1236,0)</f>
        <v>0</v>
      </c>
      <c r="BH1236" s="218">
        <f>IF(N1236="sníž. přenesená",J1236,0)</f>
        <v>0</v>
      </c>
      <c r="BI1236" s="218">
        <f>IF(N1236="nulová",J1236,0)</f>
        <v>0</v>
      </c>
      <c r="BJ1236" s="19" t="s">
        <v>14</v>
      </c>
      <c r="BK1236" s="218">
        <f>ROUND(I1236*H1236,2)</f>
        <v>0</v>
      </c>
      <c r="BL1236" s="19" t="s">
        <v>248</v>
      </c>
      <c r="BM1236" s="217" t="s">
        <v>1435</v>
      </c>
    </row>
    <row r="1237" s="2" customFormat="1">
      <c r="A1237" s="40"/>
      <c r="B1237" s="41"/>
      <c r="C1237" s="42"/>
      <c r="D1237" s="219" t="s">
        <v>150</v>
      </c>
      <c r="E1237" s="42"/>
      <c r="F1237" s="220" t="s">
        <v>1436</v>
      </c>
      <c r="G1237" s="42"/>
      <c r="H1237" s="42"/>
      <c r="I1237" s="221"/>
      <c r="J1237" s="42"/>
      <c r="K1237" s="42"/>
      <c r="L1237" s="46"/>
      <c r="M1237" s="222"/>
      <c r="N1237" s="223"/>
      <c r="O1237" s="86"/>
      <c r="P1237" s="86"/>
      <c r="Q1237" s="86"/>
      <c r="R1237" s="86"/>
      <c r="S1237" s="86"/>
      <c r="T1237" s="87"/>
      <c r="U1237" s="40"/>
      <c r="V1237" s="40"/>
      <c r="W1237" s="40"/>
      <c r="X1237" s="40"/>
      <c r="Y1237" s="40"/>
      <c r="Z1237" s="40"/>
      <c r="AA1237" s="40"/>
      <c r="AB1237" s="40"/>
      <c r="AC1237" s="40"/>
      <c r="AD1237" s="40"/>
      <c r="AE1237" s="40"/>
      <c r="AT1237" s="19" t="s">
        <v>150</v>
      </c>
      <c r="AU1237" s="19" t="s">
        <v>14</v>
      </c>
    </row>
    <row r="1238" s="2" customFormat="1" ht="16.5" customHeight="1">
      <c r="A1238" s="40"/>
      <c r="B1238" s="41"/>
      <c r="C1238" s="206" t="s">
        <v>1437</v>
      </c>
      <c r="D1238" s="206" t="s">
        <v>143</v>
      </c>
      <c r="E1238" s="207" t="s">
        <v>1438</v>
      </c>
      <c r="F1238" s="208" t="s">
        <v>1439</v>
      </c>
      <c r="G1238" s="209" t="s">
        <v>184</v>
      </c>
      <c r="H1238" s="210">
        <v>3.6539999999999999</v>
      </c>
      <c r="I1238" s="211"/>
      <c r="J1238" s="212">
        <f>ROUND(I1238*H1238,2)</f>
        <v>0</v>
      </c>
      <c r="K1238" s="208" t="s">
        <v>147</v>
      </c>
      <c r="L1238" s="46"/>
      <c r="M1238" s="213" t="s">
        <v>19</v>
      </c>
      <c r="N1238" s="214" t="s">
        <v>45</v>
      </c>
      <c r="O1238" s="86"/>
      <c r="P1238" s="215">
        <f>O1238*H1238</f>
        <v>0</v>
      </c>
      <c r="Q1238" s="215">
        <v>0.00029999999999999997</v>
      </c>
      <c r="R1238" s="215">
        <f>Q1238*H1238</f>
        <v>0.0010961999999999999</v>
      </c>
      <c r="S1238" s="215">
        <v>0</v>
      </c>
      <c r="T1238" s="216">
        <f>S1238*H1238</f>
        <v>0</v>
      </c>
      <c r="U1238" s="40"/>
      <c r="V1238" s="40"/>
      <c r="W1238" s="40"/>
      <c r="X1238" s="40"/>
      <c r="Y1238" s="40"/>
      <c r="Z1238" s="40"/>
      <c r="AA1238" s="40"/>
      <c r="AB1238" s="40"/>
      <c r="AC1238" s="40"/>
      <c r="AD1238" s="40"/>
      <c r="AE1238" s="40"/>
      <c r="AR1238" s="217" t="s">
        <v>248</v>
      </c>
      <c r="AT1238" s="217" t="s">
        <v>143</v>
      </c>
      <c r="AU1238" s="217" t="s">
        <v>14</v>
      </c>
      <c r="AY1238" s="19" t="s">
        <v>140</v>
      </c>
      <c r="BE1238" s="218">
        <f>IF(N1238="základní",J1238,0)</f>
        <v>0</v>
      </c>
      <c r="BF1238" s="218">
        <f>IF(N1238="snížená",J1238,0)</f>
        <v>0</v>
      </c>
      <c r="BG1238" s="218">
        <f>IF(N1238="zákl. přenesená",J1238,0)</f>
        <v>0</v>
      </c>
      <c r="BH1238" s="218">
        <f>IF(N1238="sníž. přenesená",J1238,0)</f>
        <v>0</v>
      </c>
      <c r="BI1238" s="218">
        <f>IF(N1238="nulová",J1238,0)</f>
        <v>0</v>
      </c>
      <c r="BJ1238" s="19" t="s">
        <v>14</v>
      </c>
      <c r="BK1238" s="218">
        <f>ROUND(I1238*H1238,2)</f>
        <v>0</v>
      </c>
      <c r="BL1238" s="19" t="s">
        <v>248</v>
      </c>
      <c r="BM1238" s="217" t="s">
        <v>1440</v>
      </c>
    </row>
    <row r="1239" s="2" customFormat="1">
      <c r="A1239" s="40"/>
      <c r="B1239" s="41"/>
      <c r="C1239" s="42"/>
      <c r="D1239" s="219" t="s">
        <v>150</v>
      </c>
      <c r="E1239" s="42"/>
      <c r="F1239" s="220" t="s">
        <v>1441</v>
      </c>
      <c r="G1239" s="42"/>
      <c r="H1239" s="42"/>
      <c r="I1239" s="221"/>
      <c r="J1239" s="42"/>
      <c r="K1239" s="42"/>
      <c r="L1239" s="46"/>
      <c r="M1239" s="222"/>
      <c r="N1239" s="223"/>
      <c r="O1239" s="86"/>
      <c r="P1239" s="86"/>
      <c r="Q1239" s="86"/>
      <c r="R1239" s="86"/>
      <c r="S1239" s="86"/>
      <c r="T1239" s="87"/>
      <c r="U1239" s="40"/>
      <c r="V1239" s="40"/>
      <c r="W1239" s="40"/>
      <c r="X1239" s="40"/>
      <c r="Y1239" s="40"/>
      <c r="Z1239" s="40"/>
      <c r="AA1239" s="40"/>
      <c r="AB1239" s="40"/>
      <c r="AC1239" s="40"/>
      <c r="AD1239" s="40"/>
      <c r="AE1239" s="40"/>
      <c r="AT1239" s="19" t="s">
        <v>150</v>
      </c>
      <c r="AU1239" s="19" t="s">
        <v>14</v>
      </c>
    </row>
    <row r="1240" s="13" customFormat="1">
      <c r="A1240" s="13"/>
      <c r="B1240" s="224"/>
      <c r="C1240" s="225"/>
      <c r="D1240" s="226" t="s">
        <v>152</v>
      </c>
      <c r="E1240" s="227" t="s">
        <v>19</v>
      </c>
      <c r="F1240" s="228" t="s">
        <v>153</v>
      </c>
      <c r="G1240" s="225"/>
      <c r="H1240" s="227" t="s">
        <v>19</v>
      </c>
      <c r="I1240" s="229"/>
      <c r="J1240" s="225"/>
      <c r="K1240" s="225"/>
      <c r="L1240" s="230"/>
      <c r="M1240" s="231"/>
      <c r="N1240" s="232"/>
      <c r="O1240" s="232"/>
      <c r="P1240" s="232"/>
      <c r="Q1240" s="232"/>
      <c r="R1240" s="232"/>
      <c r="S1240" s="232"/>
      <c r="T1240" s="233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34" t="s">
        <v>152</v>
      </c>
      <c r="AU1240" s="234" t="s">
        <v>14</v>
      </c>
      <c r="AV1240" s="13" t="s">
        <v>81</v>
      </c>
      <c r="AW1240" s="13" t="s">
        <v>33</v>
      </c>
      <c r="AX1240" s="13" t="s">
        <v>73</v>
      </c>
      <c r="AY1240" s="234" t="s">
        <v>140</v>
      </c>
    </row>
    <row r="1241" s="13" customFormat="1">
      <c r="A1241" s="13"/>
      <c r="B1241" s="224"/>
      <c r="C1241" s="225"/>
      <c r="D1241" s="226" t="s">
        <v>152</v>
      </c>
      <c r="E1241" s="227" t="s">
        <v>19</v>
      </c>
      <c r="F1241" s="228" t="s">
        <v>1442</v>
      </c>
      <c r="G1241" s="225"/>
      <c r="H1241" s="227" t="s">
        <v>19</v>
      </c>
      <c r="I1241" s="229"/>
      <c r="J1241" s="225"/>
      <c r="K1241" s="225"/>
      <c r="L1241" s="230"/>
      <c r="M1241" s="231"/>
      <c r="N1241" s="232"/>
      <c r="O1241" s="232"/>
      <c r="P1241" s="232"/>
      <c r="Q1241" s="232"/>
      <c r="R1241" s="232"/>
      <c r="S1241" s="232"/>
      <c r="T1241" s="233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34" t="s">
        <v>152</v>
      </c>
      <c r="AU1241" s="234" t="s">
        <v>14</v>
      </c>
      <c r="AV1241" s="13" t="s">
        <v>81</v>
      </c>
      <c r="AW1241" s="13" t="s">
        <v>33</v>
      </c>
      <c r="AX1241" s="13" t="s">
        <v>73</v>
      </c>
      <c r="AY1241" s="234" t="s">
        <v>140</v>
      </c>
    </row>
    <row r="1242" s="14" customFormat="1">
      <c r="A1242" s="14"/>
      <c r="B1242" s="235"/>
      <c r="C1242" s="236"/>
      <c r="D1242" s="226" t="s">
        <v>152</v>
      </c>
      <c r="E1242" s="237" t="s">
        <v>19</v>
      </c>
      <c r="F1242" s="238" t="s">
        <v>1443</v>
      </c>
      <c r="G1242" s="236"/>
      <c r="H1242" s="239">
        <v>3.6539999999999999</v>
      </c>
      <c r="I1242" s="240"/>
      <c r="J1242" s="236"/>
      <c r="K1242" s="236"/>
      <c r="L1242" s="241"/>
      <c r="M1242" s="242"/>
      <c r="N1242" s="243"/>
      <c r="O1242" s="243"/>
      <c r="P1242" s="243"/>
      <c r="Q1242" s="243"/>
      <c r="R1242" s="243"/>
      <c r="S1242" s="243"/>
      <c r="T1242" s="244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45" t="s">
        <v>152</v>
      </c>
      <c r="AU1242" s="245" t="s">
        <v>14</v>
      </c>
      <c r="AV1242" s="14" t="s">
        <v>14</v>
      </c>
      <c r="AW1242" s="14" t="s">
        <v>33</v>
      </c>
      <c r="AX1242" s="14" t="s">
        <v>81</v>
      </c>
      <c r="AY1242" s="245" t="s">
        <v>140</v>
      </c>
    </row>
    <row r="1243" s="2" customFormat="1" ht="33" customHeight="1">
      <c r="A1243" s="40"/>
      <c r="B1243" s="41"/>
      <c r="C1243" s="268" t="s">
        <v>1444</v>
      </c>
      <c r="D1243" s="268" t="s">
        <v>329</v>
      </c>
      <c r="E1243" s="269" t="s">
        <v>1445</v>
      </c>
      <c r="F1243" s="270" t="s">
        <v>1446</v>
      </c>
      <c r="G1243" s="271" t="s">
        <v>184</v>
      </c>
      <c r="H1243" s="272">
        <v>4.0190000000000001</v>
      </c>
      <c r="I1243" s="273"/>
      <c r="J1243" s="274">
        <f>ROUND(I1243*H1243,2)</f>
        <v>0</v>
      </c>
      <c r="K1243" s="270" t="s">
        <v>147</v>
      </c>
      <c r="L1243" s="275"/>
      <c r="M1243" s="276" t="s">
        <v>19</v>
      </c>
      <c r="N1243" s="277" t="s">
        <v>45</v>
      </c>
      <c r="O1243" s="86"/>
      <c r="P1243" s="215">
        <f>O1243*H1243</f>
        <v>0</v>
      </c>
      <c r="Q1243" s="215">
        <v>0.0025000000000000001</v>
      </c>
      <c r="R1243" s="215">
        <f>Q1243*H1243</f>
        <v>0.010047500000000001</v>
      </c>
      <c r="S1243" s="215">
        <v>0</v>
      </c>
      <c r="T1243" s="216">
        <f>S1243*H1243</f>
        <v>0</v>
      </c>
      <c r="U1243" s="40"/>
      <c r="V1243" s="40"/>
      <c r="W1243" s="40"/>
      <c r="X1243" s="40"/>
      <c r="Y1243" s="40"/>
      <c r="Z1243" s="40"/>
      <c r="AA1243" s="40"/>
      <c r="AB1243" s="40"/>
      <c r="AC1243" s="40"/>
      <c r="AD1243" s="40"/>
      <c r="AE1243" s="40"/>
      <c r="AR1243" s="217" t="s">
        <v>377</v>
      </c>
      <c r="AT1243" s="217" t="s">
        <v>329</v>
      </c>
      <c r="AU1243" s="217" t="s">
        <v>14</v>
      </c>
      <c r="AY1243" s="19" t="s">
        <v>140</v>
      </c>
      <c r="BE1243" s="218">
        <f>IF(N1243="základní",J1243,0)</f>
        <v>0</v>
      </c>
      <c r="BF1243" s="218">
        <f>IF(N1243="snížená",J1243,0)</f>
        <v>0</v>
      </c>
      <c r="BG1243" s="218">
        <f>IF(N1243="zákl. přenesená",J1243,0)</f>
        <v>0</v>
      </c>
      <c r="BH1243" s="218">
        <f>IF(N1243="sníž. přenesená",J1243,0)</f>
        <v>0</v>
      </c>
      <c r="BI1243" s="218">
        <f>IF(N1243="nulová",J1243,0)</f>
        <v>0</v>
      </c>
      <c r="BJ1243" s="19" t="s">
        <v>14</v>
      </c>
      <c r="BK1243" s="218">
        <f>ROUND(I1243*H1243,2)</f>
        <v>0</v>
      </c>
      <c r="BL1243" s="19" t="s">
        <v>248</v>
      </c>
      <c r="BM1243" s="217" t="s">
        <v>1447</v>
      </c>
    </row>
    <row r="1244" s="14" customFormat="1">
      <c r="A1244" s="14"/>
      <c r="B1244" s="235"/>
      <c r="C1244" s="236"/>
      <c r="D1244" s="226" t="s">
        <v>152</v>
      </c>
      <c r="E1244" s="236"/>
      <c r="F1244" s="238" t="s">
        <v>1448</v>
      </c>
      <c r="G1244" s="236"/>
      <c r="H1244" s="239">
        <v>4.0190000000000001</v>
      </c>
      <c r="I1244" s="240"/>
      <c r="J1244" s="236"/>
      <c r="K1244" s="236"/>
      <c r="L1244" s="241"/>
      <c r="M1244" s="242"/>
      <c r="N1244" s="243"/>
      <c r="O1244" s="243"/>
      <c r="P1244" s="243"/>
      <c r="Q1244" s="243"/>
      <c r="R1244" s="243"/>
      <c r="S1244" s="243"/>
      <c r="T1244" s="244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45" t="s">
        <v>152</v>
      </c>
      <c r="AU1244" s="245" t="s">
        <v>14</v>
      </c>
      <c r="AV1244" s="14" t="s">
        <v>14</v>
      </c>
      <c r="AW1244" s="14" t="s">
        <v>4</v>
      </c>
      <c r="AX1244" s="14" t="s">
        <v>81</v>
      </c>
      <c r="AY1244" s="245" t="s">
        <v>140</v>
      </c>
    </row>
    <row r="1245" s="2" customFormat="1" ht="16.5" customHeight="1">
      <c r="A1245" s="40"/>
      <c r="B1245" s="41"/>
      <c r="C1245" s="206" t="s">
        <v>1449</v>
      </c>
      <c r="D1245" s="206" t="s">
        <v>143</v>
      </c>
      <c r="E1245" s="207" t="s">
        <v>1450</v>
      </c>
      <c r="F1245" s="208" t="s">
        <v>1451</v>
      </c>
      <c r="G1245" s="209" t="s">
        <v>303</v>
      </c>
      <c r="H1245" s="210">
        <v>20</v>
      </c>
      <c r="I1245" s="211"/>
      <c r="J1245" s="212">
        <f>ROUND(I1245*H1245,2)</f>
        <v>0</v>
      </c>
      <c r="K1245" s="208" t="s">
        <v>147</v>
      </c>
      <c r="L1245" s="46"/>
      <c r="M1245" s="213" t="s">
        <v>19</v>
      </c>
      <c r="N1245" s="214" t="s">
        <v>45</v>
      </c>
      <c r="O1245" s="86"/>
      <c r="P1245" s="215">
        <f>O1245*H1245</f>
        <v>0</v>
      </c>
      <c r="Q1245" s="215">
        <v>0</v>
      </c>
      <c r="R1245" s="215">
        <f>Q1245*H1245</f>
        <v>0</v>
      </c>
      <c r="S1245" s="215">
        <v>0</v>
      </c>
      <c r="T1245" s="216">
        <f>S1245*H1245</f>
        <v>0</v>
      </c>
      <c r="U1245" s="40"/>
      <c r="V1245" s="40"/>
      <c r="W1245" s="40"/>
      <c r="X1245" s="40"/>
      <c r="Y1245" s="40"/>
      <c r="Z1245" s="40"/>
      <c r="AA1245" s="40"/>
      <c r="AB1245" s="40"/>
      <c r="AC1245" s="40"/>
      <c r="AD1245" s="40"/>
      <c r="AE1245" s="40"/>
      <c r="AR1245" s="217" t="s">
        <v>248</v>
      </c>
      <c r="AT1245" s="217" t="s">
        <v>143</v>
      </c>
      <c r="AU1245" s="217" t="s">
        <v>14</v>
      </c>
      <c r="AY1245" s="19" t="s">
        <v>140</v>
      </c>
      <c r="BE1245" s="218">
        <f>IF(N1245="základní",J1245,0)</f>
        <v>0</v>
      </c>
      <c r="BF1245" s="218">
        <f>IF(N1245="snížená",J1245,0)</f>
        <v>0</v>
      </c>
      <c r="BG1245" s="218">
        <f>IF(N1245="zákl. přenesená",J1245,0)</f>
        <v>0</v>
      </c>
      <c r="BH1245" s="218">
        <f>IF(N1245="sníž. přenesená",J1245,0)</f>
        <v>0</v>
      </c>
      <c r="BI1245" s="218">
        <f>IF(N1245="nulová",J1245,0)</f>
        <v>0</v>
      </c>
      <c r="BJ1245" s="19" t="s">
        <v>14</v>
      </c>
      <c r="BK1245" s="218">
        <f>ROUND(I1245*H1245,2)</f>
        <v>0</v>
      </c>
      <c r="BL1245" s="19" t="s">
        <v>248</v>
      </c>
      <c r="BM1245" s="217" t="s">
        <v>1452</v>
      </c>
    </row>
    <row r="1246" s="2" customFormat="1">
      <c r="A1246" s="40"/>
      <c r="B1246" s="41"/>
      <c r="C1246" s="42"/>
      <c r="D1246" s="219" t="s">
        <v>150</v>
      </c>
      <c r="E1246" s="42"/>
      <c r="F1246" s="220" t="s">
        <v>1453</v>
      </c>
      <c r="G1246" s="42"/>
      <c r="H1246" s="42"/>
      <c r="I1246" s="221"/>
      <c r="J1246" s="42"/>
      <c r="K1246" s="42"/>
      <c r="L1246" s="46"/>
      <c r="M1246" s="222"/>
      <c r="N1246" s="223"/>
      <c r="O1246" s="86"/>
      <c r="P1246" s="86"/>
      <c r="Q1246" s="86"/>
      <c r="R1246" s="86"/>
      <c r="S1246" s="86"/>
      <c r="T1246" s="87"/>
      <c r="U1246" s="40"/>
      <c r="V1246" s="40"/>
      <c r="W1246" s="40"/>
      <c r="X1246" s="40"/>
      <c r="Y1246" s="40"/>
      <c r="Z1246" s="40"/>
      <c r="AA1246" s="40"/>
      <c r="AB1246" s="40"/>
      <c r="AC1246" s="40"/>
      <c r="AD1246" s="40"/>
      <c r="AE1246" s="40"/>
      <c r="AT1246" s="19" t="s">
        <v>150</v>
      </c>
      <c r="AU1246" s="19" t="s">
        <v>14</v>
      </c>
    </row>
    <row r="1247" s="2" customFormat="1" ht="16.5" customHeight="1">
      <c r="A1247" s="40"/>
      <c r="B1247" s="41"/>
      <c r="C1247" s="206" t="s">
        <v>1454</v>
      </c>
      <c r="D1247" s="206" t="s">
        <v>143</v>
      </c>
      <c r="E1247" s="207" t="s">
        <v>1455</v>
      </c>
      <c r="F1247" s="208" t="s">
        <v>1456</v>
      </c>
      <c r="G1247" s="209" t="s">
        <v>303</v>
      </c>
      <c r="H1247" s="210">
        <v>26.199999999999999</v>
      </c>
      <c r="I1247" s="211"/>
      <c r="J1247" s="212">
        <f>ROUND(I1247*H1247,2)</f>
        <v>0</v>
      </c>
      <c r="K1247" s="208" t="s">
        <v>147</v>
      </c>
      <c r="L1247" s="46"/>
      <c r="M1247" s="213" t="s">
        <v>19</v>
      </c>
      <c r="N1247" s="214" t="s">
        <v>45</v>
      </c>
      <c r="O1247" s="86"/>
      <c r="P1247" s="215">
        <f>O1247*H1247</f>
        <v>0</v>
      </c>
      <c r="Q1247" s="215">
        <v>0.00012</v>
      </c>
      <c r="R1247" s="215">
        <f>Q1247*H1247</f>
        <v>0.0031440000000000001</v>
      </c>
      <c r="S1247" s="215">
        <v>0</v>
      </c>
      <c r="T1247" s="216">
        <f>S1247*H1247</f>
        <v>0</v>
      </c>
      <c r="U1247" s="40"/>
      <c r="V1247" s="40"/>
      <c r="W1247" s="40"/>
      <c r="X1247" s="40"/>
      <c r="Y1247" s="40"/>
      <c r="Z1247" s="40"/>
      <c r="AA1247" s="40"/>
      <c r="AB1247" s="40"/>
      <c r="AC1247" s="40"/>
      <c r="AD1247" s="40"/>
      <c r="AE1247" s="40"/>
      <c r="AR1247" s="217" t="s">
        <v>248</v>
      </c>
      <c r="AT1247" s="217" t="s">
        <v>143</v>
      </c>
      <c r="AU1247" s="217" t="s">
        <v>14</v>
      </c>
      <c r="AY1247" s="19" t="s">
        <v>140</v>
      </c>
      <c r="BE1247" s="218">
        <f>IF(N1247="základní",J1247,0)</f>
        <v>0</v>
      </c>
      <c r="BF1247" s="218">
        <f>IF(N1247="snížená",J1247,0)</f>
        <v>0</v>
      </c>
      <c r="BG1247" s="218">
        <f>IF(N1247="zákl. přenesená",J1247,0)</f>
        <v>0</v>
      </c>
      <c r="BH1247" s="218">
        <f>IF(N1247="sníž. přenesená",J1247,0)</f>
        <v>0</v>
      </c>
      <c r="BI1247" s="218">
        <f>IF(N1247="nulová",J1247,0)</f>
        <v>0</v>
      </c>
      <c r="BJ1247" s="19" t="s">
        <v>14</v>
      </c>
      <c r="BK1247" s="218">
        <f>ROUND(I1247*H1247,2)</f>
        <v>0</v>
      </c>
      <c r="BL1247" s="19" t="s">
        <v>248</v>
      </c>
      <c r="BM1247" s="217" t="s">
        <v>1457</v>
      </c>
    </row>
    <row r="1248" s="2" customFormat="1">
      <c r="A1248" s="40"/>
      <c r="B1248" s="41"/>
      <c r="C1248" s="42"/>
      <c r="D1248" s="219" t="s">
        <v>150</v>
      </c>
      <c r="E1248" s="42"/>
      <c r="F1248" s="220" t="s">
        <v>1458</v>
      </c>
      <c r="G1248" s="42"/>
      <c r="H1248" s="42"/>
      <c r="I1248" s="221"/>
      <c r="J1248" s="42"/>
      <c r="K1248" s="42"/>
      <c r="L1248" s="46"/>
      <c r="M1248" s="222"/>
      <c r="N1248" s="223"/>
      <c r="O1248" s="86"/>
      <c r="P1248" s="86"/>
      <c r="Q1248" s="86"/>
      <c r="R1248" s="86"/>
      <c r="S1248" s="86"/>
      <c r="T1248" s="87"/>
      <c r="U1248" s="40"/>
      <c r="V1248" s="40"/>
      <c r="W1248" s="40"/>
      <c r="X1248" s="40"/>
      <c r="Y1248" s="40"/>
      <c r="Z1248" s="40"/>
      <c r="AA1248" s="40"/>
      <c r="AB1248" s="40"/>
      <c r="AC1248" s="40"/>
      <c r="AD1248" s="40"/>
      <c r="AE1248" s="40"/>
      <c r="AT1248" s="19" t="s">
        <v>150</v>
      </c>
      <c r="AU1248" s="19" t="s">
        <v>14</v>
      </c>
    </row>
    <row r="1249" s="13" customFormat="1">
      <c r="A1249" s="13"/>
      <c r="B1249" s="224"/>
      <c r="C1249" s="225"/>
      <c r="D1249" s="226" t="s">
        <v>152</v>
      </c>
      <c r="E1249" s="227" t="s">
        <v>19</v>
      </c>
      <c r="F1249" s="228" t="s">
        <v>153</v>
      </c>
      <c r="G1249" s="225"/>
      <c r="H1249" s="227" t="s">
        <v>19</v>
      </c>
      <c r="I1249" s="229"/>
      <c r="J1249" s="225"/>
      <c r="K1249" s="225"/>
      <c r="L1249" s="230"/>
      <c r="M1249" s="231"/>
      <c r="N1249" s="232"/>
      <c r="O1249" s="232"/>
      <c r="P1249" s="232"/>
      <c r="Q1249" s="232"/>
      <c r="R1249" s="232"/>
      <c r="S1249" s="232"/>
      <c r="T1249" s="233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34" t="s">
        <v>152</v>
      </c>
      <c r="AU1249" s="234" t="s">
        <v>14</v>
      </c>
      <c r="AV1249" s="13" t="s">
        <v>81</v>
      </c>
      <c r="AW1249" s="13" t="s">
        <v>33</v>
      </c>
      <c r="AX1249" s="13" t="s">
        <v>73</v>
      </c>
      <c r="AY1249" s="234" t="s">
        <v>140</v>
      </c>
    </row>
    <row r="1250" s="13" customFormat="1">
      <c r="A1250" s="13"/>
      <c r="B1250" s="224"/>
      <c r="C1250" s="225"/>
      <c r="D1250" s="226" t="s">
        <v>152</v>
      </c>
      <c r="E1250" s="227" t="s">
        <v>19</v>
      </c>
      <c r="F1250" s="228" t="s">
        <v>1442</v>
      </c>
      <c r="G1250" s="225"/>
      <c r="H1250" s="227" t="s">
        <v>19</v>
      </c>
      <c r="I1250" s="229"/>
      <c r="J1250" s="225"/>
      <c r="K1250" s="225"/>
      <c r="L1250" s="230"/>
      <c r="M1250" s="231"/>
      <c r="N1250" s="232"/>
      <c r="O1250" s="232"/>
      <c r="P1250" s="232"/>
      <c r="Q1250" s="232"/>
      <c r="R1250" s="232"/>
      <c r="S1250" s="232"/>
      <c r="T1250" s="233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34" t="s">
        <v>152</v>
      </c>
      <c r="AU1250" s="234" t="s">
        <v>14</v>
      </c>
      <c r="AV1250" s="13" t="s">
        <v>81</v>
      </c>
      <c r="AW1250" s="13" t="s">
        <v>33</v>
      </c>
      <c r="AX1250" s="13" t="s">
        <v>73</v>
      </c>
      <c r="AY1250" s="234" t="s">
        <v>140</v>
      </c>
    </row>
    <row r="1251" s="14" customFormat="1">
      <c r="A1251" s="14"/>
      <c r="B1251" s="235"/>
      <c r="C1251" s="236"/>
      <c r="D1251" s="226" t="s">
        <v>152</v>
      </c>
      <c r="E1251" s="237" t="s">
        <v>19</v>
      </c>
      <c r="F1251" s="238" t="s">
        <v>1459</v>
      </c>
      <c r="G1251" s="236"/>
      <c r="H1251" s="239">
        <v>26.199999999999999</v>
      </c>
      <c r="I1251" s="240"/>
      <c r="J1251" s="236"/>
      <c r="K1251" s="236"/>
      <c r="L1251" s="241"/>
      <c r="M1251" s="242"/>
      <c r="N1251" s="243"/>
      <c r="O1251" s="243"/>
      <c r="P1251" s="243"/>
      <c r="Q1251" s="243"/>
      <c r="R1251" s="243"/>
      <c r="S1251" s="243"/>
      <c r="T1251" s="244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45" t="s">
        <v>152</v>
      </c>
      <c r="AU1251" s="245" t="s">
        <v>14</v>
      </c>
      <c r="AV1251" s="14" t="s">
        <v>14</v>
      </c>
      <c r="AW1251" s="14" t="s">
        <v>33</v>
      </c>
      <c r="AX1251" s="14" t="s">
        <v>81</v>
      </c>
      <c r="AY1251" s="245" t="s">
        <v>140</v>
      </c>
    </row>
    <row r="1252" s="2" customFormat="1" ht="33" customHeight="1">
      <c r="A1252" s="40"/>
      <c r="B1252" s="41"/>
      <c r="C1252" s="268" t="s">
        <v>1460</v>
      </c>
      <c r="D1252" s="268" t="s">
        <v>329</v>
      </c>
      <c r="E1252" s="269" t="s">
        <v>1445</v>
      </c>
      <c r="F1252" s="270" t="s">
        <v>1446</v>
      </c>
      <c r="G1252" s="271" t="s">
        <v>184</v>
      </c>
      <c r="H1252" s="272">
        <v>8.6460000000000008</v>
      </c>
      <c r="I1252" s="273"/>
      <c r="J1252" s="274">
        <f>ROUND(I1252*H1252,2)</f>
        <v>0</v>
      </c>
      <c r="K1252" s="270" t="s">
        <v>147</v>
      </c>
      <c r="L1252" s="275"/>
      <c r="M1252" s="276" t="s">
        <v>19</v>
      </c>
      <c r="N1252" s="277" t="s">
        <v>45</v>
      </c>
      <c r="O1252" s="86"/>
      <c r="P1252" s="215">
        <f>O1252*H1252</f>
        <v>0</v>
      </c>
      <c r="Q1252" s="215">
        <v>0.0025000000000000001</v>
      </c>
      <c r="R1252" s="215">
        <f>Q1252*H1252</f>
        <v>0.021615000000000002</v>
      </c>
      <c r="S1252" s="215">
        <v>0</v>
      </c>
      <c r="T1252" s="216">
        <f>S1252*H1252</f>
        <v>0</v>
      </c>
      <c r="U1252" s="40"/>
      <c r="V1252" s="40"/>
      <c r="W1252" s="40"/>
      <c r="X1252" s="40"/>
      <c r="Y1252" s="40"/>
      <c r="Z1252" s="40"/>
      <c r="AA1252" s="40"/>
      <c r="AB1252" s="40"/>
      <c r="AC1252" s="40"/>
      <c r="AD1252" s="40"/>
      <c r="AE1252" s="40"/>
      <c r="AR1252" s="217" t="s">
        <v>377</v>
      </c>
      <c r="AT1252" s="217" t="s">
        <v>329</v>
      </c>
      <c r="AU1252" s="217" t="s">
        <v>14</v>
      </c>
      <c r="AY1252" s="19" t="s">
        <v>140</v>
      </c>
      <c r="BE1252" s="218">
        <f>IF(N1252="základní",J1252,0)</f>
        <v>0</v>
      </c>
      <c r="BF1252" s="218">
        <f>IF(N1252="snížená",J1252,0)</f>
        <v>0</v>
      </c>
      <c r="BG1252" s="218">
        <f>IF(N1252="zákl. přenesená",J1252,0)</f>
        <v>0</v>
      </c>
      <c r="BH1252" s="218">
        <f>IF(N1252="sníž. přenesená",J1252,0)</f>
        <v>0</v>
      </c>
      <c r="BI1252" s="218">
        <f>IF(N1252="nulová",J1252,0)</f>
        <v>0</v>
      </c>
      <c r="BJ1252" s="19" t="s">
        <v>14</v>
      </c>
      <c r="BK1252" s="218">
        <f>ROUND(I1252*H1252,2)</f>
        <v>0</v>
      </c>
      <c r="BL1252" s="19" t="s">
        <v>248</v>
      </c>
      <c r="BM1252" s="217" t="s">
        <v>1461</v>
      </c>
    </row>
    <row r="1253" s="14" customFormat="1">
      <c r="A1253" s="14"/>
      <c r="B1253" s="235"/>
      <c r="C1253" s="236"/>
      <c r="D1253" s="226" t="s">
        <v>152</v>
      </c>
      <c r="E1253" s="236"/>
      <c r="F1253" s="238" t="s">
        <v>1462</v>
      </c>
      <c r="G1253" s="236"/>
      <c r="H1253" s="239">
        <v>8.6460000000000008</v>
      </c>
      <c r="I1253" s="240"/>
      <c r="J1253" s="236"/>
      <c r="K1253" s="236"/>
      <c r="L1253" s="241"/>
      <c r="M1253" s="242"/>
      <c r="N1253" s="243"/>
      <c r="O1253" s="243"/>
      <c r="P1253" s="243"/>
      <c r="Q1253" s="243"/>
      <c r="R1253" s="243"/>
      <c r="S1253" s="243"/>
      <c r="T1253" s="244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45" t="s">
        <v>152</v>
      </c>
      <c r="AU1253" s="245" t="s">
        <v>14</v>
      </c>
      <c r="AV1253" s="14" t="s">
        <v>14</v>
      </c>
      <c r="AW1253" s="14" t="s">
        <v>4</v>
      </c>
      <c r="AX1253" s="14" t="s">
        <v>81</v>
      </c>
      <c r="AY1253" s="245" t="s">
        <v>140</v>
      </c>
    </row>
    <row r="1254" s="2" customFormat="1" ht="16.5" customHeight="1">
      <c r="A1254" s="40"/>
      <c r="B1254" s="41"/>
      <c r="C1254" s="206" t="s">
        <v>1463</v>
      </c>
      <c r="D1254" s="206" t="s">
        <v>143</v>
      </c>
      <c r="E1254" s="207" t="s">
        <v>1464</v>
      </c>
      <c r="F1254" s="208" t="s">
        <v>1465</v>
      </c>
      <c r="G1254" s="209" t="s">
        <v>303</v>
      </c>
      <c r="H1254" s="210">
        <v>26.199999999999999</v>
      </c>
      <c r="I1254" s="211"/>
      <c r="J1254" s="212">
        <f>ROUND(I1254*H1254,2)</f>
        <v>0</v>
      </c>
      <c r="K1254" s="208" t="s">
        <v>147</v>
      </c>
      <c r="L1254" s="46"/>
      <c r="M1254" s="213" t="s">
        <v>19</v>
      </c>
      <c r="N1254" s="214" t="s">
        <v>45</v>
      </c>
      <c r="O1254" s="86"/>
      <c r="P1254" s="215">
        <f>O1254*H1254</f>
        <v>0</v>
      </c>
      <c r="Q1254" s="215">
        <v>8.0000000000000007E-05</v>
      </c>
      <c r="R1254" s="215">
        <f>Q1254*H1254</f>
        <v>0.0020960000000000002</v>
      </c>
      <c r="S1254" s="215">
        <v>0</v>
      </c>
      <c r="T1254" s="216">
        <f>S1254*H1254</f>
        <v>0</v>
      </c>
      <c r="U1254" s="40"/>
      <c r="V1254" s="40"/>
      <c r="W1254" s="40"/>
      <c r="X1254" s="40"/>
      <c r="Y1254" s="40"/>
      <c r="Z1254" s="40"/>
      <c r="AA1254" s="40"/>
      <c r="AB1254" s="40"/>
      <c r="AC1254" s="40"/>
      <c r="AD1254" s="40"/>
      <c r="AE1254" s="40"/>
      <c r="AR1254" s="217" t="s">
        <v>248</v>
      </c>
      <c r="AT1254" s="217" t="s">
        <v>143</v>
      </c>
      <c r="AU1254" s="217" t="s">
        <v>14</v>
      </c>
      <c r="AY1254" s="19" t="s">
        <v>140</v>
      </c>
      <c r="BE1254" s="218">
        <f>IF(N1254="základní",J1254,0)</f>
        <v>0</v>
      </c>
      <c r="BF1254" s="218">
        <f>IF(N1254="snížená",J1254,0)</f>
        <v>0</v>
      </c>
      <c r="BG1254" s="218">
        <f>IF(N1254="zákl. přenesená",J1254,0)</f>
        <v>0</v>
      </c>
      <c r="BH1254" s="218">
        <f>IF(N1254="sníž. přenesená",J1254,0)</f>
        <v>0</v>
      </c>
      <c r="BI1254" s="218">
        <f>IF(N1254="nulová",J1254,0)</f>
        <v>0</v>
      </c>
      <c r="BJ1254" s="19" t="s">
        <v>14</v>
      </c>
      <c r="BK1254" s="218">
        <f>ROUND(I1254*H1254,2)</f>
        <v>0</v>
      </c>
      <c r="BL1254" s="19" t="s">
        <v>248</v>
      </c>
      <c r="BM1254" s="217" t="s">
        <v>1466</v>
      </c>
    </row>
    <row r="1255" s="2" customFormat="1">
      <c r="A1255" s="40"/>
      <c r="B1255" s="41"/>
      <c r="C1255" s="42"/>
      <c r="D1255" s="219" t="s">
        <v>150</v>
      </c>
      <c r="E1255" s="42"/>
      <c r="F1255" s="220" t="s">
        <v>1467</v>
      </c>
      <c r="G1255" s="42"/>
      <c r="H1255" s="42"/>
      <c r="I1255" s="221"/>
      <c r="J1255" s="42"/>
      <c r="K1255" s="42"/>
      <c r="L1255" s="46"/>
      <c r="M1255" s="222"/>
      <c r="N1255" s="223"/>
      <c r="O1255" s="86"/>
      <c r="P1255" s="86"/>
      <c r="Q1255" s="86"/>
      <c r="R1255" s="86"/>
      <c r="S1255" s="86"/>
      <c r="T1255" s="87"/>
      <c r="U1255" s="40"/>
      <c r="V1255" s="40"/>
      <c r="W1255" s="40"/>
      <c r="X1255" s="40"/>
      <c r="Y1255" s="40"/>
      <c r="Z1255" s="40"/>
      <c r="AA1255" s="40"/>
      <c r="AB1255" s="40"/>
      <c r="AC1255" s="40"/>
      <c r="AD1255" s="40"/>
      <c r="AE1255" s="40"/>
      <c r="AT1255" s="19" t="s">
        <v>150</v>
      </c>
      <c r="AU1255" s="19" t="s">
        <v>14</v>
      </c>
    </row>
    <row r="1256" s="2" customFormat="1" ht="33" customHeight="1">
      <c r="A1256" s="40"/>
      <c r="B1256" s="41"/>
      <c r="C1256" s="268" t="s">
        <v>1468</v>
      </c>
      <c r="D1256" s="268" t="s">
        <v>329</v>
      </c>
      <c r="E1256" s="269" t="s">
        <v>1445</v>
      </c>
      <c r="F1256" s="270" t="s">
        <v>1446</v>
      </c>
      <c r="G1256" s="271" t="s">
        <v>184</v>
      </c>
      <c r="H1256" s="272">
        <v>5.7640000000000002</v>
      </c>
      <c r="I1256" s="273"/>
      <c r="J1256" s="274">
        <f>ROUND(I1256*H1256,2)</f>
        <v>0</v>
      </c>
      <c r="K1256" s="270" t="s">
        <v>147</v>
      </c>
      <c r="L1256" s="275"/>
      <c r="M1256" s="276" t="s">
        <v>19</v>
      </c>
      <c r="N1256" s="277" t="s">
        <v>45</v>
      </c>
      <c r="O1256" s="86"/>
      <c r="P1256" s="215">
        <f>O1256*H1256</f>
        <v>0</v>
      </c>
      <c r="Q1256" s="215">
        <v>0.0025000000000000001</v>
      </c>
      <c r="R1256" s="215">
        <f>Q1256*H1256</f>
        <v>0.014410000000000001</v>
      </c>
      <c r="S1256" s="215">
        <v>0</v>
      </c>
      <c r="T1256" s="216">
        <f>S1256*H1256</f>
        <v>0</v>
      </c>
      <c r="U1256" s="40"/>
      <c r="V1256" s="40"/>
      <c r="W1256" s="40"/>
      <c r="X1256" s="40"/>
      <c r="Y1256" s="40"/>
      <c r="Z1256" s="40"/>
      <c r="AA1256" s="40"/>
      <c r="AB1256" s="40"/>
      <c r="AC1256" s="40"/>
      <c r="AD1256" s="40"/>
      <c r="AE1256" s="40"/>
      <c r="AR1256" s="217" t="s">
        <v>377</v>
      </c>
      <c r="AT1256" s="217" t="s">
        <v>329</v>
      </c>
      <c r="AU1256" s="217" t="s">
        <v>14</v>
      </c>
      <c r="AY1256" s="19" t="s">
        <v>140</v>
      </c>
      <c r="BE1256" s="218">
        <f>IF(N1256="základní",J1256,0)</f>
        <v>0</v>
      </c>
      <c r="BF1256" s="218">
        <f>IF(N1256="snížená",J1256,0)</f>
        <v>0</v>
      </c>
      <c r="BG1256" s="218">
        <f>IF(N1256="zákl. přenesená",J1256,0)</f>
        <v>0</v>
      </c>
      <c r="BH1256" s="218">
        <f>IF(N1256="sníž. přenesená",J1256,0)</f>
        <v>0</v>
      </c>
      <c r="BI1256" s="218">
        <f>IF(N1256="nulová",J1256,0)</f>
        <v>0</v>
      </c>
      <c r="BJ1256" s="19" t="s">
        <v>14</v>
      </c>
      <c r="BK1256" s="218">
        <f>ROUND(I1256*H1256,2)</f>
        <v>0</v>
      </c>
      <c r="BL1256" s="19" t="s">
        <v>248</v>
      </c>
      <c r="BM1256" s="217" t="s">
        <v>1469</v>
      </c>
    </row>
    <row r="1257" s="14" customFormat="1">
      <c r="A1257" s="14"/>
      <c r="B1257" s="235"/>
      <c r="C1257" s="236"/>
      <c r="D1257" s="226" t="s">
        <v>152</v>
      </c>
      <c r="E1257" s="236"/>
      <c r="F1257" s="238" t="s">
        <v>1470</v>
      </c>
      <c r="G1257" s="236"/>
      <c r="H1257" s="239">
        <v>5.7640000000000002</v>
      </c>
      <c r="I1257" s="240"/>
      <c r="J1257" s="236"/>
      <c r="K1257" s="236"/>
      <c r="L1257" s="241"/>
      <c r="M1257" s="242"/>
      <c r="N1257" s="243"/>
      <c r="O1257" s="243"/>
      <c r="P1257" s="243"/>
      <c r="Q1257" s="243"/>
      <c r="R1257" s="243"/>
      <c r="S1257" s="243"/>
      <c r="T1257" s="244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45" t="s">
        <v>152</v>
      </c>
      <c r="AU1257" s="245" t="s">
        <v>14</v>
      </c>
      <c r="AV1257" s="14" t="s">
        <v>14</v>
      </c>
      <c r="AW1257" s="14" t="s">
        <v>4</v>
      </c>
      <c r="AX1257" s="14" t="s">
        <v>81</v>
      </c>
      <c r="AY1257" s="245" t="s">
        <v>140</v>
      </c>
    </row>
    <row r="1258" s="2" customFormat="1" ht="16.5" customHeight="1">
      <c r="A1258" s="40"/>
      <c r="B1258" s="41"/>
      <c r="C1258" s="206" t="s">
        <v>1471</v>
      </c>
      <c r="D1258" s="206" t="s">
        <v>143</v>
      </c>
      <c r="E1258" s="207" t="s">
        <v>1472</v>
      </c>
      <c r="F1258" s="208" t="s">
        <v>1473</v>
      </c>
      <c r="G1258" s="209" t="s">
        <v>303</v>
      </c>
      <c r="H1258" s="210">
        <v>5.4199999999999999</v>
      </c>
      <c r="I1258" s="211"/>
      <c r="J1258" s="212">
        <f>ROUND(I1258*H1258,2)</f>
        <v>0</v>
      </c>
      <c r="K1258" s="208" t="s">
        <v>147</v>
      </c>
      <c r="L1258" s="46"/>
      <c r="M1258" s="213" t="s">
        <v>19</v>
      </c>
      <c r="N1258" s="214" t="s">
        <v>45</v>
      </c>
      <c r="O1258" s="86"/>
      <c r="P1258" s="215">
        <f>O1258*H1258</f>
        <v>0</v>
      </c>
      <c r="Q1258" s="215">
        <v>1.0000000000000001E-05</v>
      </c>
      <c r="R1258" s="215">
        <f>Q1258*H1258</f>
        <v>5.4200000000000003E-05</v>
      </c>
      <c r="S1258" s="215">
        <v>0</v>
      </c>
      <c r="T1258" s="216">
        <f>S1258*H1258</f>
        <v>0</v>
      </c>
      <c r="U1258" s="40"/>
      <c r="V1258" s="40"/>
      <c r="W1258" s="40"/>
      <c r="X1258" s="40"/>
      <c r="Y1258" s="40"/>
      <c r="Z1258" s="40"/>
      <c r="AA1258" s="40"/>
      <c r="AB1258" s="40"/>
      <c r="AC1258" s="40"/>
      <c r="AD1258" s="40"/>
      <c r="AE1258" s="40"/>
      <c r="AR1258" s="217" t="s">
        <v>248</v>
      </c>
      <c r="AT1258" s="217" t="s">
        <v>143</v>
      </c>
      <c r="AU1258" s="217" t="s">
        <v>14</v>
      </c>
      <c r="AY1258" s="19" t="s">
        <v>140</v>
      </c>
      <c r="BE1258" s="218">
        <f>IF(N1258="základní",J1258,0)</f>
        <v>0</v>
      </c>
      <c r="BF1258" s="218">
        <f>IF(N1258="snížená",J1258,0)</f>
        <v>0</v>
      </c>
      <c r="BG1258" s="218">
        <f>IF(N1258="zákl. přenesená",J1258,0)</f>
        <v>0</v>
      </c>
      <c r="BH1258" s="218">
        <f>IF(N1258="sníž. přenesená",J1258,0)</f>
        <v>0</v>
      </c>
      <c r="BI1258" s="218">
        <f>IF(N1258="nulová",J1258,0)</f>
        <v>0</v>
      </c>
      <c r="BJ1258" s="19" t="s">
        <v>14</v>
      </c>
      <c r="BK1258" s="218">
        <f>ROUND(I1258*H1258,2)</f>
        <v>0</v>
      </c>
      <c r="BL1258" s="19" t="s">
        <v>248</v>
      </c>
      <c r="BM1258" s="217" t="s">
        <v>1474</v>
      </c>
    </row>
    <row r="1259" s="2" customFormat="1">
      <c r="A1259" s="40"/>
      <c r="B1259" s="41"/>
      <c r="C1259" s="42"/>
      <c r="D1259" s="219" t="s">
        <v>150</v>
      </c>
      <c r="E1259" s="42"/>
      <c r="F1259" s="220" t="s">
        <v>1475</v>
      </c>
      <c r="G1259" s="42"/>
      <c r="H1259" s="42"/>
      <c r="I1259" s="221"/>
      <c r="J1259" s="42"/>
      <c r="K1259" s="42"/>
      <c r="L1259" s="46"/>
      <c r="M1259" s="222"/>
      <c r="N1259" s="223"/>
      <c r="O1259" s="86"/>
      <c r="P1259" s="86"/>
      <c r="Q1259" s="86"/>
      <c r="R1259" s="86"/>
      <c r="S1259" s="86"/>
      <c r="T1259" s="87"/>
      <c r="U1259" s="40"/>
      <c r="V1259" s="40"/>
      <c r="W1259" s="40"/>
      <c r="X1259" s="40"/>
      <c r="Y1259" s="40"/>
      <c r="Z1259" s="40"/>
      <c r="AA1259" s="40"/>
      <c r="AB1259" s="40"/>
      <c r="AC1259" s="40"/>
      <c r="AD1259" s="40"/>
      <c r="AE1259" s="40"/>
      <c r="AT1259" s="19" t="s">
        <v>150</v>
      </c>
      <c r="AU1259" s="19" t="s">
        <v>14</v>
      </c>
    </row>
    <row r="1260" s="13" customFormat="1">
      <c r="A1260" s="13"/>
      <c r="B1260" s="224"/>
      <c r="C1260" s="225"/>
      <c r="D1260" s="226" t="s">
        <v>152</v>
      </c>
      <c r="E1260" s="227" t="s">
        <v>19</v>
      </c>
      <c r="F1260" s="228" t="s">
        <v>153</v>
      </c>
      <c r="G1260" s="225"/>
      <c r="H1260" s="227" t="s">
        <v>19</v>
      </c>
      <c r="I1260" s="229"/>
      <c r="J1260" s="225"/>
      <c r="K1260" s="225"/>
      <c r="L1260" s="230"/>
      <c r="M1260" s="231"/>
      <c r="N1260" s="232"/>
      <c r="O1260" s="232"/>
      <c r="P1260" s="232"/>
      <c r="Q1260" s="232"/>
      <c r="R1260" s="232"/>
      <c r="S1260" s="232"/>
      <c r="T1260" s="233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34" t="s">
        <v>152</v>
      </c>
      <c r="AU1260" s="234" t="s">
        <v>14</v>
      </c>
      <c r="AV1260" s="13" t="s">
        <v>81</v>
      </c>
      <c r="AW1260" s="13" t="s">
        <v>33</v>
      </c>
      <c r="AX1260" s="13" t="s">
        <v>73</v>
      </c>
      <c r="AY1260" s="234" t="s">
        <v>140</v>
      </c>
    </row>
    <row r="1261" s="13" customFormat="1">
      <c r="A1261" s="13"/>
      <c r="B1261" s="224"/>
      <c r="C1261" s="225"/>
      <c r="D1261" s="226" t="s">
        <v>152</v>
      </c>
      <c r="E1261" s="227" t="s">
        <v>19</v>
      </c>
      <c r="F1261" s="228" t="s">
        <v>1442</v>
      </c>
      <c r="G1261" s="225"/>
      <c r="H1261" s="227" t="s">
        <v>19</v>
      </c>
      <c r="I1261" s="229"/>
      <c r="J1261" s="225"/>
      <c r="K1261" s="225"/>
      <c r="L1261" s="230"/>
      <c r="M1261" s="231"/>
      <c r="N1261" s="232"/>
      <c r="O1261" s="232"/>
      <c r="P1261" s="232"/>
      <c r="Q1261" s="232"/>
      <c r="R1261" s="232"/>
      <c r="S1261" s="232"/>
      <c r="T1261" s="233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34" t="s">
        <v>152</v>
      </c>
      <c r="AU1261" s="234" t="s">
        <v>14</v>
      </c>
      <c r="AV1261" s="13" t="s">
        <v>81</v>
      </c>
      <c r="AW1261" s="13" t="s">
        <v>33</v>
      </c>
      <c r="AX1261" s="13" t="s">
        <v>73</v>
      </c>
      <c r="AY1261" s="234" t="s">
        <v>140</v>
      </c>
    </row>
    <row r="1262" s="14" customFormat="1">
      <c r="A1262" s="14"/>
      <c r="B1262" s="235"/>
      <c r="C1262" s="236"/>
      <c r="D1262" s="226" t="s">
        <v>152</v>
      </c>
      <c r="E1262" s="237" t="s">
        <v>19</v>
      </c>
      <c r="F1262" s="238" t="s">
        <v>1476</v>
      </c>
      <c r="G1262" s="236"/>
      <c r="H1262" s="239">
        <v>5.4199999999999999</v>
      </c>
      <c r="I1262" s="240"/>
      <c r="J1262" s="236"/>
      <c r="K1262" s="236"/>
      <c r="L1262" s="241"/>
      <c r="M1262" s="242"/>
      <c r="N1262" s="243"/>
      <c r="O1262" s="243"/>
      <c r="P1262" s="243"/>
      <c r="Q1262" s="243"/>
      <c r="R1262" s="243"/>
      <c r="S1262" s="243"/>
      <c r="T1262" s="244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45" t="s">
        <v>152</v>
      </c>
      <c r="AU1262" s="245" t="s">
        <v>14</v>
      </c>
      <c r="AV1262" s="14" t="s">
        <v>14</v>
      </c>
      <c r="AW1262" s="14" t="s">
        <v>33</v>
      </c>
      <c r="AX1262" s="14" t="s">
        <v>81</v>
      </c>
      <c r="AY1262" s="245" t="s">
        <v>140</v>
      </c>
    </row>
    <row r="1263" s="2" customFormat="1" ht="16.5" customHeight="1">
      <c r="A1263" s="40"/>
      <c r="B1263" s="41"/>
      <c r="C1263" s="268" t="s">
        <v>1477</v>
      </c>
      <c r="D1263" s="268" t="s">
        <v>329</v>
      </c>
      <c r="E1263" s="269" t="s">
        <v>1478</v>
      </c>
      <c r="F1263" s="270" t="s">
        <v>1479</v>
      </c>
      <c r="G1263" s="271" t="s">
        <v>303</v>
      </c>
      <c r="H1263" s="272">
        <v>5.5279999999999996</v>
      </c>
      <c r="I1263" s="273"/>
      <c r="J1263" s="274">
        <f>ROUND(I1263*H1263,2)</f>
        <v>0</v>
      </c>
      <c r="K1263" s="270" t="s">
        <v>19</v>
      </c>
      <c r="L1263" s="275"/>
      <c r="M1263" s="276" t="s">
        <v>19</v>
      </c>
      <c r="N1263" s="277" t="s">
        <v>45</v>
      </c>
      <c r="O1263" s="86"/>
      <c r="P1263" s="215">
        <f>O1263*H1263</f>
        <v>0</v>
      </c>
      <c r="Q1263" s="215">
        <v>0</v>
      </c>
      <c r="R1263" s="215">
        <f>Q1263*H1263</f>
        <v>0</v>
      </c>
      <c r="S1263" s="215">
        <v>0</v>
      </c>
      <c r="T1263" s="216">
        <f>S1263*H1263</f>
        <v>0</v>
      </c>
      <c r="U1263" s="40"/>
      <c r="V1263" s="40"/>
      <c r="W1263" s="40"/>
      <c r="X1263" s="40"/>
      <c r="Y1263" s="40"/>
      <c r="Z1263" s="40"/>
      <c r="AA1263" s="40"/>
      <c r="AB1263" s="40"/>
      <c r="AC1263" s="40"/>
      <c r="AD1263" s="40"/>
      <c r="AE1263" s="40"/>
      <c r="AR1263" s="217" t="s">
        <v>377</v>
      </c>
      <c r="AT1263" s="217" t="s">
        <v>329</v>
      </c>
      <c r="AU1263" s="217" t="s">
        <v>14</v>
      </c>
      <c r="AY1263" s="19" t="s">
        <v>140</v>
      </c>
      <c r="BE1263" s="218">
        <f>IF(N1263="základní",J1263,0)</f>
        <v>0</v>
      </c>
      <c r="BF1263" s="218">
        <f>IF(N1263="snížená",J1263,0)</f>
        <v>0</v>
      </c>
      <c r="BG1263" s="218">
        <f>IF(N1263="zákl. přenesená",J1263,0)</f>
        <v>0</v>
      </c>
      <c r="BH1263" s="218">
        <f>IF(N1263="sníž. přenesená",J1263,0)</f>
        <v>0</v>
      </c>
      <c r="BI1263" s="218">
        <f>IF(N1263="nulová",J1263,0)</f>
        <v>0</v>
      </c>
      <c r="BJ1263" s="19" t="s">
        <v>14</v>
      </c>
      <c r="BK1263" s="218">
        <f>ROUND(I1263*H1263,2)</f>
        <v>0</v>
      </c>
      <c r="BL1263" s="19" t="s">
        <v>248</v>
      </c>
      <c r="BM1263" s="217" t="s">
        <v>1480</v>
      </c>
    </row>
    <row r="1264" s="14" customFormat="1">
      <c r="A1264" s="14"/>
      <c r="B1264" s="235"/>
      <c r="C1264" s="236"/>
      <c r="D1264" s="226" t="s">
        <v>152</v>
      </c>
      <c r="E1264" s="236"/>
      <c r="F1264" s="238" t="s">
        <v>1481</v>
      </c>
      <c r="G1264" s="236"/>
      <c r="H1264" s="239">
        <v>5.5279999999999996</v>
      </c>
      <c r="I1264" s="240"/>
      <c r="J1264" s="236"/>
      <c r="K1264" s="236"/>
      <c r="L1264" s="241"/>
      <c r="M1264" s="242"/>
      <c r="N1264" s="243"/>
      <c r="O1264" s="243"/>
      <c r="P1264" s="243"/>
      <c r="Q1264" s="243"/>
      <c r="R1264" s="243"/>
      <c r="S1264" s="243"/>
      <c r="T1264" s="244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45" t="s">
        <v>152</v>
      </c>
      <c r="AU1264" s="245" t="s">
        <v>14</v>
      </c>
      <c r="AV1264" s="14" t="s">
        <v>14</v>
      </c>
      <c r="AW1264" s="14" t="s">
        <v>4</v>
      </c>
      <c r="AX1264" s="14" t="s">
        <v>81</v>
      </c>
      <c r="AY1264" s="245" t="s">
        <v>140</v>
      </c>
    </row>
    <row r="1265" s="2" customFormat="1" ht="16.5" customHeight="1">
      <c r="A1265" s="40"/>
      <c r="B1265" s="41"/>
      <c r="C1265" s="206" t="s">
        <v>1482</v>
      </c>
      <c r="D1265" s="206" t="s">
        <v>143</v>
      </c>
      <c r="E1265" s="207" t="s">
        <v>1483</v>
      </c>
      <c r="F1265" s="208" t="s">
        <v>1484</v>
      </c>
      <c r="G1265" s="209" t="s">
        <v>303</v>
      </c>
      <c r="H1265" s="210">
        <v>21.300000000000001</v>
      </c>
      <c r="I1265" s="211"/>
      <c r="J1265" s="212">
        <f>ROUND(I1265*H1265,2)</f>
        <v>0</v>
      </c>
      <c r="K1265" s="208" t="s">
        <v>147</v>
      </c>
      <c r="L1265" s="46"/>
      <c r="M1265" s="213" t="s">
        <v>19</v>
      </c>
      <c r="N1265" s="214" t="s">
        <v>45</v>
      </c>
      <c r="O1265" s="86"/>
      <c r="P1265" s="215">
        <f>O1265*H1265</f>
        <v>0</v>
      </c>
      <c r="Q1265" s="215">
        <v>1.0000000000000001E-05</v>
      </c>
      <c r="R1265" s="215">
        <f>Q1265*H1265</f>
        <v>0.00021300000000000003</v>
      </c>
      <c r="S1265" s="215">
        <v>0</v>
      </c>
      <c r="T1265" s="216">
        <f>S1265*H1265</f>
        <v>0</v>
      </c>
      <c r="U1265" s="40"/>
      <c r="V1265" s="40"/>
      <c r="W1265" s="40"/>
      <c r="X1265" s="40"/>
      <c r="Y1265" s="40"/>
      <c r="Z1265" s="40"/>
      <c r="AA1265" s="40"/>
      <c r="AB1265" s="40"/>
      <c r="AC1265" s="40"/>
      <c r="AD1265" s="40"/>
      <c r="AE1265" s="40"/>
      <c r="AR1265" s="217" t="s">
        <v>248</v>
      </c>
      <c r="AT1265" s="217" t="s">
        <v>143</v>
      </c>
      <c r="AU1265" s="217" t="s">
        <v>14</v>
      </c>
      <c r="AY1265" s="19" t="s">
        <v>140</v>
      </c>
      <c r="BE1265" s="218">
        <f>IF(N1265="základní",J1265,0)</f>
        <v>0</v>
      </c>
      <c r="BF1265" s="218">
        <f>IF(N1265="snížená",J1265,0)</f>
        <v>0</v>
      </c>
      <c r="BG1265" s="218">
        <f>IF(N1265="zákl. přenesená",J1265,0)</f>
        <v>0</v>
      </c>
      <c r="BH1265" s="218">
        <f>IF(N1265="sníž. přenesená",J1265,0)</f>
        <v>0</v>
      </c>
      <c r="BI1265" s="218">
        <f>IF(N1265="nulová",J1265,0)</f>
        <v>0</v>
      </c>
      <c r="BJ1265" s="19" t="s">
        <v>14</v>
      </c>
      <c r="BK1265" s="218">
        <f>ROUND(I1265*H1265,2)</f>
        <v>0</v>
      </c>
      <c r="BL1265" s="19" t="s">
        <v>248</v>
      </c>
      <c r="BM1265" s="217" t="s">
        <v>1485</v>
      </c>
    </row>
    <row r="1266" s="2" customFormat="1">
      <c r="A1266" s="40"/>
      <c r="B1266" s="41"/>
      <c r="C1266" s="42"/>
      <c r="D1266" s="219" t="s">
        <v>150</v>
      </c>
      <c r="E1266" s="42"/>
      <c r="F1266" s="220" t="s">
        <v>1486</v>
      </c>
      <c r="G1266" s="42"/>
      <c r="H1266" s="42"/>
      <c r="I1266" s="221"/>
      <c r="J1266" s="42"/>
      <c r="K1266" s="42"/>
      <c r="L1266" s="46"/>
      <c r="M1266" s="222"/>
      <c r="N1266" s="223"/>
      <c r="O1266" s="86"/>
      <c r="P1266" s="86"/>
      <c r="Q1266" s="86"/>
      <c r="R1266" s="86"/>
      <c r="S1266" s="86"/>
      <c r="T1266" s="87"/>
      <c r="U1266" s="40"/>
      <c r="V1266" s="40"/>
      <c r="W1266" s="40"/>
      <c r="X1266" s="40"/>
      <c r="Y1266" s="40"/>
      <c r="Z1266" s="40"/>
      <c r="AA1266" s="40"/>
      <c r="AB1266" s="40"/>
      <c r="AC1266" s="40"/>
      <c r="AD1266" s="40"/>
      <c r="AE1266" s="40"/>
      <c r="AT1266" s="19" t="s">
        <v>150</v>
      </c>
      <c r="AU1266" s="19" t="s">
        <v>14</v>
      </c>
    </row>
    <row r="1267" s="13" customFormat="1">
      <c r="A1267" s="13"/>
      <c r="B1267" s="224"/>
      <c r="C1267" s="225"/>
      <c r="D1267" s="226" t="s">
        <v>152</v>
      </c>
      <c r="E1267" s="227" t="s">
        <v>19</v>
      </c>
      <c r="F1267" s="228" t="s">
        <v>153</v>
      </c>
      <c r="G1267" s="225"/>
      <c r="H1267" s="227" t="s">
        <v>19</v>
      </c>
      <c r="I1267" s="229"/>
      <c r="J1267" s="225"/>
      <c r="K1267" s="225"/>
      <c r="L1267" s="230"/>
      <c r="M1267" s="231"/>
      <c r="N1267" s="232"/>
      <c r="O1267" s="232"/>
      <c r="P1267" s="232"/>
      <c r="Q1267" s="232"/>
      <c r="R1267" s="232"/>
      <c r="S1267" s="232"/>
      <c r="T1267" s="233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34" t="s">
        <v>152</v>
      </c>
      <c r="AU1267" s="234" t="s">
        <v>14</v>
      </c>
      <c r="AV1267" s="13" t="s">
        <v>81</v>
      </c>
      <c r="AW1267" s="13" t="s">
        <v>33</v>
      </c>
      <c r="AX1267" s="13" t="s">
        <v>73</v>
      </c>
      <c r="AY1267" s="234" t="s">
        <v>140</v>
      </c>
    </row>
    <row r="1268" s="14" customFormat="1">
      <c r="A1268" s="14"/>
      <c r="B1268" s="235"/>
      <c r="C1268" s="236"/>
      <c r="D1268" s="226" t="s">
        <v>152</v>
      </c>
      <c r="E1268" s="237" t="s">
        <v>19</v>
      </c>
      <c r="F1268" s="238" t="s">
        <v>1487</v>
      </c>
      <c r="G1268" s="236"/>
      <c r="H1268" s="239">
        <v>21.300000000000001</v>
      </c>
      <c r="I1268" s="240"/>
      <c r="J1268" s="236"/>
      <c r="K1268" s="236"/>
      <c r="L1268" s="241"/>
      <c r="M1268" s="242"/>
      <c r="N1268" s="243"/>
      <c r="O1268" s="243"/>
      <c r="P1268" s="243"/>
      <c r="Q1268" s="243"/>
      <c r="R1268" s="243"/>
      <c r="S1268" s="243"/>
      <c r="T1268" s="244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45" t="s">
        <v>152</v>
      </c>
      <c r="AU1268" s="245" t="s">
        <v>14</v>
      </c>
      <c r="AV1268" s="14" t="s">
        <v>14</v>
      </c>
      <c r="AW1268" s="14" t="s">
        <v>33</v>
      </c>
      <c r="AX1268" s="14" t="s">
        <v>81</v>
      </c>
      <c r="AY1268" s="245" t="s">
        <v>140</v>
      </c>
    </row>
    <row r="1269" s="2" customFormat="1" ht="16.5" customHeight="1">
      <c r="A1269" s="40"/>
      <c r="B1269" s="41"/>
      <c r="C1269" s="268" t="s">
        <v>1488</v>
      </c>
      <c r="D1269" s="268" t="s">
        <v>329</v>
      </c>
      <c r="E1269" s="269" t="s">
        <v>1489</v>
      </c>
      <c r="F1269" s="270" t="s">
        <v>1479</v>
      </c>
      <c r="G1269" s="271" t="s">
        <v>303</v>
      </c>
      <c r="H1269" s="272">
        <v>21.725999999999999</v>
      </c>
      <c r="I1269" s="273"/>
      <c r="J1269" s="274">
        <f>ROUND(I1269*H1269,2)</f>
        <v>0</v>
      </c>
      <c r="K1269" s="270" t="s">
        <v>19</v>
      </c>
      <c r="L1269" s="275"/>
      <c r="M1269" s="276" t="s">
        <v>19</v>
      </c>
      <c r="N1269" s="277" t="s">
        <v>45</v>
      </c>
      <c r="O1269" s="86"/>
      <c r="P1269" s="215">
        <f>O1269*H1269</f>
        <v>0</v>
      </c>
      <c r="Q1269" s="215">
        <v>0</v>
      </c>
      <c r="R1269" s="215">
        <f>Q1269*H1269</f>
        <v>0</v>
      </c>
      <c r="S1269" s="215">
        <v>0</v>
      </c>
      <c r="T1269" s="216">
        <f>S1269*H1269</f>
        <v>0</v>
      </c>
      <c r="U1269" s="40"/>
      <c r="V1269" s="40"/>
      <c r="W1269" s="40"/>
      <c r="X1269" s="40"/>
      <c r="Y1269" s="40"/>
      <c r="Z1269" s="40"/>
      <c r="AA1269" s="40"/>
      <c r="AB1269" s="40"/>
      <c r="AC1269" s="40"/>
      <c r="AD1269" s="40"/>
      <c r="AE1269" s="40"/>
      <c r="AR1269" s="217" t="s">
        <v>377</v>
      </c>
      <c r="AT1269" s="217" t="s">
        <v>329</v>
      </c>
      <c r="AU1269" s="217" t="s">
        <v>14</v>
      </c>
      <c r="AY1269" s="19" t="s">
        <v>140</v>
      </c>
      <c r="BE1269" s="218">
        <f>IF(N1269="základní",J1269,0)</f>
        <v>0</v>
      </c>
      <c r="BF1269" s="218">
        <f>IF(N1269="snížená",J1269,0)</f>
        <v>0</v>
      </c>
      <c r="BG1269" s="218">
        <f>IF(N1269="zákl. přenesená",J1269,0)</f>
        <v>0</v>
      </c>
      <c r="BH1269" s="218">
        <f>IF(N1269="sníž. přenesená",J1269,0)</f>
        <v>0</v>
      </c>
      <c r="BI1269" s="218">
        <f>IF(N1269="nulová",J1269,0)</f>
        <v>0</v>
      </c>
      <c r="BJ1269" s="19" t="s">
        <v>14</v>
      </c>
      <c r="BK1269" s="218">
        <f>ROUND(I1269*H1269,2)</f>
        <v>0</v>
      </c>
      <c r="BL1269" s="19" t="s">
        <v>248</v>
      </c>
      <c r="BM1269" s="217" t="s">
        <v>1490</v>
      </c>
    </row>
    <row r="1270" s="14" customFormat="1">
      <c r="A1270" s="14"/>
      <c r="B1270" s="235"/>
      <c r="C1270" s="236"/>
      <c r="D1270" s="226" t="s">
        <v>152</v>
      </c>
      <c r="E1270" s="236"/>
      <c r="F1270" s="238" t="s">
        <v>1491</v>
      </c>
      <c r="G1270" s="236"/>
      <c r="H1270" s="239">
        <v>21.725999999999999</v>
      </c>
      <c r="I1270" s="240"/>
      <c r="J1270" s="236"/>
      <c r="K1270" s="236"/>
      <c r="L1270" s="241"/>
      <c r="M1270" s="242"/>
      <c r="N1270" s="243"/>
      <c r="O1270" s="243"/>
      <c r="P1270" s="243"/>
      <c r="Q1270" s="243"/>
      <c r="R1270" s="243"/>
      <c r="S1270" s="243"/>
      <c r="T1270" s="244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45" t="s">
        <v>152</v>
      </c>
      <c r="AU1270" s="245" t="s">
        <v>14</v>
      </c>
      <c r="AV1270" s="14" t="s">
        <v>14</v>
      </c>
      <c r="AW1270" s="14" t="s">
        <v>4</v>
      </c>
      <c r="AX1270" s="14" t="s">
        <v>81</v>
      </c>
      <c r="AY1270" s="245" t="s">
        <v>140</v>
      </c>
    </row>
    <row r="1271" s="2" customFormat="1" ht="16.5" customHeight="1">
      <c r="A1271" s="40"/>
      <c r="B1271" s="41"/>
      <c r="C1271" s="206" t="s">
        <v>1492</v>
      </c>
      <c r="D1271" s="206" t="s">
        <v>143</v>
      </c>
      <c r="E1271" s="207" t="s">
        <v>1493</v>
      </c>
      <c r="F1271" s="208" t="s">
        <v>1494</v>
      </c>
      <c r="G1271" s="209" t="s">
        <v>303</v>
      </c>
      <c r="H1271" s="210">
        <v>26.199999999999999</v>
      </c>
      <c r="I1271" s="211"/>
      <c r="J1271" s="212">
        <f>ROUND(I1271*H1271,2)</f>
        <v>0</v>
      </c>
      <c r="K1271" s="208" t="s">
        <v>147</v>
      </c>
      <c r="L1271" s="46"/>
      <c r="M1271" s="213" t="s">
        <v>19</v>
      </c>
      <c r="N1271" s="214" t="s">
        <v>45</v>
      </c>
      <c r="O1271" s="86"/>
      <c r="P1271" s="215">
        <f>O1271*H1271</f>
        <v>0</v>
      </c>
      <c r="Q1271" s="215">
        <v>0</v>
      </c>
      <c r="R1271" s="215">
        <f>Q1271*H1271</f>
        <v>0</v>
      </c>
      <c r="S1271" s="215">
        <v>0</v>
      </c>
      <c r="T1271" s="216">
        <f>S1271*H1271</f>
        <v>0</v>
      </c>
      <c r="U1271" s="40"/>
      <c r="V1271" s="40"/>
      <c r="W1271" s="40"/>
      <c r="X1271" s="40"/>
      <c r="Y1271" s="40"/>
      <c r="Z1271" s="40"/>
      <c r="AA1271" s="40"/>
      <c r="AB1271" s="40"/>
      <c r="AC1271" s="40"/>
      <c r="AD1271" s="40"/>
      <c r="AE1271" s="40"/>
      <c r="AR1271" s="217" t="s">
        <v>248</v>
      </c>
      <c r="AT1271" s="217" t="s">
        <v>143</v>
      </c>
      <c r="AU1271" s="217" t="s">
        <v>14</v>
      </c>
      <c r="AY1271" s="19" t="s">
        <v>140</v>
      </c>
      <c r="BE1271" s="218">
        <f>IF(N1271="základní",J1271,0)</f>
        <v>0</v>
      </c>
      <c r="BF1271" s="218">
        <f>IF(N1271="snížená",J1271,0)</f>
        <v>0</v>
      </c>
      <c r="BG1271" s="218">
        <f>IF(N1271="zákl. přenesená",J1271,0)</f>
        <v>0</v>
      </c>
      <c r="BH1271" s="218">
        <f>IF(N1271="sníž. přenesená",J1271,0)</f>
        <v>0</v>
      </c>
      <c r="BI1271" s="218">
        <f>IF(N1271="nulová",J1271,0)</f>
        <v>0</v>
      </c>
      <c r="BJ1271" s="19" t="s">
        <v>14</v>
      </c>
      <c r="BK1271" s="218">
        <f>ROUND(I1271*H1271,2)</f>
        <v>0</v>
      </c>
      <c r="BL1271" s="19" t="s">
        <v>248</v>
      </c>
      <c r="BM1271" s="217" t="s">
        <v>1495</v>
      </c>
    </row>
    <row r="1272" s="2" customFormat="1">
      <c r="A1272" s="40"/>
      <c r="B1272" s="41"/>
      <c r="C1272" s="42"/>
      <c r="D1272" s="219" t="s">
        <v>150</v>
      </c>
      <c r="E1272" s="42"/>
      <c r="F1272" s="220" t="s">
        <v>1496</v>
      </c>
      <c r="G1272" s="42"/>
      <c r="H1272" s="42"/>
      <c r="I1272" s="221"/>
      <c r="J1272" s="42"/>
      <c r="K1272" s="42"/>
      <c r="L1272" s="46"/>
      <c r="M1272" s="222"/>
      <c r="N1272" s="223"/>
      <c r="O1272" s="86"/>
      <c r="P1272" s="86"/>
      <c r="Q1272" s="86"/>
      <c r="R1272" s="86"/>
      <c r="S1272" s="86"/>
      <c r="T1272" s="87"/>
      <c r="U1272" s="40"/>
      <c r="V1272" s="40"/>
      <c r="W1272" s="40"/>
      <c r="X1272" s="40"/>
      <c r="Y1272" s="40"/>
      <c r="Z1272" s="40"/>
      <c r="AA1272" s="40"/>
      <c r="AB1272" s="40"/>
      <c r="AC1272" s="40"/>
      <c r="AD1272" s="40"/>
      <c r="AE1272" s="40"/>
      <c r="AT1272" s="19" t="s">
        <v>150</v>
      </c>
      <c r="AU1272" s="19" t="s">
        <v>14</v>
      </c>
    </row>
    <row r="1273" s="2" customFormat="1" ht="16.5" customHeight="1">
      <c r="A1273" s="40"/>
      <c r="B1273" s="41"/>
      <c r="C1273" s="268" t="s">
        <v>1497</v>
      </c>
      <c r="D1273" s="268" t="s">
        <v>329</v>
      </c>
      <c r="E1273" s="269" t="s">
        <v>1498</v>
      </c>
      <c r="F1273" s="270" t="s">
        <v>1499</v>
      </c>
      <c r="G1273" s="271" t="s">
        <v>303</v>
      </c>
      <c r="H1273" s="272">
        <v>26.724</v>
      </c>
      <c r="I1273" s="273"/>
      <c r="J1273" s="274">
        <f>ROUND(I1273*H1273,2)</f>
        <v>0</v>
      </c>
      <c r="K1273" s="270" t="s">
        <v>19</v>
      </c>
      <c r="L1273" s="275"/>
      <c r="M1273" s="276" t="s">
        <v>19</v>
      </c>
      <c r="N1273" s="277" t="s">
        <v>45</v>
      </c>
      <c r="O1273" s="86"/>
      <c r="P1273" s="215">
        <f>O1273*H1273</f>
        <v>0</v>
      </c>
      <c r="Q1273" s="215">
        <v>0</v>
      </c>
      <c r="R1273" s="215">
        <f>Q1273*H1273</f>
        <v>0</v>
      </c>
      <c r="S1273" s="215">
        <v>0</v>
      </c>
      <c r="T1273" s="216">
        <f>S1273*H1273</f>
        <v>0</v>
      </c>
      <c r="U1273" s="40"/>
      <c r="V1273" s="40"/>
      <c r="W1273" s="40"/>
      <c r="X1273" s="40"/>
      <c r="Y1273" s="40"/>
      <c r="Z1273" s="40"/>
      <c r="AA1273" s="40"/>
      <c r="AB1273" s="40"/>
      <c r="AC1273" s="40"/>
      <c r="AD1273" s="40"/>
      <c r="AE1273" s="40"/>
      <c r="AR1273" s="217" t="s">
        <v>377</v>
      </c>
      <c r="AT1273" s="217" t="s">
        <v>329</v>
      </c>
      <c r="AU1273" s="217" t="s">
        <v>14</v>
      </c>
      <c r="AY1273" s="19" t="s">
        <v>140</v>
      </c>
      <c r="BE1273" s="218">
        <f>IF(N1273="základní",J1273,0)</f>
        <v>0</v>
      </c>
      <c r="BF1273" s="218">
        <f>IF(N1273="snížená",J1273,0)</f>
        <v>0</v>
      </c>
      <c r="BG1273" s="218">
        <f>IF(N1273="zákl. přenesená",J1273,0)</f>
        <v>0</v>
      </c>
      <c r="BH1273" s="218">
        <f>IF(N1273="sníž. přenesená",J1273,0)</f>
        <v>0</v>
      </c>
      <c r="BI1273" s="218">
        <f>IF(N1273="nulová",J1273,0)</f>
        <v>0</v>
      </c>
      <c r="BJ1273" s="19" t="s">
        <v>14</v>
      </c>
      <c r="BK1273" s="218">
        <f>ROUND(I1273*H1273,2)</f>
        <v>0</v>
      </c>
      <c r="BL1273" s="19" t="s">
        <v>248</v>
      </c>
      <c r="BM1273" s="217" t="s">
        <v>1500</v>
      </c>
    </row>
    <row r="1274" s="14" customFormat="1">
      <c r="A1274" s="14"/>
      <c r="B1274" s="235"/>
      <c r="C1274" s="236"/>
      <c r="D1274" s="226" t="s">
        <v>152</v>
      </c>
      <c r="E1274" s="236"/>
      <c r="F1274" s="238" t="s">
        <v>1501</v>
      </c>
      <c r="G1274" s="236"/>
      <c r="H1274" s="239">
        <v>26.724</v>
      </c>
      <c r="I1274" s="240"/>
      <c r="J1274" s="236"/>
      <c r="K1274" s="236"/>
      <c r="L1274" s="241"/>
      <c r="M1274" s="242"/>
      <c r="N1274" s="243"/>
      <c r="O1274" s="243"/>
      <c r="P1274" s="243"/>
      <c r="Q1274" s="243"/>
      <c r="R1274" s="243"/>
      <c r="S1274" s="243"/>
      <c r="T1274" s="244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45" t="s">
        <v>152</v>
      </c>
      <c r="AU1274" s="245" t="s">
        <v>14</v>
      </c>
      <c r="AV1274" s="14" t="s">
        <v>14</v>
      </c>
      <c r="AW1274" s="14" t="s">
        <v>4</v>
      </c>
      <c r="AX1274" s="14" t="s">
        <v>81</v>
      </c>
      <c r="AY1274" s="245" t="s">
        <v>140</v>
      </c>
    </row>
    <row r="1275" s="2" customFormat="1" ht="24.15" customHeight="1">
      <c r="A1275" s="40"/>
      <c r="B1275" s="41"/>
      <c r="C1275" s="206" t="s">
        <v>1502</v>
      </c>
      <c r="D1275" s="206" t="s">
        <v>143</v>
      </c>
      <c r="E1275" s="207" t="s">
        <v>1503</v>
      </c>
      <c r="F1275" s="208" t="s">
        <v>1504</v>
      </c>
      <c r="G1275" s="209" t="s">
        <v>814</v>
      </c>
      <c r="H1275" s="278"/>
      <c r="I1275" s="211"/>
      <c r="J1275" s="212">
        <f>ROUND(I1275*H1275,2)</f>
        <v>0</v>
      </c>
      <c r="K1275" s="208" t="s">
        <v>147</v>
      </c>
      <c r="L1275" s="46"/>
      <c r="M1275" s="213" t="s">
        <v>19</v>
      </c>
      <c r="N1275" s="214" t="s">
        <v>45</v>
      </c>
      <c r="O1275" s="86"/>
      <c r="P1275" s="215">
        <f>O1275*H1275</f>
        <v>0</v>
      </c>
      <c r="Q1275" s="215">
        <v>0</v>
      </c>
      <c r="R1275" s="215">
        <f>Q1275*H1275</f>
        <v>0</v>
      </c>
      <c r="S1275" s="215">
        <v>0</v>
      </c>
      <c r="T1275" s="216">
        <f>S1275*H1275</f>
        <v>0</v>
      </c>
      <c r="U1275" s="40"/>
      <c r="V1275" s="40"/>
      <c r="W1275" s="40"/>
      <c r="X1275" s="40"/>
      <c r="Y1275" s="40"/>
      <c r="Z1275" s="40"/>
      <c r="AA1275" s="40"/>
      <c r="AB1275" s="40"/>
      <c r="AC1275" s="40"/>
      <c r="AD1275" s="40"/>
      <c r="AE1275" s="40"/>
      <c r="AR1275" s="217" t="s">
        <v>248</v>
      </c>
      <c r="AT1275" s="217" t="s">
        <v>143</v>
      </c>
      <c r="AU1275" s="217" t="s">
        <v>14</v>
      </c>
      <c r="AY1275" s="19" t="s">
        <v>140</v>
      </c>
      <c r="BE1275" s="218">
        <f>IF(N1275="základní",J1275,0)</f>
        <v>0</v>
      </c>
      <c r="BF1275" s="218">
        <f>IF(N1275="snížená",J1275,0)</f>
        <v>0</v>
      </c>
      <c r="BG1275" s="218">
        <f>IF(N1275="zákl. přenesená",J1275,0)</f>
        <v>0</v>
      </c>
      <c r="BH1275" s="218">
        <f>IF(N1275="sníž. přenesená",J1275,0)</f>
        <v>0</v>
      </c>
      <c r="BI1275" s="218">
        <f>IF(N1275="nulová",J1275,0)</f>
        <v>0</v>
      </c>
      <c r="BJ1275" s="19" t="s">
        <v>14</v>
      </c>
      <c r="BK1275" s="218">
        <f>ROUND(I1275*H1275,2)</f>
        <v>0</v>
      </c>
      <c r="BL1275" s="19" t="s">
        <v>248</v>
      </c>
      <c r="BM1275" s="217" t="s">
        <v>1505</v>
      </c>
    </row>
    <row r="1276" s="2" customFormat="1">
      <c r="A1276" s="40"/>
      <c r="B1276" s="41"/>
      <c r="C1276" s="42"/>
      <c r="D1276" s="219" t="s">
        <v>150</v>
      </c>
      <c r="E1276" s="42"/>
      <c r="F1276" s="220" t="s">
        <v>1506</v>
      </c>
      <c r="G1276" s="42"/>
      <c r="H1276" s="42"/>
      <c r="I1276" s="221"/>
      <c r="J1276" s="42"/>
      <c r="K1276" s="42"/>
      <c r="L1276" s="46"/>
      <c r="M1276" s="222"/>
      <c r="N1276" s="223"/>
      <c r="O1276" s="86"/>
      <c r="P1276" s="86"/>
      <c r="Q1276" s="86"/>
      <c r="R1276" s="86"/>
      <c r="S1276" s="86"/>
      <c r="T1276" s="87"/>
      <c r="U1276" s="40"/>
      <c r="V1276" s="40"/>
      <c r="W1276" s="40"/>
      <c r="X1276" s="40"/>
      <c r="Y1276" s="40"/>
      <c r="Z1276" s="40"/>
      <c r="AA1276" s="40"/>
      <c r="AB1276" s="40"/>
      <c r="AC1276" s="40"/>
      <c r="AD1276" s="40"/>
      <c r="AE1276" s="40"/>
      <c r="AT1276" s="19" t="s">
        <v>150</v>
      </c>
      <c r="AU1276" s="19" t="s">
        <v>14</v>
      </c>
    </row>
    <row r="1277" s="12" customFormat="1" ht="22.8" customHeight="1">
      <c r="A1277" s="12"/>
      <c r="B1277" s="190"/>
      <c r="C1277" s="191"/>
      <c r="D1277" s="192" t="s">
        <v>72</v>
      </c>
      <c r="E1277" s="204" t="s">
        <v>1507</v>
      </c>
      <c r="F1277" s="204" t="s">
        <v>1508</v>
      </c>
      <c r="G1277" s="191"/>
      <c r="H1277" s="191"/>
      <c r="I1277" s="194"/>
      <c r="J1277" s="205">
        <f>BK1277</f>
        <v>0</v>
      </c>
      <c r="K1277" s="191"/>
      <c r="L1277" s="196"/>
      <c r="M1277" s="197"/>
      <c r="N1277" s="198"/>
      <c r="O1277" s="198"/>
      <c r="P1277" s="199">
        <f>SUM(P1278:P1293)</f>
        <v>0</v>
      </c>
      <c r="Q1277" s="198"/>
      <c r="R1277" s="199">
        <f>SUM(R1278:R1293)</f>
        <v>0.093452399999999991</v>
      </c>
      <c r="S1277" s="198"/>
      <c r="T1277" s="200">
        <f>SUM(T1278:T1293)</f>
        <v>0</v>
      </c>
      <c r="U1277" s="12"/>
      <c r="V1277" s="12"/>
      <c r="W1277" s="12"/>
      <c r="X1277" s="12"/>
      <c r="Y1277" s="12"/>
      <c r="Z1277" s="12"/>
      <c r="AA1277" s="12"/>
      <c r="AB1277" s="12"/>
      <c r="AC1277" s="12"/>
      <c r="AD1277" s="12"/>
      <c r="AE1277" s="12"/>
      <c r="AR1277" s="201" t="s">
        <v>14</v>
      </c>
      <c r="AT1277" s="202" t="s">
        <v>72</v>
      </c>
      <c r="AU1277" s="202" t="s">
        <v>81</v>
      </c>
      <c r="AY1277" s="201" t="s">
        <v>140</v>
      </c>
      <c r="BK1277" s="203">
        <f>SUM(BK1278:BK1293)</f>
        <v>0</v>
      </c>
    </row>
    <row r="1278" s="2" customFormat="1" ht="16.5" customHeight="1">
      <c r="A1278" s="40"/>
      <c r="B1278" s="41"/>
      <c r="C1278" s="206" t="s">
        <v>1509</v>
      </c>
      <c r="D1278" s="206" t="s">
        <v>143</v>
      </c>
      <c r="E1278" s="207" t="s">
        <v>1510</v>
      </c>
      <c r="F1278" s="208" t="s">
        <v>1511</v>
      </c>
      <c r="G1278" s="209" t="s">
        <v>184</v>
      </c>
      <c r="H1278" s="210">
        <v>311.50799999999998</v>
      </c>
      <c r="I1278" s="211"/>
      <c r="J1278" s="212">
        <f>ROUND(I1278*H1278,2)</f>
        <v>0</v>
      </c>
      <c r="K1278" s="208" t="s">
        <v>147</v>
      </c>
      <c r="L1278" s="46"/>
      <c r="M1278" s="213" t="s">
        <v>19</v>
      </c>
      <c r="N1278" s="214" t="s">
        <v>45</v>
      </c>
      <c r="O1278" s="86"/>
      <c r="P1278" s="215">
        <f>O1278*H1278</f>
        <v>0</v>
      </c>
      <c r="Q1278" s="215">
        <v>0</v>
      </c>
      <c r="R1278" s="215">
        <f>Q1278*H1278</f>
        <v>0</v>
      </c>
      <c r="S1278" s="215">
        <v>0</v>
      </c>
      <c r="T1278" s="216">
        <f>S1278*H1278</f>
        <v>0</v>
      </c>
      <c r="U1278" s="40"/>
      <c r="V1278" s="40"/>
      <c r="W1278" s="40"/>
      <c r="X1278" s="40"/>
      <c r="Y1278" s="40"/>
      <c r="Z1278" s="40"/>
      <c r="AA1278" s="40"/>
      <c r="AB1278" s="40"/>
      <c r="AC1278" s="40"/>
      <c r="AD1278" s="40"/>
      <c r="AE1278" s="40"/>
      <c r="AR1278" s="217" t="s">
        <v>248</v>
      </c>
      <c r="AT1278" s="217" t="s">
        <v>143</v>
      </c>
      <c r="AU1278" s="217" t="s">
        <v>14</v>
      </c>
      <c r="AY1278" s="19" t="s">
        <v>140</v>
      </c>
      <c r="BE1278" s="218">
        <f>IF(N1278="základní",J1278,0)</f>
        <v>0</v>
      </c>
      <c r="BF1278" s="218">
        <f>IF(N1278="snížená",J1278,0)</f>
        <v>0</v>
      </c>
      <c r="BG1278" s="218">
        <f>IF(N1278="zákl. přenesená",J1278,0)</f>
        <v>0</v>
      </c>
      <c r="BH1278" s="218">
        <f>IF(N1278="sníž. přenesená",J1278,0)</f>
        <v>0</v>
      </c>
      <c r="BI1278" s="218">
        <f>IF(N1278="nulová",J1278,0)</f>
        <v>0</v>
      </c>
      <c r="BJ1278" s="19" t="s">
        <v>14</v>
      </c>
      <c r="BK1278" s="218">
        <f>ROUND(I1278*H1278,2)</f>
        <v>0</v>
      </c>
      <c r="BL1278" s="19" t="s">
        <v>248</v>
      </c>
      <c r="BM1278" s="217" t="s">
        <v>1512</v>
      </c>
    </row>
    <row r="1279" s="2" customFormat="1">
      <c r="A1279" s="40"/>
      <c r="B1279" s="41"/>
      <c r="C1279" s="42"/>
      <c r="D1279" s="219" t="s">
        <v>150</v>
      </c>
      <c r="E1279" s="42"/>
      <c r="F1279" s="220" t="s">
        <v>1513</v>
      </c>
      <c r="G1279" s="42"/>
      <c r="H1279" s="42"/>
      <c r="I1279" s="221"/>
      <c r="J1279" s="42"/>
      <c r="K1279" s="42"/>
      <c r="L1279" s="46"/>
      <c r="M1279" s="222"/>
      <c r="N1279" s="223"/>
      <c r="O1279" s="86"/>
      <c r="P1279" s="86"/>
      <c r="Q1279" s="86"/>
      <c r="R1279" s="86"/>
      <c r="S1279" s="86"/>
      <c r="T1279" s="87"/>
      <c r="U1279" s="40"/>
      <c r="V1279" s="40"/>
      <c r="W1279" s="40"/>
      <c r="X1279" s="40"/>
      <c r="Y1279" s="40"/>
      <c r="Z1279" s="40"/>
      <c r="AA1279" s="40"/>
      <c r="AB1279" s="40"/>
      <c r="AC1279" s="40"/>
      <c r="AD1279" s="40"/>
      <c r="AE1279" s="40"/>
      <c r="AT1279" s="19" t="s">
        <v>150</v>
      </c>
      <c r="AU1279" s="19" t="s">
        <v>14</v>
      </c>
    </row>
    <row r="1280" s="2" customFormat="1" ht="16.5" customHeight="1">
      <c r="A1280" s="40"/>
      <c r="B1280" s="41"/>
      <c r="C1280" s="206" t="s">
        <v>1514</v>
      </c>
      <c r="D1280" s="206" t="s">
        <v>143</v>
      </c>
      <c r="E1280" s="207" t="s">
        <v>1515</v>
      </c>
      <c r="F1280" s="208" t="s">
        <v>1516</v>
      </c>
      <c r="G1280" s="209" t="s">
        <v>184</v>
      </c>
      <c r="H1280" s="210">
        <v>311.50799999999998</v>
      </c>
      <c r="I1280" s="211"/>
      <c r="J1280" s="212">
        <f>ROUND(I1280*H1280,2)</f>
        <v>0</v>
      </c>
      <c r="K1280" s="208" t="s">
        <v>147</v>
      </c>
      <c r="L1280" s="46"/>
      <c r="M1280" s="213" t="s">
        <v>19</v>
      </c>
      <c r="N1280" s="214" t="s">
        <v>45</v>
      </c>
      <c r="O1280" s="86"/>
      <c r="P1280" s="215">
        <f>O1280*H1280</f>
        <v>0</v>
      </c>
      <c r="Q1280" s="215">
        <v>0.00029999999999999997</v>
      </c>
      <c r="R1280" s="215">
        <f>Q1280*H1280</f>
        <v>0.093452399999999991</v>
      </c>
      <c r="S1280" s="215">
        <v>0</v>
      </c>
      <c r="T1280" s="216">
        <f>S1280*H1280</f>
        <v>0</v>
      </c>
      <c r="U1280" s="40"/>
      <c r="V1280" s="40"/>
      <c r="W1280" s="40"/>
      <c r="X1280" s="40"/>
      <c r="Y1280" s="40"/>
      <c r="Z1280" s="40"/>
      <c r="AA1280" s="40"/>
      <c r="AB1280" s="40"/>
      <c r="AC1280" s="40"/>
      <c r="AD1280" s="40"/>
      <c r="AE1280" s="40"/>
      <c r="AR1280" s="217" t="s">
        <v>248</v>
      </c>
      <c r="AT1280" s="217" t="s">
        <v>143</v>
      </c>
      <c r="AU1280" s="217" t="s">
        <v>14</v>
      </c>
      <c r="AY1280" s="19" t="s">
        <v>140</v>
      </c>
      <c r="BE1280" s="218">
        <f>IF(N1280="základní",J1280,0)</f>
        <v>0</v>
      </c>
      <c r="BF1280" s="218">
        <f>IF(N1280="snížená",J1280,0)</f>
        <v>0</v>
      </c>
      <c r="BG1280" s="218">
        <f>IF(N1280="zákl. přenesená",J1280,0)</f>
        <v>0</v>
      </c>
      <c r="BH1280" s="218">
        <f>IF(N1280="sníž. přenesená",J1280,0)</f>
        <v>0</v>
      </c>
      <c r="BI1280" s="218">
        <f>IF(N1280="nulová",J1280,0)</f>
        <v>0</v>
      </c>
      <c r="BJ1280" s="19" t="s">
        <v>14</v>
      </c>
      <c r="BK1280" s="218">
        <f>ROUND(I1280*H1280,2)</f>
        <v>0</v>
      </c>
      <c r="BL1280" s="19" t="s">
        <v>248</v>
      </c>
      <c r="BM1280" s="217" t="s">
        <v>1517</v>
      </c>
    </row>
    <row r="1281" s="2" customFormat="1">
      <c r="A1281" s="40"/>
      <c r="B1281" s="41"/>
      <c r="C1281" s="42"/>
      <c r="D1281" s="219" t="s">
        <v>150</v>
      </c>
      <c r="E1281" s="42"/>
      <c r="F1281" s="220" t="s">
        <v>1518</v>
      </c>
      <c r="G1281" s="42"/>
      <c r="H1281" s="42"/>
      <c r="I1281" s="221"/>
      <c r="J1281" s="42"/>
      <c r="K1281" s="42"/>
      <c r="L1281" s="46"/>
      <c r="M1281" s="222"/>
      <c r="N1281" s="223"/>
      <c r="O1281" s="86"/>
      <c r="P1281" s="86"/>
      <c r="Q1281" s="86"/>
      <c r="R1281" s="86"/>
      <c r="S1281" s="86"/>
      <c r="T1281" s="87"/>
      <c r="U1281" s="40"/>
      <c r="V1281" s="40"/>
      <c r="W1281" s="40"/>
      <c r="X1281" s="40"/>
      <c r="Y1281" s="40"/>
      <c r="Z1281" s="40"/>
      <c r="AA1281" s="40"/>
      <c r="AB1281" s="40"/>
      <c r="AC1281" s="40"/>
      <c r="AD1281" s="40"/>
      <c r="AE1281" s="40"/>
      <c r="AT1281" s="19" t="s">
        <v>150</v>
      </c>
      <c r="AU1281" s="19" t="s">
        <v>14</v>
      </c>
    </row>
    <row r="1282" s="2" customFormat="1" ht="16.5" customHeight="1">
      <c r="A1282" s="40"/>
      <c r="B1282" s="41"/>
      <c r="C1282" s="206" t="s">
        <v>1519</v>
      </c>
      <c r="D1282" s="206" t="s">
        <v>143</v>
      </c>
      <c r="E1282" s="207" t="s">
        <v>1520</v>
      </c>
      <c r="F1282" s="208" t="s">
        <v>1521</v>
      </c>
      <c r="G1282" s="209" t="s">
        <v>184</v>
      </c>
      <c r="H1282" s="210">
        <v>311.50799999999998</v>
      </c>
      <c r="I1282" s="211"/>
      <c r="J1282" s="212">
        <f>ROUND(I1282*H1282,2)</f>
        <v>0</v>
      </c>
      <c r="K1282" s="208" t="s">
        <v>19</v>
      </c>
      <c r="L1282" s="46"/>
      <c r="M1282" s="213" t="s">
        <v>19</v>
      </c>
      <c r="N1282" s="214" t="s">
        <v>45</v>
      </c>
      <c r="O1282" s="86"/>
      <c r="P1282" s="215">
        <f>O1282*H1282</f>
        <v>0</v>
      </c>
      <c r="Q1282" s="215">
        <v>0</v>
      </c>
      <c r="R1282" s="215">
        <f>Q1282*H1282</f>
        <v>0</v>
      </c>
      <c r="S1282" s="215">
        <v>0</v>
      </c>
      <c r="T1282" s="216">
        <f>S1282*H1282</f>
        <v>0</v>
      </c>
      <c r="U1282" s="40"/>
      <c r="V1282" s="40"/>
      <c r="W1282" s="40"/>
      <c r="X1282" s="40"/>
      <c r="Y1282" s="40"/>
      <c r="Z1282" s="40"/>
      <c r="AA1282" s="40"/>
      <c r="AB1282" s="40"/>
      <c r="AC1282" s="40"/>
      <c r="AD1282" s="40"/>
      <c r="AE1282" s="40"/>
      <c r="AR1282" s="217" t="s">
        <v>248</v>
      </c>
      <c r="AT1282" s="217" t="s">
        <v>143</v>
      </c>
      <c r="AU1282" s="217" t="s">
        <v>14</v>
      </c>
      <c r="AY1282" s="19" t="s">
        <v>140</v>
      </c>
      <c r="BE1282" s="218">
        <f>IF(N1282="základní",J1282,0)</f>
        <v>0</v>
      </c>
      <c r="BF1282" s="218">
        <f>IF(N1282="snížená",J1282,0)</f>
        <v>0</v>
      </c>
      <c r="BG1282" s="218">
        <f>IF(N1282="zákl. přenesená",J1282,0)</f>
        <v>0</v>
      </c>
      <c r="BH1282" s="218">
        <f>IF(N1282="sníž. přenesená",J1282,0)</f>
        <v>0</v>
      </c>
      <c r="BI1282" s="218">
        <f>IF(N1282="nulová",J1282,0)</f>
        <v>0</v>
      </c>
      <c r="BJ1282" s="19" t="s">
        <v>14</v>
      </c>
      <c r="BK1282" s="218">
        <f>ROUND(I1282*H1282,2)</f>
        <v>0</v>
      </c>
      <c r="BL1282" s="19" t="s">
        <v>248</v>
      </c>
      <c r="BM1282" s="217" t="s">
        <v>1522</v>
      </c>
    </row>
    <row r="1283" s="13" customFormat="1">
      <c r="A1283" s="13"/>
      <c r="B1283" s="224"/>
      <c r="C1283" s="225"/>
      <c r="D1283" s="226" t="s">
        <v>152</v>
      </c>
      <c r="E1283" s="227" t="s">
        <v>19</v>
      </c>
      <c r="F1283" s="228" t="s">
        <v>153</v>
      </c>
      <c r="G1283" s="225"/>
      <c r="H1283" s="227" t="s">
        <v>19</v>
      </c>
      <c r="I1283" s="229"/>
      <c r="J1283" s="225"/>
      <c r="K1283" s="225"/>
      <c r="L1283" s="230"/>
      <c r="M1283" s="231"/>
      <c r="N1283" s="232"/>
      <c r="O1283" s="232"/>
      <c r="P1283" s="232"/>
      <c r="Q1283" s="232"/>
      <c r="R1283" s="232"/>
      <c r="S1283" s="232"/>
      <c r="T1283" s="233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34" t="s">
        <v>152</v>
      </c>
      <c r="AU1283" s="234" t="s">
        <v>14</v>
      </c>
      <c r="AV1283" s="13" t="s">
        <v>81</v>
      </c>
      <c r="AW1283" s="13" t="s">
        <v>33</v>
      </c>
      <c r="AX1283" s="13" t="s">
        <v>73</v>
      </c>
      <c r="AY1283" s="234" t="s">
        <v>140</v>
      </c>
    </row>
    <row r="1284" s="13" customFormat="1">
      <c r="A1284" s="13"/>
      <c r="B1284" s="224"/>
      <c r="C1284" s="225"/>
      <c r="D1284" s="226" t="s">
        <v>152</v>
      </c>
      <c r="E1284" s="227" t="s">
        <v>19</v>
      </c>
      <c r="F1284" s="228" t="s">
        <v>239</v>
      </c>
      <c r="G1284" s="225"/>
      <c r="H1284" s="227" t="s">
        <v>19</v>
      </c>
      <c r="I1284" s="229"/>
      <c r="J1284" s="225"/>
      <c r="K1284" s="225"/>
      <c r="L1284" s="230"/>
      <c r="M1284" s="231"/>
      <c r="N1284" s="232"/>
      <c r="O1284" s="232"/>
      <c r="P1284" s="232"/>
      <c r="Q1284" s="232"/>
      <c r="R1284" s="232"/>
      <c r="S1284" s="232"/>
      <c r="T1284" s="233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34" t="s">
        <v>152</v>
      </c>
      <c r="AU1284" s="234" t="s">
        <v>14</v>
      </c>
      <c r="AV1284" s="13" t="s">
        <v>81</v>
      </c>
      <c r="AW1284" s="13" t="s">
        <v>33</v>
      </c>
      <c r="AX1284" s="13" t="s">
        <v>73</v>
      </c>
      <c r="AY1284" s="234" t="s">
        <v>140</v>
      </c>
    </row>
    <row r="1285" s="14" customFormat="1">
      <c r="A1285" s="14"/>
      <c r="B1285" s="235"/>
      <c r="C1285" s="236"/>
      <c r="D1285" s="226" t="s">
        <v>152</v>
      </c>
      <c r="E1285" s="237" t="s">
        <v>19</v>
      </c>
      <c r="F1285" s="238" t="s">
        <v>1523</v>
      </c>
      <c r="G1285" s="236"/>
      <c r="H1285" s="239">
        <v>140.35499999999999</v>
      </c>
      <c r="I1285" s="240"/>
      <c r="J1285" s="236"/>
      <c r="K1285" s="236"/>
      <c r="L1285" s="241"/>
      <c r="M1285" s="242"/>
      <c r="N1285" s="243"/>
      <c r="O1285" s="243"/>
      <c r="P1285" s="243"/>
      <c r="Q1285" s="243"/>
      <c r="R1285" s="243"/>
      <c r="S1285" s="243"/>
      <c r="T1285" s="244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45" t="s">
        <v>152</v>
      </c>
      <c r="AU1285" s="245" t="s">
        <v>14</v>
      </c>
      <c r="AV1285" s="14" t="s">
        <v>14</v>
      </c>
      <c r="AW1285" s="14" t="s">
        <v>33</v>
      </c>
      <c r="AX1285" s="14" t="s">
        <v>73</v>
      </c>
      <c r="AY1285" s="245" t="s">
        <v>140</v>
      </c>
    </row>
    <row r="1286" s="16" customFormat="1">
      <c r="A1286" s="16"/>
      <c r="B1286" s="257"/>
      <c r="C1286" s="258"/>
      <c r="D1286" s="226" t="s">
        <v>152</v>
      </c>
      <c r="E1286" s="259" t="s">
        <v>19</v>
      </c>
      <c r="F1286" s="260" t="s">
        <v>283</v>
      </c>
      <c r="G1286" s="258"/>
      <c r="H1286" s="261">
        <v>140.35499999999999</v>
      </c>
      <c r="I1286" s="262"/>
      <c r="J1286" s="258"/>
      <c r="K1286" s="258"/>
      <c r="L1286" s="263"/>
      <c r="M1286" s="264"/>
      <c r="N1286" s="265"/>
      <c r="O1286" s="265"/>
      <c r="P1286" s="265"/>
      <c r="Q1286" s="265"/>
      <c r="R1286" s="265"/>
      <c r="S1286" s="265"/>
      <c r="T1286" s="266"/>
      <c r="U1286" s="16"/>
      <c r="V1286" s="16"/>
      <c r="W1286" s="16"/>
      <c r="X1286" s="16"/>
      <c r="Y1286" s="16"/>
      <c r="Z1286" s="16"/>
      <c r="AA1286" s="16"/>
      <c r="AB1286" s="16"/>
      <c r="AC1286" s="16"/>
      <c r="AD1286" s="16"/>
      <c r="AE1286" s="16"/>
      <c r="AT1286" s="267" t="s">
        <v>152</v>
      </c>
      <c r="AU1286" s="267" t="s">
        <v>14</v>
      </c>
      <c r="AV1286" s="16" t="s">
        <v>141</v>
      </c>
      <c r="AW1286" s="16" t="s">
        <v>33</v>
      </c>
      <c r="AX1286" s="16" t="s">
        <v>73</v>
      </c>
      <c r="AY1286" s="267" t="s">
        <v>140</v>
      </c>
    </row>
    <row r="1287" s="13" customFormat="1">
      <c r="A1287" s="13"/>
      <c r="B1287" s="224"/>
      <c r="C1287" s="225"/>
      <c r="D1287" s="226" t="s">
        <v>152</v>
      </c>
      <c r="E1287" s="227" t="s">
        <v>19</v>
      </c>
      <c r="F1287" s="228" t="s">
        <v>1524</v>
      </c>
      <c r="G1287" s="225"/>
      <c r="H1287" s="227" t="s">
        <v>19</v>
      </c>
      <c r="I1287" s="229"/>
      <c r="J1287" s="225"/>
      <c r="K1287" s="225"/>
      <c r="L1287" s="230"/>
      <c r="M1287" s="231"/>
      <c r="N1287" s="232"/>
      <c r="O1287" s="232"/>
      <c r="P1287" s="232"/>
      <c r="Q1287" s="232"/>
      <c r="R1287" s="232"/>
      <c r="S1287" s="232"/>
      <c r="T1287" s="233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34" t="s">
        <v>152</v>
      </c>
      <c r="AU1287" s="234" t="s">
        <v>14</v>
      </c>
      <c r="AV1287" s="13" t="s">
        <v>81</v>
      </c>
      <c r="AW1287" s="13" t="s">
        <v>33</v>
      </c>
      <c r="AX1287" s="13" t="s">
        <v>73</v>
      </c>
      <c r="AY1287" s="234" t="s">
        <v>140</v>
      </c>
    </row>
    <row r="1288" s="14" customFormat="1">
      <c r="A1288" s="14"/>
      <c r="B1288" s="235"/>
      <c r="C1288" s="236"/>
      <c r="D1288" s="226" t="s">
        <v>152</v>
      </c>
      <c r="E1288" s="237" t="s">
        <v>19</v>
      </c>
      <c r="F1288" s="238" t="s">
        <v>1525</v>
      </c>
      <c r="G1288" s="236"/>
      <c r="H1288" s="239">
        <v>157.27000000000001</v>
      </c>
      <c r="I1288" s="240"/>
      <c r="J1288" s="236"/>
      <c r="K1288" s="236"/>
      <c r="L1288" s="241"/>
      <c r="M1288" s="242"/>
      <c r="N1288" s="243"/>
      <c r="O1288" s="243"/>
      <c r="P1288" s="243"/>
      <c r="Q1288" s="243"/>
      <c r="R1288" s="243"/>
      <c r="S1288" s="243"/>
      <c r="T1288" s="244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45" t="s">
        <v>152</v>
      </c>
      <c r="AU1288" s="245" t="s">
        <v>14</v>
      </c>
      <c r="AV1288" s="14" t="s">
        <v>14</v>
      </c>
      <c r="AW1288" s="14" t="s">
        <v>33</v>
      </c>
      <c r="AX1288" s="14" t="s">
        <v>73</v>
      </c>
      <c r="AY1288" s="245" t="s">
        <v>140</v>
      </c>
    </row>
    <row r="1289" s="14" customFormat="1">
      <c r="A1289" s="14"/>
      <c r="B1289" s="235"/>
      <c r="C1289" s="236"/>
      <c r="D1289" s="226" t="s">
        <v>152</v>
      </c>
      <c r="E1289" s="237" t="s">
        <v>19</v>
      </c>
      <c r="F1289" s="238" t="s">
        <v>1526</v>
      </c>
      <c r="G1289" s="236"/>
      <c r="H1289" s="239">
        <v>13.882999999999999</v>
      </c>
      <c r="I1289" s="240"/>
      <c r="J1289" s="236"/>
      <c r="K1289" s="236"/>
      <c r="L1289" s="241"/>
      <c r="M1289" s="242"/>
      <c r="N1289" s="243"/>
      <c r="O1289" s="243"/>
      <c r="P1289" s="243"/>
      <c r="Q1289" s="243"/>
      <c r="R1289" s="243"/>
      <c r="S1289" s="243"/>
      <c r="T1289" s="244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45" t="s">
        <v>152</v>
      </c>
      <c r="AU1289" s="245" t="s">
        <v>14</v>
      </c>
      <c r="AV1289" s="14" t="s">
        <v>14</v>
      </c>
      <c r="AW1289" s="14" t="s">
        <v>33</v>
      </c>
      <c r="AX1289" s="14" t="s">
        <v>73</v>
      </c>
      <c r="AY1289" s="245" t="s">
        <v>140</v>
      </c>
    </row>
    <row r="1290" s="16" customFormat="1">
      <c r="A1290" s="16"/>
      <c r="B1290" s="257"/>
      <c r="C1290" s="258"/>
      <c r="D1290" s="226" t="s">
        <v>152</v>
      </c>
      <c r="E1290" s="259" t="s">
        <v>19</v>
      </c>
      <c r="F1290" s="260" t="s">
        <v>283</v>
      </c>
      <c r="G1290" s="258"/>
      <c r="H1290" s="261">
        <v>171.15299999999999</v>
      </c>
      <c r="I1290" s="262"/>
      <c r="J1290" s="258"/>
      <c r="K1290" s="258"/>
      <c r="L1290" s="263"/>
      <c r="M1290" s="264"/>
      <c r="N1290" s="265"/>
      <c r="O1290" s="265"/>
      <c r="P1290" s="265"/>
      <c r="Q1290" s="265"/>
      <c r="R1290" s="265"/>
      <c r="S1290" s="265"/>
      <c r="T1290" s="266"/>
      <c r="U1290" s="16"/>
      <c r="V1290" s="16"/>
      <c r="W1290" s="16"/>
      <c r="X1290" s="16"/>
      <c r="Y1290" s="16"/>
      <c r="Z1290" s="16"/>
      <c r="AA1290" s="16"/>
      <c r="AB1290" s="16"/>
      <c r="AC1290" s="16"/>
      <c r="AD1290" s="16"/>
      <c r="AE1290" s="16"/>
      <c r="AT1290" s="267" t="s">
        <v>152</v>
      </c>
      <c r="AU1290" s="267" t="s">
        <v>14</v>
      </c>
      <c r="AV1290" s="16" t="s">
        <v>141</v>
      </c>
      <c r="AW1290" s="16" t="s">
        <v>33</v>
      </c>
      <c r="AX1290" s="16" t="s">
        <v>73</v>
      </c>
      <c r="AY1290" s="267" t="s">
        <v>140</v>
      </c>
    </row>
    <row r="1291" s="15" customFormat="1">
      <c r="A1291" s="15"/>
      <c r="B1291" s="246"/>
      <c r="C1291" s="247"/>
      <c r="D1291" s="226" t="s">
        <v>152</v>
      </c>
      <c r="E1291" s="248" t="s">
        <v>19</v>
      </c>
      <c r="F1291" s="249" t="s">
        <v>189</v>
      </c>
      <c r="G1291" s="247"/>
      <c r="H1291" s="250">
        <v>311.50799999999998</v>
      </c>
      <c r="I1291" s="251"/>
      <c r="J1291" s="247"/>
      <c r="K1291" s="247"/>
      <c r="L1291" s="252"/>
      <c r="M1291" s="253"/>
      <c r="N1291" s="254"/>
      <c r="O1291" s="254"/>
      <c r="P1291" s="254"/>
      <c r="Q1291" s="254"/>
      <c r="R1291" s="254"/>
      <c r="S1291" s="254"/>
      <c r="T1291" s="255"/>
      <c r="U1291" s="15"/>
      <c r="V1291" s="15"/>
      <c r="W1291" s="15"/>
      <c r="X1291" s="15"/>
      <c r="Y1291" s="15"/>
      <c r="Z1291" s="15"/>
      <c r="AA1291" s="15"/>
      <c r="AB1291" s="15"/>
      <c r="AC1291" s="15"/>
      <c r="AD1291" s="15"/>
      <c r="AE1291" s="15"/>
      <c r="AT1291" s="256" t="s">
        <v>152</v>
      </c>
      <c r="AU1291" s="256" t="s">
        <v>14</v>
      </c>
      <c r="AV1291" s="15" t="s">
        <v>148</v>
      </c>
      <c r="AW1291" s="15" t="s">
        <v>33</v>
      </c>
      <c r="AX1291" s="15" t="s">
        <v>81</v>
      </c>
      <c r="AY1291" s="256" t="s">
        <v>140</v>
      </c>
    </row>
    <row r="1292" s="2" customFormat="1" ht="24.15" customHeight="1">
      <c r="A1292" s="40"/>
      <c r="B1292" s="41"/>
      <c r="C1292" s="206" t="s">
        <v>1527</v>
      </c>
      <c r="D1292" s="206" t="s">
        <v>143</v>
      </c>
      <c r="E1292" s="207" t="s">
        <v>1528</v>
      </c>
      <c r="F1292" s="208" t="s">
        <v>1529</v>
      </c>
      <c r="G1292" s="209" t="s">
        <v>814</v>
      </c>
      <c r="H1292" s="278"/>
      <c r="I1292" s="211"/>
      <c r="J1292" s="212">
        <f>ROUND(I1292*H1292,2)</f>
        <v>0</v>
      </c>
      <c r="K1292" s="208" t="s">
        <v>147</v>
      </c>
      <c r="L1292" s="46"/>
      <c r="M1292" s="213" t="s">
        <v>19</v>
      </c>
      <c r="N1292" s="214" t="s">
        <v>45</v>
      </c>
      <c r="O1292" s="86"/>
      <c r="P1292" s="215">
        <f>O1292*H1292</f>
        <v>0</v>
      </c>
      <c r="Q1292" s="215">
        <v>0</v>
      </c>
      <c r="R1292" s="215">
        <f>Q1292*H1292</f>
        <v>0</v>
      </c>
      <c r="S1292" s="215">
        <v>0</v>
      </c>
      <c r="T1292" s="216">
        <f>S1292*H1292</f>
        <v>0</v>
      </c>
      <c r="U1292" s="40"/>
      <c r="V1292" s="40"/>
      <c r="W1292" s="40"/>
      <c r="X1292" s="40"/>
      <c r="Y1292" s="40"/>
      <c r="Z1292" s="40"/>
      <c r="AA1292" s="40"/>
      <c r="AB1292" s="40"/>
      <c r="AC1292" s="40"/>
      <c r="AD1292" s="40"/>
      <c r="AE1292" s="40"/>
      <c r="AR1292" s="217" t="s">
        <v>248</v>
      </c>
      <c r="AT1292" s="217" t="s">
        <v>143</v>
      </c>
      <c r="AU1292" s="217" t="s">
        <v>14</v>
      </c>
      <c r="AY1292" s="19" t="s">
        <v>140</v>
      </c>
      <c r="BE1292" s="218">
        <f>IF(N1292="základní",J1292,0)</f>
        <v>0</v>
      </c>
      <c r="BF1292" s="218">
        <f>IF(N1292="snížená",J1292,0)</f>
        <v>0</v>
      </c>
      <c r="BG1292" s="218">
        <f>IF(N1292="zákl. přenesená",J1292,0)</f>
        <v>0</v>
      </c>
      <c r="BH1292" s="218">
        <f>IF(N1292="sníž. přenesená",J1292,0)</f>
        <v>0</v>
      </c>
      <c r="BI1292" s="218">
        <f>IF(N1292="nulová",J1292,0)</f>
        <v>0</v>
      </c>
      <c r="BJ1292" s="19" t="s">
        <v>14</v>
      </c>
      <c r="BK1292" s="218">
        <f>ROUND(I1292*H1292,2)</f>
        <v>0</v>
      </c>
      <c r="BL1292" s="19" t="s">
        <v>248</v>
      </c>
      <c r="BM1292" s="217" t="s">
        <v>1530</v>
      </c>
    </row>
    <row r="1293" s="2" customFormat="1">
      <c r="A1293" s="40"/>
      <c r="B1293" s="41"/>
      <c r="C1293" s="42"/>
      <c r="D1293" s="219" t="s">
        <v>150</v>
      </c>
      <c r="E1293" s="42"/>
      <c r="F1293" s="220" t="s">
        <v>1531</v>
      </c>
      <c r="G1293" s="42"/>
      <c r="H1293" s="42"/>
      <c r="I1293" s="221"/>
      <c r="J1293" s="42"/>
      <c r="K1293" s="42"/>
      <c r="L1293" s="46"/>
      <c r="M1293" s="222"/>
      <c r="N1293" s="223"/>
      <c r="O1293" s="86"/>
      <c r="P1293" s="86"/>
      <c r="Q1293" s="86"/>
      <c r="R1293" s="86"/>
      <c r="S1293" s="86"/>
      <c r="T1293" s="87"/>
      <c r="U1293" s="40"/>
      <c r="V1293" s="40"/>
      <c r="W1293" s="40"/>
      <c r="X1293" s="40"/>
      <c r="Y1293" s="40"/>
      <c r="Z1293" s="40"/>
      <c r="AA1293" s="40"/>
      <c r="AB1293" s="40"/>
      <c r="AC1293" s="40"/>
      <c r="AD1293" s="40"/>
      <c r="AE1293" s="40"/>
      <c r="AT1293" s="19" t="s">
        <v>150</v>
      </c>
      <c r="AU1293" s="19" t="s">
        <v>14</v>
      </c>
    </row>
    <row r="1294" s="12" customFormat="1" ht="22.8" customHeight="1">
      <c r="A1294" s="12"/>
      <c r="B1294" s="190"/>
      <c r="C1294" s="191"/>
      <c r="D1294" s="192" t="s">
        <v>72</v>
      </c>
      <c r="E1294" s="204" t="s">
        <v>1532</v>
      </c>
      <c r="F1294" s="204" t="s">
        <v>1533</v>
      </c>
      <c r="G1294" s="191"/>
      <c r="H1294" s="191"/>
      <c r="I1294" s="194"/>
      <c r="J1294" s="205">
        <f>BK1294</f>
        <v>0</v>
      </c>
      <c r="K1294" s="191"/>
      <c r="L1294" s="196"/>
      <c r="M1294" s="197"/>
      <c r="N1294" s="198"/>
      <c r="O1294" s="198"/>
      <c r="P1294" s="199">
        <f>SUM(P1295:P1420)</f>
        <v>0</v>
      </c>
      <c r="Q1294" s="198"/>
      <c r="R1294" s="199">
        <f>SUM(R1295:R1420)</f>
        <v>9.3104136200000003</v>
      </c>
      <c r="S1294" s="198"/>
      <c r="T1294" s="200">
        <f>SUM(T1295:T1420)</f>
        <v>0</v>
      </c>
      <c r="U1294" s="12"/>
      <c r="V1294" s="12"/>
      <c r="W1294" s="12"/>
      <c r="X1294" s="12"/>
      <c r="Y1294" s="12"/>
      <c r="Z1294" s="12"/>
      <c r="AA1294" s="12"/>
      <c r="AB1294" s="12"/>
      <c r="AC1294" s="12"/>
      <c r="AD1294" s="12"/>
      <c r="AE1294" s="12"/>
      <c r="AR1294" s="201" t="s">
        <v>14</v>
      </c>
      <c r="AT1294" s="202" t="s">
        <v>72</v>
      </c>
      <c r="AU1294" s="202" t="s">
        <v>81</v>
      </c>
      <c r="AY1294" s="201" t="s">
        <v>140</v>
      </c>
      <c r="BK1294" s="203">
        <f>SUM(BK1295:BK1420)</f>
        <v>0</v>
      </c>
    </row>
    <row r="1295" s="2" customFormat="1" ht="16.5" customHeight="1">
      <c r="A1295" s="40"/>
      <c r="B1295" s="41"/>
      <c r="C1295" s="206" t="s">
        <v>1534</v>
      </c>
      <c r="D1295" s="206" t="s">
        <v>143</v>
      </c>
      <c r="E1295" s="207" t="s">
        <v>1535</v>
      </c>
      <c r="F1295" s="208" t="s">
        <v>1536</v>
      </c>
      <c r="G1295" s="209" t="s">
        <v>184</v>
      </c>
      <c r="H1295" s="210">
        <v>282.56799999999998</v>
      </c>
      <c r="I1295" s="211"/>
      <c r="J1295" s="212">
        <f>ROUND(I1295*H1295,2)</f>
        <v>0</v>
      </c>
      <c r="K1295" s="208" t="s">
        <v>147</v>
      </c>
      <c r="L1295" s="46"/>
      <c r="M1295" s="213" t="s">
        <v>19</v>
      </c>
      <c r="N1295" s="214" t="s">
        <v>45</v>
      </c>
      <c r="O1295" s="86"/>
      <c r="P1295" s="215">
        <f>O1295*H1295</f>
        <v>0</v>
      </c>
      <c r="Q1295" s="215">
        <v>0.00029999999999999997</v>
      </c>
      <c r="R1295" s="215">
        <f>Q1295*H1295</f>
        <v>0.084770399999999982</v>
      </c>
      <c r="S1295" s="215">
        <v>0</v>
      </c>
      <c r="T1295" s="216">
        <f>S1295*H1295</f>
        <v>0</v>
      </c>
      <c r="U1295" s="40"/>
      <c r="V1295" s="40"/>
      <c r="W1295" s="40"/>
      <c r="X1295" s="40"/>
      <c r="Y1295" s="40"/>
      <c r="Z1295" s="40"/>
      <c r="AA1295" s="40"/>
      <c r="AB1295" s="40"/>
      <c r="AC1295" s="40"/>
      <c r="AD1295" s="40"/>
      <c r="AE1295" s="40"/>
      <c r="AR1295" s="217" t="s">
        <v>248</v>
      </c>
      <c r="AT1295" s="217" t="s">
        <v>143</v>
      </c>
      <c r="AU1295" s="217" t="s">
        <v>14</v>
      </c>
      <c r="AY1295" s="19" t="s">
        <v>140</v>
      </c>
      <c r="BE1295" s="218">
        <f>IF(N1295="základní",J1295,0)</f>
        <v>0</v>
      </c>
      <c r="BF1295" s="218">
        <f>IF(N1295="snížená",J1295,0)</f>
        <v>0</v>
      </c>
      <c r="BG1295" s="218">
        <f>IF(N1295="zákl. přenesená",J1295,0)</f>
        <v>0</v>
      </c>
      <c r="BH1295" s="218">
        <f>IF(N1295="sníž. přenesená",J1295,0)</f>
        <v>0</v>
      </c>
      <c r="BI1295" s="218">
        <f>IF(N1295="nulová",J1295,0)</f>
        <v>0</v>
      </c>
      <c r="BJ1295" s="19" t="s">
        <v>14</v>
      </c>
      <c r="BK1295" s="218">
        <f>ROUND(I1295*H1295,2)</f>
        <v>0</v>
      </c>
      <c r="BL1295" s="19" t="s">
        <v>248</v>
      </c>
      <c r="BM1295" s="217" t="s">
        <v>1537</v>
      </c>
    </row>
    <row r="1296" s="2" customFormat="1">
      <c r="A1296" s="40"/>
      <c r="B1296" s="41"/>
      <c r="C1296" s="42"/>
      <c r="D1296" s="219" t="s">
        <v>150</v>
      </c>
      <c r="E1296" s="42"/>
      <c r="F1296" s="220" t="s">
        <v>1538</v>
      </c>
      <c r="G1296" s="42"/>
      <c r="H1296" s="42"/>
      <c r="I1296" s="221"/>
      <c r="J1296" s="42"/>
      <c r="K1296" s="42"/>
      <c r="L1296" s="46"/>
      <c r="M1296" s="222"/>
      <c r="N1296" s="223"/>
      <c r="O1296" s="86"/>
      <c r="P1296" s="86"/>
      <c r="Q1296" s="86"/>
      <c r="R1296" s="86"/>
      <c r="S1296" s="86"/>
      <c r="T1296" s="87"/>
      <c r="U1296" s="40"/>
      <c r="V1296" s="40"/>
      <c r="W1296" s="40"/>
      <c r="X1296" s="40"/>
      <c r="Y1296" s="40"/>
      <c r="Z1296" s="40"/>
      <c r="AA1296" s="40"/>
      <c r="AB1296" s="40"/>
      <c r="AC1296" s="40"/>
      <c r="AD1296" s="40"/>
      <c r="AE1296" s="40"/>
      <c r="AT1296" s="19" t="s">
        <v>150</v>
      </c>
      <c r="AU1296" s="19" t="s">
        <v>14</v>
      </c>
    </row>
    <row r="1297" s="2" customFormat="1" ht="16.5" customHeight="1">
      <c r="A1297" s="40"/>
      <c r="B1297" s="41"/>
      <c r="C1297" s="206" t="s">
        <v>1539</v>
      </c>
      <c r="D1297" s="206" t="s">
        <v>143</v>
      </c>
      <c r="E1297" s="207" t="s">
        <v>1540</v>
      </c>
      <c r="F1297" s="208" t="s">
        <v>1541</v>
      </c>
      <c r="G1297" s="209" t="s">
        <v>184</v>
      </c>
      <c r="H1297" s="210">
        <v>43.990000000000002</v>
      </c>
      <c r="I1297" s="211"/>
      <c r="J1297" s="212">
        <f>ROUND(I1297*H1297,2)</f>
        <v>0</v>
      </c>
      <c r="K1297" s="208" t="s">
        <v>147</v>
      </c>
      <c r="L1297" s="46"/>
      <c r="M1297" s="213" t="s">
        <v>19</v>
      </c>
      <c r="N1297" s="214" t="s">
        <v>45</v>
      </c>
      <c r="O1297" s="86"/>
      <c r="P1297" s="215">
        <f>O1297*H1297</f>
        <v>0</v>
      </c>
      <c r="Q1297" s="215">
        <v>0.0015</v>
      </c>
      <c r="R1297" s="215">
        <f>Q1297*H1297</f>
        <v>0.065985000000000002</v>
      </c>
      <c r="S1297" s="215">
        <v>0</v>
      </c>
      <c r="T1297" s="216">
        <f>S1297*H1297</f>
        <v>0</v>
      </c>
      <c r="U1297" s="40"/>
      <c r="V1297" s="40"/>
      <c r="W1297" s="40"/>
      <c r="X1297" s="40"/>
      <c r="Y1297" s="40"/>
      <c r="Z1297" s="40"/>
      <c r="AA1297" s="40"/>
      <c r="AB1297" s="40"/>
      <c r="AC1297" s="40"/>
      <c r="AD1297" s="40"/>
      <c r="AE1297" s="40"/>
      <c r="AR1297" s="217" t="s">
        <v>248</v>
      </c>
      <c r="AT1297" s="217" t="s">
        <v>143</v>
      </c>
      <c r="AU1297" s="217" t="s">
        <v>14</v>
      </c>
      <c r="AY1297" s="19" t="s">
        <v>140</v>
      </c>
      <c r="BE1297" s="218">
        <f>IF(N1297="základní",J1297,0)</f>
        <v>0</v>
      </c>
      <c r="BF1297" s="218">
        <f>IF(N1297="snížená",J1297,0)</f>
        <v>0</v>
      </c>
      <c r="BG1297" s="218">
        <f>IF(N1297="zákl. přenesená",J1297,0)</f>
        <v>0</v>
      </c>
      <c r="BH1297" s="218">
        <f>IF(N1297="sníž. přenesená",J1297,0)</f>
        <v>0</v>
      </c>
      <c r="BI1297" s="218">
        <f>IF(N1297="nulová",J1297,0)</f>
        <v>0</v>
      </c>
      <c r="BJ1297" s="19" t="s">
        <v>14</v>
      </c>
      <c r="BK1297" s="218">
        <f>ROUND(I1297*H1297,2)</f>
        <v>0</v>
      </c>
      <c r="BL1297" s="19" t="s">
        <v>248</v>
      </c>
      <c r="BM1297" s="217" t="s">
        <v>1542</v>
      </c>
    </row>
    <row r="1298" s="2" customFormat="1">
      <c r="A1298" s="40"/>
      <c r="B1298" s="41"/>
      <c r="C1298" s="42"/>
      <c r="D1298" s="219" t="s">
        <v>150</v>
      </c>
      <c r="E1298" s="42"/>
      <c r="F1298" s="220" t="s">
        <v>1543</v>
      </c>
      <c r="G1298" s="42"/>
      <c r="H1298" s="42"/>
      <c r="I1298" s="221"/>
      <c r="J1298" s="42"/>
      <c r="K1298" s="42"/>
      <c r="L1298" s="46"/>
      <c r="M1298" s="222"/>
      <c r="N1298" s="223"/>
      <c r="O1298" s="86"/>
      <c r="P1298" s="86"/>
      <c r="Q1298" s="86"/>
      <c r="R1298" s="86"/>
      <c r="S1298" s="86"/>
      <c r="T1298" s="87"/>
      <c r="U1298" s="40"/>
      <c r="V1298" s="40"/>
      <c r="W1298" s="40"/>
      <c r="X1298" s="40"/>
      <c r="Y1298" s="40"/>
      <c r="Z1298" s="40"/>
      <c r="AA1298" s="40"/>
      <c r="AB1298" s="40"/>
      <c r="AC1298" s="40"/>
      <c r="AD1298" s="40"/>
      <c r="AE1298" s="40"/>
      <c r="AT1298" s="19" t="s">
        <v>150</v>
      </c>
      <c r="AU1298" s="19" t="s">
        <v>14</v>
      </c>
    </row>
    <row r="1299" s="13" customFormat="1">
      <c r="A1299" s="13"/>
      <c r="B1299" s="224"/>
      <c r="C1299" s="225"/>
      <c r="D1299" s="226" t="s">
        <v>152</v>
      </c>
      <c r="E1299" s="227" t="s">
        <v>19</v>
      </c>
      <c r="F1299" s="228" t="s">
        <v>153</v>
      </c>
      <c r="G1299" s="225"/>
      <c r="H1299" s="227" t="s">
        <v>19</v>
      </c>
      <c r="I1299" s="229"/>
      <c r="J1299" s="225"/>
      <c r="K1299" s="225"/>
      <c r="L1299" s="230"/>
      <c r="M1299" s="231"/>
      <c r="N1299" s="232"/>
      <c r="O1299" s="232"/>
      <c r="P1299" s="232"/>
      <c r="Q1299" s="232"/>
      <c r="R1299" s="232"/>
      <c r="S1299" s="232"/>
      <c r="T1299" s="233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234" t="s">
        <v>152</v>
      </c>
      <c r="AU1299" s="234" t="s">
        <v>14</v>
      </c>
      <c r="AV1299" s="13" t="s">
        <v>81</v>
      </c>
      <c r="AW1299" s="13" t="s">
        <v>33</v>
      </c>
      <c r="AX1299" s="13" t="s">
        <v>73</v>
      </c>
      <c r="AY1299" s="234" t="s">
        <v>140</v>
      </c>
    </row>
    <row r="1300" s="13" customFormat="1">
      <c r="A1300" s="13"/>
      <c r="B1300" s="224"/>
      <c r="C1300" s="225"/>
      <c r="D1300" s="226" t="s">
        <v>152</v>
      </c>
      <c r="E1300" s="227" t="s">
        <v>19</v>
      </c>
      <c r="F1300" s="228" t="s">
        <v>1544</v>
      </c>
      <c r="G1300" s="225"/>
      <c r="H1300" s="227" t="s">
        <v>19</v>
      </c>
      <c r="I1300" s="229"/>
      <c r="J1300" s="225"/>
      <c r="K1300" s="225"/>
      <c r="L1300" s="230"/>
      <c r="M1300" s="231"/>
      <c r="N1300" s="232"/>
      <c r="O1300" s="232"/>
      <c r="P1300" s="232"/>
      <c r="Q1300" s="232"/>
      <c r="R1300" s="232"/>
      <c r="S1300" s="232"/>
      <c r="T1300" s="233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34" t="s">
        <v>152</v>
      </c>
      <c r="AU1300" s="234" t="s">
        <v>14</v>
      </c>
      <c r="AV1300" s="13" t="s">
        <v>81</v>
      </c>
      <c r="AW1300" s="13" t="s">
        <v>33</v>
      </c>
      <c r="AX1300" s="13" t="s">
        <v>73</v>
      </c>
      <c r="AY1300" s="234" t="s">
        <v>140</v>
      </c>
    </row>
    <row r="1301" s="13" customFormat="1">
      <c r="A1301" s="13"/>
      <c r="B1301" s="224"/>
      <c r="C1301" s="225"/>
      <c r="D1301" s="226" t="s">
        <v>152</v>
      </c>
      <c r="E1301" s="227" t="s">
        <v>19</v>
      </c>
      <c r="F1301" s="228" t="s">
        <v>1545</v>
      </c>
      <c r="G1301" s="225"/>
      <c r="H1301" s="227" t="s">
        <v>19</v>
      </c>
      <c r="I1301" s="229"/>
      <c r="J1301" s="225"/>
      <c r="K1301" s="225"/>
      <c r="L1301" s="230"/>
      <c r="M1301" s="231"/>
      <c r="N1301" s="232"/>
      <c r="O1301" s="232"/>
      <c r="P1301" s="232"/>
      <c r="Q1301" s="232"/>
      <c r="R1301" s="232"/>
      <c r="S1301" s="232"/>
      <c r="T1301" s="233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34" t="s">
        <v>152</v>
      </c>
      <c r="AU1301" s="234" t="s">
        <v>14</v>
      </c>
      <c r="AV1301" s="13" t="s">
        <v>81</v>
      </c>
      <c r="AW1301" s="13" t="s">
        <v>33</v>
      </c>
      <c r="AX1301" s="13" t="s">
        <v>73</v>
      </c>
      <c r="AY1301" s="234" t="s">
        <v>140</v>
      </c>
    </row>
    <row r="1302" s="14" customFormat="1">
      <c r="A1302" s="14"/>
      <c r="B1302" s="235"/>
      <c r="C1302" s="236"/>
      <c r="D1302" s="226" t="s">
        <v>152</v>
      </c>
      <c r="E1302" s="237" t="s">
        <v>19</v>
      </c>
      <c r="F1302" s="238" t="s">
        <v>1546</v>
      </c>
      <c r="G1302" s="236"/>
      <c r="H1302" s="239">
        <v>5.2000000000000002</v>
      </c>
      <c r="I1302" s="240"/>
      <c r="J1302" s="236"/>
      <c r="K1302" s="236"/>
      <c r="L1302" s="241"/>
      <c r="M1302" s="242"/>
      <c r="N1302" s="243"/>
      <c r="O1302" s="243"/>
      <c r="P1302" s="243"/>
      <c r="Q1302" s="243"/>
      <c r="R1302" s="243"/>
      <c r="S1302" s="243"/>
      <c r="T1302" s="244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45" t="s">
        <v>152</v>
      </c>
      <c r="AU1302" s="245" t="s">
        <v>14</v>
      </c>
      <c r="AV1302" s="14" t="s">
        <v>14</v>
      </c>
      <c r="AW1302" s="14" t="s">
        <v>33</v>
      </c>
      <c r="AX1302" s="14" t="s">
        <v>73</v>
      </c>
      <c r="AY1302" s="245" t="s">
        <v>140</v>
      </c>
    </row>
    <row r="1303" s="14" customFormat="1">
      <c r="A1303" s="14"/>
      <c r="B1303" s="235"/>
      <c r="C1303" s="236"/>
      <c r="D1303" s="226" t="s">
        <v>152</v>
      </c>
      <c r="E1303" s="237" t="s">
        <v>19</v>
      </c>
      <c r="F1303" s="238" t="s">
        <v>1547</v>
      </c>
      <c r="G1303" s="236"/>
      <c r="H1303" s="239">
        <v>6.2400000000000002</v>
      </c>
      <c r="I1303" s="240"/>
      <c r="J1303" s="236"/>
      <c r="K1303" s="236"/>
      <c r="L1303" s="241"/>
      <c r="M1303" s="242"/>
      <c r="N1303" s="243"/>
      <c r="O1303" s="243"/>
      <c r="P1303" s="243"/>
      <c r="Q1303" s="243"/>
      <c r="R1303" s="243"/>
      <c r="S1303" s="243"/>
      <c r="T1303" s="244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45" t="s">
        <v>152</v>
      </c>
      <c r="AU1303" s="245" t="s">
        <v>14</v>
      </c>
      <c r="AV1303" s="14" t="s">
        <v>14</v>
      </c>
      <c r="AW1303" s="14" t="s">
        <v>33</v>
      </c>
      <c r="AX1303" s="14" t="s">
        <v>73</v>
      </c>
      <c r="AY1303" s="245" t="s">
        <v>140</v>
      </c>
    </row>
    <row r="1304" s="14" customFormat="1">
      <c r="A1304" s="14"/>
      <c r="B1304" s="235"/>
      <c r="C1304" s="236"/>
      <c r="D1304" s="226" t="s">
        <v>152</v>
      </c>
      <c r="E1304" s="237" t="s">
        <v>19</v>
      </c>
      <c r="F1304" s="238" t="s">
        <v>1548</v>
      </c>
      <c r="G1304" s="236"/>
      <c r="H1304" s="239">
        <v>10.140000000000001</v>
      </c>
      <c r="I1304" s="240"/>
      <c r="J1304" s="236"/>
      <c r="K1304" s="236"/>
      <c r="L1304" s="241"/>
      <c r="M1304" s="242"/>
      <c r="N1304" s="243"/>
      <c r="O1304" s="243"/>
      <c r="P1304" s="243"/>
      <c r="Q1304" s="243"/>
      <c r="R1304" s="243"/>
      <c r="S1304" s="243"/>
      <c r="T1304" s="244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45" t="s">
        <v>152</v>
      </c>
      <c r="AU1304" s="245" t="s">
        <v>14</v>
      </c>
      <c r="AV1304" s="14" t="s">
        <v>14</v>
      </c>
      <c r="AW1304" s="14" t="s">
        <v>33</v>
      </c>
      <c r="AX1304" s="14" t="s">
        <v>73</v>
      </c>
      <c r="AY1304" s="245" t="s">
        <v>140</v>
      </c>
    </row>
    <row r="1305" s="16" customFormat="1">
      <c r="A1305" s="16"/>
      <c r="B1305" s="257"/>
      <c r="C1305" s="258"/>
      <c r="D1305" s="226" t="s">
        <v>152</v>
      </c>
      <c r="E1305" s="259" t="s">
        <v>19</v>
      </c>
      <c r="F1305" s="260" t="s">
        <v>1549</v>
      </c>
      <c r="G1305" s="258"/>
      <c r="H1305" s="261">
        <v>21.579999999999998</v>
      </c>
      <c r="I1305" s="262"/>
      <c r="J1305" s="258"/>
      <c r="K1305" s="258"/>
      <c r="L1305" s="263"/>
      <c r="M1305" s="264"/>
      <c r="N1305" s="265"/>
      <c r="O1305" s="265"/>
      <c r="P1305" s="265"/>
      <c r="Q1305" s="265"/>
      <c r="R1305" s="265"/>
      <c r="S1305" s="265"/>
      <c r="T1305" s="266"/>
      <c r="U1305" s="16"/>
      <c r="V1305" s="16"/>
      <c r="W1305" s="16"/>
      <c r="X1305" s="16"/>
      <c r="Y1305" s="16"/>
      <c r="Z1305" s="16"/>
      <c r="AA1305" s="16"/>
      <c r="AB1305" s="16"/>
      <c r="AC1305" s="16"/>
      <c r="AD1305" s="16"/>
      <c r="AE1305" s="16"/>
      <c r="AT1305" s="267" t="s">
        <v>152</v>
      </c>
      <c r="AU1305" s="267" t="s">
        <v>14</v>
      </c>
      <c r="AV1305" s="16" t="s">
        <v>141</v>
      </c>
      <c r="AW1305" s="16" t="s">
        <v>33</v>
      </c>
      <c r="AX1305" s="16" t="s">
        <v>73</v>
      </c>
      <c r="AY1305" s="267" t="s">
        <v>140</v>
      </c>
    </row>
    <row r="1306" s="13" customFormat="1">
      <c r="A1306" s="13"/>
      <c r="B1306" s="224"/>
      <c r="C1306" s="225"/>
      <c r="D1306" s="226" t="s">
        <v>152</v>
      </c>
      <c r="E1306" s="227" t="s">
        <v>19</v>
      </c>
      <c r="F1306" s="228" t="s">
        <v>612</v>
      </c>
      <c r="G1306" s="225"/>
      <c r="H1306" s="227" t="s">
        <v>19</v>
      </c>
      <c r="I1306" s="229"/>
      <c r="J1306" s="225"/>
      <c r="K1306" s="225"/>
      <c r="L1306" s="230"/>
      <c r="M1306" s="231"/>
      <c r="N1306" s="232"/>
      <c r="O1306" s="232"/>
      <c r="P1306" s="232"/>
      <c r="Q1306" s="232"/>
      <c r="R1306" s="232"/>
      <c r="S1306" s="232"/>
      <c r="T1306" s="233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34" t="s">
        <v>152</v>
      </c>
      <c r="AU1306" s="234" t="s">
        <v>14</v>
      </c>
      <c r="AV1306" s="13" t="s">
        <v>81</v>
      </c>
      <c r="AW1306" s="13" t="s">
        <v>33</v>
      </c>
      <c r="AX1306" s="13" t="s">
        <v>73</v>
      </c>
      <c r="AY1306" s="234" t="s">
        <v>140</v>
      </c>
    </row>
    <row r="1307" s="14" customFormat="1">
      <c r="A1307" s="14"/>
      <c r="B1307" s="235"/>
      <c r="C1307" s="236"/>
      <c r="D1307" s="226" t="s">
        <v>152</v>
      </c>
      <c r="E1307" s="237" t="s">
        <v>19</v>
      </c>
      <c r="F1307" s="238" t="s">
        <v>1550</v>
      </c>
      <c r="G1307" s="236"/>
      <c r="H1307" s="239">
        <v>5.4000000000000004</v>
      </c>
      <c r="I1307" s="240"/>
      <c r="J1307" s="236"/>
      <c r="K1307" s="236"/>
      <c r="L1307" s="241"/>
      <c r="M1307" s="242"/>
      <c r="N1307" s="243"/>
      <c r="O1307" s="243"/>
      <c r="P1307" s="243"/>
      <c r="Q1307" s="243"/>
      <c r="R1307" s="243"/>
      <c r="S1307" s="243"/>
      <c r="T1307" s="244"/>
      <c r="U1307" s="14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T1307" s="245" t="s">
        <v>152</v>
      </c>
      <c r="AU1307" s="245" t="s">
        <v>14</v>
      </c>
      <c r="AV1307" s="14" t="s">
        <v>14</v>
      </c>
      <c r="AW1307" s="14" t="s">
        <v>33</v>
      </c>
      <c r="AX1307" s="14" t="s">
        <v>73</v>
      </c>
      <c r="AY1307" s="245" t="s">
        <v>140</v>
      </c>
    </row>
    <row r="1308" s="14" customFormat="1">
      <c r="A1308" s="14"/>
      <c r="B1308" s="235"/>
      <c r="C1308" s="236"/>
      <c r="D1308" s="226" t="s">
        <v>152</v>
      </c>
      <c r="E1308" s="237" t="s">
        <v>19</v>
      </c>
      <c r="F1308" s="238" t="s">
        <v>1551</v>
      </c>
      <c r="G1308" s="236"/>
      <c r="H1308" s="239">
        <v>6.4800000000000004</v>
      </c>
      <c r="I1308" s="240"/>
      <c r="J1308" s="236"/>
      <c r="K1308" s="236"/>
      <c r="L1308" s="241"/>
      <c r="M1308" s="242"/>
      <c r="N1308" s="243"/>
      <c r="O1308" s="243"/>
      <c r="P1308" s="243"/>
      <c r="Q1308" s="243"/>
      <c r="R1308" s="243"/>
      <c r="S1308" s="243"/>
      <c r="T1308" s="244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45" t="s">
        <v>152</v>
      </c>
      <c r="AU1308" s="245" t="s">
        <v>14</v>
      </c>
      <c r="AV1308" s="14" t="s">
        <v>14</v>
      </c>
      <c r="AW1308" s="14" t="s">
        <v>33</v>
      </c>
      <c r="AX1308" s="14" t="s">
        <v>73</v>
      </c>
      <c r="AY1308" s="245" t="s">
        <v>140</v>
      </c>
    </row>
    <row r="1309" s="14" customFormat="1">
      <c r="A1309" s="14"/>
      <c r="B1309" s="235"/>
      <c r="C1309" s="236"/>
      <c r="D1309" s="226" t="s">
        <v>152</v>
      </c>
      <c r="E1309" s="237" t="s">
        <v>19</v>
      </c>
      <c r="F1309" s="238" t="s">
        <v>1552</v>
      </c>
      <c r="G1309" s="236"/>
      <c r="H1309" s="239">
        <v>10.529999999999999</v>
      </c>
      <c r="I1309" s="240"/>
      <c r="J1309" s="236"/>
      <c r="K1309" s="236"/>
      <c r="L1309" s="241"/>
      <c r="M1309" s="242"/>
      <c r="N1309" s="243"/>
      <c r="O1309" s="243"/>
      <c r="P1309" s="243"/>
      <c r="Q1309" s="243"/>
      <c r="R1309" s="243"/>
      <c r="S1309" s="243"/>
      <c r="T1309" s="244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45" t="s">
        <v>152</v>
      </c>
      <c r="AU1309" s="245" t="s">
        <v>14</v>
      </c>
      <c r="AV1309" s="14" t="s">
        <v>14</v>
      </c>
      <c r="AW1309" s="14" t="s">
        <v>33</v>
      </c>
      <c r="AX1309" s="14" t="s">
        <v>73</v>
      </c>
      <c r="AY1309" s="245" t="s">
        <v>140</v>
      </c>
    </row>
    <row r="1310" s="16" customFormat="1">
      <c r="A1310" s="16"/>
      <c r="B1310" s="257"/>
      <c r="C1310" s="258"/>
      <c r="D1310" s="226" t="s">
        <v>152</v>
      </c>
      <c r="E1310" s="259" t="s">
        <v>19</v>
      </c>
      <c r="F1310" s="260" t="s">
        <v>283</v>
      </c>
      <c r="G1310" s="258"/>
      <c r="H1310" s="261">
        <v>22.41</v>
      </c>
      <c r="I1310" s="262"/>
      <c r="J1310" s="258"/>
      <c r="K1310" s="258"/>
      <c r="L1310" s="263"/>
      <c r="M1310" s="264"/>
      <c r="N1310" s="265"/>
      <c r="O1310" s="265"/>
      <c r="P1310" s="265"/>
      <c r="Q1310" s="265"/>
      <c r="R1310" s="265"/>
      <c r="S1310" s="265"/>
      <c r="T1310" s="266"/>
      <c r="U1310" s="16"/>
      <c r="V1310" s="16"/>
      <c r="W1310" s="16"/>
      <c r="X1310" s="16"/>
      <c r="Y1310" s="16"/>
      <c r="Z1310" s="16"/>
      <c r="AA1310" s="16"/>
      <c r="AB1310" s="16"/>
      <c r="AC1310" s="16"/>
      <c r="AD1310" s="16"/>
      <c r="AE1310" s="16"/>
      <c r="AT1310" s="267" t="s">
        <v>152</v>
      </c>
      <c r="AU1310" s="267" t="s">
        <v>14</v>
      </c>
      <c r="AV1310" s="16" t="s">
        <v>141</v>
      </c>
      <c r="AW1310" s="16" t="s">
        <v>33</v>
      </c>
      <c r="AX1310" s="16" t="s">
        <v>73</v>
      </c>
      <c r="AY1310" s="267" t="s">
        <v>140</v>
      </c>
    </row>
    <row r="1311" s="15" customFormat="1">
      <c r="A1311" s="15"/>
      <c r="B1311" s="246"/>
      <c r="C1311" s="247"/>
      <c r="D1311" s="226" t="s">
        <v>152</v>
      </c>
      <c r="E1311" s="248" t="s">
        <v>19</v>
      </c>
      <c r="F1311" s="249" t="s">
        <v>189</v>
      </c>
      <c r="G1311" s="247"/>
      <c r="H1311" s="250">
        <v>43.990000000000002</v>
      </c>
      <c r="I1311" s="251"/>
      <c r="J1311" s="247"/>
      <c r="K1311" s="247"/>
      <c r="L1311" s="252"/>
      <c r="M1311" s="253"/>
      <c r="N1311" s="254"/>
      <c r="O1311" s="254"/>
      <c r="P1311" s="254"/>
      <c r="Q1311" s="254"/>
      <c r="R1311" s="254"/>
      <c r="S1311" s="254"/>
      <c r="T1311" s="255"/>
      <c r="U1311" s="15"/>
      <c r="V1311" s="15"/>
      <c r="W1311" s="15"/>
      <c r="X1311" s="15"/>
      <c r="Y1311" s="15"/>
      <c r="Z1311" s="15"/>
      <c r="AA1311" s="15"/>
      <c r="AB1311" s="15"/>
      <c r="AC1311" s="15"/>
      <c r="AD1311" s="15"/>
      <c r="AE1311" s="15"/>
      <c r="AT1311" s="256" t="s">
        <v>152</v>
      </c>
      <c r="AU1311" s="256" t="s">
        <v>14</v>
      </c>
      <c r="AV1311" s="15" t="s">
        <v>148</v>
      </c>
      <c r="AW1311" s="15" t="s">
        <v>33</v>
      </c>
      <c r="AX1311" s="15" t="s">
        <v>81</v>
      </c>
      <c r="AY1311" s="256" t="s">
        <v>140</v>
      </c>
    </row>
    <row r="1312" s="2" customFormat="1" ht="16.5" customHeight="1">
      <c r="A1312" s="40"/>
      <c r="B1312" s="41"/>
      <c r="C1312" s="206" t="s">
        <v>1553</v>
      </c>
      <c r="D1312" s="206" t="s">
        <v>143</v>
      </c>
      <c r="E1312" s="207" t="s">
        <v>1554</v>
      </c>
      <c r="F1312" s="208" t="s">
        <v>1555</v>
      </c>
      <c r="G1312" s="209" t="s">
        <v>303</v>
      </c>
      <c r="H1312" s="210">
        <v>15.9</v>
      </c>
      <c r="I1312" s="211"/>
      <c r="J1312" s="212">
        <f>ROUND(I1312*H1312,2)</f>
        <v>0</v>
      </c>
      <c r="K1312" s="208" t="s">
        <v>147</v>
      </c>
      <c r="L1312" s="46"/>
      <c r="M1312" s="213" t="s">
        <v>19</v>
      </c>
      <c r="N1312" s="214" t="s">
        <v>45</v>
      </c>
      <c r="O1312" s="86"/>
      <c r="P1312" s="215">
        <f>O1312*H1312</f>
        <v>0</v>
      </c>
      <c r="Q1312" s="215">
        <v>0.00027999999999999998</v>
      </c>
      <c r="R1312" s="215">
        <f>Q1312*H1312</f>
        <v>0.0044519999999999994</v>
      </c>
      <c r="S1312" s="215">
        <v>0</v>
      </c>
      <c r="T1312" s="216">
        <f>S1312*H1312</f>
        <v>0</v>
      </c>
      <c r="U1312" s="40"/>
      <c r="V1312" s="40"/>
      <c r="W1312" s="40"/>
      <c r="X1312" s="40"/>
      <c r="Y1312" s="40"/>
      <c r="Z1312" s="40"/>
      <c r="AA1312" s="40"/>
      <c r="AB1312" s="40"/>
      <c r="AC1312" s="40"/>
      <c r="AD1312" s="40"/>
      <c r="AE1312" s="40"/>
      <c r="AR1312" s="217" t="s">
        <v>248</v>
      </c>
      <c r="AT1312" s="217" t="s">
        <v>143</v>
      </c>
      <c r="AU1312" s="217" t="s">
        <v>14</v>
      </c>
      <c r="AY1312" s="19" t="s">
        <v>140</v>
      </c>
      <c r="BE1312" s="218">
        <f>IF(N1312="základní",J1312,0)</f>
        <v>0</v>
      </c>
      <c r="BF1312" s="218">
        <f>IF(N1312="snížená",J1312,0)</f>
        <v>0</v>
      </c>
      <c r="BG1312" s="218">
        <f>IF(N1312="zákl. přenesená",J1312,0)</f>
        <v>0</v>
      </c>
      <c r="BH1312" s="218">
        <f>IF(N1312="sníž. přenesená",J1312,0)</f>
        <v>0</v>
      </c>
      <c r="BI1312" s="218">
        <f>IF(N1312="nulová",J1312,0)</f>
        <v>0</v>
      </c>
      <c r="BJ1312" s="19" t="s">
        <v>14</v>
      </c>
      <c r="BK1312" s="218">
        <f>ROUND(I1312*H1312,2)</f>
        <v>0</v>
      </c>
      <c r="BL1312" s="19" t="s">
        <v>248</v>
      </c>
      <c r="BM1312" s="217" t="s">
        <v>1556</v>
      </c>
    </row>
    <row r="1313" s="2" customFormat="1">
      <c r="A1313" s="40"/>
      <c r="B1313" s="41"/>
      <c r="C1313" s="42"/>
      <c r="D1313" s="219" t="s">
        <v>150</v>
      </c>
      <c r="E1313" s="42"/>
      <c r="F1313" s="220" t="s">
        <v>1557</v>
      </c>
      <c r="G1313" s="42"/>
      <c r="H1313" s="42"/>
      <c r="I1313" s="221"/>
      <c r="J1313" s="42"/>
      <c r="K1313" s="42"/>
      <c r="L1313" s="46"/>
      <c r="M1313" s="222"/>
      <c r="N1313" s="223"/>
      <c r="O1313" s="86"/>
      <c r="P1313" s="86"/>
      <c r="Q1313" s="86"/>
      <c r="R1313" s="86"/>
      <c r="S1313" s="86"/>
      <c r="T1313" s="87"/>
      <c r="U1313" s="40"/>
      <c r="V1313" s="40"/>
      <c r="W1313" s="40"/>
      <c r="X1313" s="40"/>
      <c r="Y1313" s="40"/>
      <c r="Z1313" s="40"/>
      <c r="AA1313" s="40"/>
      <c r="AB1313" s="40"/>
      <c r="AC1313" s="40"/>
      <c r="AD1313" s="40"/>
      <c r="AE1313" s="40"/>
      <c r="AT1313" s="19" t="s">
        <v>150</v>
      </c>
      <c r="AU1313" s="19" t="s">
        <v>14</v>
      </c>
    </row>
    <row r="1314" s="13" customFormat="1">
      <c r="A1314" s="13"/>
      <c r="B1314" s="224"/>
      <c r="C1314" s="225"/>
      <c r="D1314" s="226" t="s">
        <v>152</v>
      </c>
      <c r="E1314" s="227" t="s">
        <v>19</v>
      </c>
      <c r="F1314" s="228" t="s">
        <v>153</v>
      </c>
      <c r="G1314" s="225"/>
      <c r="H1314" s="227" t="s">
        <v>19</v>
      </c>
      <c r="I1314" s="229"/>
      <c r="J1314" s="225"/>
      <c r="K1314" s="225"/>
      <c r="L1314" s="230"/>
      <c r="M1314" s="231"/>
      <c r="N1314" s="232"/>
      <c r="O1314" s="232"/>
      <c r="P1314" s="232"/>
      <c r="Q1314" s="232"/>
      <c r="R1314" s="232"/>
      <c r="S1314" s="232"/>
      <c r="T1314" s="233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34" t="s">
        <v>152</v>
      </c>
      <c r="AU1314" s="234" t="s">
        <v>14</v>
      </c>
      <c r="AV1314" s="13" t="s">
        <v>81</v>
      </c>
      <c r="AW1314" s="13" t="s">
        <v>33</v>
      </c>
      <c r="AX1314" s="13" t="s">
        <v>73</v>
      </c>
      <c r="AY1314" s="234" t="s">
        <v>140</v>
      </c>
    </row>
    <row r="1315" s="13" customFormat="1">
      <c r="A1315" s="13"/>
      <c r="B1315" s="224"/>
      <c r="C1315" s="225"/>
      <c r="D1315" s="226" t="s">
        <v>152</v>
      </c>
      <c r="E1315" s="227" t="s">
        <v>19</v>
      </c>
      <c r="F1315" s="228" t="s">
        <v>1544</v>
      </c>
      <c r="G1315" s="225"/>
      <c r="H1315" s="227" t="s">
        <v>19</v>
      </c>
      <c r="I1315" s="229"/>
      <c r="J1315" s="225"/>
      <c r="K1315" s="225"/>
      <c r="L1315" s="230"/>
      <c r="M1315" s="231"/>
      <c r="N1315" s="232"/>
      <c r="O1315" s="232"/>
      <c r="P1315" s="232"/>
      <c r="Q1315" s="232"/>
      <c r="R1315" s="232"/>
      <c r="S1315" s="232"/>
      <c r="T1315" s="233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34" t="s">
        <v>152</v>
      </c>
      <c r="AU1315" s="234" t="s">
        <v>14</v>
      </c>
      <c r="AV1315" s="13" t="s">
        <v>81</v>
      </c>
      <c r="AW1315" s="13" t="s">
        <v>33</v>
      </c>
      <c r="AX1315" s="13" t="s">
        <v>73</v>
      </c>
      <c r="AY1315" s="234" t="s">
        <v>140</v>
      </c>
    </row>
    <row r="1316" s="13" customFormat="1">
      <c r="A1316" s="13"/>
      <c r="B1316" s="224"/>
      <c r="C1316" s="225"/>
      <c r="D1316" s="226" t="s">
        <v>152</v>
      </c>
      <c r="E1316" s="227" t="s">
        <v>19</v>
      </c>
      <c r="F1316" s="228" t="s">
        <v>1545</v>
      </c>
      <c r="G1316" s="225"/>
      <c r="H1316" s="227" t="s">
        <v>19</v>
      </c>
      <c r="I1316" s="229"/>
      <c r="J1316" s="225"/>
      <c r="K1316" s="225"/>
      <c r="L1316" s="230"/>
      <c r="M1316" s="231"/>
      <c r="N1316" s="232"/>
      <c r="O1316" s="232"/>
      <c r="P1316" s="232"/>
      <c r="Q1316" s="232"/>
      <c r="R1316" s="232"/>
      <c r="S1316" s="232"/>
      <c r="T1316" s="233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34" t="s">
        <v>152</v>
      </c>
      <c r="AU1316" s="234" t="s">
        <v>14</v>
      </c>
      <c r="AV1316" s="13" t="s">
        <v>81</v>
      </c>
      <c r="AW1316" s="13" t="s">
        <v>33</v>
      </c>
      <c r="AX1316" s="13" t="s">
        <v>73</v>
      </c>
      <c r="AY1316" s="234" t="s">
        <v>140</v>
      </c>
    </row>
    <row r="1317" s="14" customFormat="1">
      <c r="A1317" s="14"/>
      <c r="B1317" s="235"/>
      <c r="C1317" s="236"/>
      <c r="D1317" s="226" t="s">
        <v>152</v>
      </c>
      <c r="E1317" s="237" t="s">
        <v>19</v>
      </c>
      <c r="F1317" s="238" t="s">
        <v>1558</v>
      </c>
      <c r="G1317" s="236"/>
      <c r="H1317" s="239">
        <v>0</v>
      </c>
      <c r="I1317" s="240"/>
      <c r="J1317" s="236"/>
      <c r="K1317" s="236"/>
      <c r="L1317" s="241"/>
      <c r="M1317" s="242"/>
      <c r="N1317" s="243"/>
      <c r="O1317" s="243"/>
      <c r="P1317" s="243"/>
      <c r="Q1317" s="243"/>
      <c r="R1317" s="243"/>
      <c r="S1317" s="243"/>
      <c r="T1317" s="244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45" t="s">
        <v>152</v>
      </c>
      <c r="AU1317" s="245" t="s">
        <v>14</v>
      </c>
      <c r="AV1317" s="14" t="s">
        <v>14</v>
      </c>
      <c r="AW1317" s="14" t="s">
        <v>33</v>
      </c>
      <c r="AX1317" s="14" t="s">
        <v>73</v>
      </c>
      <c r="AY1317" s="245" t="s">
        <v>140</v>
      </c>
    </row>
    <row r="1318" s="14" customFormat="1">
      <c r="A1318" s="14"/>
      <c r="B1318" s="235"/>
      <c r="C1318" s="236"/>
      <c r="D1318" s="226" t="s">
        <v>152</v>
      </c>
      <c r="E1318" s="237" t="s">
        <v>19</v>
      </c>
      <c r="F1318" s="238" t="s">
        <v>1559</v>
      </c>
      <c r="G1318" s="236"/>
      <c r="H1318" s="239">
        <v>2.6000000000000001</v>
      </c>
      <c r="I1318" s="240"/>
      <c r="J1318" s="236"/>
      <c r="K1318" s="236"/>
      <c r="L1318" s="241"/>
      <c r="M1318" s="242"/>
      <c r="N1318" s="243"/>
      <c r="O1318" s="243"/>
      <c r="P1318" s="243"/>
      <c r="Q1318" s="243"/>
      <c r="R1318" s="243"/>
      <c r="S1318" s="243"/>
      <c r="T1318" s="244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45" t="s">
        <v>152</v>
      </c>
      <c r="AU1318" s="245" t="s">
        <v>14</v>
      </c>
      <c r="AV1318" s="14" t="s">
        <v>14</v>
      </c>
      <c r="AW1318" s="14" t="s">
        <v>33</v>
      </c>
      <c r="AX1318" s="14" t="s">
        <v>73</v>
      </c>
      <c r="AY1318" s="245" t="s">
        <v>140</v>
      </c>
    </row>
    <row r="1319" s="14" customFormat="1">
      <c r="A1319" s="14"/>
      <c r="B1319" s="235"/>
      <c r="C1319" s="236"/>
      <c r="D1319" s="226" t="s">
        <v>152</v>
      </c>
      <c r="E1319" s="237" t="s">
        <v>19</v>
      </c>
      <c r="F1319" s="238" t="s">
        <v>1560</v>
      </c>
      <c r="G1319" s="236"/>
      <c r="H1319" s="239">
        <v>5.2000000000000002</v>
      </c>
      <c r="I1319" s="240"/>
      <c r="J1319" s="236"/>
      <c r="K1319" s="236"/>
      <c r="L1319" s="241"/>
      <c r="M1319" s="242"/>
      <c r="N1319" s="243"/>
      <c r="O1319" s="243"/>
      <c r="P1319" s="243"/>
      <c r="Q1319" s="243"/>
      <c r="R1319" s="243"/>
      <c r="S1319" s="243"/>
      <c r="T1319" s="244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45" t="s">
        <v>152</v>
      </c>
      <c r="AU1319" s="245" t="s">
        <v>14</v>
      </c>
      <c r="AV1319" s="14" t="s">
        <v>14</v>
      </c>
      <c r="AW1319" s="14" t="s">
        <v>33</v>
      </c>
      <c r="AX1319" s="14" t="s">
        <v>73</v>
      </c>
      <c r="AY1319" s="245" t="s">
        <v>140</v>
      </c>
    </row>
    <row r="1320" s="16" customFormat="1">
      <c r="A1320" s="16"/>
      <c r="B1320" s="257"/>
      <c r="C1320" s="258"/>
      <c r="D1320" s="226" t="s">
        <v>152</v>
      </c>
      <c r="E1320" s="259" t="s">
        <v>19</v>
      </c>
      <c r="F1320" s="260" t="s">
        <v>1549</v>
      </c>
      <c r="G1320" s="258"/>
      <c r="H1320" s="261">
        <v>7.7999999999999998</v>
      </c>
      <c r="I1320" s="262"/>
      <c r="J1320" s="258"/>
      <c r="K1320" s="258"/>
      <c r="L1320" s="263"/>
      <c r="M1320" s="264"/>
      <c r="N1320" s="265"/>
      <c r="O1320" s="265"/>
      <c r="P1320" s="265"/>
      <c r="Q1320" s="265"/>
      <c r="R1320" s="265"/>
      <c r="S1320" s="265"/>
      <c r="T1320" s="266"/>
      <c r="U1320" s="16"/>
      <c r="V1320" s="16"/>
      <c r="W1320" s="16"/>
      <c r="X1320" s="16"/>
      <c r="Y1320" s="16"/>
      <c r="Z1320" s="16"/>
      <c r="AA1320" s="16"/>
      <c r="AB1320" s="16"/>
      <c r="AC1320" s="16"/>
      <c r="AD1320" s="16"/>
      <c r="AE1320" s="16"/>
      <c r="AT1320" s="267" t="s">
        <v>152</v>
      </c>
      <c r="AU1320" s="267" t="s">
        <v>14</v>
      </c>
      <c r="AV1320" s="16" t="s">
        <v>141</v>
      </c>
      <c r="AW1320" s="16" t="s">
        <v>33</v>
      </c>
      <c r="AX1320" s="16" t="s">
        <v>73</v>
      </c>
      <c r="AY1320" s="267" t="s">
        <v>140</v>
      </c>
    </row>
    <row r="1321" s="13" customFormat="1">
      <c r="A1321" s="13"/>
      <c r="B1321" s="224"/>
      <c r="C1321" s="225"/>
      <c r="D1321" s="226" t="s">
        <v>152</v>
      </c>
      <c r="E1321" s="227" t="s">
        <v>19</v>
      </c>
      <c r="F1321" s="228" t="s">
        <v>612</v>
      </c>
      <c r="G1321" s="225"/>
      <c r="H1321" s="227" t="s">
        <v>19</v>
      </c>
      <c r="I1321" s="229"/>
      <c r="J1321" s="225"/>
      <c r="K1321" s="225"/>
      <c r="L1321" s="230"/>
      <c r="M1321" s="231"/>
      <c r="N1321" s="232"/>
      <c r="O1321" s="232"/>
      <c r="P1321" s="232"/>
      <c r="Q1321" s="232"/>
      <c r="R1321" s="232"/>
      <c r="S1321" s="232"/>
      <c r="T1321" s="233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T1321" s="234" t="s">
        <v>152</v>
      </c>
      <c r="AU1321" s="234" t="s">
        <v>14</v>
      </c>
      <c r="AV1321" s="13" t="s">
        <v>81</v>
      </c>
      <c r="AW1321" s="13" t="s">
        <v>33</v>
      </c>
      <c r="AX1321" s="13" t="s">
        <v>73</v>
      </c>
      <c r="AY1321" s="234" t="s">
        <v>140</v>
      </c>
    </row>
    <row r="1322" s="14" customFormat="1">
      <c r="A1322" s="14"/>
      <c r="B1322" s="235"/>
      <c r="C1322" s="236"/>
      <c r="D1322" s="226" t="s">
        <v>152</v>
      </c>
      <c r="E1322" s="237" t="s">
        <v>19</v>
      </c>
      <c r="F1322" s="238" t="s">
        <v>1561</v>
      </c>
      <c r="G1322" s="236"/>
      <c r="H1322" s="239">
        <v>0</v>
      </c>
      <c r="I1322" s="240"/>
      <c r="J1322" s="236"/>
      <c r="K1322" s="236"/>
      <c r="L1322" s="241"/>
      <c r="M1322" s="242"/>
      <c r="N1322" s="243"/>
      <c r="O1322" s="243"/>
      <c r="P1322" s="243"/>
      <c r="Q1322" s="243"/>
      <c r="R1322" s="243"/>
      <c r="S1322" s="243"/>
      <c r="T1322" s="244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45" t="s">
        <v>152</v>
      </c>
      <c r="AU1322" s="245" t="s">
        <v>14</v>
      </c>
      <c r="AV1322" s="14" t="s">
        <v>14</v>
      </c>
      <c r="AW1322" s="14" t="s">
        <v>33</v>
      </c>
      <c r="AX1322" s="14" t="s">
        <v>73</v>
      </c>
      <c r="AY1322" s="245" t="s">
        <v>140</v>
      </c>
    </row>
    <row r="1323" s="14" customFormat="1">
      <c r="A1323" s="14"/>
      <c r="B1323" s="235"/>
      <c r="C1323" s="236"/>
      <c r="D1323" s="226" t="s">
        <v>152</v>
      </c>
      <c r="E1323" s="237" t="s">
        <v>19</v>
      </c>
      <c r="F1323" s="238" t="s">
        <v>1562</v>
      </c>
      <c r="G1323" s="236"/>
      <c r="H1323" s="239">
        <v>2.7000000000000002</v>
      </c>
      <c r="I1323" s="240"/>
      <c r="J1323" s="236"/>
      <c r="K1323" s="236"/>
      <c r="L1323" s="241"/>
      <c r="M1323" s="242"/>
      <c r="N1323" s="243"/>
      <c r="O1323" s="243"/>
      <c r="P1323" s="243"/>
      <c r="Q1323" s="243"/>
      <c r="R1323" s="243"/>
      <c r="S1323" s="243"/>
      <c r="T1323" s="244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45" t="s">
        <v>152</v>
      </c>
      <c r="AU1323" s="245" t="s">
        <v>14</v>
      </c>
      <c r="AV1323" s="14" t="s">
        <v>14</v>
      </c>
      <c r="AW1323" s="14" t="s">
        <v>33</v>
      </c>
      <c r="AX1323" s="14" t="s">
        <v>73</v>
      </c>
      <c r="AY1323" s="245" t="s">
        <v>140</v>
      </c>
    </row>
    <row r="1324" s="14" customFormat="1">
      <c r="A1324" s="14"/>
      <c r="B1324" s="235"/>
      <c r="C1324" s="236"/>
      <c r="D1324" s="226" t="s">
        <v>152</v>
      </c>
      <c r="E1324" s="237" t="s">
        <v>19</v>
      </c>
      <c r="F1324" s="238" t="s">
        <v>1563</v>
      </c>
      <c r="G1324" s="236"/>
      <c r="H1324" s="239">
        <v>5.4000000000000004</v>
      </c>
      <c r="I1324" s="240"/>
      <c r="J1324" s="236"/>
      <c r="K1324" s="236"/>
      <c r="L1324" s="241"/>
      <c r="M1324" s="242"/>
      <c r="N1324" s="243"/>
      <c r="O1324" s="243"/>
      <c r="P1324" s="243"/>
      <c r="Q1324" s="243"/>
      <c r="R1324" s="243"/>
      <c r="S1324" s="243"/>
      <c r="T1324" s="244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45" t="s">
        <v>152</v>
      </c>
      <c r="AU1324" s="245" t="s">
        <v>14</v>
      </c>
      <c r="AV1324" s="14" t="s">
        <v>14</v>
      </c>
      <c r="AW1324" s="14" t="s">
        <v>33</v>
      </c>
      <c r="AX1324" s="14" t="s">
        <v>73</v>
      </c>
      <c r="AY1324" s="245" t="s">
        <v>140</v>
      </c>
    </row>
    <row r="1325" s="16" customFormat="1">
      <c r="A1325" s="16"/>
      <c r="B1325" s="257"/>
      <c r="C1325" s="258"/>
      <c r="D1325" s="226" t="s">
        <v>152</v>
      </c>
      <c r="E1325" s="259" t="s">
        <v>19</v>
      </c>
      <c r="F1325" s="260" t="s">
        <v>283</v>
      </c>
      <c r="G1325" s="258"/>
      <c r="H1325" s="261">
        <v>8.0999999999999996</v>
      </c>
      <c r="I1325" s="262"/>
      <c r="J1325" s="258"/>
      <c r="K1325" s="258"/>
      <c r="L1325" s="263"/>
      <c r="M1325" s="264"/>
      <c r="N1325" s="265"/>
      <c r="O1325" s="265"/>
      <c r="P1325" s="265"/>
      <c r="Q1325" s="265"/>
      <c r="R1325" s="265"/>
      <c r="S1325" s="265"/>
      <c r="T1325" s="266"/>
      <c r="U1325" s="16"/>
      <c r="V1325" s="16"/>
      <c r="W1325" s="16"/>
      <c r="X1325" s="16"/>
      <c r="Y1325" s="16"/>
      <c r="Z1325" s="16"/>
      <c r="AA1325" s="16"/>
      <c r="AB1325" s="16"/>
      <c r="AC1325" s="16"/>
      <c r="AD1325" s="16"/>
      <c r="AE1325" s="16"/>
      <c r="AT1325" s="267" t="s">
        <v>152</v>
      </c>
      <c r="AU1325" s="267" t="s">
        <v>14</v>
      </c>
      <c r="AV1325" s="16" t="s">
        <v>141</v>
      </c>
      <c r="AW1325" s="16" t="s">
        <v>33</v>
      </c>
      <c r="AX1325" s="16" t="s">
        <v>73</v>
      </c>
      <c r="AY1325" s="267" t="s">
        <v>140</v>
      </c>
    </row>
    <row r="1326" s="15" customFormat="1">
      <c r="A1326" s="15"/>
      <c r="B1326" s="246"/>
      <c r="C1326" s="247"/>
      <c r="D1326" s="226" t="s">
        <v>152</v>
      </c>
      <c r="E1326" s="248" t="s">
        <v>19</v>
      </c>
      <c r="F1326" s="249" t="s">
        <v>189</v>
      </c>
      <c r="G1326" s="247"/>
      <c r="H1326" s="250">
        <v>15.9</v>
      </c>
      <c r="I1326" s="251"/>
      <c r="J1326" s="247"/>
      <c r="K1326" s="247"/>
      <c r="L1326" s="252"/>
      <c r="M1326" s="253"/>
      <c r="N1326" s="254"/>
      <c r="O1326" s="254"/>
      <c r="P1326" s="254"/>
      <c r="Q1326" s="254"/>
      <c r="R1326" s="254"/>
      <c r="S1326" s="254"/>
      <c r="T1326" s="255"/>
      <c r="U1326" s="15"/>
      <c r="V1326" s="15"/>
      <c r="W1326" s="15"/>
      <c r="X1326" s="15"/>
      <c r="Y1326" s="15"/>
      <c r="Z1326" s="15"/>
      <c r="AA1326" s="15"/>
      <c r="AB1326" s="15"/>
      <c r="AC1326" s="15"/>
      <c r="AD1326" s="15"/>
      <c r="AE1326" s="15"/>
      <c r="AT1326" s="256" t="s">
        <v>152</v>
      </c>
      <c r="AU1326" s="256" t="s">
        <v>14</v>
      </c>
      <c r="AV1326" s="15" t="s">
        <v>148</v>
      </c>
      <c r="AW1326" s="15" t="s">
        <v>33</v>
      </c>
      <c r="AX1326" s="15" t="s">
        <v>81</v>
      </c>
      <c r="AY1326" s="256" t="s">
        <v>140</v>
      </c>
    </row>
    <row r="1327" s="2" customFormat="1" ht="21.75" customHeight="1">
      <c r="A1327" s="40"/>
      <c r="B1327" s="41"/>
      <c r="C1327" s="206" t="s">
        <v>1564</v>
      </c>
      <c r="D1327" s="206" t="s">
        <v>143</v>
      </c>
      <c r="E1327" s="207" t="s">
        <v>1565</v>
      </c>
      <c r="F1327" s="208" t="s">
        <v>1566</v>
      </c>
      <c r="G1327" s="209" t="s">
        <v>303</v>
      </c>
      <c r="H1327" s="210">
        <v>281.11000000000001</v>
      </c>
      <c r="I1327" s="211"/>
      <c r="J1327" s="212">
        <f>ROUND(I1327*H1327,2)</f>
        <v>0</v>
      </c>
      <c r="K1327" s="208" t="s">
        <v>147</v>
      </c>
      <c r="L1327" s="46"/>
      <c r="M1327" s="213" t="s">
        <v>19</v>
      </c>
      <c r="N1327" s="214" t="s">
        <v>45</v>
      </c>
      <c r="O1327" s="86"/>
      <c r="P1327" s="215">
        <f>O1327*H1327</f>
        <v>0</v>
      </c>
      <c r="Q1327" s="215">
        <v>0.00020000000000000001</v>
      </c>
      <c r="R1327" s="215">
        <f>Q1327*H1327</f>
        <v>0.056222000000000008</v>
      </c>
      <c r="S1327" s="215">
        <v>0</v>
      </c>
      <c r="T1327" s="216">
        <f>S1327*H1327</f>
        <v>0</v>
      </c>
      <c r="U1327" s="40"/>
      <c r="V1327" s="40"/>
      <c r="W1327" s="40"/>
      <c r="X1327" s="40"/>
      <c r="Y1327" s="40"/>
      <c r="Z1327" s="40"/>
      <c r="AA1327" s="40"/>
      <c r="AB1327" s="40"/>
      <c r="AC1327" s="40"/>
      <c r="AD1327" s="40"/>
      <c r="AE1327" s="40"/>
      <c r="AR1327" s="217" t="s">
        <v>248</v>
      </c>
      <c r="AT1327" s="217" t="s">
        <v>143</v>
      </c>
      <c r="AU1327" s="217" t="s">
        <v>14</v>
      </c>
      <c r="AY1327" s="19" t="s">
        <v>140</v>
      </c>
      <c r="BE1327" s="218">
        <f>IF(N1327="základní",J1327,0)</f>
        <v>0</v>
      </c>
      <c r="BF1327" s="218">
        <f>IF(N1327="snížená",J1327,0)</f>
        <v>0</v>
      </c>
      <c r="BG1327" s="218">
        <f>IF(N1327="zákl. přenesená",J1327,0)</f>
        <v>0</v>
      </c>
      <c r="BH1327" s="218">
        <f>IF(N1327="sníž. přenesená",J1327,0)</f>
        <v>0</v>
      </c>
      <c r="BI1327" s="218">
        <f>IF(N1327="nulová",J1327,0)</f>
        <v>0</v>
      </c>
      <c r="BJ1327" s="19" t="s">
        <v>14</v>
      </c>
      <c r="BK1327" s="218">
        <f>ROUND(I1327*H1327,2)</f>
        <v>0</v>
      </c>
      <c r="BL1327" s="19" t="s">
        <v>248</v>
      </c>
      <c r="BM1327" s="217" t="s">
        <v>1567</v>
      </c>
    </row>
    <row r="1328" s="2" customFormat="1">
      <c r="A1328" s="40"/>
      <c r="B1328" s="41"/>
      <c r="C1328" s="42"/>
      <c r="D1328" s="219" t="s">
        <v>150</v>
      </c>
      <c r="E1328" s="42"/>
      <c r="F1328" s="220" t="s">
        <v>1568</v>
      </c>
      <c r="G1328" s="42"/>
      <c r="H1328" s="42"/>
      <c r="I1328" s="221"/>
      <c r="J1328" s="42"/>
      <c r="K1328" s="42"/>
      <c r="L1328" s="46"/>
      <c r="M1328" s="222"/>
      <c r="N1328" s="223"/>
      <c r="O1328" s="86"/>
      <c r="P1328" s="86"/>
      <c r="Q1328" s="86"/>
      <c r="R1328" s="86"/>
      <c r="S1328" s="86"/>
      <c r="T1328" s="87"/>
      <c r="U1328" s="40"/>
      <c r="V1328" s="40"/>
      <c r="W1328" s="40"/>
      <c r="X1328" s="40"/>
      <c r="Y1328" s="40"/>
      <c r="Z1328" s="40"/>
      <c r="AA1328" s="40"/>
      <c r="AB1328" s="40"/>
      <c r="AC1328" s="40"/>
      <c r="AD1328" s="40"/>
      <c r="AE1328" s="40"/>
      <c r="AT1328" s="19" t="s">
        <v>150</v>
      </c>
      <c r="AU1328" s="19" t="s">
        <v>14</v>
      </c>
    </row>
    <row r="1329" s="13" customFormat="1">
      <c r="A1329" s="13"/>
      <c r="B1329" s="224"/>
      <c r="C1329" s="225"/>
      <c r="D1329" s="226" t="s">
        <v>152</v>
      </c>
      <c r="E1329" s="227" t="s">
        <v>19</v>
      </c>
      <c r="F1329" s="228" t="s">
        <v>153</v>
      </c>
      <c r="G1329" s="225"/>
      <c r="H1329" s="227" t="s">
        <v>19</v>
      </c>
      <c r="I1329" s="229"/>
      <c r="J1329" s="225"/>
      <c r="K1329" s="225"/>
      <c r="L1329" s="230"/>
      <c r="M1329" s="231"/>
      <c r="N1329" s="232"/>
      <c r="O1329" s="232"/>
      <c r="P1329" s="232"/>
      <c r="Q1329" s="232"/>
      <c r="R1329" s="232"/>
      <c r="S1329" s="232"/>
      <c r="T1329" s="233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34" t="s">
        <v>152</v>
      </c>
      <c r="AU1329" s="234" t="s">
        <v>14</v>
      </c>
      <c r="AV1329" s="13" t="s">
        <v>81</v>
      </c>
      <c r="AW1329" s="13" t="s">
        <v>33</v>
      </c>
      <c r="AX1329" s="13" t="s">
        <v>73</v>
      </c>
      <c r="AY1329" s="234" t="s">
        <v>140</v>
      </c>
    </row>
    <row r="1330" s="13" customFormat="1">
      <c r="A1330" s="13"/>
      <c r="B1330" s="224"/>
      <c r="C1330" s="225"/>
      <c r="D1330" s="226" t="s">
        <v>152</v>
      </c>
      <c r="E1330" s="227" t="s">
        <v>19</v>
      </c>
      <c r="F1330" s="228" t="s">
        <v>1545</v>
      </c>
      <c r="G1330" s="225"/>
      <c r="H1330" s="227" t="s">
        <v>19</v>
      </c>
      <c r="I1330" s="229"/>
      <c r="J1330" s="225"/>
      <c r="K1330" s="225"/>
      <c r="L1330" s="230"/>
      <c r="M1330" s="231"/>
      <c r="N1330" s="232"/>
      <c r="O1330" s="232"/>
      <c r="P1330" s="232"/>
      <c r="Q1330" s="232"/>
      <c r="R1330" s="232"/>
      <c r="S1330" s="232"/>
      <c r="T1330" s="233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34" t="s">
        <v>152</v>
      </c>
      <c r="AU1330" s="234" t="s">
        <v>14</v>
      </c>
      <c r="AV1330" s="13" t="s">
        <v>81</v>
      </c>
      <c r="AW1330" s="13" t="s">
        <v>33</v>
      </c>
      <c r="AX1330" s="13" t="s">
        <v>73</v>
      </c>
      <c r="AY1330" s="234" t="s">
        <v>140</v>
      </c>
    </row>
    <row r="1331" s="14" customFormat="1">
      <c r="A1331" s="14"/>
      <c r="B1331" s="235"/>
      <c r="C1331" s="236"/>
      <c r="D1331" s="226" t="s">
        <v>152</v>
      </c>
      <c r="E1331" s="237" t="s">
        <v>19</v>
      </c>
      <c r="F1331" s="238" t="s">
        <v>1569</v>
      </c>
      <c r="G1331" s="236"/>
      <c r="H1331" s="239">
        <v>8.2400000000000002</v>
      </c>
      <c r="I1331" s="240"/>
      <c r="J1331" s="236"/>
      <c r="K1331" s="236"/>
      <c r="L1331" s="241"/>
      <c r="M1331" s="242"/>
      <c r="N1331" s="243"/>
      <c r="O1331" s="243"/>
      <c r="P1331" s="243"/>
      <c r="Q1331" s="243"/>
      <c r="R1331" s="243"/>
      <c r="S1331" s="243"/>
      <c r="T1331" s="244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245" t="s">
        <v>152</v>
      </c>
      <c r="AU1331" s="245" t="s">
        <v>14</v>
      </c>
      <c r="AV1331" s="14" t="s">
        <v>14</v>
      </c>
      <c r="AW1331" s="14" t="s">
        <v>33</v>
      </c>
      <c r="AX1331" s="14" t="s">
        <v>73</v>
      </c>
      <c r="AY1331" s="245" t="s">
        <v>140</v>
      </c>
    </row>
    <row r="1332" s="14" customFormat="1">
      <c r="A1332" s="14"/>
      <c r="B1332" s="235"/>
      <c r="C1332" s="236"/>
      <c r="D1332" s="226" t="s">
        <v>152</v>
      </c>
      <c r="E1332" s="237" t="s">
        <v>19</v>
      </c>
      <c r="F1332" s="238" t="s">
        <v>1570</v>
      </c>
      <c r="G1332" s="236"/>
      <c r="H1332" s="239">
        <v>11.74</v>
      </c>
      <c r="I1332" s="240"/>
      <c r="J1332" s="236"/>
      <c r="K1332" s="236"/>
      <c r="L1332" s="241"/>
      <c r="M1332" s="242"/>
      <c r="N1332" s="243"/>
      <c r="O1332" s="243"/>
      <c r="P1332" s="243"/>
      <c r="Q1332" s="243"/>
      <c r="R1332" s="243"/>
      <c r="S1332" s="243"/>
      <c r="T1332" s="244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45" t="s">
        <v>152</v>
      </c>
      <c r="AU1332" s="245" t="s">
        <v>14</v>
      </c>
      <c r="AV1332" s="14" t="s">
        <v>14</v>
      </c>
      <c r="AW1332" s="14" t="s">
        <v>33</v>
      </c>
      <c r="AX1332" s="14" t="s">
        <v>73</v>
      </c>
      <c r="AY1332" s="245" t="s">
        <v>140</v>
      </c>
    </row>
    <row r="1333" s="14" customFormat="1">
      <c r="A1333" s="14"/>
      <c r="B1333" s="235"/>
      <c r="C1333" s="236"/>
      <c r="D1333" s="226" t="s">
        <v>152</v>
      </c>
      <c r="E1333" s="237" t="s">
        <v>19</v>
      </c>
      <c r="F1333" s="238" t="s">
        <v>1571</v>
      </c>
      <c r="G1333" s="236"/>
      <c r="H1333" s="239">
        <v>14.380000000000001</v>
      </c>
      <c r="I1333" s="240"/>
      <c r="J1333" s="236"/>
      <c r="K1333" s="236"/>
      <c r="L1333" s="241"/>
      <c r="M1333" s="242"/>
      <c r="N1333" s="243"/>
      <c r="O1333" s="243"/>
      <c r="P1333" s="243"/>
      <c r="Q1333" s="243"/>
      <c r="R1333" s="243"/>
      <c r="S1333" s="243"/>
      <c r="T1333" s="244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45" t="s">
        <v>152</v>
      </c>
      <c r="AU1333" s="245" t="s">
        <v>14</v>
      </c>
      <c r="AV1333" s="14" t="s">
        <v>14</v>
      </c>
      <c r="AW1333" s="14" t="s">
        <v>33</v>
      </c>
      <c r="AX1333" s="14" t="s">
        <v>73</v>
      </c>
      <c r="AY1333" s="245" t="s">
        <v>140</v>
      </c>
    </row>
    <row r="1334" s="14" customFormat="1">
      <c r="A1334" s="14"/>
      <c r="B1334" s="235"/>
      <c r="C1334" s="236"/>
      <c r="D1334" s="226" t="s">
        <v>152</v>
      </c>
      <c r="E1334" s="237" t="s">
        <v>19</v>
      </c>
      <c r="F1334" s="238" t="s">
        <v>1572</v>
      </c>
      <c r="G1334" s="236"/>
      <c r="H1334" s="239">
        <v>28.329999999999998</v>
      </c>
      <c r="I1334" s="240"/>
      <c r="J1334" s="236"/>
      <c r="K1334" s="236"/>
      <c r="L1334" s="241"/>
      <c r="M1334" s="242"/>
      <c r="N1334" s="243"/>
      <c r="O1334" s="243"/>
      <c r="P1334" s="243"/>
      <c r="Q1334" s="243"/>
      <c r="R1334" s="243"/>
      <c r="S1334" s="243"/>
      <c r="T1334" s="244"/>
      <c r="U1334" s="14"/>
      <c r="V1334" s="14"/>
      <c r="W1334" s="14"/>
      <c r="X1334" s="14"/>
      <c r="Y1334" s="14"/>
      <c r="Z1334" s="14"/>
      <c r="AA1334" s="14"/>
      <c r="AB1334" s="14"/>
      <c r="AC1334" s="14"/>
      <c r="AD1334" s="14"/>
      <c r="AE1334" s="14"/>
      <c r="AT1334" s="245" t="s">
        <v>152</v>
      </c>
      <c r="AU1334" s="245" t="s">
        <v>14</v>
      </c>
      <c r="AV1334" s="14" t="s">
        <v>14</v>
      </c>
      <c r="AW1334" s="14" t="s">
        <v>33</v>
      </c>
      <c r="AX1334" s="14" t="s">
        <v>73</v>
      </c>
      <c r="AY1334" s="245" t="s">
        <v>140</v>
      </c>
    </row>
    <row r="1335" s="14" customFormat="1">
      <c r="A1335" s="14"/>
      <c r="B1335" s="235"/>
      <c r="C1335" s="236"/>
      <c r="D1335" s="226" t="s">
        <v>152</v>
      </c>
      <c r="E1335" s="237" t="s">
        <v>19</v>
      </c>
      <c r="F1335" s="238" t="s">
        <v>1573</v>
      </c>
      <c r="G1335" s="236"/>
      <c r="H1335" s="239">
        <v>11.6</v>
      </c>
      <c r="I1335" s="240"/>
      <c r="J1335" s="236"/>
      <c r="K1335" s="236"/>
      <c r="L1335" s="241"/>
      <c r="M1335" s="242"/>
      <c r="N1335" s="243"/>
      <c r="O1335" s="243"/>
      <c r="P1335" s="243"/>
      <c r="Q1335" s="243"/>
      <c r="R1335" s="243"/>
      <c r="S1335" s="243"/>
      <c r="T1335" s="244"/>
      <c r="U1335" s="14"/>
      <c r="V1335" s="14"/>
      <c r="W1335" s="14"/>
      <c r="X1335" s="14"/>
      <c r="Y1335" s="14"/>
      <c r="Z1335" s="14"/>
      <c r="AA1335" s="14"/>
      <c r="AB1335" s="14"/>
      <c r="AC1335" s="14"/>
      <c r="AD1335" s="14"/>
      <c r="AE1335" s="14"/>
      <c r="AT1335" s="245" t="s">
        <v>152</v>
      </c>
      <c r="AU1335" s="245" t="s">
        <v>14</v>
      </c>
      <c r="AV1335" s="14" t="s">
        <v>14</v>
      </c>
      <c r="AW1335" s="14" t="s">
        <v>33</v>
      </c>
      <c r="AX1335" s="14" t="s">
        <v>73</v>
      </c>
      <c r="AY1335" s="245" t="s">
        <v>140</v>
      </c>
    </row>
    <row r="1336" s="14" customFormat="1">
      <c r="A1336" s="14"/>
      <c r="B1336" s="235"/>
      <c r="C1336" s="236"/>
      <c r="D1336" s="226" t="s">
        <v>152</v>
      </c>
      <c r="E1336" s="237" t="s">
        <v>19</v>
      </c>
      <c r="F1336" s="238" t="s">
        <v>1574</v>
      </c>
      <c r="G1336" s="236"/>
      <c r="H1336" s="239">
        <v>14.33</v>
      </c>
      <c r="I1336" s="240"/>
      <c r="J1336" s="236"/>
      <c r="K1336" s="236"/>
      <c r="L1336" s="241"/>
      <c r="M1336" s="242"/>
      <c r="N1336" s="243"/>
      <c r="O1336" s="243"/>
      <c r="P1336" s="243"/>
      <c r="Q1336" s="243"/>
      <c r="R1336" s="243"/>
      <c r="S1336" s="243"/>
      <c r="T1336" s="244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45" t="s">
        <v>152</v>
      </c>
      <c r="AU1336" s="245" t="s">
        <v>14</v>
      </c>
      <c r="AV1336" s="14" t="s">
        <v>14</v>
      </c>
      <c r="AW1336" s="14" t="s">
        <v>33</v>
      </c>
      <c r="AX1336" s="14" t="s">
        <v>73</v>
      </c>
      <c r="AY1336" s="245" t="s">
        <v>140</v>
      </c>
    </row>
    <row r="1337" s="14" customFormat="1">
      <c r="A1337" s="14"/>
      <c r="B1337" s="235"/>
      <c r="C1337" s="236"/>
      <c r="D1337" s="226" t="s">
        <v>152</v>
      </c>
      <c r="E1337" s="237" t="s">
        <v>19</v>
      </c>
      <c r="F1337" s="238" t="s">
        <v>1575</v>
      </c>
      <c r="G1337" s="236"/>
      <c r="H1337" s="239">
        <v>19.68</v>
      </c>
      <c r="I1337" s="240"/>
      <c r="J1337" s="236"/>
      <c r="K1337" s="236"/>
      <c r="L1337" s="241"/>
      <c r="M1337" s="242"/>
      <c r="N1337" s="243"/>
      <c r="O1337" s="243"/>
      <c r="P1337" s="243"/>
      <c r="Q1337" s="243"/>
      <c r="R1337" s="243"/>
      <c r="S1337" s="243"/>
      <c r="T1337" s="244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45" t="s">
        <v>152</v>
      </c>
      <c r="AU1337" s="245" t="s">
        <v>14</v>
      </c>
      <c r="AV1337" s="14" t="s">
        <v>14</v>
      </c>
      <c r="AW1337" s="14" t="s">
        <v>33</v>
      </c>
      <c r="AX1337" s="14" t="s">
        <v>73</v>
      </c>
      <c r="AY1337" s="245" t="s">
        <v>140</v>
      </c>
    </row>
    <row r="1338" s="14" customFormat="1">
      <c r="A1338" s="14"/>
      <c r="B1338" s="235"/>
      <c r="C1338" s="236"/>
      <c r="D1338" s="226" t="s">
        <v>152</v>
      </c>
      <c r="E1338" s="237" t="s">
        <v>19</v>
      </c>
      <c r="F1338" s="238" t="s">
        <v>1576</v>
      </c>
      <c r="G1338" s="236"/>
      <c r="H1338" s="239">
        <v>23.149999999999999</v>
      </c>
      <c r="I1338" s="240"/>
      <c r="J1338" s="236"/>
      <c r="K1338" s="236"/>
      <c r="L1338" s="241"/>
      <c r="M1338" s="242"/>
      <c r="N1338" s="243"/>
      <c r="O1338" s="243"/>
      <c r="P1338" s="243"/>
      <c r="Q1338" s="243"/>
      <c r="R1338" s="243"/>
      <c r="S1338" s="243"/>
      <c r="T1338" s="244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45" t="s">
        <v>152</v>
      </c>
      <c r="AU1338" s="245" t="s">
        <v>14</v>
      </c>
      <c r="AV1338" s="14" t="s">
        <v>14</v>
      </c>
      <c r="AW1338" s="14" t="s">
        <v>33</v>
      </c>
      <c r="AX1338" s="14" t="s">
        <v>73</v>
      </c>
      <c r="AY1338" s="245" t="s">
        <v>140</v>
      </c>
    </row>
    <row r="1339" s="14" customFormat="1">
      <c r="A1339" s="14"/>
      <c r="B1339" s="235"/>
      <c r="C1339" s="236"/>
      <c r="D1339" s="226" t="s">
        <v>152</v>
      </c>
      <c r="E1339" s="237" t="s">
        <v>19</v>
      </c>
      <c r="F1339" s="238" t="s">
        <v>1577</v>
      </c>
      <c r="G1339" s="236"/>
      <c r="H1339" s="239">
        <v>7.3799999999999999</v>
      </c>
      <c r="I1339" s="240"/>
      <c r="J1339" s="236"/>
      <c r="K1339" s="236"/>
      <c r="L1339" s="241"/>
      <c r="M1339" s="242"/>
      <c r="N1339" s="243"/>
      <c r="O1339" s="243"/>
      <c r="P1339" s="243"/>
      <c r="Q1339" s="243"/>
      <c r="R1339" s="243"/>
      <c r="S1339" s="243"/>
      <c r="T1339" s="244"/>
      <c r="U1339" s="14"/>
      <c r="V1339" s="14"/>
      <c r="W1339" s="14"/>
      <c r="X1339" s="14"/>
      <c r="Y1339" s="14"/>
      <c r="Z1339" s="14"/>
      <c r="AA1339" s="14"/>
      <c r="AB1339" s="14"/>
      <c r="AC1339" s="14"/>
      <c r="AD1339" s="14"/>
      <c r="AE1339" s="14"/>
      <c r="AT1339" s="245" t="s">
        <v>152</v>
      </c>
      <c r="AU1339" s="245" t="s">
        <v>14</v>
      </c>
      <c r="AV1339" s="14" t="s">
        <v>14</v>
      </c>
      <c r="AW1339" s="14" t="s">
        <v>33</v>
      </c>
      <c r="AX1339" s="14" t="s">
        <v>73</v>
      </c>
      <c r="AY1339" s="245" t="s">
        <v>140</v>
      </c>
    </row>
    <row r="1340" s="14" customFormat="1">
      <c r="A1340" s="14"/>
      <c r="B1340" s="235"/>
      <c r="C1340" s="236"/>
      <c r="D1340" s="226" t="s">
        <v>152</v>
      </c>
      <c r="E1340" s="237" t="s">
        <v>19</v>
      </c>
      <c r="F1340" s="238" t="s">
        <v>1578</v>
      </c>
      <c r="G1340" s="236"/>
      <c r="H1340" s="239">
        <v>7.0800000000000001</v>
      </c>
      <c r="I1340" s="240"/>
      <c r="J1340" s="236"/>
      <c r="K1340" s="236"/>
      <c r="L1340" s="241"/>
      <c r="M1340" s="242"/>
      <c r="N1340" s="243"/>
      <c r="O1340" s="243"/>
      <c r="P1340" s="243"/>
      <c r="Q1340" s="243"/>
      <c r="R1340" s="243"/>
      <c r="S1340" s="243"/>
      <c r="T1340" s="244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45" t="s">
        <v>152</v>
      </c>
      <c r="AU1340" s="245" t="s">
        <v>14</v>
      </c>
      <c r="AV1340" s="14" t="s">
        <v>14</v>
      </c>
      <c r="AW1340" s="14" t="s">
        <v>33</v>
      </c>
      <c r="AX1340" s="14" t="s">
        <v>73</v>
      </c>
      <c r="AY1340" s="245" t="s">
        <v>140</v>
      </c>
    </row>
    <row r="1341" s="16" customFormat="1">
      <c r="A1341" s="16"/>
      <c r="B1341" s="257"/>
      <c r="C1341" s="258"/>
      <c r="D1341" s="226" t="s">
        <v>152</v>
      </c>
      <c r="E1341" s="259" t="s">
        <v>19</v>
      </c>
      <c r="F1341" s="260" t="s">
        <v>1549</v>
      </c>
      <c r="G1341" s="258"/>
      <c r="H1341" s="261">
        <v>145.91</v>
      </c>
      <c r="I1341" s="262"/>
      <c r="J1341" s="258"/>
      <c r="K1341" s="258"/>
      <c r="L1341" s="263"/>
      <c r="M1341" s="264"/>
      <c r="N1341" s="265"/>
      <c r="O1341" s="265"/>
      <c r="P1341" s="265"/>
      <c r="Q1341" s="265"/>
      <c r="R1341" s="265"/>
      <c r="S1341" s="265"/>
      <c r="T1341" s="266"/>
      <c r="U1341" s="16"/>
      <c r="V1341" s="16"/>
      <c r="W1341" s="16"/>
      <c r="X1341" s="16"/>
      <c r="Y1341" s="16"/>
      <c r="Z1341" s="16"/>
      <c r="AA1341" s="16"/>
      <c r="AB1341" s="16"/>
      <c r="AC1341" s="16"/>
      <c r="AD1341" s="16"/>
      <c r="AE1341" s="16"/>
      <c r="AT1341" s="267" t="s">
        <v>152</v>
      </c>
      <c r="AU1341" s="267" t="s">
        <v>14</v>
      </c>
      <c r="AV1341" s="16" t="s">
        <v>141</v>
      </c>
      <c r="AW1341" s="16" t="s">
        <v>33</v>
      </c>
      <c r="AX1341" s="16" t="s">
        <v>73</v>
      </c>
      <c r="AY1341" s="267" t="s">
        <v>140</v>
      </c>
    </row>
    <row r="1342" s="13" customFormat="1">
      <c r="A1342" s="13"/>
      <c r="B1342" s="224"/>
      <c r="C1342" s="225"/>
      <c r="D1342" s="226" t="s">
        <v>152</v>
      </c>
      <c r="E1342" s="227" t="s">
        <v>19</v>
      </c>
      <c r="F1342" s="228" t="s">
        <v>612</v>
      </c>
      <c r="G1342" s="225"/>
      <c r="H1342" s="227" t="s">
        <v>19</v>
      </c>
      <c r="I1342" s="229"/>
      <c r="J1342" s="225"/>
      <c r="K1342" s="225"/>
      <c r="L1342" s="230"/>
      <c r="M1342" s="231"/>
      <c r="N1342" s="232"/>
      <c r="O1342" s="232"/>
      <c r="P1342" s="232"/>
      <c r="Q1342" s="232"/>
      <c r="R1342" s="232"/>
      <c r="S1342" s="232"/>
      <c r="T1342" s="233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34" t="s">
        <v>152</v>
      </c>
      <c r="AU1342" s="234" t="s">
        <v>14</v>
      </c>
      <c r="AV1342" s="13" t="s">
        <v>81</v>
      </c>
      <c r="AW1342" s="13" t="s">
        <v>33</v>
      </c>
      <c r="AX1342" s="13" t="s">
        <v>73</v>
      </c>
      <c r="AY1342" s="234" t="s">
        <v>140</v>
      </c>
    </row>
    <row r="1343" s="14" customFormat="1">
      <c r="A1343" s="14"/>
      <c r="B1343" s="235"/>
      <c r="C1343" s="236"/>
      <c r="D1343" s="226" t="s">
        <v>152</v>
      </c>
      <c r="E1343" s="237" t="s">
        <v>19</v>
      </c>
      <c r="F1343" s="238" t="s">
        <v>1579</v>
      </c>
      <c r="G1343" s="236"/>
      <c r="H1343" s="239">
        <v>8.2400000000000002</v>
      </c>
      <c r="I1343" s="240"/>
      <c r="J1343" s="236"/>
      <c r="K1343" s="236"/>
      <c r="L1343" s="241"/>
      <c r="M1343" s="242"/>
      <c r="N1343" s="243"/>
      <c r="O1343" s="243"/>
      <c r="P1343" s="243"/>
      <c r="Q1343" s="243"/>
      <c r="R1343" s="243"/>
      <c r="S1343" s="243"/>
      <c r="T1343" s="244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45" t="s">
        <v>152</v>
      </c>
      <c r="AU1343" s="245" t="s">
        <v>14</v>
      </c>
      <c r="AV1343" s="14" t="s">
        <v>14</v>
      </c>
      <c r="AW1343" s="14" t="s">
        <v>33</v>
      </c>
      <c r="AX1343" s="14" t="s">
        <v>73</v>
      </c>
      <c r="AY1343" s="245" t="s">
        <v>140</v>
      </c>
    </row>
    <row r="1344" s="14" customFormat="1">
      <c r="A1344" s="14"/>
      <c r="B1344" s="235"/>
      <c r="C1344" s="236"/>
      <c r="D1344" s="226" t="s">
        <v>152</v>
      </c>
      <c r="E1344" s="237" t="s">
        <v>19</v>
      </c>
      <c r="F1344" s="238" t="s">
        <v>1580</v>
      </c>
      <c r="G1344" s="236"/>
      <c r="H1344" s="239">
        <v>11.74</v>
      </c>
      <c r="I1344" s="240"/>
      <c r="J1344" s="236"/>
      <c r="K1344" s="236"/>
      <c r="L1344" s="241"/>
      <c r="M1344" s="242"/>
      <c r="N1344" s="243"/>
      <c r="O1344" s="243"/>
      <c r="P1344" s="243"/>
      <c r="Q1344" s="243"/>
      <c r="R1344" s="243"/>
      <c r="S1344" s="243"/>
      <c r="T1344" s="244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T1344" s="245" t="s">
        <v>152</v>
      </c>
      <c r="AU1344" s="245" t="s">
        <v>14</v>
      </c>
      <c r="AV1344" s="14" t="s">
        <v>14</v>
      </c>
      <c r="AW1344" s="14" t="s">
        <v>33</v>
      </c>
      <c r="AX1344" s="14" t="s">
        <v>73</v>
      </c>
      <c r="AY1344" s="245" t="s">
        <v>140</v>
      </c>
    </row>
    <row r="1345" s="14" customFormat="1">
      <c r="A1345" s="14"/>
      <c r="B1345" s="235"/>
      <c r="C1345" s="236"/>
      <c r="D1345" s="226" t="s">
        <v>152</v>
      </c>
      <c r="E1345" s="237" t="s">
        <v>19</v>
      </c>
      <c r="F1345" s="238" t="s">
        <v>1581</v>
      </c>
      <c r="G1345" s="236"/>
      <c r="H1345" s="239">
        <v>14.5</v>
      </c>
      <c r="I1345" s="240"/>
      <c r="J1345" s="236"/>
      <c r="K1345" s="236"/>
      <c r="L1345" s="241"/>
      <c r="M1345" s="242"/>
      <c r="N1345" s="243"/>
      <c r="O1345" s="243"/>
      <c r="P1345" s="243"/>
      <c r="Q1345" s="243"/>
      <c r="R1345" s="243"/>
      <c r="S1345" s="243"/>
      <c r="T1345" s="244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45" t="s">
        <v>152</v>
      </c>
      <c r="AU1345" s="245" t="s">
        <v>14</v>
      </c>
      <c r="AV1345" s="14" t="s">
        <v>14</v>
      </c>
      <c r="AW1345" s="14" t="s">
        <v>33</v>
      </c>
      <c r="AX1345" s="14" t="s">
        <v>73</v>
      </c>
      <c r="AY1345" s="245" t="s">
        <v>140</v>
      </c>
    </row>
    <row r="1346" s="14" customFormat="1">
      <c r="A1346" s="14"/>
      <c r="B1346" s="235"/>
      <c r="C1346" s="236"/>
      <c r="D1346" s="226" t="s">
        <v>152</v>
      </c>
      <c r="E1346" s="237" t="s">
        <v>19</v>
      </c>
      <c r="F1346" s="238" t="s">
        <v>1582</v>
      </c>
      <c r="G1346" s="236"/>
      <c r="H1346" s="239">
        <v>26.030000000000001</v>
      </c>
      <c r="I1346" s="240"/>
      <c r="J1346" s="236"/>
      <c r="K1346" s="236"/>
      <c r="L1346" s="241"/>
      <c r="M1346" s="242"/>
      <c r="N1346" s="243"/>
      <c r="O1346" s="243"/>
      <c r="P1346" s="243"/>
      <c r="Q1346" s="243"/>
      <c r="R1346" s="243"/>
      <c r="S1346" s="243"/>
      <c r="T1346" s="244"/>
      <c r="U1346" s="14"/>
      <c r="V1346" s="14"/>
      <c r="W1346" s="14"/>
      <c r="X1346" s="14"/>
      <c r="Y1346" s="14"/>
      <c r="Z1346" s="14"/>
      <c r="AA1346" s="14"/>
      <c r="AB1346" s="14"/>
      <c r="AC1346" s="14"/>
      <c r="AD1346" s="14"/>
      <c r="AE1346" s="14"/>
      <c r="AT1346" s="245" t="s">
        <v>152</v>
      </c>
      <c r="AU1346" s="245" t="s">
        <v>14</v>
      </c>
      <c r="AV1346" s="14" t="s">
        <v>14</v>
      </c>
      <c r="AW1346" s="14" t="s">
        <v>33</v>
      </c>
      <c r="AX1346" s="14" t="s">
        <v>73</v>
      </c>
      <c r="AY1346" s="245" t="s">
        <v>140</v>
      </c>
    </row>
    <row r="1347" s="14" customFormat="1">
      <c r="A1347" s="14"/>
      <c r="B1347" s="235"/>
      <c r="C1347" s="236"/>
      <c r="D1347" s="226" t="s">
        <v>152</v>
      </c>
      <c r="E1347" s="237" t="s">
        <v>19</v>
      </c>
      <c r="F1347" s="238" t="s">
        <v>1583</v>
      </c>
      <c r="G1347" s="236"/>
      <c r="H1347" s="239">
        <v>11.6</v>
      </c>
      <c r="I1347" s="240"/>
      <c r="J1347" s="236"/>
      <c r="K1347" s="236"/>
      <c r="L1347" s="241"/>
      <c r="M1347" s="242"/>
      <c r="N1347" s="243"/>
      <c r="O1347" s="243"/>
      <c r="P1347" s="243"/>
      <c r="Q1347" s="243"/>
      <c r="R1347" s="243"/>
      <c r="S1347" s="243"/>
      <c r="T1347" s="244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45" t="s">
        <v>152</v>
      </c>
      <c r="AU1347" s="245" t="s">
        <v>14</v>
      </c>
      <c r="AV1347" s="14" t="s">
        <v>14</v>
      </c>
      <c r="AW1347" s="14" t="s">
        <v>33</v>
      </c>
      <c r="AX1347" s="14" t="s">
        <v>73</v>
      </c>
      <c r="AY1347" s="245" t="s">
        <v>140</v>
      </c>
    </row>
    <row r="1348" s="14" customFormat="1">
      <c r="A1348" s="14"/>
      <c r="B1348" s="235"/>
      <c r="C1348" s="236"/>
      <c r="D1348" s="226" t="s">
        <v>152</v>
      </c>
      <c r="E1348" s="237" t="s">
        <v>19</v>
      </c>
      <c r="F1348" s="238" t="s">
        <v>1584</v>
      </c>
      <c r="G1348" s="236"/>
      <c r="H1348" s="239">
        <v>14.35</v>
      </c>
      <c r="I1348" s="240"/>
      <c r="J1348" s="236"/>
      <c r="K1348" s="236"/>
      <c r="L1348" s="241"/>
      <c r="M1348" s="242"/>
      <c r="N1348" s="243"/>
      <c r="O1348" s="243"/>
      <c r="P1348" s="243"/>
      <c r="Q1348" s="243"/>
      <c r="R1348" s="243"/>
      <c r="S1348" s="243"/>
      <c r="T1348" s="244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45" t="s">
        <v>152</v>
      </c>
      <c r="AU1348" s="245" t="s">
        <v>14</v>
      </c>
      <c r="AV1348" s="14" t="s">
        <v>14</v>
      </c>
      <c r="AW1348" s="14" t="s">
        <v>33</v>
      </c>
      <c r="AX1348" s="14" t="s">
        <v>73</v>
      </c>
      <c r="AY1348" s="245" t="s">
        <v>140</v>
      </c>
    </row>
    <row r="1349" s="14" customFormat="1">
      <c r="A1349" s="14"/>
      <c r="B1349" s="235"/>
      <c r="C1349" s="236"/>
      <c r="D1349" s="226" t="s">
        <v>152</v>
      </c>
      <c r="E1349" s="237" t="s">
        <v>19</v>
      </c>
      <c r="F1349" s="238" t="s">
        <v>1585</v>
      </c>
      <c r="G1349" s="236"/>
      <c r="H1349" s="239">
        <v>14.5</v>
      </c>
      <c r="I1349" s="240"/>
      <c r="J1349" s="236"/>
      <c r="K1349" s="236"/>
      <c r="L1349" s="241"/>
      <c r="M1349" s="242"/>
      <c r="N1349" s="243"/>
      <c r="O1349" s="243"/>
      <c r="P1349" s="243"/>
      <c r="Q1349" s="243"/>
      <c r="R1349" s="243"/>
      <c r="S1349" s="243"/>
      <c r="T1349" s="244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T1349" s="245" t="s">
        <v>152</v>
      </c>
      <c r="AU1349" s="245" t="s">
        <v>14</v>
      </c>
      <c r="AV1349" s="14" t="s">
        <v>14</v>
      </c>
      <c r="AW1349" s="14" t="s">
        <v>33</v>
      </c>
      <c r="AX1349" s="14" t="s">
        <v>73</v>
      </c>
      <c r="AY1349" s="245" t="s">
        <v>140</v>
      </c>
    </row>
    <row r="1350" s="14" customFormat="1">
      <c r="A1350" s="14"/>
      <c r="B1350" s="235"/>
      <c r="C1350" s="236"/>
      <c r="D1350" s="226" t="s">
        <v>152</v>
      </c>
      <c r="E1350" s="237" t="s">
        <v>19</v>
      </c>
      <c r="F1350" s="238" t="s">
        <v>1586</v>
      </c>
      <c r="G1350" s="236"/>
      <c r="H1350" s="239">
        <v>20.039999999999999</v>
      </c>
      <c r="I1350" s="240"/>
      <c r="J1350" s="236"/>
      <c r="K1350" s="236"/>
      <c r="L1350" s="241"/>
      <c r="M1350" s="242"/>
      <c r="N1350" s="243"/>
      <c r="O1350" s="243"/>
      <c r="P1350" s="243"/>
      <c r="Q1350" s="243"/>
      <c r="R1350" s="243"/>
      <c r="S1350" s="243"/>
      <c r="T1350" s="244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45" t="s">
        <v>152</v>
      </c>
      <c r="AU1350" s="245" t="s">
        <v>14</v>
      </c>
      <c r="AV1350" s="14" t="s">
        <v>14</v>
      </c>
      <c r="AW1350" s="14" t="s">
        <v>33</v>
      </c>
      <c r="AX1350" s="14" t="s">
        <v>73</v>
      </c>
      <c r="AY1350" s="245" t="s">
        <v>140</v>
      </c>
    </row>
    <row r="1351" s="14" customFormat="1">
      <c r="A1351" s="14"/>
      <c r="B1351" s="235"/>
      <c r="C1351" s="236"/>
      <c r="D1351" s="226" t="s">
        <v>152</v>
      </c>
      <c r="E1351" s="237" t="s">
        <v>19</v>
      </c>
      <c r="F1351" s="238" t="s">
        <v>1587</v>
      </c>
      <c r="G1351" s="236"/>
      <c r="H1351" s="239">
        <v>7.0999999999999996</v>
      </c>
      <c r="I1351" s="240"/>
      <c r="J1351" s="236"/>
      <c r="K1351" s="236"/>
      <c r="L1351" s="241"/>
      <c r="M1351" s="242"/>
      <c r="N1351" s="243"/>
      <c r="O1351" s="243"/>
      <c r="P1351" s="243"/>
      <c r="Q1351" s="243"/>
      <c r="R1351" s="243"/>
      <c r="S1351" s="243"/>
      <c r="T1351" s="244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45" t="s">
        <v>152</v>
      </c>
      <c r="AU1351" s="245" t="s">
        <v>14</v>
      </c>
      <c r="AV1351" s="14" t="s">
        <v>14</v>
      </c>
      <c r="AW1351" s="14" t="s">
        <v>33</v>
      </c>
      <c r="AX1351" s="14" t="s">
        <v>73</v>
      </c>
      <c r="AY1351" s="245" t="s">
        <v>140</v>
      </c>
    </row>
    <row r="1352" s="14" customFormat="1">
      <c r="A1352" s="14"/>
      <c r="B1352" s="235"/>
      <c r="C1352" s="236"/>
      <c r="D1352" s="226" t="s">
        <v>152</v>
      </c>
      <c r="E1352" s="237" t="s">
        <v>19</v>
      </c>
      <c r="F1352" s="238" t="s">
        <v>1588</v>
      </c>
      <c r="G1352" s="236"/>
      <c r="H1352" s="239">
        <v>7.0999999999999996</v>
      </c>
      <c r="I1352" s="240"/>
      <c r="J1352" s="236"/>
      <c r="K1352" s="236"/>
      <c r="L1352" s="241"/>
      <c r="M1352" s="242"/>
      <c r="N1352" s="243"/>
      <c r="O1352" s="243"/>
      <c r="P1352" s="243"/>
      <c r="Q1352" s="243"/>
      <c r="R1352" s="243"/>
      <c r="S1352" s="243"/>
      <c r="T1352" s="244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45" t="s">
        <v>152</v>
      </c>
      <c r="AU1352" s="245" t="s">
        <v>14</v>
      </c>
      <c r="AV1352" s="14" t="s">
        <v>14</v>
      </c>
      <c r="AW1352" s="14" t="s">
        <v>33</v>
      </c>
      <c r="AX1352" s="14" t="s">
        <v>73</v>
      </c>
      <c r="AY1352" s="245" t="s">
        <v>140</v>
      </c>
    </row>
    <row r="1353" s="16" customFormat="1">
      <c r="A1353" s="16"/>
      <c r="B1353" s="257"/>
      <c r="C1353" s="258"/>
      <c r="D1353" s="226" t="s">
        <v>152</v>
      </c>
      <c r="E1353" s="259" t="s">
        <v>19</v>
      </c>
      <c r="F1353" s="260" t="s">
        <v>283</v>
      </c>
      <c r="G1353" s="258"/>
      <c r="H1353" s="261">
        <v>135.19999999999999</v>
      </c>
      <c r="I1353" s="262"/>
      <c r="J1353" s="258"/>
      <c r="K1353" s="258"/>
      <c r="L1353" s="263"/>
      <c r="M1353" s="264"/>
      <c r="N1353" s="265"/>
      <c r="O1353" s="265"/>
      <c r="P1353" s="265"/>
      <c r="Q1353" s="265"/>
      <c r="R1353" s="265"/>
      <c r="S1353" s="265"/>
      <c r="T1353" s="266"/>
      <c r="U1353" s="16"/>
      <c r="V1353" s="16"/>
      <c r="W1353" s="16"/>
      <c r="X1353" s="16"/>
      <c r="Y1353" s="16"/>
      <c r="Z1353" s="16"/>
      <c r="AA1353" s="16"/>
      <c r="AB1353" s="16"/>
      <c r="AC1353" s="16"/>
      <c r="AD1353" s="16"/>
      <c r="AE1353" s="16"/>
      <c r="AT1353" s="267" t="s">
        <v>152</v>
      </c>
      <c r="AU1353" s="267" t="s">
        <v>14</v>
      </c>
      <c r="AV1353" s="16" t="s">
        <v>141</v>
      </c>
      <c r="AW1353" s="16" t="s">
        <v>33</v>
      </c>
      <c r="AX1353" s="16" t="s">
        <v>73</v>
      </c>
      <c r="AY1353" s="267" t="s">
        <v>140</v>
      </c>
    </row>
    <row r="1354" s="15" customFormat="1">
      <c r="A1354" s="15"/>
      <c r="B1354" s="246"/>
      <c r="C1354" s="247"/>
      <c r="D1354" s="226" t="s">
        <v>152</v>
      </c>
      <c r="E1354" s="248" t="s">
        <v>19</v>
      </c>
      <c r="F1354" s="249" t="s">
        <v>189</v>
      </c>
      <c r="G1354" s="247"/>
      <c r="H1354" s="250">
        <v>281.11000000000001</v>
      </c>
      <c r="I1354" s="251"/>
      <c r="J1354" s="247"/>
      <c r="K1354" s="247"/>
      <c r="L1354" s="252"/>
      <c r="M1354" s="253"/>
      <c r="N1354" s="254"/>
      <c r="O1354" s="254"/>
      <c r="P1354" s="254"/>
      <c r="Q1354" s="254"/>
      <c r="R1354" s="254"/>
      <c r="S1354" s="254"/>
      <c r="T1354" s="255"/>
      <c r="U1354" s="15"/>
      <c r="V1354" s="15"/>
      <c r="W1354" s="15"/>
      <c r="X1354" s="15"/>
      <c r="Y1354" s="15"/>
      <c r="Z1354" s="15"/>
      <c r="AA1354" s="15"/>
      <c r="AB1354" s="15"/>
      <c r="AC1354" s="15"/>
      <c r="AD1354" s="15"/>
      <c r="AE1354" s="15"/>
      <c r="AT1354" s="256" t="s">
        <v>152</v>
      </c>
      <c r="AU1354" s="256" t="s">
        <v>14</v>
      </c>
      <c r="AV1354" s="15" t="s">
        <v>148</v>
      </c>
      <c r="AW1354" s="15" t="s">
        <v>33</v>
      </c>
      <c r="AX1354" s="15" t="s">
        <v>81</v>
      </c>
      <c r="AY1354" s="256" t="s">
        <v>140</v>
      </c>
    </row>
    <row r="1355" s="2" customFormat="1" ht="16.5" customHeight="1">
      <c r="A1355" s="40"/>
      <c r="B1355" s="41"/>
      <c r="C1355" s="268" t="s">
        <v>1589</v>
      </c>
      <c r="D1355" s="268" t="s">
        <v>329</v>
      </c>
      <c r="E1355" s="269" t="s">
        <v>1590</v>
      </c>
      <c r="F1355" s="270" t="s">
        <v>1591</v>
      </c>
      <c r="G1355" s="271" t="s">
        <v>303</v>
      </c>
      <c r="H1355" s="272">
        <v>309.221</v>
      </c>
      <c r="I1355" s="273"/>
      <c r="J1355" s="274">
        <f>ROUND(I1355*H1355,2)</f>
        <v>0</v>
      </c>
      <c r="K1355" s="270" t="s">
        <v>147</v>
      </c>
      <c r="L1355" s="275"/>
      <c r="M1355" s="276" t="s">
        <v>19</v>
      </c>
      <c r="N1355" s="277" t="s">
        <v>45</v>
      </c>
      <c r="O1355" s="86"/>
      <c r="P1355" s="215">
        <f>O1355*H1355</f>
        <v>0</v>
      </c>
      <c r="Q1355" s="215">
        <v>0.00012</v>
      </c>
      <c r="R1355" s="215">
        <f>Q1355*H1355</f>
        <v>0.037106520000000004</v>
      </c>
      <c r="S1355" s="215">
        <v>0</v>
      </c>
      <c r="T1355" s="216">
        <f>S1355*H1355</f>
        <v>0</v>
      </c>
      <c r="U1355" s="40"/>
      <c r="V1355" s="40"/>
      <c r="W1355" s="40"/>
      <c r="X1355" s="40"/>
      <c r="Y1355" s="40"/>
      <c r="Z1355" s="40"/>
      <c r="AA1355" s="40"/>
      <c r="AB1355" s="40"/>
      <c r="AC1355" s="40"/>
      <c r="AD1355" s="40"/>
      <c r="AE1355" s="40"/>
      <c r="AR1355" s="217" t="s">
        <v>377</v>
      </c>
      <c r="AT1355" s="217" t="s">
        <v>329</v>
      </c>
      <c r="AU1355" s="217" t="s">
        <v>14</v>
      </c>
      <c r="AY1355" s="19" t="s">
        <v>140</v>
      </c>
      <c r="BE1355" s="218">
        <f>IF(N1355="základní",J1355,0)</f>
        <v>0</v>
      </c>
      <c r="BF1355" s="218">
        <f>IF(N1355="snížená",J1355,0)</f>
        <v>0</v>
      </c>
      <c r="BG1355" s="218">
        <f>IF(N1355="zákl. přenesená",J1355,0)</f>
        <v>0</v>
      </c>
      <c r="BH1355" s="218">
        <f>IF(N1355="sníž. přenesená",J1355,0)</f>
        <v>0</v>
      </c>
      <c r="BI1355" s="218">
        <f>IF(N1355="nulová",J1355,0)</f>
        <v>0</v>
      </c>
      <c r="BJ1355" s="19" t="s">
        <v>14</v>
      </c>
      <c r="BK1355" s="218">
        <f>ROUND(I1355*H1355,2)</f>
        <v>0</v>
      </c>
      <c r="BL1355" s="19" t="s">
        <v>248</v>
      </c>
      <c r="BM1355" s="217" t="s">
        <v>1592</v>
      </c>
    </row>
    <row r="1356" s="14" customFormat="1">
      <c r="A1356" s="14"/>
      <c r="B1356" s="235"/>
      <c r="C1356" s="236"/>
      <c r="D1356" s="226" t="s">
        <v>152</v>
      </c>
      <c r="E1356" s="236"/>
      <c r="F1356" s="238" t="s">
        <v>1593</v>
      </c>
      <c r="G1356" s="236"/>
      <c r="H1356" s="239">
        <v>309.221</v>
      </c>
      <c r="I1356" s="240"/>
      <c r="J1356" s="236"/>
      <c r="K1356" s="236"/>
      <c r="L1356" s="241"/>
      <c r="M1356" s="242"/>
      <c r="N1356" s="243"/>
      <c r="O1356" s="243"/>
      <c r="P1356" s="243"/>
      <c r="Q1356" s="243"/>
      <c r="R1356" s="243"/>
      <c r="S1356" s="243"/>
      <c r="T1356" s="244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45" t="s">
        <v>152</v>
      </c>
      <c r="AU1356" s="245" t="s">
        <v>14</v>
      </c>
      <c r="AV1356" s="14" t="s">
        <v>14</v>
      </c>
      <c r="AW1356" s="14" t="s">
        <v>4</v>
      </c>
      <c r="AX1356" s="14" t="s">
        <v>81</v>
      </c>
      <c r="AY1356" s="245" t="s">
        <v>140</v>
      </c>
    </row>
    <row r="1357" s="2" customFormat="1" ht="24.15" customHeight="1">
      <c r="A1357" s="40"/>
      <c r="B1357" s="41"/>
      <c r="C1357" s="206" t="s">
        <v>1594</v>
      </c>
      <c r="D1357" s="206" t="s">
        <v>143</v>
      </c>
      <c r="E1357" s="207" t="s">
        <v>1595</v>
      </c>
      <c r="F1357" s="208" t="s">
        <v>1596</v>
      </c>
      <c r="G1357" s="209" t="s">
        <v>184</v>
      </c>
      <c r="H1357" s="210">
        <v>282.56799999999998</v>
      </c>
      <c r="I1357" s="211"/>
      <c r="J1357" s="212">
        <f>ROUND(I1357*H1357,2)</f>
        <v>0</v>
      </c>
      <c r="K1357" s="208" t="s">
        <v>147</v>
      </c>
      <c r="L1357" s="46"/>
      <c r="M1357" s="213" t="s">
        <v>19</v>
      </c>
      <c r="N1357" s="214" t="s">
        <v>45</v>
      </c>
      <c r="O1357" s="86"/>
      <c r="P1357" s="215">
        <f>O1357*H1357</f>
        <v>0</v>
      </c>
      <c r="Q1357" s="215">
        <v>0.0089999999999999993</v>
      </c>
      <c r="R1357" s="215">
        <f>Q1357*H1357</f>
        <v>2.5431119999999998</v>
      </c>
      <c r="S1357" s="215">
        <v>0</v>
      </c>
      <c r="T1357" s="216">
        <f>S1357*H1357</f>
        <v>0</v>
      </c>
      <c r="U1357" s="40"/>
      <c r="V1357" s="40"/>
      <c r="W1357" s="40"/>
      <c r="X1357" s="40"/>
      <c r="Y1357" s="40"/>
      <c r="Z1357" s="40"/>
      <c r="AA1357" s="40"/>
      <c r="AB1357" s="40"/>
      <c r="AC1357" s="40"/>
      <c r="AD1357" s="40"/>
      <c r="AE1357" s="40"/>
      <c r="AR1357" s="217" t="s">
        <v>248</v>
      </c>
      <c r="AT1357" s="217" t="s">
        <v>143</v>
      </c>
      <c r="AU1357" s="217" t="s">
        <v>14</v>
      </c>
      <c r="AY1357" s="19" t="s">
        <v>140</v>
      </c>
      <c r="BE1357" s="218">
        <f>IF(N1357="základní",J1357,0)</f>
        <v>0</v>
      </c>
      <c r="BF1357" s="218">
        <f>IF(N1357="snížená",J1357,0)</f>
        <v>0</v>
      </c>
      <c r="BG1357" s="218">
        <f>IF(N1357="zákl. přenesená",J1357,0)</f>
        <v>0</v>
      </c>
      <c r="BH1357" s="218">
        <f>IF(N1357="sníž. přenesená",J1357,0)</f>
        <v>0</v>
      </c>
      <c r="BI1357" s="218">
        <f>IF(N1357="nulová",J1357,0)</f>
        <v>0</v>
      </c>
      <c r="BJ1357" s="19" t="s">
        <v>14</v>
      </c>
      <c r="BK1357" s="218">
        <f>ROUND(I1357*H1357,2)</f>
        <v>0</v>
      </c>
      <c r="BL1357" s="19" t="s">
        <v>248</v>
      </c>
      <c r="BM1357" s="217" t="s">
        <v>1597</v>
      </c>
    </row>
    <row r="1358" s="2" customFormat="1">
      <c r="A1358" s="40"/>
      <c r="B1358" s="41"/>
      <c r="C1358" s="42"/>
      <c r="D1358" s="219" t="s">
        <v>150</v>
      </c>
      <c r="E1358" s="42"/>
      <c r="F1358" s="220" t="s">
        <v>1598</v>
      </c>
      <c r="G1358" s="42"/>
      <c r="H1358" s="42"/>
      <c r="I1358" s="221"/>
      <c r="J1358" s="42"/>
      <c r="K1358" s="42"/>
      <c r="L1358" s="46"/>
      <c r="M1358" s="222"/>
      <c r="N1358" s="223"/>
      <c r="O1358" s="86"/>
      <c r="P1358" s="86"/>
      <c r="Q1358" s="86"/>
      <c r="R1358" s="86"/>
      <c r="S1358" s="86"/>
      <c r="T1358" s="87"/>
      <c r="U1358" s="40"/>
      <c r="V1358" s="40"/>
      <c r="W1358" s="40"/>
      <c r="X1358" s="40"/>
      <c r="Y1358" s="40"/>
      <c r="Z1358" s="40"/>
      <c r="AA1358" s="40"/>
      <c r="AB1358" s="40"/>
      <c r="AC1358" s="40"/>
      <c r="AD1358" s="40"/>
      <c r="AE1358" s="40"/>
      <c r="AT1358" s="19" t="s">
        <v>150</v>
      </c>
      <c r="AU1358" s="19" t="s">
        <v>14</v>
      </c>
    </row>
    <row r="1359" s="13" customFormat="1">
      <c r="A1359" s="13"/>
      <c r="B1359" s="224"/>
      <c r="C1359" s="225"/>
      <c r="D1359" s="226" t="s">
        <v>152</v>
      </c>
      <c r="E1359" s="227" t="s">
        <v>19</v>
      </c>
      <c r="F1359" s="228" t="s">
        <v>153</v>
      </c>
      <c r="G1359" s="225"/>
      <c r="H1359" s="227" t="s">
        <v>19</v>
      </c>
      <c r="I1359" s="229"/>
      <c r="J1359" s="225"/>
      <c r="K1359" s="225"/>
      <c r="L1359" s="230"/>
      <c r="M1359" s="231"/>
      <c r="N1359" s="232"/>
      <c r="O1359" s="232"/>
      <c r="P1359" s="232"/>
      <c r="Q1359" s="232"/>
      <c r="R1359" s="232"/>
      <c r="S1359" s="232"/>
      <c r="T1359" s="233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34" t="s">
        <v>152</v>
      </c>
      <c r="AU1359" s="234" t="s">
        <v>14</v>
      </c>
      <c r="AV1359" s="13" t="s">
        <v>81</v>
      </c>
      <c r="AW1359" s="13" t="s">
        <v>33</v>
      </c>
      <c r="AX1359" s="13" t="s">
        <v>73</v>
      </c>
      <c r="AY1359" s="234" t="s">
        <v>140</v>
      </c>
    </row>
    <row r="1360" s="13" customFormat="1">
      <c r="A1360" s="13"/>
      <c r="B1360" s="224"/>
      <c r="C1360" s="225"/>
      <c r="D1360" s="226" t="s">
        <v>152</v>
      </c>
      <c r="E1360" s="227" t="s">
        <v>19</v>
      </c>
      <c r="F1360" s="228" t="s">
        <v>1545</v>
      </c>
      <c r="G1360" s="225"/>
      <c r="H1360" s="227" t="s">
        <v>19</v>
      </c>
      <c r="I1360" s="229"/>
      <c r="J1360" s="225"/>
      <c r="K1360" s="225"/>
      <c r="L1360" s="230"/>
      <c r="M1360" s="231"/>
      <c r="N1360" s="232"/>
      <c r="O1360" s="232"/>
      <c r="P1360" s="232"/>
      <c r="Q1360" s="232"/>
      <c r="R1360" s="232"/>
      <c r="S1360" s="232"/>
      <c r="T1360" s="233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34" t="s">
        <v>152</v>
      </c>
      <c r="AU1360" s="234" t="s">
        <v>14</v>
      </c>
      <c r="AV1360" s="13" t="s">
        <v>81</v>
      </c>
      <c r="AW1360" s="13" t="s">
        <v>33</v>
      </c>
      <c r="AX1360" s="13" t="s">
        <v>73</v>
      </c>
      <c r="AY1360" s="234" t="s">
        <v>140</v>
      </c>
    </row>
    <row r="1361" s="14" customFormat="1">
      <c r="A1361" s="14"/>
      <c r="B1361" s="235"/>
      <c r="C1361" s="236"/>
      <c r="D1361" s="226" t="s">
        <v>152</v>
      </c>
      <c r="E1361" s="237" t="s">
        <v>19</v>
      </c>
      <c r="F1361" s="238" t="s">
        <v>1599</v>
      </c>
      <c r="G1361" s="236"/>
      <c r="H1361" s="239">
        <v>3.7200000000000002</v>
      </c>
      <c r="I1361" s="240"/>
      <c r="J1361" s="236"/>
      <c r="K1361" s="236"/>
      <c r="L1361" s="241"/>
      <c r="M1361" s="242"/>
      <c r="N1361" s="243"/>
      <c r="O1361" s="243"/>
      <c r="P1361" s="243"/>
      <c r="Q1361" s="243"/>
      <c r="R1361" s="243"/>
      <c r="S1361" s="243"/>
      <c r="T1361" s="244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45" t="s">
        <v>152</v>
      </c>
      <c r="AU1361" s="245" t="s">
        <v>14</v>
      </c>
      <c r="AV1361" s="14" t="s">
        <v>14</v>
      </c>
      <c r="AW1361" s="14" t="s">
        <v>33</v>
      </c>
      <c r="AX1361" s="14" t="s">
        <v>73</v>
      </c>
      <c r="AY1361" s="245" t="s">
        <v>140</v>
      </c>
    </row>
    <row r="1362" s="14" customFormat="1">
      <c r="A1362" s="14"/>
      <c r="B1362" s="235"/>
      <c r="C1362" s="236"/>
      <c r="D1362" s="226" t="s">
        <v>152</v>
      </c>
      <c r="E1362" s="237" t="s">
        <v>19</v>
      </c>
      <c r="F1362" s="238" t="s">
        <v>1600</v>
      </c>
      <c r="G1362" s="236"/>
      <c r="H1362" s="239">
        <v>14.938000000000001</v>
      </c>
      <c r="I1362" s="240"/>
      <c r="J1362" s="236"/>
      <c r="K1362" s="236"/>
      <c r="L1362" s="241"/>
      <c r="M1362" s="242"/>
      <c r="N1362" s="243"/>
      <c r="O1362" s="243"/>
      <c r="P1362" s="243"/>
      <c r="Q1362" s="243"/>
      <c r="R1362" s="243"/>
      <c r="S1362" s="243"/>
      <c r="T1362" s="244"/>
      <c r="U1362" s="14"/>
      <c r="V1362" s="14"/>
      <c r="W1362" s="14"/>
      <c r="X1362" s="14"/>
      <c r="Y1362" s="14"/>
      <c r="Z1362" s="14"/>
      <c r="AA1362" s="14"/>
      <c r="AB1362" s="14"/>
      <c r="AC1362" s="14"/>
      <c r="AD1362" s="14"/>
      <c r="AE1362" s="14"/>
      <c r="AT1362" s="245" t="s">
        <v>152</v>
      </c>
      <c r="AU1362" s="245" t="s">
        <v>14</v>
      </c>
      <c r="AV1362" s="14" t="s">
        <v>14</v>
      </c>
      <c r="AW1362" s="14" t="s">
        <v>33</v>
      </c>
      <c r="AX1362" s="14" t="s">
        <v>73</v>
      </c>
      <c r="AY1362" s="245" t="s">
        <v>140</v>
      </c>
    </row>
    <row r="1363" s="14" customFormat="1">
      <c r="A1363" s="14"/>
      <c r="B1363" s="235"/>
      <c r="C1363" s="236"/>
      <c r="D1363" s="226" t="s">
        <v>152</v>
      </c>
      <c r="E1363" s="237" t="s">
        <v>19</v>
      </c>
      <c r="F1363" s="238" t="s">
        <v>1601</v>
      </c>
      <c r="G1363" s="236"/>
      <c r="H1363" s="239">
        <v>11.762000000000001</v>
      </c>
      <c r="I1363" s="240"/>
      <c r="J1363" s="236"/>
      <c r="K1363" s="236"/>
      <c r="L1363" s="241"/>
      <c r="M1363" s="242"/>
      <c r="N1363" s="243"/>
      <c r="O1363" s="243"/>
      <c r="P1363" s="243"/>
      <c r="Q1363" s="243"/>
      <c r="R1363" s="243"/>
      <c r="S1363" s="243"/>
      <c r="T1363" s="244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45" t="s">
        <v>152</v>
      </c>
      <c r="AU1363" s="245" t="s">
        <v>14</v>
      </c>
      <c r="AV1363" s="14" t="s">
        <v>14</v>
      </c>
      <c r="AW1363" s="14" t="s">
        <v>33</v>
      </c>
      <c r="AX1363" s="14" t="s">
        <v>73</v>
      </c>
      <c r="AY1363" s="245" t="s">
        <v>140</v>
      </c>
    </row>
    <row r="1364" s="14" customFormat="1">
      <c r="A1364" s="14"/>
      <c r="B1364" s="235"/>
      <c r="C1364" s="236"/>
      <c r="D1364" s="226" t="s">
        <v>152</v>
      </c>
      <c r="E1364" s="237" t="s">
        <v>19</v>
      </c>
      <c r="F1364" s="238" t="s">
        <v>1602</v>
      </c>
      <c r="G1364" s="236"/>
      <c r="H1364" s="239">
        <v>1.8560000000000001</v>
      </c>
      <c r="I1364" s="240"/>
      <c r="J1364" s="236"/>
      <c r="K1364" s="236"/>
      <c r="L1364" s="241"/>
      <c r="M1364" s="242"/>
      <c r="N1364" s="243"/>
      <c r="O1364" s="243"/>
      <c r="P1364" s="243"/>
      <c r="Q1364" s="243"/>
      <c r="R1364" s="243"/>
      <c r="S1364" s="243"/>
      <c r="T1364" s="244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45" t="s">
        <v>152</v>
      </c>
      <c r="AU1364" s="245" t="s">
        <v>14</v>
      </c>
      <c r="AV1364" s="14" t="s">
        <v>14</v>
      </c>
      <c r="AW1364" s="14" t="s">
        <v>33</v>
      </c>
      <c r="AX1364" s="14" t="s">
        <v>73</v>
      </c>
      <c r="AY1364" s="245" t="s">
        <v>140</v>
      </c>
    </row>
    <row r="1365" s="14" customFormat="1">
      <c r="A1365" s="14"/>
      <c r="B1365" s="235"/>
      <c r="C1365" s="236"/>
      <c r="D1365" s="226" t="s">
        <v>152</v>
      </c>
      <c r="E1365" s="237" t="s">
        <v>19</v>
      </c>
      <c r="F1365" s="238" t="s">
        <v>1603</v>
      </c>
      <c r="G1365" s="236"/>
      <c r="H1365" s="239">
        <v>31.032</v>
      </c>
      <c r="I1365" s="240"/>
      <c r="J1365" s="236"/>
      <c r="K1365" s="236"/>
      <c r="L1365" s="241"/>
      <c r="M1365" s="242"/>
      <c r="N1365" s="243"/>
      <c r="O1365" s="243"/>
      <c r="P1365" s="243"/>
      <c r="Q1365" s="243"/>
      <c r="R1365" s="243"/>
      <c r="S1365" s="243"/>
      <c r="T1365" s="244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45" t="s">
        <v>152</v>
      </c>
      <c r="AU1365" s="245" t="s">
        <v>14</v>
      </c>
      <c r="AV1365" s="14" t="s">
        <v>14</v>
      </c>
      <c r="AW1365" s="14" t="s">
        <v>33</v>
      </c>
      <c r="AX1365" s="14" t="s">
        <v>73</v>
      </c>
      <c r="AY1365" s="245" t="s">
        <v>140</v>
      </c>
    </row>
    <row r="1366" s="14" customFormat="1">
      <c r="A1366" s="14"/>
      <c r="B1366" s="235"/>
      <c r="C1366" s="236"/>
      <c r="D1366" s="226" t="s">
        <v>152</v>
      </c>
      <c r="E1366" s="237" t="s">
        <v>19</v>
      </c>
      <c r="F1366" s="238" t="s">
        <v>1604</v>
      </c>
      <c r="G1366" s="236"/>
      <c r="H1366" s="239">
        <v>4.7999999999999998</v>
      </c>
      <c r="I1366" s="240"/>
      <c r="J1366" s="236"/>
      <c r="K1366" s="236"/>
      <c r="L1366" s="241"/>
      <c r="M1366" s="242"/>
      <c r="N1366" s="243"/>
      <c r="O1366" s="243"/>
      <c r="P1366" s="243"/>
      <c r="Q1366" s="243"/>
      <c r="R1366" s="243"/>
      <c r="S1366" s="243"/>
      <c r="T1366" s="244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45" t="s">
        <v>152</v>
      </c>
      <c r="AU1366" s="245" t="s">
        <v>14</v>
      </c>
      <c r="AV1366" s="14" t="s">
        <v>14</v>
      </c>
      <c r="AW1366" s="14" t="s">
        <v>33</v>
      </c>
      <c r="AX1366" s="14" t="s">
        <v>73</v>
      </c>
      <c r="AY1366" s="245" t="s">
        <v>140</v>
      </c>
    </row>
    <row r="1367" s="14" customFormat="1">
      <c r="A1367" s="14"/>
      <c r="B1367" s="235"/>
      <c r="C1367" s="236"/>
      <c r="D1367" s="226" t="s">
        <v>152</v>
      </c>
      <c r="E1367" s="237" t="s">
        <v>19</v>
      </c>
      <c r="F1367" s="238" t="s">
        <v>1605</v>
      </c>
      <c r="G1367" s="236"/>
      <c r="H1367" s="239">
        <v>19.488</v>
      </c>
      <c r="I1367" s="240"/>
      <c r="J1367" s="236"/>
      <c r="K1367" s="236"/>
      <c r="L1367" s="241"/>
      <c r="M1367" s="242"/>
      <c r="N1367" s="243"/>
      <c r="O1367" s="243"/>
      <c r="P1367" s="243"/>
      <c r="Q1367" s="243"/>
      <c r="R1367" s="243"/>
      <c r="S1367" s="243"/>
      <c r="T1367" s="244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45" t="s">
        <v>152</v>
      </c>
      <c r="AU1367" s="245" t="s">
        <v>14</v>
      </c>
      <c r="AV1367" s="14" t="s">
        <v>14</v>
      </c>
      <c r="AW1367" s="14" t="s">
        <v>33</v>
      </c>
      <c r="AX1367" s="14" t="s">
        <v>73</v>
      </c>
      <c r="AY1367" s="245" t="s">
        <v>140</v>
      </c>
    </row>
    <row r="1368" s="14" customFormat="1">
      <c r="A1368" s="14"/>
      <c r="B1368" s="235"/>
      <c r="C1368" s="236"/>
      <c r="D1368" s="226" t="s">
        <v>152</v>
      </c>
      <c r="E1368" s="237" t="s">
        <v>19</v>
      </c>
      <c r="F1368" s="238" t="s">
        <v>1606</v>
      </c>
      <c r="G1368" s="236"/>
      <c r="H1368" s="239">
        <v>20.370000000000001</v>
      </c>
      <c r="I1368" s="240"/>
      <c r="J1368" s="236"/>
      <c r="K1368" s="236"/>
      <c r="L1368" s="241"/>
      <c r="M1368" s="242"/>
      <c r="N1368" s="243"/>
      <c r="O1368" s="243"/>
      <c r="P1368" s="243"/>
      <c r="Q1368" s="243"/>
      <c r="R1368" s="243"/>
      <c r="S1368" s="243"/>
      <c r="T1368" s="244"/>
      <c r="U1368" s="14"/>
      <c r="V1368" s="14"/>
      <c r="W1368" s="14"/>
      <c r="X1368" s="14"/>
      <c r="Y1368" s="14"/>
      <c r="Z1368" s="14"/>
      <c r="AA1368" s="14"/>
      <c r="AB1368" s="14"/>
      <c r="AC1368" s="14"/>
      <c r="AD1368" s="14"/>
      <c r="AE1368" s="14"/>
      <c r="AT1368" s="245" t="s">
        <v>152</v>
      </c>
      <c r="AU1368" s="245" t="s">
        <v>14</v>
      </c>
      <c r="AV1368" s="14" t="s">
        <v>14</v>
      </c>
      <c r="AW1368" s="14" t="s">
        <v>33</v>
      </c>
      <c r="AX1368" s="14" t="s">
        <v>73</v>
      </c>
      <c r="AY1368" s="245" t="s">
        <v>140</v>
      </c>
    </row>
    <row r="1369" s="14" customFormat="1">
      <c r="A1369" s="14"/>
      <c r="B1369" s="235"/>
      <c r="C1369" s="236"/>
      <c r="D1369" s="226" t="s">
        <v>152</v>
      </c>
      <c r="E1369" s="237" t="s">
        <v>19</v>
      </c>
      <c r="F1369" s="238" t="s">
        <v>1607</v>
      </c>
      <c r="G1369" s="236"/>
      <c r="H1369" s="239">
        <v>22.335999999999999</v>
      </c>
      <c r="I1369" s="240"/>
      <c r="J1369" s="236"/>
      <c r="K1369" s="236"/>
      <c r="L1369" s="241"/>
      <c r="M1369" s="242"/>
      <c r="N1369" s="243"/>
      <c r="O1369" s="243"/>
      <c r="P1369" s="243"/>
      <c r="Q1369" s="243"/>
      <c r="R1369" s="243"/>
      <c r="S1369" s="243"/>
      <c r="T1369" s="244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45" t="s">
        <v>152</v>
      </c>
      <c r="AU1369" s="245" t="s">
        <v>14</v>
      </c>
      <c r="AV1369" s="14" t="s">
        <v>14</v>
      </c>
      <c r="AW1369" s="14" t="s">
        <v>33</v>
      </c>
      <c r="AX1369" s="14" t="s">
        <v>73</v>
      </c>
      <c r="AY1369" s="245" t="s">
        <v>140</v>
      </c>
    </row>
    <row r="1370" s="14" customFormat="1">
      <c r="A1370" s="14"/>
      <c r="B1370" s="235"/>
      <c r="C1370" s="236"/>
      <c r="D1370" s="226" t="s">
        <v>152</v>
      </c>
      <c r="E1370" s="237" t="s">
        <v>19</v>
      </c>
      <c r="F1370" s="238" t="s">
        <v>1608</v>
      </c>
      <c r="G1370" s="236"/>
      <c r="H1370" s="239">
        <v>5.5679999999999996</v>
      </c>
      <c r="I1370" s="240"/>
      <c r="J1370" s="236"/>
      <c r="K1370" s="236"/>
      <c r="L1370" s="241"/>
      <c r="M1370" s="242"/>
      <c r="N1370" s="243"/>
      <c r="O1370" s="243"/>
      <c r="P1370" s="243"/>
      <c r="Q1370" s="243"/>
      <c r="R1370" s="243"/>
      <c r="S1370" s="243"/>
      <c r="T1370" s="244"/>
      <c r="U1370" s="14"/>
      <c r="V1370" s="14"/>
      <c r="W1370" s="14"/>
      <c r="X1370" s="14"/>
      <c r="Y1370" s="14"/>
      <c r="Z1370" s="14"/>
      <c r="AA1370" s="14"/>
      <c r="AB1370" s="14"/>
      <c r="AC1370" s="14"/>
      <c r="AD1370" s="14"/>
      <c r="AE1370" s="14"/>
      <c r="AT1370" s="245" t="s">
        <v>152</v>
      </c>
      <c r="AU1370" s="245" t="s">
        <v>14</v>
      </c>
      <c r="AV1370" s="14" t="s">
        <v>14</v>
      </c>
      <c r="AW1370" s="14" t="s">
        <v>33</v>
      </c>
      <c r="AX1370" s="14" t="s">
        <v>73</v>
      </c>
      <c r="AY1370" s="245" t="s">
        <v>140</v>
      </c>
    </row>
    <row r="1371" s="14" customFormat="1">
      <c r="A1371" s="14"/>
      <c r="B1371" s="235"/>
      <c r="C1371" s="236"/>
      <c r="D1371" s="226" t="s">
        <v>152</v>
      </c>
      <c r="E1371" s="237" t="s">
        <v>19</v>
      </c>
      <c r="F1371" s="238" t="s">
        <v>1609</v>
      </c>
      <c r="G1371" s="236"/>
      <c r="H1371" s="239">
        <v>4.9770000000000003</v>
      </c>
      <c r="I1371" s="240"/>
      <c r="J1371" s="236"/>
      <c r="K1371" s="236"/>
      <c r="L1371" s="241"/>
      <c r="M1371" s="242"/>
      <c r="N1371" s="243"/>
      <c r="O1371" s="243"/>
      <c r="P1371" s="243"/>
      <c r="Q1371" s="243"/>
      <c r="R1371" s="243"/>
      <c r="S1371" s="243"/>
      <c r="T1371" s="244"/>
      <c r="U1371" s="14"/>
      <c r="V1371" s="14"/>
      <c r="W1371" s="14"/>
      <c r="X1371" s="14"/>
      <c r="Y1371" s="14"/>
      <c r="Z1371" s="14"/>
      <c r="AA1371" s="14"/>
      <c r="AB1371" s="14"/>
      <c r="AC1371" s="14"/>
      <c r="AD1371" s="14"/>
      <c r="AE1371" s="14"/>
      <c r="AT1371" s="245" t="s">
        <v>152</v>
      </c>
      <c r="AU1371" s="245" t="s">
        <v>14</v>
      </c>
      <c r="AV1371" s="14" t="s">
        <v>14</v>
      </c>
      <c r="AW1371" s="14" t="s">
        <v>33</v>
      </c>
      <c r="AX1371" s="14" t="s">
        <v>73</v>
      </c>
      <c r="AY1371" s="245" t="s">
        <v>140</v>
      </c>
    </row>
    <row r="1372" s="16" customFormat="1">
      <c r="A1372" s="16"/>
      <c r="B1372" s="257"/>
      <c r="C1372" s="258"/>
      <c r="D1372" s="226" t="s">
        <v>152</v>
      </c>
      <c r="E1372" s="259" t="s">
        <v>19</v>
      </c>
      <c r="F1372" s="260" t="s">
        <v>1549</v>
      </c>
      <c r="G1372" s="258"/>
      <c r="H1372" s="261">
        <v>140.84700000000001</v>
      </c>
      <c r="I1372" s="262"/>
      <c r="J1372" s="258"/>
      <c r="K1372" s="258"/>
      <c r="L1372" s="263"/>
      <c r="M1372" s="264"/>
      <c r="N1372" s="265"/>
      <c r="O1372" s="265"/>
      <c r="P1372" s="265"/>
      <c r="Q1372" s="265"/>
      <c r="R1372" s="265"/>
      <c r="S1372" s="265"/>
      <c r="T1372" s="266"/>
      <c r="U1372" s="16"/>
      <c r="V1372" s="16"/>
      <c r="W1372" s="16"/>
      <c r="X1372" s="16"/>
      <c r="Y1372" s="16"/>
      <c r="Z1372" s="16"/>
      <c r="AA1372" s="16"/>
      <c r="AB1372" s="16"/>
      <c r="AC1372" s="16"/>
      <c r="AD1372" s="16"/>
      <c r="AE1372" s="16"/>
      <c r="AT1372" s="267" t="s">
        <v>152</v>
      </c>
      <c r="AU1372" s="267" t="s">
        <v>14</v>
      </c>
      <c r="AV1372" s="16" t="s">
        <v>141</v>
      </c>
      <c r="AW1372" s="16" t="s">
        <v>33</v>
      </c>
      <c r="AX1372" s="16" t="s">
        <v>73</v>
      </c>
      <c r="AY1372" s="267" t="s">
        <v>140</v>
      </c>
    </row>
    <row r="1373" s="13" customFormat="1">
      <c r="A1373" s="13"/>
      <c r="B1373" s="224"/>
      <c r="C1373" s="225"/>
      <c r="D1373" s="226" t="s">
        <v>152</v>
      </c>
      <c r="E1373" s="227" t="s">
        <v>19</v>
      </c>
      <c r="F1373" s="228" t="s">
        <v>612</v>
      </c>
      <c r="G1373" s="225"/>
      <c r="H1373" s="227" t="s">
        <v>19</v>
      </c>
      <c r="I1373" s="229"/>
      <c r="J1373" s="225"/>
      <c r="K1373" s="225"/>
      <c r="L1373" s="230"/>
      <c r="M1373" s="231"/>
      <c r="N1373" s="232"/>
      <c r="O1373" s="232"/>
      <c r="P1373" s="232"/>
      <c r="Q1373" s="232"/>
      <c r="R1373" s="232"/>
      <c r="S1373" s="232"/>
      <c r="T1373" s="233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34" t="s">
        <v>152</v>
      </c>
      <c r="AU1373" s="234" t="s">
        <v>14</v>
      </c>
      <c r="AV1373" s="13" t="s">
        <v>81</v>
      </c>
      <c r="AW1373" s="13" t="s">
        <v>33</v>
      </c>
      <c r="AX1373" s="13" t="s">
        <v>73</v>
      </c>
      <c r="AY1373" s="234" t="s">
        <v>140</v>
      </c>
    </row>
    <row r="1374" s="14" customFormat="1">
      <c r="A1374" s="14"/>
      <c r="B1374" s="235"/>
      <c r="C1374" s="236"/>
      <c r="D1374" s="226" t="s">
        <v>152</v>
      </c>
      <c r="E1374" s="237" t="s">
        <v>19</v>
      </c>
      <c r="F1374" s="238" t="s">
        <v>1610</v>
      </c>
      <c r="G1374" s="236"/>
      <c r="H1374" s="239">
        <v>3.7200000000000002</v>
      </c>
      <c r="I1374" s="240"/>
      <c r="J1374" s="236"/>
      <c r="K1374" s="236"/>
      <c r="L1374" s="241"/>
      <c r="M1374" s="242"/>
      <c r="N1374" s="243"/>
      <c r="O1374" s="243"/>
      <c r="P1374" s="243"/>
      <c r="Q1374" s="243"/>
      <c r="R1374" s="243"/>
      <c r="S1374" s="243"/>
      <c r="T1374" s="244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45" t="s">
        <v>152</v>
      </c>
      <c r="AU1374" s="245" t="s">
        <v>14</v>
      </c>
      <c r="AV1374" s="14" t="s">
        <v>14</v>
      </c>
      <c r="AW1374" s="14" t="s">
        <v>33</v>
      </c>
      <c r="AX1374" s="14" t="s">
        <v>73</v>
      </c>
      <c r="AY1374" s="245" t="s">
        <v>140</v>
      </c>
    </row>
    <row r="1375" s="14" customFormat="1">
      <c r="A1375" s="14"/>
      <c r="B1375" s="235"/>
      <c r="C1375" s="236"/>
      <c r="D1375" s="226" t="s">
        <v>152</v>
      </c>
      <c r="E1375" s="237" t="s">
        <v>19</v>
      </c>
      <c r="F1375" s="238" t="s">
        <v>1611</v>
      </c>
      <c r="G1375" s="236"/>
      <c r="H1375" s="239">
        <v>15.598000000000001</v>
      </c>
      <c r="I1375" s="240"/>
      <c r="J1375" s="236"/>
      <c r="K1375" s="236"/>
      <c r="L1375" s="241"/>
      <c r="M1375" s="242"/>
      <c r="N1375" s="243"/>
      <c r="O1375" s="243"/>
      <c r="P1375" s="243"/>
      <c r="Q1375" s="243"/>
      <c r="R1375" s="243"/>
      <c r="S1375" s="243"/>
      <c r="T1375" s="244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45" t="s">
        <v>152</v>
      </c>
      <c r="AU1375" s="245" t="s">
        <v>14</v>
      </c>
      <c r="AV1375" s="14" t="s">
        <v>14</v>
      </c>
      <c r="AW1375" s="14" t="s">
        <v>33</v>
      </c>
      <c r="AX1375" s="14" t="s">
        <v>73</v>
      </c>
      <c r="AY1375" s="245" t="s">
        <v>140</v>
      </c>
    </row>
    <row r="1376" s="14" customFormat="1">
      <c r="A1376" s="14"/>
      <c r="B1376" s="235"/>
      <c r="C1376" s="236"/>
      <c r="D1376" s="226" t="s">
        <v>152</v>
      </c>
      <c r="E1376" s="237" t="s">
        <v>19</v>
      </c>
      <c r="F1376" s="238" t="s">
        <v>1612</v>
      </c>
      <c r="G1376" s="236"/>
      <c r="H1376" s="239">
        <v>12.199</v>
      </c>
      <c r="I1376" s="240"/>
      <c r="J1376" s="236"/>
      <c r="K1376" s="236"/>
      <c r="L1376" s="241"/>
      <c r="M1376" s="242"/>
      <c r="N1376" s="243"/>
      <c r="O1376" s="243"/>
      <c r="P1376" s="243"/>
      <c r="Q1376" s="243"/>
      <c r="R1376" s="243"/>
      <c r="S1376" s="243"/>
      <c r="T1376" s="244"/>
      <c r="U1376" s="14"/>
      <c r="V1376" s="14"/>
      <c r="W1376" s="14"/>
      <c r="X1376" s="14"/>
      <c r="Y1376" s="14"/>
      <c r="Z1376" s="14"/>
      <c r="AA1376" s="14"/>
      <c r="AB1376" s="14"/>
      <c r="AC1376" s="14"/>
      <c r="AD1376" s="14"/>
      <c r="AE1376" s="14"/>
      <c r="AT1376" s="245" t="s">
        <v>152</v>
      </c>
      <c r="AU1376" s="245" t="s">
        <v>14</v>
      </c>
      <c r="AV1376" s="14" t="s">
        <v>14</v>
      </c>
      <c r="AW1376" s="14" t="s">
        <v>33</v>
      </c>
      <c r="AX1376" s="14" t="s">
        <v>73</v>
      </c>
      <c r="AY1376" s="245" t="s">
        <v>140</v>
      </c>
    </row>
    <row r="1377" s="14" customFormat="1">
      <c r="A1377" s="14"/>
      <c r="B1377" s="235"/>
      <c r="C1377" s="236"/>
      <c r="D1377" s="226" t="s">
        <v>152</v>
      </c>
      <c r="E1377" s="237" t="s">
        <v>19</v>
      </c>
      <c r="F1377" s="238" t="s">
        <v>1613</v>
      </c>
      <c r="G1377" s="236"/>
      <c r="H1377" s="239">
        <v>1.944</v>
      </c>
      <c r="I1377" s="240"/>
      <c r="J1377" s="236"/>
      <c r="K1377" s="236"/>
      <c r="L1377" s="241"/>
      <c r="M1377" s="242"/>
      <c r="N1377" s="243"/>
      <c r="O1377" s="243"/>
      <c r="P1377" s="243"/>
      <c r="Q1377" s="243"/>
      <c r="R1377" s="243"/>
      <c r="S1377" s="243"/>
      <c r="T1377" s="244"/>
      <c r="U1377" s="14"/>
      <c r="V1377" s="14"/>
      <c r="W1377" s="14"/>
      <c r="X1377" s="14"/>
      <c r="Y1377" s="14"/>
      <c r="Z1377" s="14"/>
      <c r="AA1377" s="14"/>
      <c r="AB1377" s="14"/>
      <c r="AC1377" s="14"/>
      <c r="AD1377" s="14"/>
      <c r="AE1377" s="14"/>
      <c r="AT1377" s="245" t="s">
        <v>152</v>
      </c>
      <c r="AU1377" s="245" t="s">
        <v>14</v>
      </c>
      <c r="AV1377" s="14" t="s">
        <v>14</v>
      </c>
      <c r="AW1377" s="14" t="s">
        <v>33</v>
      </c>
      <c r="AX1377" s="14" t="s">
        <v>73</v>
      </c>
      <c r="AY1377" s="245" t="s">
        <v>140</v>
      </c>
    </row>
    <row r="1378" s="14" customFormat="1">
      <c r="A1378" s="14"/>
      <c r="B1378" s="235"/>
      <c r="C1378" s="236"/>
      <c r="D1378" s="226" t="s">
        <v>152</v>
      </c>
      <c r="E1378" s="237" t="s">
        <v>19</v>
      </c>
      <c r="F1378" s="238" t="s">
        <v>1614</v>
      </c>
      <c r="G1378" s="236"/>
      <c r="H1378" s="239">
        <v>32.311</v>
      </c>
      <c r="I1378" s="240"/>
      <c r="J1378" s="236"/>
      <c r="K1378" s="236"/>
      <c r="L1378" s="241"/>
      <c r="M1378" s="242"/>
      <c r="N1378" s="243"/>
      <c r="O1378" s="243"/>
      <c r="P1378" s="243"/>
      <c r="Q1378" s="243"/>
      <c r="R1378" s="243"/>
      <c r="S1378" s="243"/>
      <c r="T1378" s="244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45" t="s">
        <v>152</v>
      </c>
      <c r="AU1378" s="245" t="s">
        <v>14</v>
      </c>
      <c r="AV1378" s="14" t="s">
        <v>14</v>
      </c>
      <c r="AW1378" s="14" t="s">
        <v>33</v>
      </c>
      <c r="AX1378" s="14" t="s">
        <v>73</v>
      </c>
      <c r="AY1378" s="245" t="s">
        <v>140</v>
      </c>
    </row>
    <row r="1379" s="14" customFormat="1">
      <c r="A1379" s="14"/>
      <c r="B1379" s="235"/>
      <c r="C1379" s="236"/>
      <c r="D1379" s="226" t="s">
        <v>152</v>
      </c>
      <c r="E1379" s="237" t="s">
        <v>19</v>
      </c>
      <c r="F1379" s="238" t="s">
        <v>1615</v>
      </c>
      <c r="G1379" s="236"/>
      <c r="H1379" s="239">
        <v>4.7999999999999998</v>
      </c>
      <c r="I1379" s="240"/>
      <c r="J1379" s="236"/>
      <c r="K1379" s="236"/>
      <c r="L1379" s="241"/>
      <c r="M1379" s="242"/>
      <c r="N1379" s="243"/>
      <c r="O1379" s="243"/>
      <c r="P1379" s="243"/>
      <c r="Q1379" s="243"/>
      <c r="R1379" s="243"/>
      <c r="S1379" s="243"/>
      <c r="T1379" s="244"/>
      <c r="U1379" s="14"/>
      <c r="V1379" s="14"/>
      <c r="W1379" s="14"/>
      <c r="X1379" s="14"/>
      <c r="Y1379" s="14"/>
      <c r="Z1379" s="14"/>
      <c r="AA1379" s="14"/>
      <c r="AB1379" s="14"/>
      <c r="AC1379" s="14"/>
      <c r="AD1379" s="14"/>
      <c r="AE1379" s="14"/>
      <c r="AT1379" s="245" t="s">
        <v>152</v>
      </c>
      <c r="AU1379" s="245" t="s">
        <v>14</v>
      </c>
      <c r="AV1379" s="14" t="s">
        <v>14</v>
      </c>
      <c r="AW1379" s="14" t="s">
        <v>33</v>
      </c>
      <c r="AX1379" s="14" t="s">
        <v>73</v>
      </c>
      <c r="AY1379" s="245" t="s">
        <v>140</v>
      </c>
    </row>
    <row r="1380" s="14" customFormat="1">
      <c r="A1380" s="14"/>
      <c r="B1380" s="235"/>
      <c r="C1380" s="236"/>
      <c r="D1380" s="226" t="s">
        <v>152</v>
      </c>
      <c r="E1380" s="237" t="s">
        <v>19</v>
      </c>
      <c r="F1380" s="238" t="s">
        <v>1616</v>
      </c>
      <c r="G1380" s="236"/>
      <c r="H1380" s="239">
        <v>20.218</v>
      </c>
      <c r="I1380" s="240"/>
      <c r="J1380" s="236"/>
      <c r="K1380" s="236"/>
      <c r="L1380" s="241"/>
      <c r="M1380" s="242"/>
      <c r="N1380" s="243"/>
      <c r="O1380" s="243"/>
      <c r="P1380" s="243"/>
      <c r="Q1380" s="243"/>
      <c r="R1380" s="243"/>
      <c r="S1380" s="243"/>
      <c r="T1380" s="244"/>
      <c r="U1380" s="14"/>
      <c r="V1380" s="14"/>
      <c r="W1380" s="14"/>
      <c r="X1380" s="14"/>
      <c r="Y1380" s="14"/>
      <c r="Z1380" s="14"/>
      <c r="AA1380" s="14"/>
      <c r="AB1380" s="14"/>
      <c r="AC1380" s="14"/>
      <c r="AD1380" s="14"/>
      <c r="AE1380" s="14"/>
      <c r="AT1380" s="245" t="s">
        <v>152</v>
      </c>
      <c r="AU1380" s="245" t="s">
        <v>14</v>
      </c>
      <c r="AV1380" s="14" t="s">
        <v>14</v>
      </c>
      <c r="AW1380" s="14" t="s">
        <v>33</v>
      </c>
      <c r="AX1380" s="14" t="s">
        <v>73</v>
      </c>
      <c r="AY1380" s="245" t="s">
        <v>140</v>
      </c>
    </row>
    <row r="1381" s="14" customFormat="1">
      <c r="A1381" s="14"/>
      <c r="B1381" s="235"/>
      <c r="C1381" s="236"/>
      <c r="D1381" s="226" t="s">
        <v>152</v>
      </c>
      <c r="E1381" s="237" t="s">
        <v>19</v>
      </c>
      <c r="F1381" s="238" t="s">
        <v>1617</v>
      </c>
      <c r="G1381" s="236"/>
      <c r="H1381" s="239">
        <v>21.135999999999999</v>
      </c>
      <c r="I1381" s="240"/>
      <c r="J1381" s="236"/>
      <c r="K1381" s="236"/>
      <c r="L1381" s="241"/>
      <c r="M1381" s="242"/>
      <c r="N1381" s="243"/>
      <c r="O1381" s="243"/>
      <c r="P1381" s="243"/>
      <c r="Q1381" s="243"/>
      <c r="R1381" s="243"/>
      <c r="S1381" s="243"/>
      <c r="T1381" s="244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45" t="s">
        <v>152</v>
      </c>
      <c r="AU1381" s="245" t="s">
        <v>14</v>
      </c>
      <c r="AV1381" s="14" t="s">
        <v>14</v>
      </c>
      <c r="AW1381" s="14" t="s">
        <v>33</v>
      </c>
      <c r="AX1381" s="14" t="s">
        <v>73</v>
      </c>
      <c r="AY1381" s="245" t="s">
        <v>140</v>
      </c>
    </row>
    <row r="1382" s="14" customFormat="1">
      <c r="A1382" s="14"/>
      <c r="B1382" s="235"/>
      <c r="C1382" s="236"/>
      <c r="D1382" s="226" t="s">
        <v>152</v>
      </c>
      <c r="E1382" s="237" t="s">
        <v>19</v>
      </c>
      <c r="F1382" s="238" t="s">
        <v>1618</v>
      </c>
      <c r="G1382" s="236"/>
      <c r="H1382" s="239">
        <v>19.504999999999999</v>
      </c>
      <c r="I1382" s="240"/>
      <c r="J1382" s="236"/>
      <c r="K1382" s="236"/>
      <c r="L1382" s="241"/>
      <c r="M1382" s="242"/>
      <c r="N1382" s="243"/>
      <c r="O1382" s="243"/>
      <c r="P1382" s="243"/>
      <c r="Q1382" s="243"/>
      <c r="R1382" s="243"/>
      <c r="S1382" s="243"/>
      <c r="T1382" s="244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45" t="s">
        <v>152</v>
      </c>
      <c r="AU1382" s="245" t="s">
        <v>14</v>
      </c>
      <c r="AV1382" s="14" t="s">
        <v>14</v>
      </c>
      <c r="AW1382" s="14" t="s">
        <v>33</v>
      </c>
      <c r="AX1382" s="14" t="s">
        <v>73</v>
      </c>
      <c r="AY1382" s="245" t="s">
        <v>140</v>
      </c>
    </row>
    <row r="1383" s="14" customFormat="1">
      <c r="A1383" s="14"/>
      <c r="B1383" s="235"/>
      <c r="C1383" s="236"/>
      <c r="D1383" s="226" t="s">
        <v>152</v>
      </c>
      <c r="E1383" s="237" t="s">
        <v>19</v>
      </c>
      <c r="F1383" s="238" t="s">
        <v>1619</v>
      </c>
      <c r="G1383" s="236"/>
      <c r="H1383" s="239">
        <v>5.1029999999999998</v>
      </c>
      <c r="I1383" s="240"/>
      <c r="J1383" s="236"/>
      <c r="K1383" s="236"/>
      <c r="L1383" s="241"/>
      <c r="M1383" s="242"/>
      <c r="N1383" s="243"/>
      <c r="O1383" s="243"/>
      <c r="P1383" s="243"/>
      <c r="Q1383" s="243"/>
      <c r="R1383" s="243"/>
      <c r="S1383" s="243"/>
      <c r="T1383" s="244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45" t="s">
        <v>152</v>
      </c>
      <c r="AU1383" s="245" t="s">
        <v>14</v>
      </c>
      <c r="AV1383" s="14" t="s">
        <v>14</v>
      </c>
      <c r="AW1383" s="14" t="s">
        <v>33</v>
      </c>
      <c r="AX1383" s="14" t="s">
        <v>73</v>
      </c>
      <c r="AY1383" s="245" t="s">
        <v>140</v>
      </c>
    </row>
    <row r="1384" s="14" customFormat="1">
      <c r="A1384" s="14"/>
      <c r="B1384" s="235"/>
      <c r="C1384" s="236"/>
      <c r="D1384" s="226" t="s">
        <v>152</v>
      </c>
      <c r="E1384" s="237" t="s">
        <v>19</v>
      </c>
      <c r="F1384" s="238" t="s">
        <v>1620</v>
      </c>
      <c r="G1384" s="236"/>
      <c r="H1384" s="239">
        <v>5.1870000000000003</v>
      </c>
      <c r="I1384" s="240"/>
      <c r="J1384" s="236"/>
      <c r="K1384" s="236"/>
      <c r="L1384" s="241"/>
      <c r="M1384" s="242"/>
      <c r="N1384" s="243"/>
      <c r="O1384" s="243"/>
      <c r="P1384" s="243"/>
      <c r="Q1384" s="243"/>
      <c r="R1384" s="243"/>
      <c r="S1384" s="243"/>
      <c r="T1384" s="244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45" t="s">
        <v>152</v>
      </c>
      <c r="AU1384" s="245" t="s">
        <v>14</v>
      </c>
      <c r="AV1384" s="14" t="s">
        <v>14</v>
      </c>
      <c r="AW1384" s="14" t="s">
        <v>33</v>
      </c>
      <c r="AX1384" s="14" t="s">
        <v>73</v>
      </c>
      <c r="AY1384" s="245" t="s">
        <v>140</v>
      </c>
    </row>
    <row r="1385" s="16" customFormat="1">
      <c r="A1385" s="16"/>
      <c r="B1385" s="257"/>
      <c r="C1385" s="258"/>
      <c r="D1385" s="226" t="s">
        <v>152</v>
      </c>
      <c r="E1385" s="259" t="s">
        <v>19</v>
      </c>
      <c r="F1385" s="260" t="s">
        <v>283</v>
      </c>
      <c r="G1385" s="258"/>
      <c r="H1385" s="261">
        <v>141.721</v>
      </c>
      <c r="I1385" s="262"/>
      <c r="J1385" s="258"/>
      <c r="K1385" s="258"/>
      <c r="L1385" s="263"/>
      <c r="M1385" s="264"/>
      <c r="N1385" s="265"/>
      <c r="O1385" s="265"/>
      <c r="P1385" s="265"/>
      <c r="Q1385" s="265"/>
      <c r="R1385" s="265"/>
      <c r="S1385" s="265"/>
      <c r="T1385" s="266"/>
      <c r="U1385" s="16"/>
      <c r="V1385" s="16"/>
      <c r="W1385" s="16"/>
      <c r="X1385" s="16"/>
      <c r="Y1385" s="16"/>
      <c r="Z1385" s="16"/>
      <c r="AA1385" s="16"/>
      <c r="AB1385" s="16"/>
      <c r="AC1385" s="16"/>
      <c r="AD1385" s="16"/>
      <c r="AE1385" s="16"/>
      <c r="AT1385" s="267" t="s">
        <v>152</v>
      </c>
      <c r="AU1385" s="267" t="s">
        <v>14</v>
      </c>
      <c r="AV1385" s="16" t="s">
        <v>141</v>
      </c>
      <c r="AW1385" s="16" t="s">
        <v>33</v>
      </c>
      <c r="AX1385" s="16" t="s">
        <v>73</v>
      </c>
      <c r="AY1385" s="267" t="s">
        <v>140</v>
      </c>
    </row>
    <row r="1386" s="15" customFormat="1">
      <c r="A1386" s="15"/>
      <c r="B1386" s="246"/>
      <c r="C1386" s="247"/>
      <c r="D1386" s="226" t="s">
        <v>152</v>
      </c>
      <c r="E1386" s="248" t="s">
        <v>19</v>
      </c>
      <c r="F1386" s="249" t="s">
        <v>189</v>
      </c>
      <c r="G1386" s="247"/>
      <c r="H1386" s="250">
        <v>282.56799999999998</v>
      </c>
      <c r="I1386" s="251"/>
      <c r="J1386" s="247"/>
      <c r="K1386" s="247"/>
      <c r="L1386" s="252"/>
      <c r="M1386" s="253"/>
      <c r="N1386" s="254"/>
      <c r="O1386" s="254"/>
      <c r="P1386" s="254"/>
      <c r="Q1386" s="254"/>
      <c r="R1386" s="254"/>
      <c r="S1386" s="254"/>
      <c r="T1386" s="255"/>
      <c r="U1386" s="15"/>
      <c r="V1386" s="15"/>
      <c r="W1386" s="15"/>
      <c r="X1386" s="15"/>
      <c r="Y1386" s="15"/>
      <c r="Z1386" s="15"/>
      <c r="AA1386" s="15"/>
      <c r="AB1386" s="15"/>
      <c r="AC1386" s="15"/>
      <c r="AD1386" s="15"/>
      <c r="AE1386" s="15"/>
      <c r="AT1386" s="256" t="s">
        <v>152</v>
      </c>
      <c r="AU1386" s="256" t="s">
        <v>14</v>
      </c>
      <c r="AV1386" s="15" t="s">
        <v>148</v>
      </c>
      <c r="AW1386" s="15" t="s">
        <v>33</v>
      </c>
      <c r="AX1386" s="15" t="s">
        <v>81</v>
      </c>
      <c r="AY1386" s="256" t="s">
        <v>140</v>
      </c>
    </row>
    <row r="1387" s="2" customFormat="1" ht="16.5" customHeight="1">
      <c r="A1387" s="40"/>
      <c r="B1387" s="41"/>
      <c r="C1387" s="268" t="s">
        <v>1621</v>
      </c>
      <c r="D1387" s="268" t="s">
        <v>329</v>
      </c>
      <c r="E1387" s="269" t="s">
        <v>1622</v>
      </c>
      <c r="F1387" s="270" t="s">
        <v>1623</v>
      </c>
      <c r="G1387" s="271" t="s">
        <v>184</v>
      </c>
      <c r="H1387" s="272">
        <v>324.95299999999997</v>
      </c>
      <c r="I1387" s="273"/>
      <c r="J1387" s="274">
        <f>ROUND(I1387*H1387,2)</f>
        <v>0</v>
      </c>
      <c r="K1387" s="270" t="s">
        <v>147</v>
      </c>
      <c r="L1387" s="275"/>
      <c r="M1387" s="276" t="s">
        <v>19</v>
      </c>
      <c r="N1387" s="277" t="s">
        <v>45</v>
      </c>
      <c r="O1387" s="86"/>
      <c r="P1387" s="215">
        <f>O1387*H1387</f>
        <v>0</v>
      </c>
      <c r="Q1387" s="215">
        <v>0.02</v>
      </c>
      <c r="R1387" s="215">
        <f>Q1387*H1387</f>
        <v>6.4990600000000001</v>
      </c>
      <c r="S1387" s="215">
        <v>0</v>
      </c>
      <c r="T1387" s="216">
        <f>S1387*H1387</f>
        <v>0</v>
      </c>
      <c r="U1387" s="40"/>
      <c r="V1387" s="40"/>
      <c r="W1387" s="40"/>
      <c r="X1387" s="40"/>
      <c r="Y1387" s="40"/>
      <c r="Z1387" s="40"/>
      <c r="AA1387" s="40"/>
      <c r="AB1387" s="40"/>
      <c r="AC1387" s="40"/>
      <c r="AD1387" s="40"/>
      <c r="AE1387" s="40"/>
      <c r="AR1387" s="217" t="s">
        <v>377</v>
      </c>
      <c r="AT1387" s="217" t="s">
        <v>329</v>
      </c>
      <c r="AU1387" s="217" t="s">
        <v>14</v>
      </c>
      <c r="AY1387" s="19" t="s">
        <v>140</v>
      </c>
      <c r="BE1387" s="218">
        <f>IF(N1387="základní",J1387,0)</f>
        <v>0</v>
      </c>
      <c r="BF1387" s="218">
        <f>IF(N1387="snížená",J1387,0)</f>
        <v>0</v>
      </c>
      <c r="BG1387" s="218">
        <f>IF(N1387="zákl. přenesená",J1387,0)</f>
        <v>0</v>
      </c>
      <c r="BH1387" s="218">
        <f>IF(N1387="sníž. přenesená",J1387,0)</f>
        <v>0</v>
      </c>
      <c r="BI1387" s="218">
        <f>IF(N1387="nulová",J1387,0)</f>
        <v>0</v>
      </c>
      <c r="BJ1387" s="19" t="s">
        <v>14</v>
      </c>
      <c r="BK1387" s="218">
        <f>ROUND(I1387*H1387,2)</f>
        <v>0</v>
      </c>
      <c r="BL1387" s="19" t="s">
        <v>248</v>
      </c>
      <c r="BM1387" s="217" t="s">
        <v>1624</v>
      </c>
    </row>
    <row r="1388" s="14" customFormat="1">
      <c r="A1388" s="14"/>
      <c r="B1388" s="235"/>
      <c r="C1388" s="236"/>
      <c r="D1388" s="226" t="s">
        <v>152</v>
      </c>
      <c r="E1388" s="236"/>
      <c r="F1388" s="238" t="s">
        <v>1625</v>
      </c>
      <c r="G1388" s="236"/>
      <c r="H1388" s="239">
        <v>324.95299999999997</v>
      </c>
      <c r="I1388" s="240"/>
      <c r="J1388" s="236"/>
      <c r="K1388" s="236"/>
      <c r="L1388" s="241"/>
      <c r="M1388" s="242"/>
      <c r="N1388" s="243"/>
      <c r="O1388" s="243"/>
      <c r="P1388" s="243"/>
      <c r="Q1388" s="243"/>
      <c r="R1388" s="243"/>
      <c r="S1388" s="243"/>
      <c r="T1388" s="244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45" t="s">
        <v>152</v>
      </c>
      <c r="AU1388" s="245" t="s">
        <v>14</v>
      </c>
      <c r="AV1388" s="14" t="s">
        <v>14</v>
      </c>
      <c r="AW1388" s="14" t="s">
        <v>4</v>
      </c>
      <c r="AX1388" s="14" t="s">
        <v>81</v>
      </c>
      <c r="AY1388" s="245" t="s">
        <v>140</v>
      </c>
    </row>
    <row r="1389" s="2" customFormat="1" ht="16.5" customHeight="1">
      <c r="A1389" s="40"/>
      <c r="B1389" s="41"/>
      <c r="C1389" s="206" t="s">
        <v>1626</v>
      </c>
      <c r="D1389" s="206" t="s">
        <v>143</v>
      </c>
      <c r="E1389" s="207" t="s">
        <v>1627</v>
      </c>
      <c r="F1389" s="208" t="s">
        <v>1628</v>
      </c>
      <c r="G1389" s="209" t="s">
        <v>303</v>
      </c>
      <c r="H1389" s="210">
        <v>185.91</v>
      </c>
      <c r="I1389" s="211"/>
      <c r="J1389" s="212">
        <f>ROUND(I1389*H1389,2)</f>
        <v>0</v>
      </c>
      <c r="K1389" s="208" t="s">
        <v>147</v>
      </c>
      <c r="L1389" s="46"/>
      <c r="M1389" s="213" t="s">
        <v>19</v>
      </c>
      <c r="N1389" s="214" t="s">
        <v>45</v>
      </c>
      <c r="O1389" s="86"/>
      <c r="P1389" s="215">
        <f>O1389*H1389</f>
        <v>0</v>
      </c>
      <c r="Q1389" s="215">
        <v>3.0000000000000001E-05</v>
      </c>
      <c r="R1389" s="215">
        <f>Q1389*H1389</f>
        <v>0.0055773000000000003</v>
      </c>
      <c r="S1389" s="215">
        <v>0</v>
      </c>
      <c r="T1389" s="216">
        <f>S1389*H1389</f>
        <v>0</v>
      </c>
      <c r="U1389" s="40"/>
      <c r="V1389" s="40"/>
      <c r="W1389" s="40"/>
      <c r="X1389" s="40"/>
      <c r="Y1389" s="40"/>
      <c r="Z1389" s="40"/>
      <c r="AA1389" s="40"/>
      <c r="AB1389" s="40"/>
      <c r="AC1389" s="40"/>
      <c r="AD1389" s="40"/>
      <c r="AE1389" s="40"/>
      <c r="AR1389" s="217" t="s">
        <v>248</v>
      </c>
      <c r="AT1389" s="217" t="s">
        <v>143</v>
      </c>
      <c r="AU1389" s="217" t="s">
        <v>14</v>
      </c>
      <c r="AY1389" s="19" t="s">
        <v>140</v>
      </c>
      <c r="BE1389" s="218">
        <f>IF(N1389="základní",J1389,0)</f>
        <v>0</v>
      </c>
      <c r="BF1389" s="218">
        <f>IF(N1389="snížená",J1389,0)</f>
        <v>0</v>
      </c>
      <c r="BG1389" s="218">
        <f>IF(N1389="zákl. přenesená",J1389,0)</f>
        <v>0</v>
      </c>
      <c r="BH1389" s="218">
        <f>IF(N1389="sníž. přenesená",J1389,0)</f>
        <v>0</v>
      </c>
      <c r="BI1389" s="218">
        <f>IF(N1389="nulová",J1389,0)</f>
        <v>0</v>
      </c>
      <c r="BJ1389" s="19" t="s">
        <v>14</v>
      </c>
      <c r="BK1389" s="218">
        <f>ROUND(I1389*H1389,2)</f>
        <v>0</v>
      </c>
      <c r="BL1389" s="19" t="s">
        <v>248</v>
      </c>
      <c r="BM1389" s="217" t="s">
        <v>1629</v>
      </c>
    </row>
    <row r="1390" s="2" customFormat="1">
      <c r="A1390" s="40"/>
      <c r="B1390" s="41"/>
      <c r="C1390" s="42"/>
      <c r="D1390" s="219" t="s">
        <v>150</v>
      </c>
      <c r="E1390" s="42"/>
      <c r="F1390" s="220" t="s">
        <v>1630</v>
      </c>
      <c r="G1390" s="42"/>
      <c r="H1390" s="42"/>
      <c r="I1390" s="221"/>
      <c r="J1390" s="42"/>
      <c r="K1390" s="42"/>
      <c r="L1390" s="46"/>
      <c r="M1390" s="222"/>
      <c r="N1390" s="223"/>
      <c r="O1390" s="86"/>
      <c r="P1390" s="86"/>
      <c r="Q1390" s="86"/>
      <c r="R1390" s="86"/>
      <c r="S1390" s="86"/>
      <c r="T1390" s="87"/>
      <c r="U1390" s="40"/>
      <c r="V1390" s="40"/>
      <c r="W1390" s="40"/>
      <c r="X1390" s="40"/>
      <c r="Y1390" s="40"/>
      <c r="Z1390" s="40"/>
      <c r="AA1390" s="40"/>
      <c r="AB1390" s="40"/>
      <c r="AC1390" s="40"/>
      <c r="AD1390" s="40"/>
      <c r="AE1390" s="40"/>
      <c r="AT1390" s="19" t="s">
        <v>150</v>
      </c>
      <c r="AU1390" s="19" t="s">
        <v>14</v>
      </c>
    </row>
    <row r="1391" s="13" customFormat="1">
      <c r="A1391" s="13"/>
      <c r="B1391" s="224"/>
      <c r="C1391" s="225"/>
      <c r="D1391" s="226" t="s">
        <v>152</v>
      </c>
      <c r="E1391" s="227" t="s">
        <v>19</v>
      </c>
      <c r="F1391" s="228" t="s">
        <v>153</v>
      </c>
      <c r="G1391" s="225"/>
      <c r="H1391" s="227" t="s">
        <v>19</v>
      </c>
      <c r="I1391" s="229"/>
      <c r="J1391" s="225"/>
      <c r="K1391" s="225"/>
      <c r="L1391" s="230"/>
      <c r="M1391" s="231"/>
      <c r="N1391" s="232"/>
      <c r="O1391" s="232"/>
      <c r="P1391" s="232"/>
      <c r="Q1391" s="232"/>
      <c r="R1391" s="232"/>
      <c r="S1391" s="232"/>
      <c r="T1391" s="233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T1391" s="234" t="s">
        <v>152</v>
      </c>
      <c r="AU1391" s="234" t="s">
        <v>14</v>
      </c>
      <c r="AV1391" s="13" t="s">
        <v>81</v>
      </c>
      <c r="AW1391" s="13" t="s">
        <v>33</v>
      </c>
      <c r="AX1391" s="13" t="s">
        <v>73</v>
      </c>
      <c r="AY1391" s="234" t="s">
        <v>140</v>
      </c>
    </row>
    <row r="1392" s="13" customFormat="1">
      <c r="A1392" s="13"/>
      <c r="B1392" s="224"/>
      <c r="C1392" s="225"/>
      <c r="D1392" s="226" t="s">
        <v>152</v>
      </c>
      <c r="E1392" s="227" t="s">
        <v>19</v>
      </c>
      <c r="F1392" s="228" t="s">
        <v>1545</v>
      </c>
      <c r="G1392" s="225"/>
      <c r="H1392" s="227" t="s">
        <v>19</v>
      </c>
      <c r="I1392" s="229"/>
      <c r="J1392" s="225"/>
      <c r="K1392" s="225"/>
      <c r="L1392" s="230"/>
      <c r="M1392" s="231"/>
      <c r="N1392" s="232"/>
      <c r="O1392" s="232"/>
      <c r="P1392" s="232"/>
      <c r="Q1392" s="232"/>
      <c r="R1392" s="232"/>
      <c r="S1392" s="232"/>
      <c r="T1392" s="233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34" t="s">
        <v>152</v>
      </c>
      <c r="AU1392" s="234" t="s">
        <v>14</v>
      </c>
      <c r="AV1392" s="13" t="s">
        <v>81</v>
      </c>
      <c r="AW1392" s="13" t="s">
        <v>33</v>
      </c>
      <c r="AX1392" s="13" t="s">
        <v>73</v>
      </c>
      <c r="AY1392" s="234" t="s">
        <v>140</v>
      </c>
    </row>
    <row r="1393" s="14" customFormat="1">
      <c r="A1393" s="14"/>
      <c r="B1393" s="235"/>
      <c r="C1393" s="236"/>
      <c r="D1393" s="226" t="s">
        <v>152</v>
      </c>
      <c r="E1393" s="237" t="s">
        <v>19</v>
      </c>
      <c r="F1393" s="238" t="s">
        <v>1631</v>
      </c>
      <c r="G1393" s="236"/>
      <c r="H1393" s="239">
        <v>2</v>
      </c>
      <c r="I1393" s="240"/>
      <c r="J1393" s="236"/>
      <c r="K1393" s="236"/>
      <c r="L1393" s="241"/>
      <c r="M1393" s="242"/>
      <c r="N1393" s="243"/>
      <c r="O1393" s="243"/>
      <c r="P1393" s="243"/>
      <c r="Q1393" s="243"/>
      <c r="R1393" s="243"/>
      <c r="S1393" s="243"/>
      <c r="T1393" s="244"/>
      <c r="U1393" s="14"/>
      <c r="V1393" s="14"/>
      <c r="W1393" s="14"/>
      <c r="X1393" s="14"/>
      <c r="Y1393" s="14"/>
      <c r="Z1393" s="14"/>
      <c r="AA1393" s="14"/>
      <c r="AB1393" s="14"/>
      <c r="AC1393" s="14"/>
      <c r="AD1393" s="14"/>
      <c r="AE1393" s="14"/>
      <c r="AT1393" s="245" t="s">
        <v>152</v>
      </c>
      <c r="AU1393" s="245" t="s">
        <v>14</v>
      </c>
      <c r="AV1393" s="14" t="s">
        <v>14</v>
      </c>
      <c r="AW1393" s="14" t="s">
        <v>33</v>
      </c>
      <c r="AX1393" s="14" t="s">
        <v>73</v>
      </c>
      <c r="AY1393" s="245" t="s">
        <v>140</v>
      </c>
    </row>
    <row r="1394" s="14" customFormat="1">
      <c r="A1394" s="14"/>
      <c r="B1394" s="235"/>
      <c r="C1394" s="236"/>
      <c r="D1394" s="226" t="s">
        <v>152</v>
      </c>
      <c r="E1394" s="237" t="s">
        <v>19</v>
      </c>
      <c r="F1394" s="238" t="s">
        <v>1632</v>
      </c>
      <c r="G1394" s="236"/>
      <c r="H1394" s="239">
        <v>10.4</v>
      </c>
      <c r="I1394" s="240"/>
      <c r="J1394" s="236"/>
      <c r="K1394" s="236"/>
      <c r="L1394" s="241"/>
      <c r="M1394" s="242"/>
      <c r="N1394" s="243"/>
      <c r="O1394" s="243"/>
      <c r="P1394" s="243"/>
      <c r="Q1394" s="243"/>
      <c r="R1394" s="243"/>
      <c r="S1394" s="243"/>
      <c r="T1394" s="244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45" t="s">
        <v>152</v>
      </c>
      <c r="AU1394" s="245" t="s">
        <v>14</v>
      </c>
      <c r="AV1394" s="14" t="s">
        <v>14</v>
      </c>
      <c r="AW1394" s="14" t="s">
        <v>33</v>
      </c>
      <c r="AX1394" s="14" t="s">
        <v>73</v>
      </c>
      <c r="AY1394" s="245" t="s">
        <v>140</v>
      </c>
    </row>
    <row r="1395" s="14" customFormat="1">
      <c r="A1395" s="14"/>
      <c r="B1395" s="235"/>
      <c r="C1395" s="236"/>
      <c r="D1395" s="226" t="s">
        <v>152</v>
      </c>
      <c r="E1395" s="237" t="s">
        <v>19</v>
      </c>
      <c r="F1395" s="238" t="s">
        <v>1633</v>
      </c>
      <c r="G1395" s="236"/>
      <c r="H1395" s="239">
        <v>13</v>
      </c>
      <c r="I1395" s="240"/>
      <c r="J1395" s="236"/>
      <c r="K1395" s="236"/>
      <c r="L1395" s="241"/>
      <c r="M1395" s="242"/>
      <c r="N1395" s="243"/>
      <c r="O1395" s="243"/>
      <c r="P1395" s="243"/>
      <c r="Q1395" s="243"/>
      <c r="R1395" s="243"/>
      <c r="S1395" s="243"/>
      <c r="T1395" s="244"/>
      <c r="U1395" s="14"/>
      <c r="V1395" s="14"/>
      <c r="W1395" s="14"/>
      <c r="X1395" s="14"/>
      <c r="Y1395" s="14"/>
      <c r="Z1395" s="14"/>
      <c r="AA1395" s="14"/>
      <c r="AB1395" s="14"/>
      <c r="AC1395" s="14"/>
      <c r="AD1395" s="14"/>
      <c r="AE1395" s="14"/>
      <c r="AT1395" s="245" t="s">
        <v>152</v>
      </c>
      <c r="AU1395" s="245" t="s">
        <v>14</v>
      </c>
      <c r="AV1395" s="14" t="s">
        <v>14</v>
      </c>
      <c r="AW1395" s="14" t="s">
        <v>33</v>
      </c>
      <c r="AX1395" s="14" t="s">
        <v>73</v>
      </c>
      <c r="AY1395" s="245" t="s">
        <v>140</v>
      </c>
    </row>
    <row r="1396" s="14" customFormat="1">
      <c r="A1396" s="14"/>
      <c r="B1396" s="235"/>
      <c r="C1396" s="236"/>
      <c r="D1396" s="226" t="s">
        <v>152</v>
      </c>
      <c r="E1396" s="237" t="s">
        <v>19</v>
      </c>
      <c r="F1396" s="238" t="s">
        <v>1634</v>
      </c>
      <c r="G1396" s="236"/>
      <c r="H1396" s="239">
        <v>20.800000000000001</v>
      </c>
      <c r="I1396" s="240"/>
      <c r="J1396" s="236"/>
      <c r="K1396" s="236"/>
      <c r="L1396" s="241"/>
      <c r="M1396" s="242"/>
      <c r="N1396" s="243"/>
      <c r="O1396" s="243"/>
      <c r="P1396" s="243"/>
      <c r="Q1396" s="243"/>
      <c r="R1396" s="243"/>
      <c r="S1396" s="243"/>
      <c r="T1396" s="244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45" t="s">
        <v>152</v>
      </c>
      <c r="AU1396" s="245" t="s">
        <v>14</v>
      </c>
      <c r="AV1396" s="14" t="s">
        <v>14</v>
      </c>
      <c r="AW1396" s="14" t="s">
        <v>33</v>
      </c>
      <c r="AX1396" s="14" t="s">
        <v>73</v>
      </c>
      <c r="AY1396" s="245" t="s">
        <v>140</v>
      </c>
    </row>
    <row r="1397" s="14" customFormat="1">
      <c r="A1397" s="14"/>
      <c r="B1397" s="235"/>
      <c r="C1397" s="236"/>
      <c r="D1397" s="226" t="s">
        <v>152</v>
      </c>
      <c r="E1397" s="237" t="s">
        <v>19</v>
      </c>
      <c r="F1397" s="238" t="s">
        <v>1635</v>
      </c>
      <c r="G1397" s="236"/>
      <c r="H1397" s="239">
        <v>1</v>
      </c>
      <c r="I1397" s="240"/>
      <c r="J1397" s="236"/>
      <c r="K1397" s="236"/>
      <c r="L1397" s="241"/>
      <c r="M1397" s="242"/>
      <c r="N1397" s="243"/>
      <c r="O1397" s="243"/>
      <c r="P1397" s="243"/>
      <c r="Q1397" s="243"/>
      <c r="R1397" s="243"/>
      <c r="S1397" s="243"/>
      <c r="T1397" s="244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45" t="s">
        <v>152</v>
      </c>
      <c r="AU1397" s="245" t="s">
        <v>14</v>
      </c>
      <c r="AV1397" s="14" t="s">
        <v>14</v>
      </c>
      <c r="AW1397" s="14" t="s">
        <v>33</v>
      </c>
      <c r="AX1397" s="14" t="s">
        <v>73</v>
      </c>
      <c r="AY1397" s="245" t="s">
        <v>140</v>
      </c>
    </row>
    <row r="1398" s="14" customFormat="1">
      <c r="A1398" s="14"/>
      <c r="B1398" s="235"/>
      <c r="C1398" s="236"/>
      <c r="D1398" s="226" t="s">
        <v>152</v>
      </c>
      <c r="E1398" s="237" t="s">
        <v>19</v>
      </c>
      <c r="F1398" s="238" t="s">
        <v>1636</v>
      </c>
      <c r="G1398" s="236"/>
      <c r="H1398" s="239">
        <v>10.4</v>
      </c>
      <c r="I1398" s="240"/>
      <c r="J1398" s="236"/>
      <c r="K1398" s="236"/>
      <c r="L1398" s="241"/>
      <c r="M1398" s="242"/>
      <c r="N1398" s="243"/>
      <c r="O1398" s="243"/>
      <c r="P1398" s="243"/>
      <c r="Q1398" s="243"/>
      <c r="R1398" s="243"/>
      <c r="S1398" s="243"/>
      <c r="T1398" s="244"/>
      <c r="U1398" s="14"/>
      <c r="V1398" s="14"/>
      <c r="W1398" s="14"/>
      <c r="X1398" s="14"/>
      <c r="Y1398" s="14"/>
      <c r="Z1398" s="14"/>
      <c r="AA1398" s="14"/>
      <c r="AB1398" s="14"/>
      <c r="AC1398" s="14"/>
      <c r="AD1398" s="14"/>
      <c r="AE1398" s="14"/>
      <c r="AT1398" s="245" t="s">
        <v>152</v>
      </c>
      <c r="AU1398" s="245" t="s">
        <v>14</v>
      </c>
      <c r="AV1398" s="14" t="s">
        <v>14</v>
      </c>
      <c r="AW1398" s="14" t="s">
        <v>33</v>
      </c>
      <c r="AX1398" s="14" t="s">
        <v>73</v>
      </c>
      <c r="AY1398" s="245" t="s">
        <v>140</v>
      </c>
    </row>
    <row r="1399" s="14" customFormat="1">
      <c r="A1399" s="14"/>
      <c r="B1399" s="235"/>
      <c r="C1399" s="236"/>
      <c r="D1399" s="226" t="s">
        <v>152</v>
      </c>
      <c r="E1399" s="237" t="s">
        <v>19</v>
      </c>
      <c r="F1399" s="238" t="s">
        <v>1637</v>
      </c>
      <c r="G1399" s="236"/>
      <c r="H1399" s="239">
        <v>15.6</v>
      </c>
      <c r="I1399" s="240"/>
      <c r="J1399" s="236"/>
      <c r="K1399" s="236"/>
      <c r="L1399" s="241"/>
      <c r="M1399" s="242"/>
      <c r="N1399" s="243"/>
      <c r="O1399" s="243"/>
      <c r="P1399" s="243"/>
      <c r="Q1399" s="243"/>
      <c r="R1399" s="243"/>
      <c r="S1399" s="243"/>
      <c r="T1399" s="244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45" t="s">
        <v>152</v>
      </c>
      <c r="AU1399" s="245" t="s">
        <v>14</v>
      </c>
      <c r="AV1399" s="14" t="s">
        <v>14</v>
      </c>
      <c r="AW1399" s="14" t="s">
        <v>33</v>
      </c>
      <c r="AX1399" s="14" t="s">
        <v>73</v>
      </c>
      <c r="AY1399" s="245" t="s">
        <v>140</v>
      </c>
    </row>
    <row r="1400" s="14" customFormat="1">
      <c r="A1400" s="14"/>
      <c r="B1400" s="235"/>
      <c r="C1400" s="236"/>
      <c r="D1400" s="226" t="s">
        <v>152</v>
      </c>
      <c r="E1400" s="237" t="s">
        <v>19</v>
      </c>
      <c r="F1400" s="238" t="s">
        <v>1638</v>
      </c>
      <c r="G1400" s="236"/>
      <c r="H1400" s="239">
        <v>12.449999999999999</v>
      </c>
      <c r="I1400" s="240"/>
      <c r="J1400" s="236"/>
      <c r="K1400" s="236"/>
      <c r="L1400" s="241"/>
      <c r="M1400" s="242"/>
      <c r="N1400" s="243"/>
      <c r="O1400" s="243"/>
      <c r="P1400" s="243"/>
      <c r="Q1400" s="243"/>
      <c r="R1400" s="243"/>
      <c r="S1400" s="243"/>
      <c r="T1400" s="244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45" t="s">
        <v>152</v>
      </c>
      <c r="AU1400" s="245" t="s">
        <v>14</v>
      </c>
      <c r="AV1400" s="14" t="s">
        <v>14</v>
      </c>
      <c r="AW1400" s="14" t="s">
        <v>33</v>
      </c>
      <c r="AX1400" s="14" t="s">
        <v>73</v>
      </c>
      <c r="AY1400" s="245" t="s">
        <v>140</v>
      </c>
    </row>
    <row r="1401" s="14" customFormat="1">
      <c r="A1401" s="14"/>
      <c r="B1401" s="235"/>
      <c r="C1401" s="236"/>
      <c r="D1401" s="226" t="s">
        <v>152</v>
      </c>
      <c r="E1401" s="237" t="s">
        <v>19</v>
      </c>
      <c r="F1401" s="238" t="s">
        <v>1639</v>
      </c>
      <c r="G1401" s="236"/>
      <c r="H1401" s="239">
        <v>4.9800000000000004</v>
      </c>
      <c r="I1401" s="240"/>
      <c r="J1401" s="236"/>
      <c r="K1401" s="236"/>
      <c r="L1401" s="241"/>
      <c r="M1401" s="242"/>
      <c r="N1401" s="243"/>
      <c r="O1401" s="243"/>
      <c r="P1401" s="243"/>
      <c r="Q1401" s="243"/>
      <c r="R1401" s="243"/>
      <c r="S1401" s="243"/>
      <c r="T1401" s="244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45" t="s">
        <v>152</v>
      </c>
      <c r="AU1401" s="245" t="s">
        <v>14</v>
      </c>
      <c r="AV1401" s="14" t="s">
        <v>14</v>
      </c>
      <c r="AW1401" s="14" t="s">
        <v>33</v>
      </c>
      <c r="AX1401" s="14" t="s">
        <v>73</v>
      </c>
      <c r="AY1401" s="245" t="s">
        <v>140</v>
      </c>
    </row>
    <row r="1402" s="14" customFormat="1">
      <c r="A1402" s="14"/>
      <c r="B1402" s="235"/>
      <c r="C1402" s="236"/>
      <c r="D1402" s="226" t="s">
        <v>152</v>
      </c>
      <c r="E1402" s="237" t="s">
        <v>19</v>
      </c>
      <c r="F1402" s="238" t="s">
        <v>1640</v>
      </c>
      <c r="G1402" s="236"/>
      <c r="H1402" s="239">
        <v>4.9800000000000004</v>
      </c>
      <c r="I1402" s="240"/>
      <c r="J1402" s="236"/>
      <c r="K1402" s="236"/>
      <c r="L1402" s="241"/>
      <c r="M1402" s="242"/>
      <c r="N1402" s="243"/>
      <c r="O1402" s="243"/>
      <c r="P1402" s="243"/>
      <c r="Q1402" s="243"/>
      <c r="R1402" s="243"/>
      <c r="S1402" s="243"/>
      <c r="T1402" s="244"/>
      <c r="U1402" s="14"/>
      <c r="V1402" s="14"/>
      <c r="W1402" s="14"/>
      <c r="X1402" s="14"/>
      <c r="Y1402" s="14"/>
      <c r="Z1402" s="14"/>
      <c r="AA1402" s="14"/>
      <c r="AB1402" s="14"/>
      <c r="AC1402" s="14"/>
      <c r="AD1402" s="14"/>
      <c r="AE1402" s="14"/>
      <c r="AT1402" s="245" t="s">
        <v>152</v>
      </c>
      <c r="AU1402" s="245" t="s">
        <v>14</v>
      </c>
      <c r="AV1402" s="14" t="s">
        <v>14</v>
      </c>
      <c r="AW1402" s="14" t="s">
        <v>33</v>
      </c>
      <c r="AX1402" s="14" t="s">
        <v>73</v>
      </c>
      <c r="AY1402" s="245" t="s">
        <v>140</v>
      </c>
    </row>
    <row r="1403" s="16" customFormat="1">
      <c r="A1403" s="16"/>
      <c r="B1403" s="257"/>
      <c r="C1403" s="258"/>
      <c r="D1403" s="226" t="s">
        <v>152</v>
      </c>
      <c r="E1403" s="259" t="s">
        <v>19</v>
      </c>
      <c r="F1403" s="260" t="s">
        <v>1549</v>
      </c>
      <c r="G1403" s="258"/>
      <c r="H1403" s="261">
        <v>95.609999999999999</v>
      </c>
      <c r="I1403" s="262"/>
      <c r="J1403" s="258"/>
      <c r="K1403" s="258"/>
      <c r="L1403" s="263"/>
      <c r="M1403" s="264"/>
      <c r="N1403" s="265"/>
      <c r="O1403" s="265"/>
      <c r="P1403" s="265"/>
      <c r="Q1403" s="265"/>
      <c r="R1403" s="265"/>
      <c r="S1403" s="265"/>
      <c r="T1403" s="266"/>
      <c r="U1403" s="16"/>
      <c r="V1403" s="16"/>
      <c r="W1403" s="16"/>
      <c r="X1403" s="16"/>
      <c r="Y1403" s="16"/>
      <c r="Z1403" s="16"/>
      <c r="AA1403" s="16"/>
      <c r="AB1403" s="16"/>
      <c r="AC1403" s="16"/>
      <c r="AD1403" s="16"/>
      <c r="AE1403" s="16"/>
      <c r="AT1403" s="267" t="s">
        <v>152</v>
      </c>
      <c r="AU1403" s="267" t="s">
        <v>14</v>
      </c>
      <c r="AV1403" s="16" t="s">
        <v>141</v>
      </c>
      <c r="AW1403" s="16" t="s">
        <v>33</v>
      </c>
      <c r="AX1403" s="16" t="s">
        <v>73</v>
      </c>
      <c r="AY1403" s="267" t="s">
        <v>140</v>
      </c>
    </row>
    <row r="1404" s="13" customFormat="1">
      <c r="A1404" s="13"/>
      <c r="B1404" s="224"/>
      <c r="C1404" s="225"/>
      <c r="D1404" s="226" t="s">
        <v>152</v>
      </c>
      <c r="E1404" s="227" t="s">
        <v>19</v>
      </c>
      <c r="F1404" s="228" t="s">
        <v>612</v>
      </c>
      <c r="G1404" s="225"/>
      <c r="H1404" s="227" t="s">
        <v>19</v>
      </c>
      <c r="I1404" s="229"/>
      <c r="J1404" s="225"/>
      <c r="K1404" s="225"/>
      <c r="L1404" s="230"/>
      <c r="M1404" s="231"/>
      <c r="N1404" s="232"/>
      <c r="O1404" s="232"/>
      <c r="P1404" s="232"/>
      <c r="Q1404" s="232"/>
      <c r="R1404" s="232"/>
      <c r="S1404" s="232"/>
      <c r="T1404" s="233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34" t="s">
        <v>152</v>
      </c>
      <c r="AU1404" s="234" t="s">
        <v>14</v>
      </c>
      <c r="AV1404" s="13" t="s">
        <v>81</v>
      </c>
      <c r="AW1404" s="13" t="s">
        <v>33</v>
      </c>
      <c r="AX1404" s="13" t="s">
        <v>73</v>
      </c>
      <c r="AY1404" s="234" t="s">
        <v>140</v>
      </c>
    </row>
    <row r="1405" s="14" customFormat="1">
      <c r="A1405" s="14"/>
      <c r="B1405" s="235"/>
      <c r="C1405" s="236"/>
      <c r="D1405" s="226" t="s">
        <v>152</v>
      </c>
      <c r="E1405" s="237" t="s">
        <v>19</v>
      </c>
      <c r="F1405" s="238" t="s">
        <v>1641</v>
      </c>
      <c r="G1405" s="236"/>
      <c r="H1405" s="239">
        <v>2</v>
      </c>
      <c r="I1405" s="240"/>
      <c r="J1405" s="236"/>
      <c r="K1405" s="236"/>
      <c r="L1405" s="241"/>
      <c r="M1405" s="242"/>
      <c r="N1405" s="243"/>
      <c r="O1405" s="243"/>
      <c r="P1405" s="243"/>
      <c r="Q1405" s="243"/>
      <c r="R1405" s="243"/>
      <c r="S1405" s="243"/>
      <c r="T1405" s="244"/>
      <c r="U1405" s="14"/>
      <c r="V1405" s="14"/>
      <c r="W1405" s="14"/>
      <c r="X1405" s="14"/>
      <c r="Y1405" s="14"/>
      <c r="Z1405" s="14"/>
      <c r="AA1405" s="14"/>
      <c r="AB1405" s="14"/>
      <c r="AC1405" s="14"/>
      <c r="AD1405" s="14"/>
      <c r="AE1405" s="14"/>
      <c r="AT1405" s="245" t="s">
        <v>152</v>
      </c>
      <c r="AU1405" s="245" t="s">
        <v>14</v>
      </c>
      <c r="AV1405" s="14" t="s">
        <v>14</v>
      </c>
      <c r="AW1405" s="14" t="s">
        <v>33</v>
      </c>
      <c r="AX1405" s="14" t="s">
        <v>73</v>
      </c>
      <c r="AY1405" s="245" t="s">
        <v>140</v>
      </c>
    </row>
    <row r="1406" s="14" customFormat="1">
      <c r="A1406" s="14"/>
      <c r="B1406" s="235"/>
      <c r="C1406" s="236"/>
      <c r="D1406" s="226" t="s">
        <v>152</v>
      </c>
      <c r="E1406" s="237" t="s">
        <v>19</v>
      </c>
      <c r="F1406" s="238" t="s">
        <v>1642</v>
      </c>
      <c r="G1406" s="236"/>
      <c r="H1406" s="239">
        <v>10.800000000000001</v>
      </c>
      <c r="I1406" s="240"/>
      <c r="J1406" s="236"/>
      <c r="K1406" s="236"/>
      <c r="L1406" s="241"/>
      <c r="M1406" s="242"/>
      <c r="N1406" s="243"/>
      <c r="O1406" s="243"/>
      <c r="P1406" s="243"/>
      <c r="Q1406" s="243"/>
      <c r="R1406" s="243"/>
      <c r="S1406" s="243"/>
      <c r="T1406" s="244"/>
      <c r="U1406" s="14"/>
      <c r="V1406" s="14"/>
      <c r="W1406" s="14"/>
      <c r="X1406" s="14"/>
      <c r="Y1406" s="14"/>
      <c r="Z1406" s="14"/>
      <c r="AA1406" s="14"/>
      <c r="AB1406" s="14"/>
      <c r="AC1406" s="14"/>
      <c r="AD1406" s="14"/>
      <c r="AE1406" s="14"/>
      <c r="AT1406" s="245" t="s">
        <v>152</v>
      </c>
      <c r="AU1406" s="245" t="s">
        <v>14</v>
      </c>
      <c r="AV1406" s="14" t="s">
        <v>14</v>
      </c>
      <c r="AW1406" s="14" t="s">
        <v>33</v>
      </c>
      <c r="AX1406" s="14" t="s">
        <v>73</v>
      </c>
      <c r="AY1406" s="245" t="s">
        <v>140</v>
      </c>
    </row>
    <row r="1407" s="14" customFormat="1">
      <c r="A1407" s="14"/>
      <c r="B1407" s="235"/>
      <c r="C1407" s="236"/>
      <c r="D1407" s="226" t="s">
        <v>152</v>
      </c>
      <c r="E1407" s="237" t="s">
        <v>19</v>
      </c>
      <c r="F1407" s="238" t="s">
        <v>1643</v>
      </c>
      <c r="G1407" s="236"/>
      <c r="H1407" s="239">
        <v>13.5</v>
      </c>
      <c r="I1407" s="240"/>
      <c r="J1407" s="236"/>
      <c r="K1407" s="236"/>
      <c r="L1407" s="241"/>
      <c r="M1407" s="242"/>
      <c r="N1407" s="243"/>
      <c r="O1407" s="243"/>
      <c r="P1407" s="243"/>
      <c r="Q1407" s="243"/>
      <c r="R1407" s="243"/>
      <c r="S1407" s="243"/>
      <c r="T1407" s="244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45" t="s">
        <v>152</v>
      </c>
      <c r="AU1407" s="245" t="s">
        <v>14</v>
      </c>
      <c r="AV1407" s="14" t="s">
        <v>14</v>
      </c>
      <c r="AW1407" s="14" t="s">
        <v>33</v>
      </c>
      <c r="AX1407" s="14" t="s">
        <v>73</v>
      </c>
      <c r="AY1407" s="245" t="s">
        <v>140</v>
      </c>
    </row>
    <row r="1408" s="14" customFormat="1">
      <c r="A1408" s="14"/>
      <c r="B1408" s="235"/>
      <c r="C1408" s="236"/>
      <c r="D1408" s="226" t="s">
        <v>152</v>
      </c>
      <c r="E1408" s="237" t="s">
        <v>19</v>
      </c>
      <c r="F1408" s="238" t="s">
        <v>1644</v>
      </c>
      <c r="G1408" s="236"/>
      <c r="H1408" s="239">
        <v>18.899999999999999</v>
      </c>
      <c r="I1408" s="240"/>
      <c r="J1408" s="236"/>
      <c r="K1408" s="236"/>
      <c r="L1408" s="241"/>
      <c r="M1408" s="242"/>
      <c r="N1408" s="243"/>
      <c r="O1408" s="243"/>
      <c r="P1408" s="243"/>
      <c r="Q1408" s="243"/>
      <c r="R1408" s="243"/>
      <c r="S1408" s="243"/>
      <c r="T1408" s="244"/>
      <c r="U1408" s="14"/>
      <c r="V1408" s="14"/>
      <c r="W1408" s="14"/>
      <c r="X1408" s="14"/>
      <c r="Y1408" s="14"/>
      <c r="Z1408" s="14"/>
      <c r="AA1408" s="14"/>
      <c r="AB1408" s="14"/>
      <c r="AC1408" s="14"/>
      <c r="AD1408" s="14"/>
      <c r="AE1408" s="14"/>
      <c r="AT1408" s="245" t="s">
        <v>152</v>
      </c>
      <c r="AU1408" s="245" t="s">
        <v>14</v>
      </c>
      <c r="AV1408" s="14" t="s">
        <v>14</v>
      </c>
      <c r="AW1408" s="14" t="s">
        <v>33</v>
      </c>
      <c r="AX1408" s="14" t="s">
        <v>73</v>
      </c>
      <c r="AY1408" s="245" t="s">
        <v>140</v>
      </c>
    </row>
    <row r="1409" s="14" customFormat="1">
      <c r="A1409" s="14"/>
      <c r="B1409" s="235"/>
      <c r="C1409" s="236"/>
      <c r="D1409" s="226" t="s">
        <v>152</v>
      </c>
      <c r="E1409" s="237" t="s">
        <v>19</v>
      </c>
      <c r="F1409" s="238" t="s">
        <v>1645</v>
      </c>
      <c r="G1409" s="236"/>
      <c r="H1409" s="239">
        <v>1</v>
      </c>
      <c r="I1409" s="240"/>
      <c r="J1409" s="236"/>
      <c r="K1409" s="236"/>
      <c r="L1409" s="241"/>
      <c r="M1409" s="242"/>
      <c r="N1409" s="243"/>
      <c r="O1409" s="243"/>
      <c r="P1409" s="243"/>
      <c r="Q1409" s="243"/>
      <c r="R1409" s="243"/>
      <c r="S1409" s="243"/>
      <c r="T1409" s="244"/>
      <c r="U1409" s="14"/>
      <c r="V1409" s="14"/>
      <c r="W1409" s="14"/>
      <c r="X1409" s="14"/>
      <c r="Y1409" s="14"/>
      <c r="Z1409" s="14"/>
      <c r="AA1409" s="14"/>
      <c r="AB1409" s="14"/>
      <c r="AC1409" s="14"/>
      <c r="AD1409" s="14"/>
      <c r="AE1409" s="14"/>
      <c r="AT1409" s="245" t="s">
        <v>152</v>
      </c>
      <c r="AU1409" s="245" t="s">
        <v>14</v>
      </c>
      <c r="AV1409" s="14" t="s">
        <v>14</v>
      </c>
      <c r="AW1409" s="14" t="s">
        <v>33</v>
      </c>
      <c r="AX1409" s="14" t="s">
        <v>73</v>
      </c>
      <c r="AY1409" s="245" t="s">
        <v>140</v>
      </c>
    </row>
    <row r="1410" s="14" customFormat="1">
      <c r="A1410" s="14"/>
      <c r="B1410" s="235"/>
      <c r="C1410" s="236"/>
      <c r="D1410" s="226" t="s">
        <v>152</v>
      </c>
      <c r="E1410" s="237" t="s">
        <v>19</v>
      </c>
      <c r="F1410" s="238" t="s">
        <v>1646</v>
      </c>
      <c r="G1410" s="236"/>
      <c r="H1410" s="239">
        <v>10.800000000000001</v>
      </c>
      <c r="I1410" s="240"/>
      <c r="J1410" s="236"/>
      <c r="K1410" s="236"/>
      <c r="L1410" s="241"/>
      <c r="M1410" s="242"/>
      <c r="N1410" s="243"/>
      <c r="O1410" s="243"/>
      <c r="P1410" s="243"/>
      <c r="Q1410" s="243"/>
      <c r="R1410" s="243"/>
      <c r="S1410" s="243"/>
      <c r="T1410" s="244"/>
      <c r="U1410" s="14"/>
      <c r="V1410" s="14"/>
      <c r="W1410" s="14"/>
      <c r="X1410" s="14"/>
      <c r="Y1410" s="14"/>
      <c r="Z1410" s="14"/>
      <c r="AA1410" s="14"/>
      <c r="AB1410" s="14"/>
      <c r="AC1410" s="14"/>
      <c r="AD1410" s="14"/>
      <c r="AE1410" s="14"/>
      <c r="AT1410" s="245" t="s">
        <v>152</v>
      </c>
      <c r="AU1410" s="245" t="s">
        <v>14</v>
      </c>
      <c r="AV1410" s="14" t="s">
        <v>14</v>
      </c>
      <c r="AW1410" s="14" t="s">
        <v>33</v>
      </c>
      <c r="AX1410" s="14" t="s">
        <v>73</v>
      </c>
      <c r="AY1410" s="245" t="s">
        <v>140</v>
      </c>
    </row>
    <row r="1411" s="14" customFormat="1">
      <c r="A1411" s="14"/>
      <c r="B1411" s="235"/>
      <c r="C1411" s="236"/>
      <c r="D1411" s="226" t="s">
        <v>152</v>
      </c>
      <c r="E1411" s="237" t="s">
        <v>19</v>
      </c>
      <c r="F1411" s="238" t="s">
        <v>1647</v>
      </c>
      <c r="G1411" s="236"/>
      <c r="H1411" s="239">
        <v>10.800000000000001</v>
      </c>
      <c r="I1411" s="240"/>
      <c r="J1411" s="236"/>
      <c r="K1411" s="236"/>
      <c r="L1411" s="241"/>
      <c r="M1411" s="242"/>
      <c r="N1411" s="243"/>
      <c r="O1411" s="243"/>
      <c r="P1411" s="243"/>
      <c r="Q1411" s="243"/>
      <c r="R1411" s="243"/>
      <c r="S1411" s="243"/>
      <c r="T1411" s="244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45" t="s">
        <v>152</v>
      </c>
      <c r="AU1411" s="245" t="s">
        <v>14</v>
      </c>
      <c r="AV1411" s="14" t="s">
        <v>14</v>
      </c>
      <c r="AW1411" s="14" t="s">
        <v>33</v>
      </c>
      <c r="AX1411" s="14" t="s">
        <v>73</v>
      </c>
      <c r="AY1411" s="245" t="s">
        <v>140</v>
      </c>
    </row>
    <row r="1412" s="14" customFormat="1">
      <c r="A1412" s="14"/>
      <c r="B1412" s="235"/>
      <c r="C1412" s="236"/>
      <c r="D1412" s="226" t="s">
        <v>152</v>
      </c>
      <c r="E1412" s="237" t="s">
        <v>19</v>
      </c>
      <c r="F1412" s="238" t="s">
        <v>1648</v>
      </c>
      <c r="G1412" s="236"/>
      <c r="H1412" s="239">
        <v>12.5</v>
      </c>
      <c r="I1412" s="240"/>
      <c r="J1412" s="236"/>
      <c r="K1412" s="236"/>
      <c r="L1412" s="241"/>
      <c r="M1412" s="242"/>
      <c r="N1412" s="243"/>
      <c r="O1412" s="243"/>
      <c r="P1412" s="243"/>
      <c r="Q1412" s="243"/>
      <c r="R1412" s="243"/>
      <c r="S1412" s="243"/>
      <c r="T1412" s="244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45" t="s">
        <v>152</v>
      </c>
      <c r="AU1412" s="245" t="s">
        <v>14</v>
      </c>
      <c r="AV1412" s="14" t="s">
        <v>14</v>
      </c>
      <c r="AW1412" s="14" t="s">
        <v>33</v>
      </c>
      <c r="AX1412" s="14" t="s">
        <v>73</v>
      </c>
      <c r="AY1412" s="245" t="s">
        <v>140</v>
      </c>
    </row>
    <row r="1413" s="14" customFormat="1">
      <c r="A1413" s="14"/>
      <c r="B1413" s="235"/>
      <c r="C1413" s="236"/>
      <c r="D1413" s="226" t="s">
        <v>152</v>
      </c>
      <c r="E1413" s="237" t="s">
        <v>19</v>
      </c>
      <c r="F1413" s="238" t="s">
        <v>1649</v>
      </c>
      <c r="G1413" s="236"/>
      <c r="H1413" s="239">
        <v>5</v>
      </c>
      <c r="I1413" s="240"/>
      <c r="J1413" s="236"/>
      <c r="K1413" s="236"/>
      <c r="L1413" s="241"/>
      <c r="M1413" s="242"/>
      <c r="N1413" s="243"/>
      <c r="O1413" s="243"/>
      <c r="P1413" s="243"/>
      <c r="Q1413" s="243"/>
      <c r="R1413" s="243"/>
      <c r="S1413" s="243"/>
      <c r="T1413" s="244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45" t="s">
        <v>152</v>
      </c>
      <c r="AU1413" s="245" t="s">
        <v>14</v>
      </c>
      <c r="AV1413" s="14" t="s">
        <v>14</v>
      </c>
      <c r="AW1413" s="14" t="s">
        <v>33</v>
      </c>
      <c r="AX1413" s="14" t="s">
        <v>73</v>
      </c>
      <c r="AY1413" s="245" t="s">
        <v>140</v>
      </c>
    </row>
    <row r="1414" s="14" customFormat="1">
      <c r="A1414" s="14"/>
      <c r="B1414" s="235"/>
      <c r="C1414" s="236"/>
      <c r="D1414" s="226" t="s">
        <v>152</v>
      </c>
      <c r="E1414" s="237" t="s">
        <v>19</v>
      </c>
      <c r="F1414" s="238" t="s">
        <v>1650</v>
      </c>
      <c r="G1414" s="236"/>
      <c r="H1414" s="239">
        <v>5</v>
      </c>
      <c r="I1414" s="240"/>
      <c r="J1414" s="236"/>
      <c r="K1414" s="236"/>
      <c r="L1414" s="241"/>
      <c r="M1414" s="242"/>
      <c r="N1414" s="243"/>
      <c r="O1414" s="243"/>
      <c r="P1414" s="243"/>
      <c r="Q1414" s="243"/>
      <c r="R1414" s="243"/>
      <c r="S1414" s="243"/>
      <c r="T1414" s="244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45" t="s">
        <v>152</v>
      </c>
      <c r="AU1414" s="245" t="s">
        <v>14</v>
      </c>
      <c r="AV1414" s="14" t="s">
        <v>14</v>
      </c>
      <c r="AW1414" s="14" t="s">
        <v>33</v>
      </c>
      <c r="AX1414" s="14" t="s">
        <v>73</v>
      </c>
      <c r="AY1414" s="245" t="s">
        <v>140</v>
      </c>
    </row>
    <row r="1415" s="16" customFormat="1">
      <c r="A1415" s="16"/>
      <c r="B1415" s="257"/>
      <c r="C1415" s="258"/>
      <c r="D1415" s="226" t="s">
        <v>152</v>
      </c>
      <c r="E1415" s="259" t="s">
        <v>19</v>
      </c>
      <c r="F1415" s="260" t="s">
        <v>283</v>
      </c>
      <c r="G1415" s="258"/>
      <c r="H1415" s="261">
        <v>90.299999999999997</v>
      </c>
      <c r="I1415" s="262"/>
      <c r="J1415" s="258"/>
      <c r="K1415" s="258"/>
      <c r="L1415" s="263"/>
      <c r="M1415" s="264"/>
      <c r="N1415" s="265"/>
      <c r="O1415" s="265"/>
      <c r="P1415" s="265"/>
      <c r="Q1415" s="265"/>
      <c r="R1415" s="265"/>
      <c r="S1415" s="265"/>
      <c r="T1415" s="266"/>
      <c r="U1415" s="16"/>
      <c r="V1415" s="16"/>
      <c r="W1415" s="16"/>
      <c r="X1415" s="16"/>
      <c r="Y1415" s="16"/>
      <c r="Z1415" s="16"/>
      <c r="AA1415" s="16"/>
      <c r="AB1415" s="16"/>
      <c r="AC1415" s="16"/>
      <c r="AD1415" s="16"/>
      <c r="AE1415" s="16"/>
      <c r="AT1415" s="267" t="s">
        <v>152</v>
      </c>
      <c r="AU1415" s="267" t="s">
        <v>14</v>
      </c>
      <c r="AV1415" s="16" t="s">
        <v>141</v>
      </c>
      <c r="AW1415" s="16" t="s">
        <v>33</v>
      </c>
      <c r="AX1415" s="16" t="s">
        <v>73</v>
      </c>
      <c r="AY1415" s="267" t="s">
        <v>140</v>
      </c>
    </row>
    <row r="1416" s="15" customFormat="1">
      <c r="A1416" s="15"/>
      <c r="B1416" s="246"/>
      <c r="C1416" s="247"/>
      <c r="D1416" s="226" t="s">
        <v>152</v>
      </c>
      <c r="E1416" s="248" t="s">
        <v>19</v>
      </c>
      <c r="F1416" s="249" t="s">
        <v>189</v>
      </c>
      <c r="G1416" s="247"/>
      <c r="H1416" s="250">
        <v>185.91</v>
      </c>
      <c r="I1416" s="251"/>
      <c r="J1416" s="247"/>
      <c r="K1416" s="247"/>
      <c r="L1416" s="252"/>
      <c r="M1416" s="253"/>
      <c r="N1416" s="254"/>
      <c r="O1416" s="254"/>
      <c r="P1416" s="254"/>
      <c r="Q1416" s="254"/>
      <c r="R1416" s="254"/>
      <c r="S1416" s="254"/>
      <c r="T1416" s="255"/>
      <c r="U1416" s="15"/>
      <c r="V1416" s="15"/>
      <c r="W1416" s="15"/>
      <c r="X1416" s="15"/>
      <c r="Y1416" s="15"/>
      <c r="Z1416" s="15"/>
      <c r="AA1416" s="15"/>
      <c r="AB1416" s="15"/>
      <c r="AC1416" s="15"/>
      <c r="AD1416" s="15"/>
      <c r="AE1416" s="15"/>
      <c r="AT1416" s="256" t="s">
        <v>152</v>
      </c>
      <c r="AU1416" s="256" t="s">
        <v>14</v>
      </c>
      <c r="AV1416" s="15" t="s">
        <v>148</v>
      </c>
      <c r="AW1416" s="15" t="s">
        <v>33</v>
      </c>
      <c r="AX1416" s="15" t="s">
        <v>81</v>
      </c>
      <c r="AY1416" s="256" t="s">
        <v>140</v>
      </c>
    </row>
    <row r="1417" s="2" customFormat="1" ht="16.5" customHeight="1">
      <c r="A1417" s="40"/>
      <c r="B1417" s="41"/>
      <c r="C1417" s="206" t="s">
        <v>1651</v>
      </c>
      <c r="D1417" s="206" t="s">
        <v>143</v>
      </c>
      <c r="E1417" s="207" t="s">
        <v>1652</v>
      </c>
      <c r="F1417" s="208" t="s">
        <v>1653</v>
      </c>
      <c r="G1417" s="209" t="s">
        <v>184</v>
      </c>
      <c r="H1417" s="210">
        <v>282.56799999999998</v>
      </c>
      <c r="I1417" s="211"/>
      <c r="J1417" s="212">
        <f>ROUND(I1417*H1417,2)</f>
        <v>0</v>
      </c>
      <c r="K1417" s="208" t="s">
        <v>147</v>
      </c>
      <c r="L1417" s="46"/>
      <c r="M1417" s="213" t="s">
        <v>19</v>
      </c>
      <c r="N1417" s="214" t="s">
        <v>45</v>
      </c>
      <c r="O1417" s="86"/>
      <c r="P1417" s="215">
        <f>O1417*H1417</f>
        <v>0</v>
      </c>
      <c r="Q1417" s="215">
        <v>5.0000000000000002E-05</v>
      </c>
      <c r="R1417" s="215">
        <f>Q1417*H1417</f>
        <v>0.014128399999999999</v>
      </c>
      <c r="S1417" s="215">
        <v>0</v>
      </c>
      <c r="T1417" s="216">
        <f>S1417*H1417</f>
        <v>0</v>
      </c>
      <c r="U1417" s="40"/>
      <c r="V1417" s="40"/>
      <c r="W1417" s="40"/>
      <c r="X1417" s="40"/>
      <c r="Y1417" s="40"/>
      <c r="Z1417" s="40"/>
      <c r="AA1417" s="40"/>
      <c r="AB1417" s="40"/>
      <c r="AC1417" s="40"/>
      <c r="AD1417" s="40"/>
      <c r="AE1417" s="40"/>
      <c r="AR1417" s="217" t="s">
        <v>248</v>
      </c>
      <c r="AT1417" s="217" t="s">
        <v>143</v>
      </c>
      <c r="AU1417" s="217" t="s">
        <v>14</v>
      </c>
      <c r="AY1417" s="19" t="s">
        <v>140</v>
      </c>
      <c r="BE1417" s="218">
        <f>IF(N1417="základní",J1417,0)</f>
        <v>0</v>
      </c>
      <c r="BF1417" s="218">
        <f>IF(N1417="snížená",J1417,0)</f>
        <v>0</v>
      </c>
      <c r="BG1417" s="218">
        <f>IF(N1417="zákl. přenesená",J1417,0)</f>
        <v>0</v>
      </c>
      <c r="BH1417" s="218">
        <f>IF(N1417="sníž. přenesená",J1417,0)</f>
        <v>0</v>
      </c>
      <c r="BI1417" s="218">
        <f>IF(N1417="nulová",J1417,0)</f>
        <v>0</v>
      </c>
      <c r="BJ1417" s="19" t="s">
        <v>14</v>
      </c>
      <c r="BK1417" s="218">
        <f>ROUND(I1417*H1417,2)</f>
        <v>0</v>
      </c>
      <c r="BL1417" s="19" t="s">
        <v>248</v>
      </c>
      <c r="BM1417" s="217" t="s">
        <v>1654</v>
      </c>
    </row>
    <row r="1418" s="2" customFormat="1">
      <c r="A1418" s="40"/>
      <c r="B1418" s="41"/>
      <c r="C1418" s="42"/>
      <c r="D1418" s="219" t="s">
        <v>150</v>
      </c>
      <c r="E1418" s="42"/>
      <c r="F1418" s="220" t="s">
        <v>1655</v>
      </c>
      <c r="G1418" s="42"/>
      <c r="H1418" s="42"/>
      <c r="I1418" s="221"/>
      <c r="J1418" s="42"/>
      <c r="K1418" s="42"/>
      <c r="L1418" s="46"/>
      <c r="M1418" s="222"/>
      <c r="N1418" s="223"/>
      <c r="O1418" s="86"/>
      <c r="P1418" s="86"/>
      <c r="Q1418" s="86"/>
      <c r="R1418" s="86"/>
      <c r="S1418" s="86"/>
      <c r="T1418" s="87"/>
      <c r="U1418" s="40"/>
      <c r="V1418" s="40"/>
      <c r="W1418" s="40"/>
      <c r="X1418" s="40"/>
      <c r="Y1418" s="40"/>
      <c r="Z1418" s="40"/>
      <c r="AA1418" s="40"/>
      <c r="AB1418" s="40"/>
      <c r="AC1418" s="40"/>
      <c r="AD1418" s="40"/>
      <c r="AE1418" s="40"/>
      <c r="AT1418" s="19" t="s">
        <v>150</v>
      </c>
      <c r="AU1418" s="19" t="s">
        <v>14</v>
      </c>
    </row>
    <row r="1419" s="2" customFormat="1" ht="24.15" customHeight="1">
      <c r="A1419" s="40"/>
      <c r="B1419" s="41"/>
      <c r="C1419" s="206" t="s">
        <v>1656</v>
      </c>
      <c r="D1419" s="206" t="s">
        <v>143</v>
      </c>
      <c r="E1419" s="207" t="s">
        <v>1657</v>
      </c>
      <c r="F1419" s="208" t="s">
        <v>1658</v>
      </c>
      <c r="G1419" s="209" t="s">
        <v>650</v>
      </c>
      <c r="H1419" s="210">
        <v>9.3100000000000005</v>
      </c>
      <c r="I1419" s="211"/>
      <c r="J1419" s="212">
        <f>ROUND(I1419*H1419,2)</f>
        <v>0</v>
      </c>
      <c r="K1419" s="208" t="s">
        <v>147</v>
      </c>
      <c r="L1419" s="46"/>
      <c r="M1419" s="213" t="s">
        <v>19</v>
      </c>
      <c r="N1419" s="214" t="s">
        <v>45</v>
      </c>
      <c r="O1419" s="86"/>
      <c r="P1419" s="215">
        <f>O1419*H1419</f>
        <v>0</v>
      </c>
      <c r="Q1419" s="215">
        <v>0</v>
      </c>
      <c r="R1419" s="215">
        <f>Q1419*H1419</f>
        <v>0</v>
      </c>
      <c r="S1419" s="215">
        <v>0</v>
      </c>
      <c r="T1419" s="216">
        <f>S1419*H1419</f>
        <v>0</v>
      </c>
      <c r="U1419" s="40"/>
      <c r="V1419" s="40"/>
      <c r="W1419" s="40"/>
      <c r="X1419" s="40"/>
      <c r="Y1419" s="40"/>
      <c r="Z1419" s="40"/>
      <c r="AA1419" s="40"/>
      <c r="AB1419" s="40"/>
      <c r="AC1419" s="40"/>
      <c r="AD1419" s="40"/>
      <c r="AE1419" s="40"/>
      <c r="AR1419" s="217" t="s">
        <v>248</v>
      </c>
      <c r="AT1419" s="217" t="s">
        <v>143</v>
      </c>
      <c r="AU1419" s="217" t="s">
        <v>14</v>
      </c>
      <c r="AY1419" s="19" t="s">
        <v>140</v>
      </c>
      <c r="BE1419" s="218">
        <f>IF(N1419="základní",J1419,0)</f>
        <v>0</v>
      </c>
      <c r="BF1419" s="218">
        <f>IF(N1419="snížená",J1419,0)</f>
        <v>0</v>
      </c>
      <c r="BG1419" s="218">
        <f>IF(N1419="zákl. přenesená",J1419,0)</f>
        <v>0</v>
      </c>
      <c r="BH1419" s="218">
        <f>IF(N1419="sníž. přenesená",J1419,0)</f>
        <v>0</v>
      </c>
      <c r="BI1419" s="218">
        <f>IF(N1419="nulová",J1419,0)</f>
        <v>0</v>
      </c>
      <c r="BJ1419" s="19" t="s">
        <v>14</v>
      </c>
      <c r="BK1419" s="218">
        <f>ROUND(I1419*H1419,2)</f>
        <v>0</v>
      </c>
      <c r="BL1419" s="19" t="s">
        <v>248</v>
      </c>
      <c r="BM1419" s="217" t="s">
        <v>1659</v>
      </c>
    </row>
    <row r="1420" s="2" customFormat="1">
      <c r="A1420" s="40"/>
      <c r="B1420" s="41"/>
      <c r="C1420" s="42"/>
      <c r="D1420" s="219" t="s">
        <v>150</v>
      </c>
      <c r="E1420" s="42"/>
      <c r="F1420" s="220" t="s">
        <v>1660</v>
      </c>
      <c r="G1420" s="42"/>
      <c r="H1420" s="42"/>
      <c r="I1420" s="221"/>
      <c r="J1420" s="42"/>
      <c r="K1420" s="42"/>
      <c r="L1420" s="46"/>
      <c r="M1420" s="222"/>
      <c r="N1420" s="223"/>
      <c r="O1420" s="86"/>
      <c r="P1420" s="86"/>
      <c r="Q1420" s="86"/>
      <c r="R1420" s="86"/>
      <c r="S1420" s="86"/>
      <c r="T1420" s="87"/>
      <c r="U1420" s="40"/>
      <c r="V1420" s="40"/>
      <c r="W1420" s="40"/>
      <c r="X1420" s="40"/>
      <c r="Y1420" s="40"/>
      <c r="Z1420" s="40"/>
      <c r="AA1420" s="40"/>
      <c r="AB1420" s="40"/>
      <c r="AC1420" s="40"/>
      <c r="AD1420" s="40"/>
      <c r="AE1420" s="40"/>
      <c r="AT1420" s="19" t="s">
        <v>150</v>
      </c>
      <c r="AU1420" s="19" t="s">
        <v>14</v>
      </c>
    </row>
    <row r="1421" s="12" customFormat="1" ht="22.8" customHeight="1">
      <c r="A1421" s="12"/>
      <c r="B1421" s="190"/>
      <c r="C1421" s="191"/>
      <c r="D1421" s="192" t="s">
        <v>72</v>
      </c>
      <c r="E1421" s="204" t="s">
        <v>1661</v>
      </c>
      <c r="F1421" s="204" t="s">
        <v>1662</v>
      </c>
      <c r="G1421" s="191"/>
      <c r="H1421" s="191"/>
      <c r="I1421" s="194"/>
      <c r="J1421" s="205">
        <f>BK1421</f>
        <v>0</v>
      </c>
      <c r="K1421" s="191"/>
      <c r="L1421" s="196"/>
      <c r="M1421" s="197"/>
      <c r="N1421" s="198"/>
      <c r="O1421" s="198"/>
      <c r="P1421" s="199">
        <f>SUM(P1422:P1468)</f>
        <v>0</v>
      </c>
      <c r="Q1421" s="198"/>
      <c r="R1421" s="199">
        <f>SUM(R1422:R1468)</f>
        <v>1.2044918600000001</v>
      </c>
      <c r="S1421" s="198"/>
      <c r="T1421" s="200">
        <f>SUM(T1422:T1468)</f>
        <v>0.14358952</v>
      </c>
      <c r="U1421" s="12"/>
      <c r="V1421" s="12"/>
      <c r="W1421" s="12"/>
      <c r="X1421" s="12"/>
      <c r="Y1421" s="12"/>
      <c r="Z1421" s="12"/>
      <c r="AA1421" s="12"/>
      <c r="AB1421" s="12"/>
      <c r="AC1421" s="12"/>
      <c r="AD1421" s="12"/>
      <c r="AE1421" s="12"/>
      <c r="AR1421" s="201" t="s">
        <v>14</v>
      </c>
      <c r="AT1421" s="202" t="s">
        <v>72</v>
      </c>
      <c r="AU1421" s="202" t="s">
        <v>81</v>
      </c>
      <c r="AY1421" s="201" t="s">
        <v>140</v>
      </c>
      <c r="BK1421" s="203">
        <f>SUM(BK1422:BK1468)</f>
        <v>0</v>
      </c>
    </row>
    <row r="1422" s="2" customFormat="1" ht="16.5" customHeight="1">
      <c r="A1422" s="40"/>
      <c r="B1422" s="41"/>
      <c r="C1422" s="206" t="s">
        <v>1663</v>
      </c>
      <c r="D1422" s="206" t="s">
        <v>143</v>
      </c>
      <c r="E1422" s="207" t="s">
        <v>1664</v>
      </c>
      <c r="F1422" s="208" t="s">
        <v>1665</v>
      </c>
      <c r="G1422" s="209" t="s">
        <v>184</v>
      </c>
      <c r="H1422" s="210">
        <v>463.19200000000001</v>
      </c>
      <c r="I1422" s="211"/>
      <c r="J1422" s="212">
        <f>ROUND(I1422*H1422,2)</f>
        <v>0</v>
      </c>
      <c r="K1422" s="208" t="s">
        <v>147</v>
      </c>
      <c r="L1422" s="46"/>
      <c r="M1422" s="213" t="s">
        <v>19</v>
      </c>
      <c r="N1422" s="214" t="s">
        <v>45</v>
      </c>
      <c r="O1422" s="86"/>
      <c r="P1422" s="215">
        <f>O1422*H1422</f>
        <v>0</v>
      </c>
      <c r="Q1422" s="215">
        <v>0.001</v>
      </c>
      <c r="R1422" s="215">
        <f>Q1422*H1422</f>
        <v>0.46319199999999999</v>
      </c>
      <c r="S1422" s="215">
        <v>0.00031</v>
      </c>
      <c r="T1422" s="216">
        <f>S1422*H1422</f>
        <v>0.14358952</v>
      </c>
      <c r="U1422" s="40"/>
      <c r="V1422" s="40"/>
      <c r="W1422" s="40"/>
      <c r="X1422" s="40"/>
      <c r="Y1422" s="40"/>
      <c r="Z1422" s="40"/>
      <c r="AA1422" s="40"/>
      <c r="AB1422" s="40"/>
      <c r="AC1422" s="40"/>
      <c r="AD1422" s="40"/>
      <c r="AE1422" s="40"/>
      <c r="AR1422" s="217" t="s">
        <v>248</v>
      </c>
      <c r="AT1422" s="217" t="s">
        <v>143</v>
      </c>
      <c r="AU1422" s="217" t="s">
        <v>14</v>
      </c>
      <c r="AY1422" s="19" t="s">
        <v>140</v>
      </c>
      <c r="BE1422" s="218">
        <f>IF(N1422="základní",J1422,0)</f>
        <v>0</v>
      </c>
      <c r="BF1422" s="218">
        <f>IF(N1422="snížená",J1422,0)</f>
        <v>0</v>
      </c>
      <c r="BG1422" s="218">
        <f>IF(N1422="zákl. přenesená",J1422,0)</f>
        <v>0</v>
      </c>
      <c r="BH1422" s="218">
        <f>IF(N1422="sníž. přenesená",J1422,0)</f>
        <v>0</v>
      </c>
      <c r="BI1422" s="218">
        <f>IF(N1422="nulová",J1422,0)</f>
        <v>0</v>
      </c>
      <c r="BJ1422" s="19" t="s">
        <v>14</v>
      </c>
      <c r="BK1422" s="218">
        <f>ROUND(I1422*H1422,2)</f>
        <v>0</v>
      </c>
      <c r="BL1422" s="19" t="s">
        <v>248</v>
      </c>
      <c r="BM1422" s="217" t="s">
        <v>1666</v>
      </c>
    </row>
    <row r="1423" s="2" customFormat="1">
      <c r="A1423" s="40"/>
      <c r="B1423" s="41"/>
      <c r="C1423" s="42"/>
      <c r="D1423" s="219" t="s">
        <v>150</v>
      </c>
      <c r="E1423" s="42"/>
      <c r="F1423" s="220" t="s">
        <v>1667</v>
      </c>
      <c r="G1423" s="42"/>
      <c r="H1423" s="42"/>
      <c r="I1423" s="221"/>
      <c r="J1423" s="42"/>
      <c r="K1423" s="42"/>
      <c r="L1423" s="46"/>
      <c r="M1423" s="222"/>
      <c r="N1423" s="223"/>
      <c r="O1423" s="86"/>
      <c r="P1423" s="86"/>
      <c r="Q1423" s="86"/>
      <c r="R1423" s="86"/>
      <c r="S1423" s="86"/>
      <c r="T1423" s="87"/>
      <c r="U1423" s="40"/>
      <c r="V1423" s="40"/>
      <c r="W1423" s="40"/>
      <c r="X1423" s="40"/>
      <c r="Y1423" s="40"/>
      <c r="Z1423" s="40"/>
      <c r="AA1423" s="40"/>
      <c r="AB1423" s="40"/>
      <c r="AC1423" s="40"/>
      <c r="AD1423" s="40"/>
      <c r="AE1423" s="40"/>
      <c r="AT1423" s="19" t="s">
        <v>150</v>
      </c>
      <c r="AU1423" s="19" t="s">
        <v>14</v>
      </c>
    </row>
    <row r="1424" s="13" customFormat="1">
      <c r="A1424" s="13"/>
      <c r="B1424" s="224"/>
      <c r="C1424" s="225"/>
      <c r="D1424" s="226" t="s">
        <v>152</v>
      </c>
      <c r="E1424" s="227" t="s">
        <v>19</v>
      </c>
      <c r="F1424" s="228" t="s">
        <v>1668</v>
      </c>
      <c r="G1424" s="225"/>
      <c r="H1424" s="227" t="s">
        <v>19</v>
      </c>
      <c r="I1424" s="229"/>
      <c r="J1424" s="225"/>
      <c r="K1424" s="225"/>
      <c r="L1424" s="230"/>
      <c r="M1424" s="231"/>
      <c r="N1424" s="232"/>
      <c r="O1424" s="232"/>
      <c r="P1424" s="232"/>
      <c r="Q1424" s="232"/>
      <c r="R1424" s="232"/>
      <c r="S1424" s="232"/>
      <c r="T1424" s="233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34" t="s">
        <v>152</v>
      </c>
      <c r="AU1424" s="234" t="s">
        <v>14</v>
      </c>
      <c r="AV1424" s="13" t="s">
        <v>81</v>
      </c>
      <c r="AW1424" s="13" t="s">
        <v>33</v>
      </c>
      <c r="AX1424" s="13" t="s">
        <v>73</v>
      </c>
      <c r="AY1424" s="234" t="s">
        <v>140</v>
      </c>
    </row>
    <row r="1425" s="14" customFormat="1">
      <c r="A1425" s="14"/>
      <c r="B1425" s="235"/>
      <c r="C1425" s="236"/>
      <c r="D1425" s="226" t="s">
        <v>152</v>
      </c>
      <c r="E1425" s="237" t="s">
        <v>19</v>
      </c>
      <c r="F1425" s="238" t="s">
        <v>1669</v>
      </c>
      <c r="G1425" s="236"/>
      <c r="H1425" s="239">
        <v>463.19200000000001</v>
      </c>
      <c r="I1425" s="240"/>
      <c r="J1425" s="236"/>
      <c r="K1425" s="236"/>
      <c r="L1425" s="241"/>
      <c r="M1425" s="242"/>
      <c r="N1425" s="243"/>
      <c r="O1425" s="243"/>
      <c r="P1425" s="243"/>
      <c r="Q1425" s="243"/>
      <c r="R1425" s="243"/>
      <c r="S1425" s="243"/>
      <c r="T1425" s="244"/>
      <c r="U1425" s="14"/>
      <c r="V1425" s="14"/>
      <c r="W1425" s="14"/>
      <c r="X1425" s="14"/>
      <c r="Y1425" s="14"/>
      <c r="Z1425" s="14"/>
      <c r="AA1425" s="14"/>
      <c r="AB1425" s="14"/>
      <c r="AC1425" s="14"/>
      <c r="AD1425" s="14"/>
      <c r="AE1425" s="14"/>
      <c r="AT1425" s="245" t="s">
        <v>152</v>
      </c>
      <c r="AU1425" s="245" t="s">
        <v>14</v>
      </c>
      <c r="AV1425" s="14" t="s">
        <v>14</v>
      </c>
      <c r="AW1425" s="14" t="s">
        <v>33</v>
      </c>
      <c r="AX1425" s="14" t="s">
        <v>81</v>
      </c>
      <c r="AY1425" s="245" t="s">
        <v>140</v>
      </c>
    </row>
    <row r="1426" s="2" customFormat="1" ht="16.5" customHeight="1">
      <c r="A1426" s="40"/>
      <c r="B1426" s="41"/>
      <c r="C1426" s="206" t="s">
        <v>1670</v>
      </c>
      <c r="D1426" s="206" t="s">
        <v>143</v>
      </c>
      <c r="E1426" s="207" t="s">
        <v>1671</v>
      </c>
      <c r="F1426" s="208" t="s">
        <v>1672</v>
      </c>
      <c r="G1426" s="209" t="s">
        <v>184</v>
      </c>
      <c r="H1426" s="210">
        <v>388.20999999999998</v>
      </c>
      <c r="I1426" s="211"/>
      <c r="J1426" s="212">
        <f>ROUND(I1426*H1426,2)</f>
        <v>0</v>
      </c>
      <c r="K1426" s="208" t="s">
        <v>147</v>
      </c>
      <c r="L1426" s="46"/>
      <c r="M1426" s="213" t="s">
        <v>19</v>
      </c>
      <c r="N1426" s="214" t="s">
        <v>45</v>
      </c>
      <c r="O1426" s="86"/>
      <c r="P1426" s="215">
        <f>O1426*H1426</f>
        <v>0</v>
      </c>
      <c r="Q1426" s="215">
        <v>0</v>
      </c>
      <c r="R1426" s="215">
        <f>Q1426*H1426</f>
        <v>0</v>
      </c>
      <c r="S1426" s="215">
        <v>0</v>
      </c>
      <c r="T1426" s="216">
        <f>S1426*H1426</f>
        <v>0</v>
      </c>
      <c r="U1426" s="40"/>
      <c r="V1426" s="40"/>
      <c r="W1426" s="40"/>
      <c r="X1426" s="40"/>
      <c r="Y1426" s="40"/>
      <c r="Z1426" s="40"/>
      <c r="AA1426" s="40"/>
      <c r="AB1426" s="40"/>
      <c r="AC1426" s="40"/>
      <c r="AD1426" s="40"/>
      <c r="AE1426" s="40"/>
      <c r="AR1426" s="217" t="s">
        <v>248</v>
      </c>
      <c r="AT1426" s="217" t="s">
        <v>143</v>
      </c>
      <c r="AU1426" s="217" t="s">
        <v>14</v>
      </c>
      <c r="AY1426" s="19" t="s">
        <v>140</v>
      </c>
      <c r="BE1426" s="218">
        <f>IF(N1426="základní",J1426,0)</f>
        <v>0</v>
      </c>
      <c r="BF1426" s="218">
        <f>IF(N1426="snížená",J1426,0)</f>
        <v>0</v>
      </c>
      <c r="BG1426" s="218">
        <f>IF(N1426="zákl. přenesená",J1426,0)</f>
        <v>0</v>
      </c>
      <c r="BH1426" s="218">
        <f>IF(N1426="sníž. přenesená",J1426,0)</f>
        <v>0</v>
      </c>
      <c r="BI1426" s="218">
        <f>IF(N1426="nulová",J1426,0)</f>
        <v>0</v>
      </c>
      <c r="BJ1426" s="19" t="s">
        <v>14</v>
      </c>
      <c r="BK1426" s="218">
        <f>ROUND(I1426*H1426,2)</f>
        <v>0</v>
      </c>
      <c r="BL1426" s="19" t="s">
        <v>248</v>
      </c>
      <c r="BM1426" s="217" t="s">
        <v>1673</v>
      </c>
    </row>
    <row r="1427" s="2" customFormat="1">
      <c r="A1427" s="40"/>
      <c r="B1427" s="41"/>
      <c r="C1427" s="42"/>
      <c r="D1427" s="219" t="s">
        <v>150</v>
      </c>
      <c r="E1427" s="42"/>
      <c r="F1427" s="220" t="s">
        <v>1674</v>
      </c>
      <c r="G1427" s="42"/>
      <c r="H1427" s="42"/>
      <c r="I1427" s="221"/>
      <c r="J1427" s="42"/>
      <c r="K1427" s="42"/>
      <c r="L1427" s="46"/>
      <c r="M1427" s="222"/>
      <c r="N1427" s="223"/>
      <c r="O1427" s="86"/>
      <c r="P1427" s="86"/>
      <c r="Q1427" s="86"/>
      <c r="R1427" s="86"/>
      <c r="S1427" s="86"/>
      <c r="T1427" s="87"/>
      <c r="U1427" s="40"/>
      <c r="V1427" s="40"/>
      <c r="W1427" s="40"/>
      <c r="X1427" s="40"/>
      <c r="Y1427" s="40"/>
      <c r="Z1427" s="40"/>
      <c r="AA1427" s="40"/>
      <c r="AB1427" s="40"/>
      <c r="AC1427" s="40"/>
      <c r="AD1427" s="40"/>
      <c r="AE1427" s="40"/>
      <c r="AT1427" s="19" t="s">
        <v>150</v>
      </c>
      <c r="AU1427" s="19" t="s">
        <v>14</v>
      </c>
    </row>
    <row r="1428" s="13" customFormat="1">
      <c r="A1428" s="13"/>
      <c r="B1428" s="224"/>
      <c r="C1428" s="225"/>
      <c r="D1428" s="226" t="s">
        <v>152</v>
      </c>
      <c r="E1428" s="227" t="s">
        <v>19</v>
      </c>
      <c r="F1428" s="228" t="s">
        <v>153</v>
      </c>
      <c r="G1428" s="225"/>
      <c r="H1428" s="227" t="s">
        <v>19</v>
      </c>
      <c r="I1428" s="229"/>
      <c r="J1428" s="225"/>
      <c r="K1428" s="225"/>
      <c r="L1428" s="230"/>
      <c r="M1428" s="231"/>
      <c r="N1428" s="232"/>
      <c r="O1428" s="232"/>
      <c r="P1428" s="232"/>
      <c r="Q1428" s="232"/>
      <c r="R1428" s="232"/>
      <c r="S1428" s="232"/>
      <c r="T1428" s="233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34" t="s">
        <v>152</v>
      </c>
      <c r="AU1428" s="234" t="s">
        <v>14</v>
      </c>
      <c r="AV1428" s="13" t="s">
        <v>81</v>
      </c>
      <c r="AW1428" s="13" t="s">
        <v>33</v>
      </c>
      <c r="AX1428" s="13" t="s">
        <v>73</v>
      </c>
      <c r="AY1428" s="234" t="s">
        <v>140</v>
      </c>
    </row>
    <row r="1429" s="14" customFormat="1">
      <c r="A1429" s="14"/>
      <c r="B1429" s="235"/>
      <c r="C1429" s="236"/>
      <c r="D1429" s="226" t="s">
        <v>152</v>
      </c>
      <c r="E1429" s="237" t="s">
        <v>19</v>
      </c>
      <c r="F1429" s="238" t="s">
        <v>320</v>
      </c>
      <c r="G1429" s="236"/>
      <c r="H1429" s="239">
        <v>194.25999999999999</v>
      </c>
      <c r="I1429" s="240"/>
      <c r="J1429" s="236"/>
      <c r="K1429" s="236"/>
      <c r="L1429" s="241"/>
      <c r="M1429" s="242"/>
      <c r="N1429" s="243"/>
      <c r="O1429" s="243"/>
      <c r="P1429" s="243"/>
      <c r="Q1429" s="243"/>
      <c r="R1429" s="243"/>
      <c r="S1429" s="243"/>
      <c r="T1429" s="244"/>
      <c r="U1429" s="14"/>
      <c r="V1429" s="14"/>
      <c r="W1429" s="14"/>
      <c r="X1429" s="14"/>
      <c r="Y1429" s="14"/>
      <c r="Z1429" s="14"/>
      <c r="AA1429" s="14"/>
      <c r="AB1429" s="14"/>
      <c r="AC1429" s="14"/>
      <c r="AD1429" s="14"/>
      <c r="AE1429" s="14"/>
      <c r="AT1429" s="245" t="s">
        <v>152</v>
      </c>
      <c r="AU1429" s="245" t="s">
        <v>14</v>
      </c>
      <c r="AV1429" s="14" t="s">
        <v>14</v>
      </c>
      <c r="AW1429" s="14" t="s">
        <v>33</v>
      </c>
      <c r="AX1429" s="14" t="s">
        <v>73</v>
      </c>
      <c r="AY1429" s="245" t="s">
        <v>140</v>
      </c>
    </row>
    <row r="1430" s="14" customFormat="1">
      <c r="A1430" s="14"/>
      <c r="B1430" s="235"/>
      <c r="C1430" s="236"/>
      <c r="D1430" s="226" t="s">
        <v>152</v>
      </c>
      <c r="E1430" s="237" t="s">
        <v>19</v>
      </c>
      <c r="F1430" s="238" t="s">
        <v>321</v>
      </c>
      <c r="G1430" s="236"/>
      <c r="H1430" s="239">
        <v>193.94999999999999</v>
      </c>
      <c r="I1430" s="240"/>
      <c r="J1430" s="236"/>
      <c r="K1430" s="236"/>
      <c r="L1430" s="241"/>
      <c r="M1430" s="242"/>
      <c r="N1430" s="243"/>
      <c r="O1430" s="243"/>
      <c r="P1430" s="243"/>
      <c r="Q1430" s="243"/>
      <c r="R1430" s="243"/>
      <c r="S1430" s="243"/>
      <c r="T1430" s="244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45" t="s">
        <v>152</v>
      </c>
      <c r="AU1430" s="245" t="s">
        <v>14</v>
      </c>
      <c r="AV1430" s="14" t="s">
        <v>14</v>
      </c>
      <c r="AW1430" s="14" t="s">
        <v>33</v>
      </c>
      <c r="AX1430" s="14" t="s">
        <v>73</v>
      </c>
      <c r="AY1430" s="245" t="s">
        <v>140</v>
      </c>
    </row>
    <row r="1431" s="15" customFormat="1">
      <c r="A1431" s="15"/>
      <c r="B1431" s="246"/>
      <c r="C1431" s="247"/>
      <c r="D1431" s="226" t="s">
        <v>152</v>
      </c>
      <c r="E1431" s="248" t="s">
        <v>19</v>
      </c>
      <c r="F1431" s="249" t="s">
        <v>189</v>
      </c>
      <c r="G1431" s="247"/>
      <c r="H1431" s="250">
        <v>388.20999999999998</v>
      </c>
      <c r="I1431" s="251"/>
      <c r="J1431" s="247"/>
      <c r="K1431" s="247"/>
      <c r="L1431" s="252"/>
      <c r="M1431" s="253"/>
      <c r="N1431" s="254"/>
      <c r="O1431" s="254"/>
      <c r="P1431" s="254"/>
      <c r="Q1431" s="254"/>
      <c r="R1431" s="254"/>
      <c r="S1431" s="254"/>
      <c r="T1431" s="255"/>
      <c r="U1431" s="15"/>
      <c r="V1431" s="15"/>
      <c r="W1431" s="15"/>
      <c r="X1431" s="15"/>
      <c r="Y1431" s="15"/>
      <c r="Z1431" s="15"/>
      <c r="AA1431" s="15"/>
      <c r="AB1431" s="15"/>
      <c r="AC1431" s="15"/>
      <c r="AD1431" s="15"/>
      <c r="AE1431" s="15"/>
      <c r="AT1431" s="256" t="s">
        <v>152</v>
      </c>
      <c r="AU1431" s="256" t="s">
        <v>14</v>
      </c>
      <c r="AV1431" s="15" t="s">
        <v>148</v>
      </c>
      <c r="AW1431" s="15" t="s">
        <v>33</v>
      </c>
      <c r="AX1431" s="15" t="s">
        <v>81</v>
      </c>
      <c r="AY1431" s="256" t="s">
        <v>140</v>
      </c>
    </row>
    <row r="1432" s="2" customFormat="1" ht="16.5" customHeight="1">
      <c r="A1432" s="40"/>
      <c r="B1432" s="41"/>
      <c r="C1432" s="268" t="s">
        <v>1675</v>
      </c>
      <c r="D1432" s="268" t="s">
        <v>329</v>
      </c>
      <c r="E1432" s="269" t="s">
        <v>1676</v>
      </c>
      <c r="F1432" s="270" t="s">
        <v>1677</v>
      </c>
      <c r="G1432" s="271" t="s">
        <v>184</v>
      </c>
      <c r="H1432" s="272">
        <v>407.62099999999998</v>
      </c>
      <c r="I1432" s="273"/>
      <c r="J1432" s="274">
        <f>ROUND(I1432*H1432,2)</f>
        <v>0</v>
      </c>
      <c r="K1432" s="270" t="s">
        <v>147</v>
      </c>
      <c r="L1432" s="275"/>
      <c r="M1432" s="276" t="s">
        <v>19</v>
      </c>
      <c r="N1432" s="277" t="s">
        <v>45</v>
      </c>
      <c r="O1432" s="86"/>
      <c r="P1432" s="215">
        <f>O1432*H1432</f>
        <v>0</v>
      </c>
      <c r="Q1432" s="215">
        <v>1.0000000000000001E-05</v>
      </c>
      <c r="R1432" s="215">
        <f>Q1432*H1432</f>
        <v>0.0040762100000000002</v>
      </c>
      <c r="S1432" s="215">
        <v>0</v>
      </c>
      <c r="T1432" s="216">
        <f>S1432*H1432</f>
        <v>0</v>
      </c>
      <c r="U1432" s="40"/>
      <c r="V1432" s="40"/>
      <c r="W1432" s="40"/>
      <c r="X1432" s="40"/>
      <c r="Y1432" s="40"/>
      <c r="Z1432" s="40"/>
      <c r="AA1432" s="40"/>
      <c r="AB1432" s="40"/>
      <c r="AC1432" s="40"/>
      <c r="AD1432" s="40"/>
      <c r="AE1432" s="40"/>
      <c r="AR1432" s="217" t="s">
        <v>377</v>
      </c>
      <c r="AT1432" s="217" t="s">
        <v>329</v>
      </c>
      <c r="AU1432" s="217" t="s">
        <v>14</v>
      </c>
      <c r="AY1432" s="19" t="s">
        <v>140</v>
      </c>
      <c r="BE1432" s="218">
        <f>IF(N1432="základní",J1432,0)</f>
        <v>0</v>
      </c>
      <c r="BF1432" s="218">
        <f>IF(N1432="snížená",J1432,0)</f>
        <v>0</v>
      </c>
      <c r="BG1432" s="218">
        <f>IF(N1432="zákl. přenesená",J1432,0)</f>
        <v>0</v>
      </c>
      <c r="BH1432" s="218">
        <f>IF(N1432="sníž. přenesená",J1432,0)</f>
        <v>0</v>
      </c>
      <c r="BI1432" s="218">
        <f>IF(N1432="nulová",J1432,0)</f>
        <v>0</v>
      </c>
      <c r="BJ1432" s="19" t="s">
        <v>14</v>
      </c>
      <c r="BK1432" s="218">
        <f>ROUND(I1432*H1432,2)</f>
        <v>0</v>
      </c>
      <c r="BL1432" s="19" t="s">
        <v>248</v>
      </c>
      <c r="BM1432" s="217" t="s">
        <v>1678</v>
      </c>
    </row>
    <row r="1433" s="14" customFormat="1">
      <c r="A1433" s="14"/>
      <c r="B1433" s="235"/>
      <c r="C1433" s="236"/>
      <c r="D1433" s="226" t="s">
        <v>152</v>
      </c>
      <c r="E1433" s="236"/>
      <c r="F1433" s="238" t="s">
        <v>1679</v>
      </c>
      <c r="G1433" s="236"/>
      <c r="H1433" s="239">
        <v>407.62099999999998</v>
      </c>
      <c r="I1433" s="240"/>
      <c r="J1433" s="236"/>
      <c r="K1433" s="236"/>
      <c r="L1433" s="241"/>
      <c r="M1433" s="242"/>
      <c r="N1433" s="243"/>
      <c r="O1433" s="243"/>
      <c r="P1433" s="243"/>
      <c r="Q1433" s="243"/>
      <c r="R1433" s="243"/>
      <c r="S1433" s="243"/>
      <c r="T1433" s="244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45" t="s">
        <v>152</v>
      </c>
      <c r="AU1433" s="245" t="s">
        <v>14</v>
      </c>
      <c r="AV1433" s="14" t="s">
        <v>14</v>
      </c>
      <c r="AW1433" s="14" t="s">
        <v>4</v>
      </c>
      <c r="AX1433" s="14" t="s">
        <v>81</v>
      </c>
      <c r="AY1433" s="245" t="s">
        <v>140</v>
      </c>
    </row>
    <row r="1434" s="2" customFormat="1" ht="16.5" customHeight="1">
      <c r="A1434" s="40"/>
      <c r="B1434" s="41"/>
      <c r="C1434" s="268" t="s">
        <v>1680</v>
      </c>
      <c r="D1434" s="268" t="s">
        <v>329</v>
      </c>
      <c r="E1434" s="269" t="s">
        <v>1681</v>
      </c>
      <c r="F1434" s="270" t="s">
        <v>1682</v>
      </c>
      <c r="G1434" s="271" t="s">
        <v>303</v>
      </c>
      <c r="H1434" s="272">
        <v>1000</v>
      </c>
      <c r="I1434" s="273"/>
      <c r="J1434" s="274">
        <f>ROUND(I1434*H1434,2)</f>
        <v>0</v>
      </c>
      <c r="K1434" s="270" t="s">
        <v>147</v>
      </c>
      <c r="L1434" s="275"/>
      <c r="M1434" s="276" t="s">
        <v>19</v>
      </c>
      <c r="N1434" s="277" t="s">
        <v>45</v>
      </c>
      <c r="O1434" s="86"/>
      <c r="P1434" s="215">
        <f>O1434*H1434</f>
        <v>0</v>
      </c>
      <c r="Q1434" s="215">
        <v>0</v>
      </c>
      <c r="R1434" s="215">
        <f>Q1434*H1434</f>
        <v>0</v>
      </c>
      <c r="S1434" s="215">
        <v>0</v>
      </c>
      <c r="T1434" s="216">
        <f>S1434*H1434</f>
        <v>0</v>
      </c>
      <c r="U1434" s="40"/>
      <c r="V1434" s="40"/>
      <c r="W1434" s="40"/>
      <c r="X1434" s="40"/>
      <c r="Y1434" s="40"/>
      <c r="Z1434" s="40"/>
      <c r="AA1434" s="40"/>
      <c r="AB1434" s="40"/>
      <c r="AC1434" s="40"/>
      <c r="AD1434" s="40"/>
      <c r="AE1434" s="40"/>
      <c r="AR1434" s="217" t="s">
        <v>377</v>
      </c>
      <c r="AT1434" s="217" t="s">
        <v>329</v>
      </c>
      <c r="AU1434" s="217" t="s">
        <v>14</v>
      </c>
      <c r="AY1434" s="19" t="s">
        <v>140</v>
      </c>
      <c r="BE1434" s="218">
        <f>IF(N1434="základní",J1434,0)</f>
        <v>0</v>
      </c>
      <c r="BF1434" s="218">
        <f>IF(N1434="snížená",J1434,0)</f>
        <v>0</v>
      </c>
      <c r="BG1434" s="218">
        <f>IF(N1434="zákl. přenesená",J1434,0)</f>
        <v>0</v>
      </c>
      <c r="BH1434" s="218">
        <f>IF(N1434="sníž. přenesená",J1434,0)</f>
        <v>0</v>
      </c>
      <c r="BI1434" s="218">
        <f>IF(N1434="nulová",J1434,0)</f>
        <v>0</v>
      </c>
      <c r="BJ1434" s="19" t="s">
        <v>14</v>
      </c>
      <c r="BK1434" s="218">
        <f>ROUND(I1434*H1434,2)</f>
        <v>0</v>
      </c>
      <c r="BL1434" s="19" t="s">
        <v>248</v>
      </c>
      <c r="BM1434" s="217" t="s">
        <v>1683</v>
      </c>
    </row>
    <row r="1435" s="2" customFormat="1" ht="24.15" customHeight="1">
      <c r="A1435" s="40"/>
      <c r="B1435" s="41"/>
      <c r="C1435" s="206" t="s">
        <v>1684</v>
      </c>
      <c r="D1435" s="206" t="s">
        <v>143</v>
      </c>
      <c r="E1435" s="207" t="s">
        <v>1685</v>
      </c>
      <c r="F1435" s="208" t="s">
        <v>1686</v>
      </c>
      <c r="G1435" s="209" t="s">
        <v>184</v>
      </c>
      <c r="H1435" s="210">
        <v>350</v>
      </c>
      <c r="I1435" s="211"/>
      <c r="J1435" s="212">
        <f>ROUND(I1435*H1435,2)</f>
        <v>0</v>
      </c>
      <c r="K1435" s="208" t="s">
        <v>147</v>
      </c>
      <c r="L1435" s="46"/>
      <c r="M1435" s="213" t="s">
        <v>19</v>
      </c>
      <c r="N1435" s="214" t="s">
        <v>45</v>
      </c>
      <c r="O1435" s="86"/>
      <c r="P1435" s="215">
        <f>O1435*H1435</f>
        <v>0</v>
      </c>
      <c r="Q1435" s="215">
        <v>0</v>
      </c>
      <c r="R1435" s="215">
        <f>Q1435*H1435</f>
        <v>0</v>
      </c>
      <c r="S1435" s="215">
        <v>0</v>
      </c>
      <c r="T1435" s="216">
        <f>S1435*H1435</f>
        <v>0</v>
      </c>
      <c r="U1435" s="40"/>
      <c r="V1435" s="40"/>
      <c r="W1435" s="40"/>
      <c r="X1435" s="40"/>
      <c r="Y1435" s="40"/>
      <c r="Z1435" s="40"/>
      <c r="AA1435" s="40"/>
      <c r="AB1435" s="40"/>
      <c r="AC1435" s="40"/>
      <c r="AD1435" s="40"/>
      <c r="AE1435" s="40"/>
      <c r="AR1435" s="217" t="s">
        <v>248</v>
      </c>
      <c r="AT1435" s="217" t="s">
        <v>143</v>
      </c>
      <c r="AU1435" s="217" t="s">
        <v>14</v>
      </c>
      <c r="AY1435" s="19" t="s">
        <v>140</v>
      </c>
      <c r="BE1435" s="218">
        <f>IF(N1435="základní",J1435,0)</f>
        <v>0</v>
      </c>
      <c r="BF1435" s="218">
        <f>IF(N1435="snížená",J1435,0)</f>
        <v>0</v>
      </c>
      <c r="BG1435" s="218">
        <f>IF(N1435="zákl. přenesená",J1435,0)</f>
        <v>0</v>
      </c>
      <c r="BH1435" s="218">
        <f>IF(N1435="sníž. přenesená",J1435,0)</f>
        <v>0</v>
      </c>
      <c r="BI1435" s="218">
        <f>IF(N1435="nulová",J1435,0)</f>
        <v>0</v>
      </c>
      <c r="BJ1435" s="19" t="s">
        <v>14</v>
      </c>
      <c r="BK1435" s="218">
        <f>ROUND(I1435*H1435,2)</f>
        <v>0</v>
      </c>
      <c r="BL1435" s="19" t="s">
        <v>248</v>
      </c>
      <c r="BM1435" s="217" t="s">
        <v>1687</v>
      </c>
    </row>
    <row r="1436" s="2" customFormat="1">
      <c r="A1436" s="40"/>
      <c r="B1436" s="41"/>
      <c r="C1436" s="42"/>
      <c r="D1436" s="219" t="s">
        <v>150</v>
      </c>
      <c r="E1436" s="42"/>
      <c r="F1436" s="220" t="s">
        <v>1688</v>
      </c>
      <c r="G1436" s="42"/>
      <c r="H1436" s="42"/>
      <c r="I1436" s="221"/>
      <c r="J1436" s="42"/>
      <c r="K1436" s="42"/>
      <c r="L1436" s="46"/>
      <c r="M1436" s="222"/>
      <c r="N1436" s="223"/>
      <c r="O1436" s="86"/>
      <c r="P1436" s="86"/>
      <c r="Q1436" s="86"/>
      <c r="R1436" s="86"/>
      <c r="S1436" s="86"/>
      <c r="T1436" s="87"/>
      <c r="U1436" s="40"/>
      <c r="V1436" s="40"/>
      <c r="W1436" s="40"/>
      <c r="X1436" s="40"/>
      <c r="Y1436" s="40"/>
      <c r="Z1436" s="40"/>
      <c r="AA1436" s="40"/>
      <c r="AB1436" s="40"/>
      <c r="AC1436" s="40"/>
      <c r="AD1436" s="40"/>
      <c r="AE1436" s="40"/>
      <c r="AT1436" s="19" t="s">
        <v>150</v>
      </c>
      <c r="AU1436" s="19" t="s">
        <v>14</v>
      </c>
    </row>
    <row r="1437" s="2" customFormat="1" ht="16.5" customHeight="1">
      <c r="A1437" s="40"/>
      <c r="B1437" s="41"/>
      <c r="C1437" s="268" t="s">
        <v>1689</v>
      </c>
      <c r="D1437" s="268" t="s">
        <v>329</v>
      </c>
      <c r="E1437" s="269" t="s">
        <v>1676</v>
      </c>
      <c r="F1437" s="270" t="s">
        <v>1677</v>
      </c>
      <c r="G1437" s="271" t="s">
        <v>184</v>
      </c>
      <c r="H1437" s="272">
        <v>367.5</v>
      </c>
      <c r="I1437" s="273"/>
      <c r="J1437" s="274">
        <f>ROUND(I1437*H1437,2)</f>
        <v>0</v>
      </c>
      <c r="K1437" s="270" t="s">
        <v>147</v>
      </c>
      <c r="L1437" s="275"/>
      <c r="M1437" s="276" t="s">
        <v>19</v>
      </c>
      <c r="N1437" s="277" t="s">
        <v>45</v>
      </c>
      <c r="O1437" s="86"/>
      <c r="P1437" s="215">
        <f>O1437*H1437</f>
        <v>0</v>
      </c>
      <c r="Q1437" s="215">
        <v>1.0000000000000001E-05</v>
      </c>
      <c r="R1437" s="215">
        <f>Q1437*H1437</f>
        <v>0.0036750000000000003</v>
      </c>
      <c r="S1437" s="215">
        <v>0</v>
      </c>
      <c r="T1437" s="216">
        <f>S1437*H1437</f>
        <v>0</v>
      </c>
      <c r="U1437" s="40"/>
      <c r="V1437" s="40"/>
      <c r="W1437" s="40"/>
      <c r="X1437" s="40"/>
      <c r="Y1437" s="40"/>
      <c r="Z1437" s="40"/>
      <c r="AA1437" s="40"/>
      <c r="AB1437" s="40"/>
      <c r="AC1437" s="40"/>
      <c r="AD1437" s="40"/>
      <c r="AE1437" s="40"/>
      <c r="AR1437" s="217" t="s">
        <v>377</v>
      </c>
      <c r="AT1437" s="217" t="s">
        <v>329</v>
      </c>
      <c r="AU1437" s="217" t="s">
        <v>14</v>
      </c>
      <c r="AY1437" s="19" t="s">
        <v>140</v>
      </c>
      <c r="BE1437" s="218">
        <f>IF(N1437="základní",J1437,0)</f>
        <v>0</v>
      </c>
      <c r="BF1437" s="218">
        <f>IF(N1437="snížená",J1437,0)</f>
        <v>0</v>
      </c>
      <c r="BG1437" s="218">
        <f>IF(N1437="zákl. přenesená",J1437,0)</f>
        <v>0</v>
      </c>
      <c r="BH1437" s="218">
        <f>IF(N1437="sníž. přenesená",J1437,0)</f>
        <v>0</v>
      </c>
      <c r="BI1437" s="218">
        <f>IF(N1437="nulová",J1437,0)</f>
        <v>0</v>
      </c>
      <c r="BJ1437" s="19" t="s">
        <v>14</v>
      </c>
      <c r="BK1437" s="218">
        <f>ROUND(I1437*H1437,2)</f>
        <v>0</v>
      </c>
      <c r="BL1437" s="19" t="s">
        <v>248</v>
      </c>
      <c r="BM1437" s="217" t="s">
        <v>1690</v>
      </c>
    </row>
    <row r="1438" s="14" customFormat="1">
      <c r="A1438" s="14"/>
      <c r="B1438" s="235"/>
      <c r="C1438" s="236"/>
      <c r="D1438" s="226" t="s">
        <v>152</v>
      </c>
      <c r="E1438" s="236"/>
      <c r="F1438" s="238" t="s">
        <v>1691</v>
      </c>
      <c r="G1438" s="236"/>
      <c r="H1438" s="239">
        <v>367.5</v>
      </c>
      <c r="I1438" s="240"/>
      <c r="J1438" s="236"/>
      <c r="K1438" s="236"/>
      <c r="L1438" s="241"/>
      <c r="M1438" s="242"/>
      <c r="N1438" s="243"/>
      <c r="O1438" s="243"/>
      <c r="P1438" s="243"/>
      <c r="Q1438" s="243"/>
      <c r="R1438" s="243"/>
      <c r="S1438" s="243"/>
      <c r="T1438" s="244"/>
      <c r="U1438" s="14"/>
      <c r="V1438" s="14"/>
      <c r="W1438" s="14"/>
      <c r="X1438" s="14"/>
      <c r="Y1438" s="14"/>
      <c r="Z1438" s="14"/>
      <c r="AA1438" s="14"/>
      <c r="AB1438" s="14"/>
      <c r="AC1438" s="14"/>
      <c r="AD1438" s="14"/>
      <c r="AE1438" s="14"/>
      <c r="AT1438" s="245" t="s">
        <v>152</v>
      </c>
      <c r="AU1438" s="245" t="s">
        <v>14</v>
      </c>
      <c r="AV1438" s="14" t="s">
        <v>14</v>
      </c>
      <c r="AW1438" s="14" t="s">
        <v>4</v>
      </c>
      <c r="AX1438" s="14" t="s">
        <v>81</v>
      </c>
      <c r="AY1438" s="245" t="s">
        <v>140</v>
      </c>
    </row>
    <row r="1439" s="2" customFormat="1" ht="16.5" customHeight="1">
      <c r="A1439" s="40"/>
      <c r="B1439" s="41"/>
      <c r="C1439" s="268" t="s">
        <v>1692</v>
      </c>
      <c r="D1439" s="268" t="s">
        <v>329</v>
      </c>
      <c r="E1439" s="269" t="s">
        <v>1681</v>
      </c>
      <c r="F1439" s="270" t="s">
        <v>1682</v>
      </c>
      <c r="G1439" s="271" t="s">
        <v>303</v>
      </c>
      <c r="H1439" s="272">
        <v>1000</v>
      </c>
      <c r="I1439" s="273"/>
      <c r="J1439" s="274">
        <f>ROUND(I1439*H1439,2)</f>
        <v>0</v>
      </c>
      <c r="K1439" s="270" t="s">
        <v>147</v>
      </c>
      <c r="L1439" s="275"/>
      <c r="M1439" s="276" t="s">
        <v>19</v>
      </c>
      <c r="N1439" s="277" t="s">
        <v>45</v>
      </c>
      <c r="O1439" s="86"/>
      <c r="P1439" s="215">
        <f>O1439*H1439</f>
        <v>0</v>
      </c>
      <c r="Q1439" s="215">
        <v>0</v>
      </c>
      <c r="R1439" s="215">
        <f>Q1439*H1439</f>
        <v>0</v>
      </c>
      <c r="S1439" s="215">
        <v>0</v>
      </c>
      <c r="T1439" s="216">
        <f>S1439*H1439</f>
        <v>0</v>
      </c>
      <c r="U1439" s="40"/>
      <c r="V1439" s="40"/>
      <c r="W1439" s="40"/>
      <c r="X1439" s="40"/>
      <c r="Y1439" s="40"/>
      <c r="Z1439" s="40"/>
      <c r="AA1439" s="40"/>
      <c r="AB1439" s="40"/>
      <c r="AC1439" s="40"/>
      <c r="AD1439" s="40"/>
      <c r="AE1439" s="40"/>
      <c r="AR1439" s="217" t="s">
        <v>377</v>
      </c>
      <c r="AT1439" s="217" t="s">
        <v>329</v>
      </c>
      <c r="AU1439" s="217" t="s">
        <v>14</v>
      </c>
      <c r="AY1439" s="19" t="s">
        <v>140</v>
      </c>
      <c r="BE1439" s="218">
        <f>IF(N1439="základní",J1439,0)</f>
        <v>0</v>
      </c>
      <c r="BF1439" s="218">
        <f>IF(N1439="snížená",J1439,0)</f>
        <v>0</v>
      </c>
      <c r="BG1439" s="218">
        <f>IF(N1439="zákl. přenesená",J1439,0)</f>
        <v>0</v>
      </c>
      <c r="BH1439" s="218">
        <f>IF(N1439="sníž. přenesená",J1439,0)</f>
        <v>0</v>
      </c>
      <c r="BI1439" s="218">
        <f>IF(N1439="nulová",J1439,0)</f>
        <v>0</v>
      </c>
      <c r="BJ1439" s="19" t="s">
        <v>14</v>
      </c>
      <c r="BK1439" s="218">
        <f>ROUND(I1439*H1439,2)</f>
        <v>0</v>
      </c>
      <c r="BL1439" s="19" t="s">
        <v>248</v>
      </c>
      <c r="BM1439" s="217" t="s">
        <v>1693</v>
      </c>
    </row>
    <row r="1440" s="2" customFormat="1" ht="16.5" customHeight="1">
      <c r="A1440" s="40"/>
      <c r="B1440" s="41"/>
      <c r="C1440" s="206" t="s">
        <v>1694</v>
      </c>
      <c r="D1440" s="206" t="s">
        <v>143</v>
      </c>
      <c r="E1440" s="207" t="s">
        <v>1695</v>
      </c>
      <c r="F1440" s="208" t="s">
        <v>1696</v>
      </c>
      <c r="G1440" s="209" t="s">
        <v>184</v>
      </c>
      <c r="H1440" s="210">
        <v>1475.0920000000001</v>
      </c>
      <c r="I1440" s="211"/>
      <c r="J1440" s="212">
        <f>ROUND(I1440*H1440,2)</f>
        <v>0</v>
      </c>
      <c r="K1440" s="208" t="s">
        <v>147</v>
      </c>
      <c r="L1440" s="46"/>
      <c r="M1440" s="213" t="s">
        <v>19</v>
      </c>
      <c r="N1440" s="214" t="s">
        <v>45</v>
      </c>
      <c r="O1440" s="86"/>
      <c r="P1440" s="215">
        <f>O1440*H1440</f>
        <v>0</v>
      </c>
      <c r="Q1440" s="215">
        <v>0.00020000000000000001</v>
      </c>
      <c r="R1440" s="215">
        <f>Q1440*H1440</f>
        <v>0.29501840000000001</v>
      </c>
      <c r="S1440" s="215">
        <v>0</v>
      </c>
      <c r="T1440" s="216">
        <f>S1440*H1440</f>
        <v>0</v>
      </c>
      <c r="U1440" s="40"/>
      <c r="V1440" s="40"/>
      <c r="W1440" s="40"/>
      <c r="X1440" s="40"/>
      <c r="Y1440" s="40"/>
      <c r="Z1440" s="40"/>
      <c r="AA1440" s="40"/>
      <c r="AB1440" s="40"/>
      <c r="AC1440" s="40"/>
      <c r="AD1440" s="40"/>
      <c r="AE1440" s="40"/>
      <c r="AR1440" s="217" t="s">
        <v>248</v>
      </c>
      <c r="AT1440" s="217" t="s">
        <v>143</v>
      </c>
      <c r="AU1440" s="217" t="s">
        <v>14</v>
      </c>
      <c r="AY1440" s="19" t="s">
        <v>140</v>
      </c>
      <c r="BE1440" s="218">
        <f>IF(N1440="základní",J1440,0)</f>
        <v>0</v>
      </c>
      <c r="BF1440" s="218">
        <f>IF(N1440="snížená",J1440,0)</f>
        <v>0</v>
      </c>
      <c r="BG1440" s="218">
        <f>IF(N1440="zákl. přenesená",J1440,0)</f>
        <v>0</v>
      </c>
      <c r="BH1440" s="218">
        <f>IF(N1440="sníž. přenesená",J1440,0)</f>
        <v>0</v>
      </c>
      <c r="BI1440" s="218">
        <f>IF(N1440="nulová",J1440,0)</f>
        <v>0</v>
      </c>
      <c r="BJ1440" s="19" t="s">
        <v>14</v>
      </c>
      <c r="BK1440" s="218">
        <f>ROUND(I1440*H1440,2)</f>
        <v>0</v>
      </c>
      <c r="BL1440" s="19" t="s">
        <v>248</v>
      </c>
      <c r="BM1440" s="217" t="s">
        <v>1697</v>
      </c>
    </row>
    <row r="1441" s="2" customFormat="1">
      <c r="A1441" s="40"/>
      <c r="B1441" s="41"/>
      <c r="C1441" s="42"/>
      <c r="D1441" s="219" t="s">
        <v>150</v>
      </c>
      <c r="E1441" s="42"/>
      <c r="F1441" s="220" t="s">
        <v>1698</v>
      </c>
      <c r="G1441" s="42"/>
      <c r="H1441" s="42"/>
      <c r="I1441" s="221"/>
      <c r="J1441" s="42"/>
      <c r="K1441" s="42"/>
      <c r="L1441" s="46"/>
      <c r="M1441" s="222"/>
      <c r="N1441" s="223"/>
      <c r="O1441" s="86"/>
      <c r="P1441" s="86"/>
      <c r="Q1441" s="86"/>
      <c r="R1441" s="86"/>
      <c r="S1441" s="86"/>
      <c r="T1441" s="87"/>
      <c r="U1441" s="40"/>
      <c r="V1441" s="40"/>
      <c r="W1441" s="40"/>
      <c r="X1441" s="40"/>
      <c r="Y1441" s="40"/>
      <c r="Z1441" s="40"/>
      <c r="AA1441" s="40"/>
      <c r="AB1441" s="40"/>
      <c r="AC1441" s="40"/>
      <c r="AD1441" s="40"/>
      <c r="AE1441" s="40"/>
      <c r="AT1441" s="19" t="s">
        <v>150</v>
      </c>
      <c r="AU1441" s="19" t="s">
        <v>14</v>
      </c>
    </row>
    <row r="1442" s="13" customFormat="1">
      <c r="A1442" s="13"/>
      <c r="B1442" s="224"/>
      <c r="C1442" s="225"/>
      <c r="D1442" s="226" t="s">
        <v>152</v>
      </c>
      <c r="E1442" s="227" t="s">
        <v>19</v>
      </c>
      <c r="F1442" s="228" t="s">
        <v>153</v>
      </c>
      <c r="G1442" s="225"/>
      <c r="H1442" s="227" t="s">
        <v>19</v>
      </c>
      <c r="I1442" s="229"/>
      <c r="J1442" s="225"/>
      <c r="K1442" s="225"/>
      <c r="L1442" s="230"/>
      <c r="M1442" s="231"/>
      <c r="N1442" s="232"/>
      <c r="O1442" s="232"/>
      <c r="P1442" s="232"/>
      <c r="Q1442" s="232"/>
      <c r="R1442" s="232"/>
      <c r="S1442" s="232"/>
      <c r="T1442" s="233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34" t="s">
        <v>152</v>
      </c>
      <c r="AU1442" s="234" t="s">
        <v>14</v>
      </c>
      <c r="AV1442" s="13" t="s">
        <v>81</v>
      </c>
      <c r="AW1442" s="13" t="s">
        <v>33</v>
      </c>
      <c r="AX1442" s="13" t="s">
        <v>73</v>
      </c>
      <c r="AY1442" s="234" t="s">
        <v>140</v>
      </c>
    </row>
    <row r="1443" s="14" customFormat="1">
      <c r="A1443" s="14"/>
      <c r="B1443" s="235"/>
      <c r="C1443" s="236"/>
      <c r="D1443" s="226" t="s">
        <v>152</v>
      </c>
      <c r="E1443" s="237" t="s">
        <v>19</v>
      </c>
      <c r="F1443" s="238" t="s">
        <v>1699</v>
      </c>
      <c r="G1443" s="236"/>
      <c r="H1443" s="239">
        <v>1475.0920000000001</v>
      </c>
      <c r="I1443" s="240"/>
      <c r="J1443" s="236"/>
      <c r="K1443" s="236"/>
      <c r="L1443" s="241"/>
      <c r="M1443" s="242"/>
      <c r="N1443" s="243"/>
      <c r="O1443" s="243"/>
      <c r="P1443" s="243"/>
      <c r="Q1443" s="243"/>
      <c r="R1443" s="243"/>
      <c r="S1443" s="243"/>
      <c r="T1443" s="244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45" t="s">
        <v>152</v>
      </c>
      <c r="AU1443" s="245" t="s">
        <v>14</v>
      </c>
      <c r="AV1443" s="14" t="s">
        <v>14</v>
      </c>
      <c r="AW1443" s="14" t="s">
        <v>33</v>
      </c>
      <c r="AX1443" s="14" t="s">
        <v>81</v>
      </c>
      <c r="AY1443" s="245" t="s">
        <v>140</v>
      </c>
    </row>
    <row r="1444" s="2" customFormat="1" ht="24.15" customHeight="1">
      <c r="A1444" s="40"/>
      <c r="B1444" s="41"/>
      <c r="C1444" s="206" t="s">
        <v>1700</v>
      </c>
      <c r="D1444" s="206" t="s">
        <v>143</v>
      </c>
      <c r="E1444" s="207" t="s">
        <v>1701</v>
      </c>
      <c r="F1444" s="208" t="s">
        <v>1702</v>
      </c>
      <c r="G1444" s="209" t="s">
        <v>184</v>
      </c>
      <c r="H1444" s="210">
        <v>9.1750000000000007</v>
      </c>
      <c r="I1444" s="211"/>
      <c r="J1444" s="212">
        <f>ROUND(I1444*H1444,2)</f>
        <v>0</v>
      </c>
      <c r="K1444" s="208" t="s">
        <v>147</v>
      </c>
      <c r="L1444" s="46"/>
      <c r="M1444" s="213" t="s">
        <v>19</v>
      </c>
      <c r="N1444" s="214" t="s">
        <v>45</v>
      </c>
      <c r="O1444" s="86"/>
      <c r="P1444" s="215">
        <f>O1444*H1444</f>
        <v>0</v>
      </c>
      <c r="Q1444" s="215">
        <v>0.00025999999999999998</v>
      </c>
      <c r="R1444" s="215">
        <f>Q1444*H1444</f>
        <v>0.0023855</v>
      </c>
      <c r="S1444" s="215">
        <v>0</v>
      </c>
      <c r="T1444" s="216">
        <f>S1444*H1444</f>
        <v>0</v>
      </c>
      <c r="U1444" s="40"/>
      <c r="V1444" s="40"/>
      <c r="W1444" s="40"/>
      <c r="X1444" s="40"/>
      <c r="Y1444" s="40"/>
      <c r="Z1444" s="40"/>
      <c r="AA1444" s="40"/>
      <c r="AB1444" s="40"/>
      <c r="AC1444" s="40"/>
      <c r="AD1444" s="40"/>
      <c r="AE1444" s="40"/>
      <c r="AR1444" s="217" t="s">
        <v>248</v>
      </c>
      <c r="AT1444" s="217" t="s">
        <v>143</v>
      </c>
      <c r="AU1444" s="217" t="s">
        <v>14</v>
      </c>
      <c r="AY1444" s="19" t="s">
        <v>140</v>
      </c>
      <c r="BE1444" s="218">
        <f>IF(N1444="základní",J1444,0)</f>
        <v>0</v>
      </c>
      <c r="BF1444" s="218">
        <f>IF(N1444="snížená",J1444,0)</f>
        <v>0</v>
      </c>
      <c r="BG1444" s="218">
        <f>IF(N1444="zákl. přenesená",J1444,0)</f>
        <v>0</v>
      </c>
      <c r="BH1444" s="218">
        <f>IF(N1444="sníž. přenesená",J1444,0)</f>
        <v>0</v>
      </c>
      <c r="BI1444" s="218">
        <f>IF(N1444="nulová",J1444,0)</f>
        <v>0</v>
      </c>
      <c r="BJ1444" s="19" t="s">
        <v>14</v>
      </c>
      <c r="BK1444" s="218">
        <f>ROUND(I1444*H1444,2)</f>
        <v>0</v>
      </c>
      <c r="BL1444" s="19" t="s">
        <v>248</v>
      </c>
      <c r="BM1444" s="217" t="s">
        <v>1703</v>
      </c>
    </row>
    <row r="1445" s="2" customFormat="1">
      <c r="A1445" s="40"/>
      <c r="B1445" s="41"/>
      <c r="C1445" s="42"/>
      <c r="D1445" s="219" t="s">
        <v>150</v>
      </c>
      <c r="E1445" s="42"/>
      <c r="F1445" s="220" t="s">
        <v>1704</v>
      </c>
      <c r="G1445" s="42"/>
      <c r="H1445" s="42"/>
      <c r="I1445" s="221"/>
      <c r="J1445" s="42"/>
      <c r="K1445" s="42"/>
      <c r="L1445" s="46"/>
      <c r="M1445" s="222"/>
      <c r="N1445" s="223"/>
      <c r="O1445" s="86"/>
      <c r="P1445" s="86"/>
      <c r="Q1445" s="86"/>
      <c r="R1445" s="86"/>
      <c r="S1445" s="86"/>
      <c r="T1445" s="87"/>
      <c r="U1445" s="40"/>
      <c r="V1445" s="40"/>
      <c r="W1445" s="40"/>
      <c r="X1445" s="40"/>
      <c r="Y1445" s="40"/>
      <c r="Z1445" s="40"/>
      <c r="AA1445" s="40"/>
      <c r="AB1445" s="40"/>
      <c r="AC1445" s="40"/>
      <c r="AD1445" s="40"/>
      <c r="AE1445" s="40"/>
      <c r="AT1445" s="19" t="s">
        <v>150</v>
      </c>
      <c r="AU1445" s="19" t="s">
        <v>14</v>
      </c>
    </row>
    <row r="1446" s="13" customFormat="1">
      <c r="A1446" s="13"/>
      <c r="B1446" s="224"/>
      <c r="C1446" s="225"/>
      <c r="D1446" s="226" t="s">
        <v>152</v>
      </c>
      <c r="E1446" s="227" t="s">
        <v>19</v>
      </c>
      <c r="F1446" s="228" t="s">
        <v>153</v>
      </c>
      <c r="G1446" s="225"/>
      <c r="H1446" s="227" t="s">
        <v>19</v>
      </c>
      <c r="I1446" s="229"/>
      <c r="J1446" s="225"/>
      <c r="K1446" s="225"/>
      <c r="L1446" s="230"/>
      <c r="M1446" s="231"/>
      <c r="N1446" s="232"/>
      <c r="O1446" s="232"/>
      <c r="P1446" s="232"/>
      <c r="Q1446" s="232"/>
      <c r="R1446" s="232"/>
      <c r="S1446" s="232"/>
      <c r="T1446" s="233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34" t="s">
        <v>152</v>
      </c>
      <c r="AU1446" s="234" t="s">
        <v>14</v>
      </c>
      <c r="AV1446" s="13" t="s">
        <v>81</v>
      </c>
      <c r="AW1446" s="13" t="s">
        <v>33</v>
      </c>
      <c r="AX1446" s="13" t="s">
        <v>73</v>
      </c>
      <c r="AY1446" s="234" t="s">
        <v>140</v>
      </c>
    </row>
    <row r="1447" s="13" customFormat="1">
      <c r="A1447" s="13"/>
      <c r="B1447" s="224"/>
      <c r="C1447" s="225"/>
      <c r="D1447" s="226" t="s">
        <v>152</v>
      </c>
      <c r="E1447" s="227" t="s">
        <v>19</v>
      </c>
      <c r="F1447" s="228" t="s">
        <v>1705</v>
      </c>
      <c r="G1447" s="225"/>
      <c r="H1447" s="227" t="s">
        <v>19</v>
      </c>
      <c r="I1447" s="229"/>
      <c r="J1447" s="225"/>
      <c r="K1447" s="225"/>
      <c r="L1447" s="230"/>
      <c r="M1447" s="231"/>
      <c r="N1447" s="232"/>
      <c r="O1447" s="232"/>
      <c r="P1447" s="232"/>
      <c r="Q1447" s="232"/>
      <c r="R1447" s="232"/>
      <c r="S1447" s="232"/>
      <c r="T1447" s="233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34" t="s">
        <v>152</v>
      </c>
      <c r="AU1447" s="234" t="s">
        <v>14</v>
      </c>
      <c r="AV1447" s="13" t="s">
        <v>81</v>
      </c>
      <c r="AW1447" s="13" t="s">
        <v>33</v>
      </c>
      <c r="AX1447" s="13" t="s">
        <v>73</v>
      </c>
      <c r="AY1447" s="234" t="s">
        <v>140</v>
      </c>
    </row>
    <row r="1448" s="14" customFormat="1">
      <c r="A1448" s="14"/>
      <c r="B1448" s="235"/>
      <c r="C1448" s="236"/>
      <c r="D1448" s="226" t="s">
        <v>152</v>
      </c>
      <c r="E1448" s="237" t="s">
        <v>19</v>
      </c>
      <c r="F1448" s="238" t="s">
        <v>1706</v>
      </c>
      <c r="G1448" s="236"/>
      <c r="H1448" s="239">
        <v>4.8949999999999996</v>
      </c>
      <c r="I1448" s="240"/>
      <c r="J1448" s="236"/>
      <c r="K1448" s="236"/>
      <c r="L1448" s="241"/>
      <c r="M1448" s="242"/>
      <c r="N1448" s="243"/>
      <c r="O1448" s="243"/>
      <c r="P1448" s="243"/>
      <c r="Q1448" s="243"/>
      <c r="R1448" s="243"/>
      <c r="S1448" s="243"/>
      <c r="T1448" s="244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45" t="s">
        <v>152</v>
      </c>
      <c r="AU1448" s="245" t="s">
        <v>14</v>
      </c>
      <c r="AV1448" s="14" t="s">
        <v>14</v>
      </c>
      <c r="AW1448" s="14" t="s">
        <v>33</v>
      </c>
      <c r="AX1448" s="14" t="s">
        <v>73</v>
      </c>
      <c r="AY1448" s="245" t="s">
        <v>140</v>
      </c>
    </row>
    <row r="1449" s="14" customFormat="1">
      <c r="A1449" s="14"/>
      <c r="B1449" s="235"/>
      <c r="C1449" s="236"/>
      <c r="D1449" s="226" t="s">
        <v>152</v>
      </c>
      <c r="E1449" s="237" t="s">
        <v>19</v>
      </c>
      <c r="F1449" s="238" t="s">
        <v>1707</v>
      </c>
      <c r="G1449" s="236"/>
      <c r="H1449" s="239">
        <v>4.2800000000000002</v>
      </c>
      <c r="I1449" s="240"/>
      <c r="J1449" s="236"/>
      <c r="K1449" s="236"/>
      <c r="L1449" s="241"/>
      <c r="M1449" s="242"/>
      <c r="N1449" s="243"/>
      <c r="O1449" s="243"/>
      <c r="P1449" s="243"/>
      <c r="Q1449" s="243"/>
      <c r="R1449" s="243"/>
      <c r="S1449" s="243"/>
      <c r="T1449" s="244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45" t="s">
        <v>152</v>
      </c>
      <c r="AU1449" s="245" t="s">
        <v>14</v>
      </c>
      <c r="AV1449" s="14" t="s">
        <v>14</v>
      </c>
      <c r="AW1449" s="14" t="s">
        <v>33</v>
      </c>
      <c r="AX1449" s="14" t="s">
        <v>73</v>
      </c>
      <c r="AY1449" s="245" t="s">
        <v>140</v>
      </c>
    </row>
    <row r="1450" s="15" customFormat="1">
      <c r="A1450" s="15"/>
      <c r="B1450" s="246"/>
      <c r="C1450" s="247"/>
      <c r="D1450" s="226" t="s">
        <v>152</v>
      </c>
      <c r="E1450" s="248" t="s">
        <v>19</v>
      </c>
      <c r="F1450" s="249" t="s">
        <v>189</v>
      </c>
      <c r="G1450" s="247"/>
      <c r="H1450" s="250">
        <v>9.1750000000000007</v>
      </c>
      <c r="I1450" s="251"/>
      <c r="J1450" s="247"/>
      <c r="K1450" s="247"/>
      <c r="L1450" s="252"/>
      <c r="M1450" s="253"/>
      <c r="N1450" s="254"/>
      <c r="O1450" s="254"/>
      <c r="P1450" s="254"/>
      <c r="Q1450" s="254"/>
      <c r="R1450" s="254"/>
      <c r="S1450" s="254"/>
      <c r="T1450" s="255"/>
      <c r="U1450" s="15"/>
      <c r="V1450" s="15"/>
      <c r="W1450" s="15"/>
      <c r="X1450" s="15"/>
      <c r="Y1450" s="15"/>
      <c r="Z1450" s="15"/>
      <c r="AA1450" s="15"/>
      <c r="AB1450" s="15"/>
      <c r="AC1450" s="15"/>
      <c r="AD1450" s="15"/>
      <c r="AE1450" s="15"/>
      <c r="AT1450" s="256" t="s">
        <v>152</v>
      </c>
      <c r="AU1450" s="256" t="s">
        <v>14</v>
      </c>
      <c r="AV1450" s="15" t="s">
        <v>148</v>
      </c>
      <c r="AW1450" s="15" t="s">
        <v>33</v>
      </c>
      <c r="AX1450" s="15" t="s">
        <v>81</v>
      </c>
      <c r="AY1450" s="256" t="s">
        <v>140</v>
      </c>
    </row>
    <row r="1451" s="2" customFormat="1" ht="24.15" customHeight="1">
      <c r="A1451" s="40"/>
      <c r="B1451" s="41"/>
      <c r="C1451" s="206" t="s">
        <v>1708</v>
      </c>
      <c r="D1451" s="206" t="s">
        <v>143</v>
      </c>
      <c r="E1451" s="207" t="s">
        <v>1709</v>
      </c>
      <c r="F1451" s="208" t="s">
        <v>1710</v>
      </c>
      <c r="G1451" s="209" t="s">
        <v>184</v>
      </c>
      <c r="H1451" s="210">
        <v>1465.9169999999999</v>
      </c>
      <c r="I1451" s="211"/>
      <c r="J1451" s="212">
        <f>ROUND(I1451*H1451,2)</f>
        <v>0</v>
      </c>
      <c r="K1451" s="208" t="s">
        <v>147</v>
      </c>
      <c r="L1451" s="46"/>
      <c r="M1451" s="213" t="s">
        <v>19</v>
      </c>
      <c r="N1451" s="214" t="s">
        <v>45</v>
      </c>
      <c r="O1451" s="86"/>
      <c r="P1451" s="215">
        <f>O1451*H1451</f>
        <v>0</v>
      </c>
      <c r="Q1451" s="215">
        <v>0.00029</v>
      </c>
      <c r="R1451" s="215">
        <f>Q1451*H1451</f>
        <v>0.42511592999999998</v>
      </c>
      <c r="S1451" s="215">
        <v>0</v>
      </c>
      <c r="T1451" s="216">
        <f>S1451*H1451</f>
        <v>0</v>
      </c>
      <c r="U1451" s="40"/>
      <c r="V1451" s="40"/>
      <c r="W1451" s="40"/>
      <c r="X1451" s="40"/>
      <c r="Y1451" s="40"/>
      <c r="Z1451" s="40"/>
      <c r="AA1451" s="40"/>
      <c r="AB1451" s="40"/>
      <c r="AC1451" s="40"/>
      <c r="AD1451" s="40"/>
      <c r="AE1451" s="40"/>
      <c r="AR1451" s="217" t="s">
        <v>248</v>
      </c>
      <c r="AT1451" s="217" t="s">
        <v>143</v>
      </c>
      <c r="AU1451" s="217" t="s">
        <v>14</v>
      </c>
      <c r="AY1451" s="19" t="s">
        <v>140</v>
      </c>
      <c r="BE1451" s="218">
        <f>IF(N1451="základní",J1451,0)</f>
        <v>0</v>
      </c>
      <c r="BF1451" s="218">
        <f>IF(N1451="snížená",J1451,0)</f>
        <v>0</v>
      </c>
      <c r="BG1451" s="218">
        <f>IF(N1451="zákl. přenesená",J1451,0)</f>
        <v>0</v>
      </c>
      <c r="BH1451" s="218">
        <f>IF(N1451="sníž. přenesená",J1451,0)</f>
        <v>0</v>
      </c>
      <c r="BI1451" s="218">
        <f>IF(N1451="nulová",J1451,0)</f>
        <v>0</v>
      </c>
      <c r="BJ1451" s="19" t="s">
        <v>14</v>
      </c>
      <c r="BK1451" s="218">
        <f>ROUND(I1451*H1451,2)</f>
        <v>0</v>
      </c>
      <c r="BL1451" s="19" t="s">
        <v>248</v>
      </c>
      <c r="BM1451" s="217" t="s">
        <v>1711</v>
      </c>
    </row>
    <row r="1452" s="2" customFormat="1">
      <c r="A1452" s="40"/>
      <c r="B1452" s="41"/>
      <c r="C1452" s="42"/>
      <c r="D1452" s="219" t="s">
        <v>150</v>
      </c>
      <c r="E1452" s="42"/>
      <c r="F1452" s="220" t="s">
        <v>1712</v>
      </c>
      <c r="G1452" s="42"/>
      <c r="H1452" s="42"/>
      <c r="I1452" s="221"/>
      <c r="J1452" s="42"/>
      <c r="K1452" s="42"/>
      <c r="L1452" s="46"/>
      <c r="M1452" s="222"/>
      <c r="N1452" s="223"/>
      <c r="O1452" s="86"/>
      <c r="P1452" s="86"/>
      <c r="Q1452" s="86"/>
      <c r="R1452" s="86"/>
      <c r="S1452" s="86"/>
      <c r="T1452" s="87"/>
      <c r="U1452" s="40"/>
      <c r="V1452" s="40"/>
      <c r="W1452" s="40"/>
      <c r="X1452" s="40"/>
      <c r="Y1452" s="40"/>
      <c r="Z1452" s="40"/>
      <c r="AA1452" s="40"/>
      <c r="AB1452" s="40"/>
      <c r="AC1452" s="40"/>
      <c r="AD1452" s="40"/>
      <c r="AE1452" s="40"/>
      <c r="AT1452" s="19" t="s">
        <v>150</v>
      </c>
      <c r="AU1452" s="19" t="s">
        <v>14</v>
      </c>
    </row>
    <row r="1453" s="13" customFormat="1">
      <c r="A1453" s="13"/>
      <c r="B1453" s="224"/>
      <c r="C1453" s="225"/>
      <c r="D1453" s="226" t="s">
        <v>152</v>
      </c>
      <c r="E1453" s="227" t="s">
        <v>19</v>
      </c>
      <c r="F1453" s="228" t="s">
        <v>153</v>
      </c>
      <c r="G1453" s="225"/>
      <c r="H1453" s="227" t="s">
        <v>19</v>
      </c>
      <c r="I1453" s="229"/>
      <c r="J1453" s="225"/>
      <c r="K1453" s="225"/>
      <c r="L1453" s="230"/>
      <c r="M1453" s="231"/>
      <c r="N1453" s="232"/>
      <c r="O1453" s="232"/>
      <c r="P1453" s="232"/>
      <c r="Q1453" s="232"/>
      <c r="R1453" s="232"/>
      <c r="S1453" s="232"/>
      <c r="T1453" s="233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34" t="s">
        <v>152</v>
      </c>
      <c r="AU1453" s="234" t="s">
        <v>14</v>
      </c>
      <c r="AV1453" s="13" t="s">
        <v>81</v>
      </c>
      <c r="AW1453" s="13" t="s">
        <v>33</v>
      </c>
      <c r="AX1453" s="13" t="s">
        <v>73</v>
      </c>
      <c r="AY1453" s="234" t="s">
        <v>140</v>
      </c>
    </row>
    <row r="1454" s="14" customFormat="1">
      <c r="A1454" s="14"/>
      <c r="B1454" s="235"/>
      <c r="C1454" s="236"/>
      <c r="D1454" s="226" t="s">
        <v>152</v>
      </c>
      <c r="E1454" s="237" t="s">
        <v>19</v>
      </c>
      <c r="F1454" s="238" t="s">
        <v>1713</v>
      </c>
      <c r="G1454" s="236"/>
      <c r="H1454" s="239">
        <v>694.78800000000001</v>
      </c>
      <c r="I1454" s="240"/>
      <c r="J1454" s="236"/>
      <c r="K1454" s="236"/>
      <c r="L1454" s="241"/>
      <c r="M1454" s="242"/>
      <c r="N1454" s="243"/>
      <c r="O1454" s="243"/>
      <c r="P1454" s="243"/>
      <c r="Q1454" s="243"/>
      <c r="R1454" s="243"/>
      <c r="S1454" s="243"/>
      <c r="T1454" s="244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45" t="s">
        <v>152</v>
      </c>
      <c r="AU1454" s="245" t="s">
        <v>14</v>
      </c>
      <c r="AV1454" s="14" t="s">
        <v>14</v>
      </c>
      <c r="AW1454" s="14" t="s">
        <v>33</v>
      </c>
      <c r="AX1454" s="14" t="s">
        <v>73</v>
      </c>
      <c r="AY1454" s="245" t="s">
        <v>140</v>
      </c>
    </row>
    <row r="1455" s="14" customFormat="1">
      <c r="A1455" s="14"/>
      <c r="B1455" s="235"/>
      <c r="C1455" s="236"/>
      <c r="D1455" s="226" t="s">
        <v>152</v>
      </c>
      <c r="E1455" s="237" t="s">
        <v>19</v>
      </c>
      <c r="F1455" s="238" t="s">
        <v>1714</v>
      </c>
      <c r="G1455" s="236"/>
      <c r="H1455" s="239">
        <v>690.66200000000003</v>
      </c>
      <c r="I1455" s="240"/>
      <c r="J1455" s="236"/>
      <c r="K1455" s="236"/>
      <c r="L1455" s="241"/>
      <c r="M1455" s="242"/>
      <c r="N1455" s="243"/>
      <c r="O1455" s="243"/>
      <c r="P1455" s="243"/>
      <c r="Q1455" s="243"/>
      <c r="R1455" s="243"/>
      <c r="S1455" s="243"/>
      <c r="T1455" s="244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45" t="s">
        <v>152</v>
      </c>
      <c r="AU1455" s="245" t="s">
        <v>14</v>
      </c>
      <c r="AV1455" s="14" t="s">
        <v>14</v>
      </c>
      <c r="AW1455" s="14" t="s">
        <v>33</v>
      </c>
      <c r="AX1455" s="14" t="s">
        <v>73</v>
      </c>
      <c r="AY1455" s="245" t="s">
        <v>140</v>
      </c>
    </row>
    <row r="1456" s="14" customFormat="1">
      <c r="A1456" s="14"/>
      <c r="B1456" s="235"/>
      <c r="C1456" s="236"/>
      <c r="D1456" s="226" t="s">
        <v>152</v>
      </c>
      <c r="E1456" s="237" t="s">
        <v>19</v>
      </c>
      <c r="F1456" s="238" t="s">
        <v>1715</v>
      </c>
      <c r="G1456" s="236"/>
      <c r="H1456" s="239">
        <v>369.69</v>
      </c>
      <c r="I1456" s="240"/>
      <c r="J1456" s="236"/>
      <c r="K1456" s="236"/>
      <c r="L1456" s="241"/>
      <c r="M1456" s="242"/>
      <c r="N1456" s="243"/>
      <c r="O1456" s="243"/>
      <c r="P1456" s="243"/>
      <c r="Q1456" s="243"/>
      <c r="R1456" s="243"/>
      <c r="S1456" s="243"/>
      <c r="T1456" s="244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45" t="s">
        <v>152</v>
      </c>
      <c r="AU1456" s="245" t="s">
        <v>14</v>
      </c>
      <c r="AV1456" s="14" t="s">
        <v>14</v>
      </c>
      <c r="AW1456" s="14" t="s">
        <v>33</v>
      </c>
      <c r="AX1456" s="14" t="s">
        <v>73</v>
      </c>
      <c r="AY1456" s="245" t="s">
        <v>140</v>
      </c>
    </row>
    <row r="1457" s="14" customFormat="1">
      <c r="A1457" s="14"/>
      <c r="B1457" s="235"/>
      <c r="C1457" s="236"/>
      <c r="D1457" s="226" t="s">
        <v>152</v>
      </c>
      <c r="E1457" s="237" t="s">
        <v>19</v>
      </c>
      <c r="F1457" s="238" t="s">
        <v>1716</v>
      </c>
      <c r="G1457" s="236"/>
      <c r="H1457" s="239">
        <v>2.52</v>
      </c>
      <c r="I1457" s="240"/>
      <c r="J1457" s="236"/>
      <c r="K1457" s="236"/>
      <c r="L1457" s="241"/>
      <c r="M1457" s="242"/>
      <c r="N1457" s="243"/>
      <c r="O1457" s="243"/>
      <c r="P1457" s="243"/>
      <c r="Q1457" s="243"/>
      <c r="R1457" s="243"/>
      <c r="S1457" s="243"/>
      <c r="T1457" s="244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45" t="s">
        <v>152</v>
      </c>
      <c r="AU1457" s="245" t="s">
        <v>14</v>
      </c>
      <c r="AV1457" s="14" t="s">
        <v>14</v>
      </c>
      <c r="AW1457" s="14" t="s">
        <v>33</v>
      </c>
      <c r="AX1457" s="14" t="s">
        <v>73</v>
      </c>
      <c r="AY1457" s="245" t="s">
        <v>140</v>
      </c>
    </row>
    <row r="1458" s="16" customFormat="1">
      <c r="A1458" s="16"/>
      <c r="B1458" s="257"/>
      <c r="C1458" s="258"/>
      <c r="D1458" s="226" t="s">
        <v>152</v>
      </c>
      <c r="E1458" s="259" t="s">
        <v>19</v>
      </c>
      <c r="F1458" s="260" t="s">
        <v>283</v>
      </c>
      <c r="G1458" s="258"/>
      <c r="H1458" s="261">
        <v>1757.6600000000001</v>
      </c>
      <c r="I1458" s="262"/>
      <c r="J1458" s="258"/>
      <c r="K1458" s="258"/>
      <c r="L1458" s="263"/>
      <c r="M1458" s="264"/>
      <c r="N1458" s="265"/>
      <c r="O1458" s="265"/>
      <c r="P1458" s="265"/>
      <c r="Q1458" s="265"/>
      <c r="R1458" s="265"/>
      <c r="S1458" s="265"/>
      <c r="T1458" s="266"/>
      <c r="U1458" s="16"/>
      <c r="V1458" s="16"/>
      <c r="W1458" s="16"/>
      <c r="X1458" s="16"/>
      <c r="Y1458" s="16"/>
      <c r="Z1458" s="16"/>
      <c r="AA1458" s="16"/>
      <c r="AB1458" s="16"/>
      <c r="AC1458" s="16"/>
      <c r="AD1458" s="16"/>
      <c r="AE1458" s="16"/>
      <c r="AT1458" s="267" t="s">
        <v>152</v>
      </c>
      <c r="AU1458" s="267" t="s">
        <v>14</v>
      </c>
      <c r="AV1458" s="16" t="s">
        <v>141</v>
      </c>
      <c r="AW1458" s="16" t="s">
        <v>33</v>
      </c>
      <c r="AX1458" s="16" t="s">
        <v>73</v>
      </c>
      <c r="AY1458" s="267" t="s">
        <v>140</v>
      </c>
    </row>
    <row r="1459" s="14" customFormat="1">
      <c r="A1459" s="14"/>
      <c r="B1459" s="235"/>
      <c r="C1459" s="236"/>
      <c r="D1459" s="226" t="s">
        <v>152</v>
      </c>
      <c r="E1459" s="237" t="s">
        <v>19</v>
      </c>
      <c r="F1459" s="238" t="s">
        <v>1717</v>
      </c>
      <c r="G1459" s="236"/>
      <c r="H1459" s="239">
        <v>-9.1750000000000007</v>
      </c>
      <c r="I1459" s="240"/>
      <c r="J1459" s="236"/>
      <c r="K1459" s="236"/>
      <c r="L1459" s="241"/>
      <c r="M1459" s="242"/>
      <c r="N1459" s="243"/>
      <c r="O1459" s="243"/>
      <c r="P1459" s="243"/>
      <c r="Q1459" s="243"/>
      <c r="R1459" s="243"/>
      <c r="S1459" s="243"/>
      <c r="T1459" s="244"/>
      <c r="U1459" s="14"/>
      <c r="V1459" s="14"/>
      <c r="W1459" s="14"/>
      <c r="X1459" s="14"/>
      <c r="Y1459" s="14"/>
      <c r="Z1459" s="14"/>
      <c r="AA1459" s="14"/>
      <c r="AB1459" s="14"/>
      <c r="AC1459" s="14"/>
      <c r="AD1459" s="14"/>
      <c r="AE1459" s="14"/>
      <c r="AT1459" s="245" t="s">
        <v>152</v>
      </c>
      <c r="AU1459" s="245" t="s">
        <v>14</v>
      </c>
      <c r="AV1459" s="14" t="s">
        <v>14</v>
      </c>
      <c r="AW1459" s="14" t="s">
        <v>33</v>
      </c>
      <c r="AX1459" s="14" t="s">
        <v>73</v>
      </c>
      <c r="AY1459" s="245" t="s">
        <v>140</v>
      </c>
    </row>
    <row r="1460" s="14" customFormat="1">
      <c r="A1460" s="14"/>
      <c r="B1460" s="235"/>
      <c r="C1460" s="236"/>
      <c r="D1460" s="226" t="s">
        <v>152</v>
      </c>
      <c r="E1460" s="237" t="s">
        <v>19</v>
      </c>
      <c r="F1460" s="238" t="s">
        <v>1718</v>
      </c>
      <c r="G1460" s="236"/>
      <c r="H1460" s="239">
        <v>-282.56799999999998</v>
      </c>
      <c r="I1460" s="240"/>
      <c r="J1460" s="236"/>
      <c r="K1460" s="236"/>
      <c r="L1460" s="241"/>
      <c r="M1460" s="242"/>
      <c r="N1460" s="243"/>
      <c r="O1460" s="243"/>
      <c r="P1460" s="243"/>
      <c r="Q1460" s="243"/>
      <c r="R1460" s="243"/>
      <c r="S1460" s="243"/>
      <c r="T1460" s="244"/>
      <c r="U1460" s="14"/>
      <c r="V1460" s="14"/>
      <c r="W1460" s="14"/>
      <c r="X1460" s="14"/>
      <c r="Y1460" s="14"/>
      <c r="Z1460" s="14"/>
      <c r="AA1460" s="14"/>
      <c r="AB1460" s="14"/>
      <c r="AC1460" s="14"/>
      <c r="AD1460" s="14"/>
      <c r="AE1460" s="14"/>
      <c r="AT1460" s="245" t="s">
        <v>152</v>
      </c>
      <c r="AU1460" s="245" t="s">
        <v>14</v>
      </c>
      <c r="AV1460" s="14" t="s">
        <v>14</v>
      </c>
      <c r="AW1460" s="14" t="s">
        <v>33</v>
      </c>
      <c r="AX1460" s="14" t="s">
        <v>73</v>
      </c>
      <c r="AY1460" s="245" t="s">
        <v>140</v>
      </c>
    </row>
    <row r="1461" s="15" customFormat="1">
      <c r="A1461" s="15"/>
      <c r="B1461" s="246"/>
      <c r="C1461" s="247"/>
      <c r="D1461" s="226" t="s">
        <v>152</v>
      </c>
      <c r="E1461" s="248" t="s">
        <v>19</v>
      </c>
      <c r="F1461" s="249" t="s">
        <v>189</v>
      </c>
      <c r="G1461" s="247"/>
      <c r="H1461" s="250">
        <v>1465.9169999999999</v>
      </c>
      <c r="I1461" s="251"/>
      <c r="J1461" s="247"/>
      <c r="K1461" s="247"/>
      <c r="L1461" s="252"/>
      <c r="M1461" s="253"/>
      <c r="N1461" s="254"/>
      <c r="O1461" s="254"/>
      <c r="P1461" s="254"/>
      <c r="Q1461" s="254"/>
      <c r="R1461" s="254"/>
      <c r="S1461" s="254"/>
      <c r="T1461" s="255"/>
      <c r="U1461" s="15"/>
      <c r="V1461" s="15"/>
      <c r="W1461" s="15"/>
      <c r="X1461" s="15"/>
      <c r="Y1461" s="15"/>
      <c r="Z1461" s="15"/>
      <c r="AA1461" s="15"/>
      <c r="AB1461" s="15"/>
      <c r="AC1461" s="15"/>
      <c r="AD1461" s="15"/>
      <c r="AE1461" s="15"/>
      <c r="AT1461" s="256" t="s">
        <v>152</v>
      </c>
      <c r="AU1461" s="256" t="s">
        <v>14</v>
      </c>
      <c r="AV1461" s="15" t="s">
        <v>148</v>
      </c>
      <c r="AW1461" s="15" t="s">
        <v>33</v>
      </c>
      <c r="AX1461" s="15" t="s">
        <v>81</v>
      </c>
      <c r="AY1461" s="256" t="s">
        <v>140</v>
      </c>
    </row>
    <row r="1462" s="2" customFormat="1" ht="24.15" customHeight="1">
      <c r="A1462" s="40"/>
      <c r="B1462" s="41"/>
      <c r="C1462" s="206" t="s">
        <v>1719</v>
      </c>
      <c r="D1462" s="206" t="s">
        <v>143</v>
      </c>
      <c r="E1462" s="207" t="s">
        <v>1720</v>
      </c>
      <c r="F1462" s="208" t="s">
        <v>1721</v>
      </c>
      <c r="G1462" s="209" t="s">
        <v>184</v>
      </c>
      <c r="H1462" s="210">
        <v>1102.8820000000001</v>
      </c>
      <c r="I1462" s="211"/>
      <c r="J1462" s="212">
        <f>ROUND(I1462*H1462,2)</f>
        <v>0</v>
      </c>
      <c r="K1462" s="208" t="s">
        <v>147</v>
      </c>
      <c r="L1462" s="46"/>
      <c r="M1462" s="213" t="s">
        <v>19</v>
      </c>
      <c r="N1462" s="214" t="s">
        <v>45</v>
      </c>
      <c r="O1462" s="86"/>
      <c r="P1462" s="215">
        <f>O1462*H1462</f>
        <v>0</v>
      </c>
      <c r="Q1462" s="215">
        <v>1.0000000000000001E-05</v>
      </c>
      <c r="R1462" s="215">
        <f>Q1462*H1462</f>
        <v>0.011028820000000002</v>
      </c>
      <c r="S1462" s="215">
        <v>0</v>
      </c>
      <c r="T1462" s="216">
        <f>S1462*H1462</f>
        <v>0</v>
      </c>
      <c r="U1462" s="40"/>
      <c r="V1462" s="40"/>
      <c r="W1462" s="40"/>
      <c r="X1462" s="40"/>
      <c r="Y1462" s="40"/>
      <c r="Z1462" s="40"/>
      <c r="AA1462" s="40"/>
      <c r="AB1462" s="40"/>
      <c r="AC1462" s="40"/>
      <c r="AD1462" s="40"/>
      <c r="AE1462" s="40"/>
      <c r="AR1462" s="217" t="s">
        <v>248</v>
      </c>
      <c r="AT1462" s="217" t="s">
        <v>143</v>
      </c>
      <c r="AU1462" s="217" t="s">
        <v>14</v>
      </c>
      <c r="AY1462" s="19" t="s">
        <v>140</v>
      </c>
      <c r="BE1462" s="218">
        <f>IF(N1462="základní",J1462,0)</f>
        <v>0</v>
      </c>
      <c r="BF1462" s="218">
        <f>IF(N1462="snížená",J1462,0)</f>
        <v>0</v>
      </c>
      <c r="BG1462" s="218">
        <f>IF(N1462="zákl. přenesená",J1462,0)</f>
        <v>0</v>
      </c>
      <c r="BH1462" s="218">
        <f>IF(N1462="sníž. přenesená",J1462,0)</f>
        <v>0</v>
      </c>
      <c r="BI1462" s="218">
        <f>IF(N1462="nulová",J1462,0)</f>
        <v>0</v>
      </c>
      <c r="BJ1462" s="19" t="s">
        <v>14</v>
      </c>
      <c r="BK1462" s="218">
        <f>ROUND(I1462*H1462,2)</f>
        <v>0</v>
      </c>
      <c r="BL1462" s="19" t="s">
        <v>248</v>
      </c>
      <c r="BM1462" s="217" t="s">
        <v>1722</v>
      </c>
    </row>
    <row r="1463" s="2" customFormat="1">
      <c r="A1463" s="40"/>
      <c r="B1463" s="41"/>
      <c r="C1463" s="42"/>
      <c r="D1463" s="219" t="s">
        <v>150</v>
      </c>
      <c r="E1463" s="42"/>
      <c r="F1463" s="220" t="s">
        <v>1723</v>
      </c>
      <c r="G1463" s="42"/>
      <c r="H1463" s="42"/>
      <c r="I1463" s="221"/>
      <c r="J1463" s="42"/>
      <c r="K1463" s="42"/>
      <c r="L1463" s="46"/>
      <c r="M1463" s="222"/>
      <c r="N1463" s="223"/>
      <c r="O1463" s="86"/>
      <c r="P1463" s="86"/>
      <c r="Q1463" s="86"/>
      <c r="R1463" s="86"/>
      <c r="S1463" s="86"/>
      <c r="T1463" s="87"/>
      <c r="U1463" s="40"/>
      <c r="V1463" s="40"/>
      <c r="W1463" s="40"/>
      <c r="X1463" s="40"/>
      <c r="Y1463" s="40"/>
      <c r="Z1463" s="40"/>
      <c r="AA1463" s="40"/>
      <c r="AB1463" s="40"/>
      <c r="AC1463" s="40"/>
      <c r="AD1463" s="40"/>
      <c r="AE1463" s="40"/>
      <c r="AT1463" s="19" t="s">
        <v>150</v>
      </c>
      <c r="AU1463" s="19" t="s">
        <v>14</v>
      </c>
    </row>
    <row r="1464" s="13" customFormat="1">
      <c r="A1464" s="13"/>
      <c r="B1464" s="224"/>
      <c r="C1464" s="225"/>
      <c r="D1464" s="226" t="s">
        <v>152</v>
      </c>
      <c r="E1464" s="227" t="s">
        <v>19</v>
      </c>
      <c r="F1464" s="228" t="s">
        <v>153</v>
      </c>
      <c r="G1464" s="225"/>
      <c r="H1464" s="227" t="s">
        <v>19</v>
      </c>
      <c r="I1464" s="229"/>
      <c r="J1464" s="225"/>
      <c r="K1464" s="225"/>
      <c r="L1464" s="230"/>
      <c r="M1464" s="231"/>
      <c r="N1464" s="232"/>
      <c r="O1464" s="232"/>
      <c r="P1464" s="232"/>
      <c r="Q1464" s="232"/>
      <c r="R1464" s="232"/>
      <c r="S1464" s="232"/>
      <c r="T1464" s="233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T1464" s="234" t="s">
        <v>152</v>
      </c>
      <c r="AU1464" s="234" t="s">
        <v>14</v>
      </c>
      <c r="AV1464" s="13" t="s">
        <v>81</v>
      </c>
      <c r="AW1464" s="13" t="s">
        <v>33</v>
      </c>
      <c r="AX1464" s="13" t="s">
        <v>73</v>
      </c>
      <c r="AY1464" s="234" t="s">
        <v>140</v>
      </c>
    </row>
    <row r="1465" s="14" customFormat="1">
      <c r="A1465" s="14"/>
      <c r="B1465" s="235"/>
      <c r="C1465" s="236"/>
      <c r="D1465" s="226" t="s">
        <v>152</v>
      </c>
      <c r="E1465" s="237" t="s">
        <v>19</v>
      </c>
      <c r="F1465" s="238" t="s">
        <v>1713</v>
      </c>
      <c r="G1465" s="236"/>
      <c r="H1465" s="239">
        <v>694.78800000000001</v>
      </c>
      <c r="I1465" s="240"/>
      <c r="J1465" s="236"/>
      <c r="K1465" s="236"/>
      <c r="L1465" s="241"/>
      <c r="M1465" s="242"/>
      <c r="N1465" s="243"/>
      <c r="O1465" s="243"/>
      <c r="P1465" s="243"/>
      <c r="Q1465" s="243"/>
      <c r="R1465" s="243"/>
      <c r="S1465" s="243"/>
      <c r="T1465" s="244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45" t="s">
        <v>152</v>
      </c>
      <c r="AU1465" s="245" t="s">
        <v>14</v>
      </c>
      <c r="AV1465" s="14" t="s">
        <v>14</v>
      </c>
      <c r="AW1465" s="14" t="s">
        <v>33</v>
      </c>
      <c r="AX1465" s="14" t="s">
        <v>73</v>
      </c>
      <c r="AY1465" s="245" t="s">
        <v>140</v>
      </c>
    </row>
    <row r="1466" s="14" customFormat="1">
      <c r="A1466" s="14"/>
      <c r="B1466" s="235"/>
      <c r="C1466" s="236"/>
      <c r="D1466" s="226" t="s">
        <v>152</v>
      </c>
      <c r="E1466" s="237" t="s">
        <v>19</v>
      </c>
      <c r="F1466" s="238" t="s">
        <v>1714</v>
      </c>
      <c r="G1466" s="236"/>
      <c r="H1466" s="239">
        <v>690.66200000000003</v>
      </c>
      <c r="I1466" s="240"/>
      <c r="J1466" s="236"/>
      <c r="K1466" s="236"/>
      <c r="L1466" s="241"/>
      <c r="M1466" s="242"/>
      <c r="N1466" s="243"/>
      <c r="O1466" s="243"/>
      <c r="P1466" s="243"/>
      <c r="Q1466" s="243"/>
      <c r="R1466" s="243"/>
      <c r="S1466" s="243"/>
      <c r="T1466" s="244"/>
      <c r="U1466" s="14"/>
      <c r="V1466" s="14"/>
      <c r="W1466" s="14"/>
      <c r="X1466" s="14"/>
      <c r="Y1466" s="14"/>
      <c r="Z1466" s="14"/>
      <c r="AA1466" s="14"/>
      <c r="AB1466" s="14"/>
      <c r="AC1466" s="14"/>
      <c r="AD1466" s="14"/>
      <c r="AE1466" s="14"/>
      <c r="AT1466" s="245" t="s">
        <v>152</v>
      </c>
      <c r="AU1466" s="245" t="s">
        <v>14</v>
      </c>
      <c r="AV1466" s="14" t="s">
        <v>14</v>
      </c>
      <c r="AW1466" s="14" t="s">
        <v>33</v>
      </c>
      <c r="AX1466" s="14" t="s">
        <v>73</v>
      </c>
      <c r="AY1466" s="245" t="s">
        <v>140</v>
      </c>
    </row>
    <row r="1467" s="14" customFormat="1">
      <c r="A1467" s="14"/>
      <c r="B1467" s="235"/>
      <c r="C1467" s="236"/>
      <c r="D1467" s="226" t="s">
        <v>152</v>
      </c>
      <c r="E1467" s="237" t="s">
        <v>19</v>
      </c>
      <c r="F1467" s="238" t="s">
        <v>1718</v>
      </c>
      <c r="G1467" s="236"/>
      <c r="H1467" s="239">
        <v>-282.56799999999998</v>
      </c>
      <c r="I1467" s="240"/>
      <c r="J1467" s="236"/>
      <c r="K1467" s="236"/>
      <c r="L1467" s="241"/>
      <c r="M1467" s="242"/>
      <c r="N1467" s="243"/>
      <c r="O1467" s="243"/>
      <c r="P1467" s="243"/>
      <c r="Q1467" s="243"/>
      <c r="R1467" s="243"/>
      <c r="S1467" s="243"/>
      <c r="T1467" s="244"/>
      <c r="U1467" s="14"/>
      <c r="V1467" s="14"/>
      <c r="W1467" s="14"/>
      <c r="X1467" s="14"/>
      <c r="Y1467" s="14"/>
      <c r="Z1467" s="14"/>
      <c r="AA1467" s="14"/>
      <c r="AB1467" s="14"/>
      <c r="AC1467" s="14"/>
      <c r="AD1467" s="14"/>
      <c r="AE1467" s="14"/>
      <c r="AT1467" s="245" t="s">
        <v>152</v>
      </c>
      <c r="AU1467" s="245" t="s">
        <v>14</v>
      </c>
      <c r="AV1467" s="14" t="s">
        <v>14</v>
      </c>
      <c r="AW1467" s="14" t="s">
        <v>33</v>
      </c>
      <c r="AX1467" s="14" t="s">
        <v>73</v>
      </c>
      <c r="AY1467" s="245" t="s">
        <v>140</v>
      </c>
    </row>
    <row r="1468" s="15" customFormat="1">
      <c r="A1468" s="15"/>
      <c r="B1468" s="246"/>
      <c r="C1468" s="247"/>
      <c r="D1468" s="226" t="s">
        <v>152</v>
      </c>
      <c r="E1468" s="248" t="s">
        <v>19</v>
      </c>
      <c r="F1468" s="249" t="s">
        <v>189</v>
      </c>
      <c r="G1468" s="247"/>
      <c r="H1468" s="250">
        <v>1102.8820000000001</v>
      </c>
      <c r="I1468" s="251"/>
      <c r="J1468" s="247"/>
      <c r="K1468" s="247"/>
      <c r="L1468" s="252"/>
      <c r="M1468" s="253"/>
      <c r="N1468" s="254"/>
      <c r="O1468" s="254"/>
      <c r="P1468" s="254"/>
      <c r="Q1468" s="254"/>
      <c r="R1468" s="254"/>
      <c r="S1468" s="254"/>
      <c r="T1468" s="255"/>
      <c r="U1468" s="15"/>
      <c r="V1468" s="15"/>
      <c r="W1468" s="15"/>
      <c r="X1468" s="15"/>
      <c r="Y1468" s="15"/>
      <c r="Z1468" s="15"/>
      <c r="AA1468" s="15"/>
      <c r="AB1468" s="15"/>
      <c r="AC1468" s="15"/>
      <c r="AD1468" s="15"/>
      <c r="AE1468" s="15"/>
      <c r="AT1468" s="256" t="s">
        <v>152</v>
      </c>
      <c r="AU1468" s="256" t="s">
        <v>14</v>
      </c>
      <c r="AV1468" s="15" t="s">
        <v>148</v>
      </c>
      <c r="AW1468" s="15" t="s">
        <v>33</v>
      </c>
      <c r="AX1468" s="15" t="s">
        <v>81</v>
      </c>
      <c r="AY1468" s="256" t="s">
        <v>140</v>
      </c>
    </row>
    <row r="1469" s="12" customFormat="1" ht="25.92" customHeight="1">
      <c r="A1469" s="12"/>
      <c r="B1469" s="190"/>
      <c r="C1469" s="191"/>
      <c r="D1469" s="192" t="s">
        <v>72</v>
      </c>
      <c r="E1469" s="193" t="s">
        <v>1724</v>
      </c>
      <c r="F1469" s="193" t="s">
        <v>1725</v>
      </c>
      <c r="G1469" s="191"/>
      <c r="H1469" s="191"/>
      <c r="I1469" s="194"/>
      <c r="J1469" s="195">
        <f>BK1469</f>
        <v>0</v>
      </c>
      <c r="K1469" s="191"/>
      <c r="L1469" s="196"/>
      <c r="M1469" s="197"/>
      <c r="N1469" s="198"/>
      <c r="O1469" s="198"/>
      <c r="P1469" s="199">
        <f>SUM(P1470:P1476)</f>
        <v>0</v>
      </c>
      <c r="Q1469" s="198"/>
      <c r="R1469" s="199">
        <f>SUM(R1470:R1476)</f>
        <v>0</v>
      </c>
      <c r="S1469" s="198"/>
      <c r="T1469" s="200">
        <f>SUM(T1470:T1476)</f>
        <v>0</v>
      </c>
      <c r="U1469" s="12"/>
      <c r="V1469" s="12"/>
      <c r="W1469" s="12"/>
      <c r="X1469" s="12"/>
      <c r="Y1469" s="12"/>
      <c r="Z1469" s="12"/>
      <c r="AA1469" s="12"/>
      <c r="AB1469" s="12"/>
      <c r="AC1469" s="12"/>
      <c r="AD1469" s="12"/>
      <c r="AE1469" s="12"/>
      <c r="AR1469" s="201" t="s">
        <v>148</v>
      </c>
      <c r="AT1469" s="202" t="s">
        <v>72</v>
      </c>
      <c r="AU1469" s="202" t="s">
        <v>73</v>
      </c>
      <c r="AY1469" s="201" t="s">
        <v>140</v>
      </c>
      <c r="BK1469" s="203">
        <f>SUM(BK1470:BK1476)</f>
        <v>0</v>
      </c>
    </row>
    <row r="1470" s="2" customFormat="1" ht="16.5" customHeight="1">
      <c r="A1470" s="40"/>
      <c r="B1470" s="41"/>
      <c r="C1470" s="206" t="s">
        <v>1726</v>
      </c>
      <c r="D1470" s="206" t="s">
        <v>143</v>
      </c>
      <c r="E1470" s="207" t="s">
        <v>1727</v>
      </c>
      <c r="F1470" s="208" t="s">
        <v>1728</v>
      </c>
      <c r="G1470" s="209" t="s">
        <v>1729</v>
      </c>
      <c r="H1470" s="210">
        <v>115</v>
      </c>
      <c r="I1470" s="211"/>
      <c r="J1470" s="212">
        <f>ROUND(I1470*H1470,2)</f>
        <v>0</v>
      </c>
      <c r="K1470" s="208" t="s">
        <v>147</v>
      </c>
      <c r="L1470" s="46"/>
      <c r="M1470" s="213" t="s">
        <v>19</v>
      </c>
      <c r="N1470" s="214" t="s">
        <v>45</v>
      </c>
      <c r="O1470" s="86"/>
      <c r="P1470" s="215">
        <f>O1470*H1470</f>
        <v>0</v>
      </c>
      <c r="Q1470" s="215">
        <v>0</v>
      </c>
      <c r="R1470" s="215">
        <f>Q1470*H1470</f>
        <v>0</v>
      </c>
      <c r="S1470" s="215">
        <v>0</v>
      </c>
      <c r="T1470" s="216">
        <f>S1470*H1470</f>
        <v>0</v>
      </c>
      <c r="U1470" s="40"/>
      <c r="V1470" s="40"/>
      <c r="W1470" s="40"/>
      <c r="X1470" s="40"/>
      <c r="Y1470" s="40"/>
      <c r="Z1470" s="40"/>
      <c r="AA1470" s="40"/>
      <c r="AB1470" s="40"/>
      <c r="AC1470" s="40"/>
      <c r="AD1470" s="40"/>
      <c r="AE1470" s="40"/>
      <c r="AR1470" s="217" t="s">
        <v>1730</v>
      </c>
      <c r="AT1470" s="217" t="s">
        <v>143</v>
      </c>
      <c r="AU1470" s="217" t="s">
        <v>81</v>
      </c>
      <c r="AY1470" s="19" t="s">
        <v>140</v>
      </c>
      <c r="BE1470" s="218">
        <f>IF(N1470="základní",J1470,0)</f>
        <v>0</v>
      </c>
      <c r="BF1470" s="218">
        <f>IF(N1470="snížená",J1470,0)</f>
        <v>0</v>
      </c>
      <c r="BG1470" s="218">
        <f>IF(N1470="zákl. přenesená",J1470,0)</f>
        <v>0</v>
      </c>
      <c r="BH1470" s="218">
        <f>IF(N1470="sníž. přenesená",J1470,0)</f>
        <v>0</v>
      </c>
      <c r="BI1470" s="218">
        <f>IF(N1470="nulová",J1470,0)</f>
        <v>0</v>
      </c>
      <c r="BJ1470" s="19" t="s">
        <v>14</v>
      </c>
      <c r="BK1470" s="218">
        <f>ROUND(I1470*H1470,2)</f>
        <v>0</v>
      </c>
      <c r="BL1470" s="19" t="s">
        <v>1730</v>
      </c>
      <c r="BM1470" s="217" t="s">
        <v>1731</v>
      </c>
    </row>
    <row r="1471" s="2" customFormat="1">
      <c r="A1471" s="40"/>
      <c r="B1471" s="41"/>
      <c r="C1471" s="42"/>
      <c r="D1471" s="219" t="s">
        <v>150</v>
      </c>
      <c r="E1471" s="42"/>
      <c r="F1471" s="220" t="s">
        <v>1732</v>
      </c>
      <c r="G1471" s="42"/>
      <c r="H1471" s="42"/>
      <c r="I1471" s="221"/>
      <c r="J1471" s="42"/>
      <c r="K1471" s="42"/>
      <c r="L1471" s="46"/>
      <c r="M1471" s="222"/>
      <c r="N1471" s="223"/>
      <c r="O1471" s="86"/>
      <c r="P1471" s="86"/>
      <c r="Q1471" s="86"/>
      <c r="R1471" s="86"/>
      <c r="S1471" s="86"/>
      <c r="T1471" s="87"/>
      <c r="U1471" s="40"/>
      <c r="V1471" s="40"/>
      <c r="W1471" s="40"/>
      <c r="X1471" s="40"/>
      <c r="Y1471" s="40"/>
      <c r="Z1471" s="40"/>
      <c r="AA1471" s="40"/>
      <c r="AB1471" s="40"/>
      <c r="AC1471" s="40"/>
      <c r="AD1471" s="40"/>
      <c r="AE1471" s="40"/>
      <c r="AT1471" s="19" t="s">
        <v>150</v>
      </c>
      <c r="AU1471" s="19" t="s">
        <v>81</v>
      </c>
    </row>
    <row r="1472" s="13" customFormat="1">
      <c r="A1472" s="13"/>
      <c r="B1472" s="224"/>
      <c r="C1472" s="225"/>
      <c r="D1472" s="226" t="s">
        <v>152</v>
      </c>
      <c r="E1472" s="227" t="s">
        <v>19</v>
      </c>
      <c r="F1472" s="228" t="s">
        <v>1733</v>
      </c>
      <c r="G1472" s="225"/>
      <c r="H1472" s="227" t="s">
        <v>19</v>
      </c>
      <c r="I1472" s="229"/>
      <c r="J1472" s="225"/>
      <c r="K1472" s="225"/>
      <c r="L1472" s="230"/>
      <c r="M1472" s="231"/>
      <c r="N1472" s="232"/>
      <c r="O1472" s="232"/>
      <c r="P1472" s="232"/>
      <c r="Q1472" s="232"/>
      <c r="R1472" s="232"/>
      <c r="S1472" s="232"/>
      <c r="T1472" s="233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34" t="s">
        <v>152</v>
      </c>
      <c r="AU1472" s="234" t="s">
        <v>81</v>
      </c>
      <c r="AV1472" s="13" t="s">
        <v>81</v>
      </c>
      <c r="AW1472" s="13" t="s">
        <v>33</v>
      </c>
      <c r="AX1472" s="13" t="s">
        <v>73</v>
      </c>
      <c r="AY1472" s="234" t="s">
        <v>140</v>
      </c>
    </row>
    <row r="1473" s="14" customFormat="1">
      <c r="A1473" s="14"/>
      <c r="B1473" s="235"/>
      <c r="C1473" s="236"/>
      <c r="D1473" s="226" t="s">
        <v>152</v>
      </c>
      <c r="E1473" s="237" t="s">
        <v>19</v>
      </c>
      <c r="F1473" s="238" t="s">
        <v>741</v>
      </c>
      <c r="G1473" s="236"/>
      <c r="H1473" s="239">
        <v>80</v>
      </c>
      <c r="I1473" s="240"/>
      <c r="J1473" s="236"/>
      <c r="K1473" s="236"/>
      <c r="L1473" s="241"/>
      <c r="M1473" s="242"/>
      <c r="N1473" s="243"/>
      <c r="O1473" s="243"/>
      <c r="P1473" s="243"/>
      <c r="Q1473" s="243"/>
      <c r="R1473" s="243"/>
      <c r="S1473" s="243"/>
      <c r="T1473" s="244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45" t="s">
        <v>152</v>
      </c>
      <c r="AU1473" s="245" t="s">
        <v>81</v>
      </c>
      <c r="AV1473" s="14" t="s">
        <v>14</v>
      </c>
      <c r="AW1473" s="14" t="s">
        <v>33</v>
      </c>
      <c r="AX1473" s="14" t="s">
        <v>73</v>
      </c>
      <c r="AY1473" s="245" t="s">
        <v>140</v>
      </c>
    </row>
    <row r="1474" s="13" customFormat="1">
      <c r="A1474" s="13"/>
      <c r="B1474" s="224"/>
      <c r="C1474" s="225"/>
      <c r="D1474" s="226" t="s">
        <v>152</v>
      </c>
      <c r="E1474" s="227" t="s">
        <v>19</v>
      </c>
      <c r="F1474" s="228" t="s">
        <v>1734</v>
      </c>
      <c r="G1474" s="225"/>
      <c r="H1474" s="227" t="s">
        <v>19</v>
      </c>
      <c r="I1474" s="229"/>
      <c r="J1474" s="225"/>
      <c r="K1474" s="225"/>
      <c r="L1474" s="230"/>
      <c r="M1474" s="231"/>
      <c r="N1474" s="232"/>
      <c r="O1474" s="232"/>
      <c r="P1474" s="232"/>
      <c r="Q1474" s="232"/>
      <c r="R1474" s="232"/>
      <c r="S1474" s="232"/>
      <c r="T1474" s="233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34" t="s">
        <v>152</v>
      </c>
      <c r="AU1474" s="234" t="s">
        <v>81</v>
      </c>
      <c r="AV1474" s="13" t="s">
        <v>81</v>
      </c>
      <c r="AW1474" s="13" t="s">
        <v>33</v>
      </c>
      <c r="AX1474" s="13" t="s">
        <v>73</v>
      </c>
      <c r="AY1474" s="234" t="s">
        <v>140</v>
      </c>
    </row>
    <row r="1475" s="14" customFormat="1">
      <c r="A1475" s="14"/>
      <c r="B1475" s="235"/>
      <c r="C1475" s="236"/>
      <c r="D1475" s="226" t="s">
        <v>152</v>
      </c>
      <c r="E1475" s="237" t="s">
        <v>19</v>
      </c>
      <c r="F1475" s="238" t="s">
        <v>405</v>
      </c>
      <c r="G1475" s="236"/>
      <c r="H1475" s="239">
        <v>35</v>
      </c>
      <c r="I1475" s="240"/>
      <c r="J1475" s="236"/>
      <c r="K1475" s="236"/>
      <c r="L1475" s="241"/>
      <c r="M1475" s="242"/>
      <c r="N1475" s="243"/>
      <c r="O1475" s="243"/>
      <c r="P1475" s="243"/>
      <c r="Q1475" s="243"/>
      <c r="R1475" s="243"/>
      <c r="S1475" s="243"/>
      <c r="T1475" s="244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45" t="s">
        <v>152</v>
      </c>
      <c r="AU1475" s="245" t="s">
        <v>81</v>
      </c>
      <c r="AV1475" s="14" t="s">
        <v>14</v>
      </c>
      <c r="AW1475" s="14" t="s">
        <v>33</v>
      </c>
      <c r="AX1475" s="14" t="s">
        <v>73</v>
      </c>
      <c r="AY1475" s="245" t="s">
        <v>140</v>
      </c>
    </row>
    <row r="1476" s="15" customFormat="1">
      <c r="A1476" s="15"/>
      <c r="B1476" s="246"/>
      <c r="C1476" s="247"/>
      <c r="D1476" s="226" t="s">
        <v>152</v>
      </c>
      <c r="E1476" s="248" t="s">
        <v>19</v>
      </c>
      <c r="F1476" s="249" t="s">
        <v>189</v>
      </c>
      <c r="G1476" s="247"/>
      <c r="H1476" s="250">
        <v>115</v>
      </c>
      <c r="I1476" s="251"/>
      <c r="J1476" s="247"/>
      <c r="K1476" s="247"/>
      <c r="L1476" s="252"/>
      <c r="M1476" s="279"/>
      <c r="N1476" s="280"/>
      <c r="O1476" s="280"/>
      <c r="P1476" s="280"/>
      <c r="Q1476" s="280"/>
      <c r="R1476" s="280"/>
      <c r="S1476" s="280"/>
      <c r="T1476" s="281"/>
      <c r="U1476" s="15"/>
      <c r="V1476" s="15"/>
      <c r="W1476" s="15"/>
      <c r="X1476" s="15"/>
      <c r="Y1476" s="15"/>
      <c r="Z1476" s="15"/>
      <c r="AA1476" s="15"/>
      <c r="AB1476" s="15"/>
      <c r="AC1476" s="15"/>
      <c r="AD1476" s="15"/>
      <c r="AE1476" s="15"/>
      <c r="AT1476" s="256" t="s">
        <v>152</v>
      </c>
      <c r="AU1476" s="256" t="s">
        <v>81</v>
      </c>
      <c r="AV1476" s="15" t="s">
        <v>148</v>
      </c>
      <c r="AW1476" s="15" t="s">
        <v>33</v>
      </c>
      <c r="AX1476" s="15" t="s">
        <v>81</v>
      </c>
      <c r="AY1476" s="256" t="s">
        <v>140</v>
      </c>
    </row>
    <row r="1477" s="2" customFormat="1" ht="6.96" customHeight="1">
      <c r="A1477" s="40"/>
      <c r="B1477" s="61"/>
      <c r="C1477" s="62"/>
      <c r="D1477" s="62"/>
      <c r="E1477" s="62"/>
      <c r="F1477" s="62"/>
      <c r="G1477" s="62"/>
      <c r="H1477" s="62"/>
      <c r="I1477" s="62"/>
      <c r="J1477" s="62"/>
      <c r="K1477" s="62"/>
      <c r="L1477" s="46"/>
      <c r="M1477" s="40"/>
      <c r="O1477" s="40"/>
      <c r="P1477" s="40"/>
      <c r="Q1477" s="40"/>
      <c r="R1477" s="40"/>
      <c r="S1477" s="40"/>
      <c r="T1477" s="40"/>
      <c r="U1477" s="40"/>
      <c r="V1477" s="40"/>
      <c r="W1477" s="40"/>
      <c r="X1477" s="40"/>
      <c r="Y1477" s="40"/>
      <c r="Z1477" s="40"/>
      <c r="AA1477" s="40"/>
      <c r="AB1477" s="40"/>
      <c r="AC1477" s="40"/>
      <c r="AD1477" s="40"/>
      <c r="AE1477" s="40"/>
    </row>
  </sheetData>
  <sheetProtection sheet="1" autoFilter="0" formatColumns="0" formatRows="0" objects="1" scenarios="1" spinCount="100000" saltValue="AuLIV3jqVDgQdaJ5zErriHVevqKiSaPN1LeZ1LW8YVS5wSQOVc4kCiho7zueS0C3ls2q0I07DJbbp6r5Ch/dRA==" hashValue="dRPDQE3jRIvNH4bdNxPg1hk6sNB577o1wDE5qi9Q6L5cBu6k2zVbvVS9/iRKY8R2TY0udIX9DmGh5/QQK+C8Lw==" algorithmName="SHA-512" password="CC35"/>
  <autoFilter ref="C98:K1476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hyperlinks>
    <hyperlink ref="F103" r:id="rId1" display="https://podminky.urs.cz/item/CS_URS_2023_02/310236251"/>
    <hyperlink ref="F108" r:id="rId2" display="https://podminky.urs.cz/item/CS_URS_2023_02/310238211"/>
    <hyperlink ref="F113" r:id="rId3" display="https://podminky.urs.cz/item/CS_URS_2023_02/310239211"/>
    <hyperlink ref="F118" r:id="rId4" display="https://podminky.urs.cz/item/CS_URS_2023_02/317143431"/>
    <hyperlink ref="F122" r:id="rId5" display="https://podminky.urs.cz/item/CS_URS_2023_02/317143434"/>
    <hyperlink ref="F127" r:id="rId6" display="https://podminky.urs.cz/item/CS_URS_2023_02/611325412"/>
    <hyperlink ref="F133" r:id="rId7" display="https://podminky.urs.cz/item/CS_URS_2023_02/611325452"/>
    <hyperlink ref="F137" r:id="rId8" display="https://podminky.urs.cz/item/CS_URS_2023_02/612131121"/>
    <hyperlink ref="F142" r:id="rId9" display="https://podminky.urs.cz/item/CS_URS_2023_02/612135001"/>
    <hyperlink ref="F149" r:id="rId10" display="https://podminky.urs.cz/item/CS_URS_2023_02/612135091"/>
    <hyperlink ref="F153" r:id="rId11" display="https://podminky.urs.cz/item/CS_URS_2023_02/612325101"/>
    <hyperlink ref="F157" r:id="rId12" display="https://podminky.urs.cz/item/CS_URS_2023_02/612325417"/>
    <hyperlink ref="F162" r:id="rId13" display="https://podminky.urs.cz/item/CS_URS_2023_02/612325452"/>
    <hyperlink ref="F187" r:id="rId14" display="https://podminky.urs.cz/item/CS_URS_2023_02/631311114"/>
    <hyperlink ref="F195" r:id="rId15" display="https://podminky.urs.cz/item/CS_URS_2023_02/631319011"/>
    <hyperlink ref="F197" r:id="rId16" display="https://podminky.urs.cz/item/CS_URS_2023_02/631319195"/>
    <hyperlink ref="F199" r:id="rId17" display="https://podminky.urs.cz/item/CS_URS_2023_02/632441218"/>
    <hyperlink ref="F212" r:id="rId18" display="https://podminky.urs.cz/item/CS_URS_2023_02/632441220"/>
    <hyperlink ref="F220" r:id="rId19" display="https://podminky.urs.cz/item/CS_URS_2023_02/633811111"/>
    <hyperlink ref="F226" r:id="rId20" display="https://podminky.urs.cz/item/CS_URS_2023_02/634112113"/>
    <hyperlink ref="F235" r:id="rId21" display="https://podminky.urs.cz/item/CS_URS_2023_02/949101111"/>
    <hyperlink ref="F237" r:id="rId22" display="https://podminky.urs.cz/item/CS_URS_2023_02/952901111"/>
    <hyperlink ref="F243" r:id="rId23" display="https://podminky.urs.cz/item/CS_URS_2023_02/953943211"/>
    <hyperlink ref="F267" r:id="rId24" display="https://podminky.urs.cz/item/CS_URS_2023_02/962031132"/>
    <hyperlink ref="F286" r:id="rId25" display="https://podminky.urs.cz/item/CS_URS_2023_02/962031133"/>
    <hyperlink ref="F295" r:id="rId26" display="https://podminky.urs.cz/item/CS_URS_2023_02/962032231"/>
    <hyperlink ref="F313" r:id="rId27" display="https://podminky.urs.cz/item/CS_URS_2023_02/964011211"/>
    <hyperlink ref="F318" r:id="rId28" display="https://podminky.urs.cz/item/CS_URS_2023_02/965042141"/>
    <hyperlink ref="F323" r:id="rId29" display="https://podminky.urs.cz/item/CS_URS_2023_02/965045113"/>
    <hyperlink ref="F341" r:id="rId30" display="https://podminky.urs.cz/item/CS_URS_2023_02/965049111"/>
    <hyperlink ref="F349" r:id="rId31" display="https://podminky.urs.cz/item/CS_URS_2023_02/965081213"/>
    <hyperlink ref="F357" r:id="rId32" display="https://podminky.urs.cz/item/CS_URS_2023_02/965081323"/>
    <hyperlink ref="F366" r:id="rId33" display="https://podminky.urs.cz/item/CS_URS_2023_02/965081611"/>
    <hyperlink ref="F377" r:id="rId34" display="https://podminky.urs.cz/item/CS_URS_2023_02/968072455"/>
    <hyperlink ref="F387" r:id="rId35" display="https://podminky.urs.cz/item/CS_URS_2023_02/968072456"/>
    <hyperlink ref="F396" r:id="rId36" display="https://podminky.urs.cz/item/CS_URS_2023_02/968082015"/>
    <hyperlink ref="F412" r:id="rId37" display="https://podminky.urs.cz/item/CS_URS_2023_02/968082016"/>
    <hyperlink ref="F420" r:id="rId38" display="https://podminky.urs.cz/item/CS_URS_2023_02/968082017"/>
    <hyperlink ref="F428" r:id="rId39" display="https://podminky.urs.cz/item/CS_URS_2023_02/968082022"/>
    <hyperlink ref="F436" r:id="rId40" display="https://podminky.urs.cz/item/CS_URS_2023_02/971033561"/>
    <hyperlink ref="F447" r:id="rId41" display="https://podminky.urs.cz/item/CS_URS_2023_02/971033651"/>
    <hyperlink ref="F454" r:id="rId42" display="https://podminky.urs.cz/item/CS_URS_2023_02/974031142"/>
    <hyperlink ref="F456" r:id="rId43" display="https://podminky.urs.cz/item/CS_URS_2023_02/974031164"/>
    <hyperlink ref="F458" r:id="rId44" display="https://podminky.urs.cz/item/CS_URS_2023_02/974031664"/>
    <hyperlink ref="F463" r:id="rId45" display="https://podminky.urs.cz/item/CS_URS_2023_02/975043111"/>
    <hyperlink ref="F468" r:id="rId46" display="https://podminky.urs.cz/item/CS_URS_2023_02/977151114"/>
    <hyperlink ref="F470" r:id="rId47" display="https://podminky.urs.cz/item/CS_URS_2023_02/977151121"/>
    <hyperlink ref="F472" r:id="rId48" display="https://podminky.urs.cz/item/CS_URS_2023_02/977151214"/>
    <hyperlink ref="F474" r:id="rId49" display="https://podminky.urs.cz/item/CS_URS_2023_02/977151221"/>
    <hyperlink ref="F482" r:id="rId50" display="https://podminky.urs.cz/item/CS_URS_2023_02/977151224"/>
    <hyperlink ref="F490" r:id="rId51" display="https://podminky.urs.cz/item/CS_URS_2023_02/978011141"/>
    <hyperlink ref="F496" r:id="rId52" display="https://podminky.urs.cz/item/CS_URS_2023_02/978013141"/>
    <hyperlink ref="F538" r:id="rId53" display="https://podminky.urs.cz/item/CS_URS_2023_02/978059541"/>
    <hyperlink ref="F553" r:id="rId54" display="https://podminky.urs.cz/item/CS_URS_2023_02/985311314"/>
    <hyperlink ref="F558" r:id="rId55" display="https://podminky.urs.cz/item/CS_URS_2023_02/985312131"/>
    <hyperlink ref="F563" r:id="rId56" display="https://podminky.urs.cz/item/CS_URS_2023_02/985323111"/>
    <hyperlink ref="F579" r:id="rId57" display="https://podminky.urs.cz/item/CS_URS_2023_02/997013111"/>
    <hyperlink ref="F581" r:id="rId58" display="https://podminky.urs.cz/item/CS_URS_2023_02/997013311"/>
    <hyperlink ref="F583" r:id="rId59" display="https://podminky.urs.cz/item/CS_URS_2023_02/997013321"/>
    <hyperlink ref="F586" r:id="rId60" display="https://podminky.urs.cz/item/CS_URS_2023_02/997013501"/>
    <hyperlink ref="F588" r:id="rId61" display="https://podminky.urs.cz/item/CS_URS_2023_02/997013509"/>
    <hyperlink ref="F591" r:id="rId62" display="https://podminky.urs.cz/item/CS_URS_2023_02/997013602"/>
    <hyperlink ref="F593" r:id="rId63" display="https://podminky.urs.cz/item/CS_URS_2023_02/997013603"/>
    <hyperlink ref="F595" r:id="rId64" display="https://podminky.urs.cz/item/CS_URS_2023_02/997013631"/>
    <hyperlink ref="F597" r:id="rId65" display="https://podminky.urs.cz/item/CS_URS_2023_02/997013645"/>
    <hyperlink ref="F599" r:id="rId66" display="https://podminky.urs.cz/item/CS_URS_2023_02/997013814"/>
    <hyperlink ref="F602" r:id="rId67" display="https://podminky.urs.cz/item/CS_URS_2023_02/998011002"/>
    <hyperlink ref="F606" r:id="rId68" display="https://podminky.urs.cz/item/CS_URS_2023_02/711111001"/>
    <hyperlink ref="F613" r:id="rId69" display="https://podminky.urs.cz/item/CS_URS_2023_02/711131811"/>
    <hyperlink ref="F624" r:id="rId70" display="https://podminky.urs.cz/item/CS_URS_2023_02/711141559"/>
    <hyperlink ref="F628" r:id="rId71" display="https://podminky.urs.cz/item/CS_URS_2023_02/711191001"/>
    <hyperlink ref="F637" r:id="rId72" display="https://podminky.urs.cz/item/CS_URS_2023_02/998711102"/>
    <hyperlink ref="F640" r:id="rId73" display="https://podminky.urs.cz/item/CS_URS_2023_02/713120811"/>
    <hyperlink ref="F658" r:id="rId74" display="https://podminky.urs.cz/item/CS_URS_2023_02/713121111"/>
    <hyperlink ref="F690" r:id="rId75" display="https://podminky.urs.cz/item/CS_URS_2023_02/998713202"/>
    <hyperlink ref="F693" r:id="rId76" display="https://podminky.urs.cz/item/CS_URS_2023_02/763111338"/>
    <hyperlink ref="F722" r:id="rId77" display="https://podminky.urs.cz/item/CS_URS_2023_02/763111339"/>
    <hyperlink ref="F735" r:id="rId78" display="https://podminky.urs.cz/item/CS_URS_2023_02/763111718"/>
    <hyperlink ref="F773" r:id="rId79" display="https://podminky.urs.cz/item/CS_URS_2023_02/763111723"/>
    <hyperlink ref="F779" r:id="rId80" display="https://podminky.urs.cz/item/CS_URS_2023_02/763111762"/>
    <hyperlink ref="F824" r:id="rId81" display="https://podminky.urs.cz/item/CS_URS_2023_02/763131721"/>
    <hyperlink ref="F830" r:id="rId82" display="https://podminky.urs.cz/item/CS_URS_2023_02/763131751"/>
    <hyperlink ref="F841" r:id="rId83" display="https://podminky.urs.cz/item/CS_URS_2023_02/763131752"/>
    <hyperlink ref="F853" r:id="rId84" display="https://podminky.urs.cz/item/CS_URS_2023_02/763131761"/>
    <hyperlink ref="F862" r:id="rId85" display="https://podminky.urs.cz/item/CS_URS_2023_02/763164523"/>
    <hyperlink ref="F870" r:id="rId86" display="https://podminky.urs.cz/item/CS_URS_2023_02/763164635"/>
    <hyperlink ref="F874" r:id="rId87" display="https://podminky.urs.cz/item/CS_URS_2023_02/763172351"/>
    <hyperlink ref="F877" r:id="rId88" display="https://podminky.urs.cz/item/CS_URS_2023_02/763181421"/>
    <hyperlink ref="F883" r:id="rId89" display="https://podminky.urs.cz/item/CS_URS_2023_02/763183112"/>
    <hyperlink ref="F888" r:id="rId90" display="https://podminky.urs.cz/item/CS_URS_2023_02/998763402"/>
    <hyperlink ref="F891" r:id="rId91" display="https://podminky.urs.cz/item/CS_URS_2023_02/764002851"/>
    <hyperlink ref="F899" r:id="rId92" display="https://podminky.urs.cz/item/CS_URS_2023_02/764216604"/>
    <hyperlink ref="F908" r:id="rId93" display="https://podminky.urs.cz/item/CS_URS_2023_02/998764102"/>
    <hyperlink ref="F911" r:id="rId94" display="https://podminky.urs.cz/item/CS_URS_2023_02/766694126"/>
    <hyperlink ref="F1060" r:id="rId95" display="https://podminky.urs.cz/item/CS_URS_2023_02/766441811"/>
    <hyperlink ref="F1068" r:id="rId96" display="https://podminky.urs.cz/item/CS_URS_2023_02/766441821"/>
    <hyperlink ref="F1076" r:id="rId97" display="https://podminky.urs.cz/item/CS_URS_2023_02/998766202"/>
    <hyperlink ref="F1114" r:id="rId98" display="https://podminky.urs.cz/item/CS_URS_2023_02/998767202"/>
    <hyperlink ref="F1117" r:id="rId99" display="https://podminky.urs.cz/item/CS_URS_2023_02/771121011"/>
    <hyperlink ref="F1123" r:id="rId100" display="https://podminky.urs.cz/item/CS_URS_2023_02/771161021"/>
    <hyperlink ref="F1133" r:id="rId101" display="https://podminky.urs.cz/item/CS_URS_2023_02/771474112"/>
    <hyperlink ref="F1140" r:id="rId102" display="https://podminky.urs.cz/item/CS_URS_2023_02/771574414"/>
    <hyperlink ref="F1150" r:id="rId103" display="https://podminky.urs.cz/item/CS_URS_2023_02/771577211"/>
    <hyperlink ref="F1158" r:id="rId104" display="https://podminky.urs.cz/item/CS_URS_2023_02/771591112"/>
    <hyperlink ref="F1166" r:id="rId105" display="https://podminky.urs.cz/item/CS_URS_2023_02/771591115"/>
    <hyperlink ref="F1191" r:id="rId106" display="https://podminky.urs.cz/item/CS_URS_2023_02/771591241"/>
    <hyperlink ref="F1199" r:id="rId107" display="https://podminky.urs.cz/item/CS_URS_2023_02/771591242"/>
    <hyperlink ref="F1207" r:id="rId108" display="https://podminky.urs.cz/item/CS_URS_2023_02/771591264"/>
    <hyperlink ref="F1220" r:id="rId109" display="https://podminky.urs.cz/item/CS_URS_2023_02/771592011"/>
    <hyperlink ref="F1222" r:id="rId110" display="https://podminky.urs.cz/item/CS_URS_2023_02/998771102"/>
    <hyperlink ref="F1233" r:id="rId111" display="https://podminky.urs.cz/item/CS_URS_2023_02/776111323"/>
    <hyperlink ref="F1237" r:id="rId112" display="https://podminky.urs.cz/item/CS_URS_2023_02/776121113"/>
    <hyperlink ref="F1239" r:id="rId113" display="https://podminky.urs.cz/item/CS_URS_2023_02/776221111"/>
    <hyperlink ref="F1246" r:id="rId114" display="https://podminky.urs.cz/item/CS_URS_2023_02/776223112"/>
    <hyperlink ref="F1248" r:id="rId115" display="https://podminky.urs.cz/item/CS_URS_2023_02/776321111"/>
    <hyperlink ref="F1255" r:id="rId116" display="https://podminky.urs.cz/item/CS_URS_2023_02/776321211"/>
    <hyperlink ref="F1259" r:id="rId117" display="https://podminky.urs.cz/item/CS_URS_2023_02/776411111"/>
    <hyperlink ref="F1266" r:id="rId118" display="https://podminky.urs.cz/item/CS_URS_2023_02/776411121"/>
    <hyperlink ref="F1272" r:id="rId119" display="https://podminky.urs.cz/item/CS_URS_2023_02/776431211"/>
    <hyperlink ref="F1276" r:id="rId120" display="https://podminky.urs.cz/item/CS_URS_2023_02/998776202"/>
    <hyperlink ref="F1279" r:id="rId121" display="https://podminky.urs.cz/item/CS_URS_2023_02/777111111"/>
    <hyperlink ref="F1281" r:id="rId122" display="https://podminky.urs.cz/item/CS_URS_2023_02/777131101"/>
    <hyperlink ref="F1293" r:id="rId123" display="https://podminky.urs.cz/item/CS_URS_2023_02/998777202"/>
    <hyperlink ref="F1296" r:id="rId124" display="https://podminky.urs.cz/item/CS_URS_2023_02/781121011"/>
    <hyperlink ref="F1298" r:id="rId125" display="https://podminky.urs.cz/item/CS_URS_2023_02/781131112"/>
    <hyperlink ref="F1313" r:id="rId126" display="https://podminky.urs.cz/item/CS_URS_2023_02/781131232"/>
    <hyperlink ref="F1328" r:id="rId127" display="https://podminky.urs.cz/item/CS_URS_2023_02/781161021"/>
    <hyperlink ref="F1358" r:id="rId128" display="https://podminky.urs.cz/item/CS_URS_2023_02/781474154"/>
    <hyperlink ref="F1390" r:id="rId129" display="https://podminky.urs.cz/item/CS_URS_2023_02/781495115"/>
    <hyperlink ref="F1418" r:id="rId130" display="https://podminky.urs.cz/item/CS_URS_2023_02/781495211"/>
    <hyperlink ref="F1420" r:id="rId131" display="https://podminky.urs.cz/item/CS_URS_2023_02/998781102"/>
    <hyperlink ref="F1423" r:id="rId132" display="https://podminky.urs.cz/item/CS_URS_2023_02/784121001"/>
    <hyperlink ref="F1427" r:id="rId133" display="https://podminky.urs.cz/item/CS_URS_2023_02/784171101"/>
    <hyperlink ref="F1436" r:id="rId134" display="https://podminky.urs.cz/item/CS_URS_2023_02/784171111"/>
    <hyperlink ref="F1441" r:id="rId135" display="https://podminky.urs.cz/item/CS_URS_2023_02/784181101"/>
    <hyperlink ref="F1445" r:id="rId136" display="https://podminky.urs.cz/item/CS_URS_2023_02/784211101"/>
    <hyperlink ref="F1452" r:id="rId137" display="https://podminky.urs.cz/item/CS_URS_2023_02/784221101"/>
    <hyperlink ref="F1463" r:id="rId138" display="https://podminky.urs.cz/item/CS_URS_2023_02/784221151"/>
    <hyperlink ref="F1471" r:id="rId139" display="https://podminky.urs.cz/item/CS_URS_2023_02/HZS13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14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Humanizace třetí domácnosti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1735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22. 12. 2023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1736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1737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1738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ROUND((SUM(BE86:BE190)),  2)</f>
        <v>0</v>
      </c>
      <c r="G33" s="40"/>
      <c r="H33" s="40"/>
      <c r="I33" s="150">
        <v>0.20999999999999999</v>
      </c>
      <c r="J33" s="149">
        <f>ROUND(((SUM(BE86:BE190))*I33),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ROUND((SUM(BF86:BF190)),  2)</f>
        <v>0</v>
      </c>
      <c r="G34" s="40"/>
      <c r="H34" s="40"/>
      <c r="I34" s="150">
        <v>0.14999999999999999</v>
      </c>
      <c r="J34" s="149">
        <f>ROUND(((SUM(BF86:BF190))*I34),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ROUND((SUM(BG86:BG190)),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ROUND((SUM(BH86:BH190)),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ROUND((SUM(BI86:BI190)),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Humanizace třetí domácnosti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ÚT - Ústřední vytápění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Klentnice 81, k.ú Klentnice, č.p. 389</v>
      </c>
      <c r="G52" s="42"/>
      <c r="H52" s="42"/>
      <c r="I52" s="34" t="s">
        <v>23</v>
      </c>
      <c r="J52" s="74" t="str">
        <f>IF(J12="","",J12)</f>
        <v>22. 12. 2023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Srdce v domě, p.o.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Ing.Jan Řehoř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111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1739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1740</v>
      </c>
      <c r="E62" s="176"/>
      <c r="F62" s="176"/>
      <c r="G62" s="176"/>
      <c r="H62" s="176"/>
      <c r="I62" s="176"/>
      <c r="J62" s="177">
        <f>J93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1741</v>
      </c>
      <c r="E63" s="176"/>
      <c r="F63" s="176"/>
      <c r="G63" s="176"/>
      <c r="H63" s="176"/>
      <c r="I63" s="176"/>
      <c r="J63" s="177">
        <f>J101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1742</v>
      </c>
      <c r="E64" s="176"/>
      <c r="F64" s="176"/>
      <c r="G64" s="176"/>
      <c r="H64" s="176"/>
      <c r="I64" s="176"/>
      <c r="J64" s="177">
        <f>J137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1743</v>
      </c>
      <c r="E65" s="176"/>
      <c r="F65" s="176"/>
      <c r="G65" s="176"/>
      <c r="H65" s="176"/>
      <c r="I65" s="176"/>
      <c r="J65" s="177">
        <f>J152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124</v>
      </c>
      <c r="E66" s="170"/>
      <c r="F66" s="170"/>
      <c r="G66" s="170"/>
      <c r="H66" s="170"/>
      <c r="I66" s="170"/>
      <c r="J66" s="171">
        <f>J186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125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Humanizace třetí domácnosti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99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ÚT - Ústřední vytápění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Klentnice 81, k.ú Klentnice, č.p. 389</v>
      </c>
      <c r="G80" s="42"/>
      <c r="H80" s="42"/>
      <c r="I80" s="34" t="s">
        <v>23</v>
      </c>
      <c r="J80" s="74" t="str">
        <f>IF(J12="","",J12)</f>
        <v>22. 12. 2023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>Srdce v domě, p.o.</v>
      </c>
      <c r="G82" s="42"/>
      <c r="H82" s="42"/>
      <c r="I82" s="34" t="s">
        <v>31</v>
      </c>
      <c r="J82" s="38" t="str">
        <f>E21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34</v>
      </c>
      <c r="J83" s="38" t="str">
        <f>E24</f>
        <v>Ing.Jan Řehoř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126</v>
      </c>
      <c r="D85" s="182" t="s">
        <v>58</v>
      </c>
      <c r="E85" s="182" t="s">
        <v>54</v>
      </c>
      <c r="F85" s="182" t="s">
        <v>55</v>
      </c>
      <c r="G85" s="182" t="s">
        <v>127</v>
      </c>
      <c r="H85" s="182" t="s">
        <v>128</v>
      </c>
      <c r="I85" s="182" t="s">
        <v>129</v>
      </c>
      <c r="J85" s="182" t="s">
        <v>103</v>
      </c>
      <c r="K85" s="183" t="s">
        <v>130</v>
      </c>
      <c r="L85" s="184"/>
      <c r="M85" s="94" t="s">
        <v>19</v>
      </c>
      <c r="N85" s="95" t="s">
        <v>43</v>
      </c>
      <c r="O85" s="95" t="s">
        <v>131</v>
      </c>
      <c r="P85" s="95" t="s">
        <v>132</v>
      </c>
      <c r="Q85" s="95" t="s">
        <v>133</v>
      </c>
      <c r="R85" s="95" t="s">
        <v>134</v>
      </c>
      <c r="S85" s="95" t="s">
        <v>135</v>
      </c>
      <c r="T85" s="96" t="s">
        <v>136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137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P87+P186</f>
        <v>0</v>
      </c>
      <c r="Q86" s="98"/>
      <c r="R86" s="187">
        <f>R87+R186</f>
        <v>0.91450607000000006</v>
      </c>
      <c r="S86" s="98"/>
      <c r="T86" s="188">
        <f>T87+T186</f>
        <v>1.4000000000000001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72</v>
      </c>
      <c r="AU86" s="19" t="s">
        <v>104</v>
      </c>
      <c r="BK86" s="189">
        <f>BK87+BK186</f>
        <v>0</v>
      </c>
    </row>
    <row r="87" s="12" customFormat="1" ht="25.92" customHeight="1">
      <c r="A87" s="12"/>
      <c r="B87" s="190"/>
      <c r="C87" s="191"/>
      <c r="D87" s="192" t="s">
        <v>72</v>
      </c>
      <c r="E87" s="193" t="s">
        <v>707</v>
      </c>
      <c r="F87" s="193" t="s">
        <v>708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P88+P93+P101+P137+P152</f>
        <v>0</v>
      </c>
      <c r="Q87" s="198"/>
      <c r="R87" s="199">
        <f>R88+R93+R101+R137+R152</f>
        <v>0.91450607000000006</v>
      </c>
      <c r="S87" s="198"/>
      <c r="T87" s="200">
        <f>T88+T93+T101+T137+T152</f>
        <v>1.4000000000000001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14</v>
      </c>
      <c r="AT87" s="202" t="s">
        <v>72</v>
      </c>
      <c r="AU87" s="202" t="s">
        <v>73</v>
      </c>
      <c r="AY87" s="201" t="s">
        <v>140</v>
      </c>
      <c r="BK87" s="203">
        <f>BK88+BK93+BK101+BK137+BK152</f>
        <v>0</v>
      </c>
    </row>
    <row r="88" s="12" customFormat="1" ht="22.8" customHeight="1">
      <c r="A88" s="12"/>
      <c r="B88" s="190"/>
      <c r="C88" s="191"/>
      <c r="D88" s="192" t="s">
        <v>72</v>
      </c>
      <c r="E88" s="204" t="s">
        <v>1744</v>
      </c>
      <c r="F88" s="204" t="s">
        <v>1745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SUM(P89:P92)</f>
        <v>0</v>
      </c>
      <c r="Q88" s="198"/>
      <c r="R88" s="199">
        <f>SUM(R89:R92)</f>
        <v>0.00071999999999999994</v>
      </c>
      <c r="S88" s="198"/>
      <c r="T88" s="200">
        <f>SUM(T89:T92)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14</v>
      </c>
      <c r="AT88" s="202" t="s">
        <v>72</v>
      </c>
      <c r="AU88" s="202" t="s">
        <v>81</v>
      </c>
      <c r="AY88" s="201" t="s">
        <v>140</v>
      </c>
      <c r="BK88" s="203">
        <f>SUM(BK89:BK92)</f>
        <v>0</v>
      </c>
    </row>
    <row r="89" s="2" customFormat="1" ht="24.15" customHeight="1">
      <c r="A89" s="40"/>
      <c r="B89" s="41"/>
      <c r="C89" s="206" t="s">
        <v>81</v>
      </c>
      <c r="D89" s="206" t="s">
        <v>143</v>
      </c>
      <c r="E89" s="207" t="s">
        <v>1746</v>
      </c>
      <c r="F89" s="208" t="s">
        <v>1747</v>
      </c>
      <c r="G89" s="209" t="s">
        <v>146</v>
      </c>
      <c r="H89" s="210">
        <v>2</v>
      </c>
      <c r="I89" s="211"/>
      <c r="J89" s="212">
        <f>ROUND(I89*H89,2)</f>
        <v>0</v>
      </c>
      <c r="K89" s="208" t="s">
        <v>147</v>
      </c>
      <c r="L89" s="46"/>
      <c r="M89" s="213" t="s">
        <v>19</v>
      </c>
      <c r="N89" s="214" t="s">
        <v>44</v>
      </c>
      <c r="O89" s="86"/>
      <c r="P89" s="215">
        <f>O89*H89</f>
        <v>0</v>
      </c>
      <c r="Q89" s="215">
        <v>0.00014999999999999999</v>
      </c>
      <c r="R89" s="215">
        <f>Q89*H89</f>
        <v>0.00029999999999999997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248</v>
      </c>
      <c r="AT89" s="217" t="s">
        <v>143</v>
      </c>
      <c r="AU89" s="217" t="s">
        <v>14</v>
      </c>
      <c r="AY89" s="19" t="s">
        <v>140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81</v>
      </c>
      <c r="BK89" s="218">
        <f>ROUND(I89*H89,2)</f>
        <v>0</v>
      </c>
      <c r="BL89" s="19" t="s">
        <v>248</v>
      </c>
      <c r="BM89" s="217" t="s">
        <v>1748</v>
      </c>
    </row>
    <row r="90" s="2" customFormat="1">
      <c r="A90" s="40"/>
      <c r="B90" s="41"/>
      <c r="C90" s="42"/>
      <c r="D90" s="219" t="s">
        <v>150</v>
      </c>
      <c r="E90" s="42"/>
      <c r="F90" s="220" t="s">
        <v>1749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150</v>
      </c>
      <c r="AU90" s="19" t="s">
        <v>14</v>
      </c>
    </row>
    <row r="91" s="2" customFormat="1" ht="24.15" customHeight="1">
      <c r="A91" s="40"/>
      <c r="B91" s="41"/>
      <c r="C91" s="206" t="s">
        <v>14</v>
      </c>
      <c r="D91" s="206" t="s">
        <v>143</v>
      </c>
      <c r="E91" s="207" t="s">
        <v>1750</v>
      </c>
      <c r="F91" s="208" t="s">
        <v>1751</v>
      </c>
      <c r="G91" s="209" t="s">
        <v>146</v>
      </c>
      <c r="H91" s="210">
        <v>6</v>
      </c>
      <c r="I91" s="211"/>
      <c r="J91" s="212">
        <f>ROUND(I91*H91,2)</f>
        <v>0</v>
      </c>
      <c r="K91" s="208" t="s">
        <v>147</v>
      </c>
      <c r="L91" s="46"/>
      <c r="M91" s="213" t="s">
        <v>19</v>
      </c>
      <c r="N91" s="214" t="s">
        <v>44</v>
      </c>
      <c r="O91" s="86"/>
      <c r="P91" s="215">
        <f>O91*H91</f>
        <v>0</v>
      </c>
      <c r="Q91" s="215">
        <v>6.9999999999999994E-05</v>
      </c>
      <c r="R91" s="215">
        <f>Q91*H91</f>
        <v>0.00041999999999999996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248</v>
      </c>
      <c r="AT91" s="217" t="s">
        <v>143</v>
      </c>
      <c r="AU91" s="217" t="s">
        <v>14</v>
      </c>
      <c r="AY91" s="19" t="s">
        <v>140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81</v>
      </c>
      <c r="BK91" s="218">
        <f>ROUND(I91*H91,2)</f>
        <v>0</v>
      </c>
      <c r="BL91" s="19" t="s">
        <v>248</v>
      </c>
      <c r="BM91" s="217" t="s">
        <v>1752</v>
      </c>
    </row>
    <row r="92" s="2" customFormat="1">
      <c r="A92" s="40"/>
      <c r="B92" s="41"/>
      <c r="C92" s="42"/>
      <c r="D92" s="219" t="s">
        <v>150</v>
      </c>
      <c r="E92" s="42"/>
      <c r="F92" s="220" t="s">
        <v>1753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150</v>
      </c>
      <c r="AU92" s="19" t="s">
        <v>14</v>
      </c>
    </row>
    <row r="93" s="12" customFormat="1" ht="22.8" customHeight="1">
      <c r="A93" s="12"/>
      <c r="B93" s="190"/>
      <c r="C93" s="191"/>
      <c r="D93" s="192" t="s">
        <v>72</v>
      </c>
      <c r="E93" s="204" t="s">
        <v>1754</v>
      </c>
      <c r="F93" s="204" t="s">
        <v>1755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SUM(P94:P100)</f>
        <v>0</v>
      </c>
      <c r="Q93" s="198"/>
      <c r="R93" s="199">
        <f>SUM(R94:R100)</f>
        <v>0.0034000000000000002</v>
      </c>
      <c r="S93" s="198"/>
      <c r="T93" s="200">
        <f>SUM(T94:T100)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14</v>
      </c>
      <c r="AT93" s="202" t="s">
        <v>72</v>
      </c>
      <c r="AU93" s="202" t="s">
        <v>81</v>
      </c>
      <c r="AY93" s="201" t="s">
        <v>140</v>
      </c>
      <c r="BK93" s="203">
        <f>SUM(BK94:BK100)</f>
        <v>0</v>
      </c>
    </row>
    <row r="94" s="2" customFormat="1" ht="24.15" customHeight="1">
      <c r="A94" s="40"/>
      <c r="B94" s="41"/>
      <c r="C94" s="206" t="s">
        <v>141</v>
      </c>
      <c r="D94" s="206" t="s">
        <v>143</v>
      </c>
      <c r="E94" s="207" t="s">
        <v>1756</v>
      </c>
      <c r="F94" s="208" t="s">
        <v>1757</v>
      </c>
      <c r="G94" s="209" t="s">
        <v>1758</v>
      </c>
      <c r="H94" s="210">
        <v>5</v>
      </c>
      <c r="I94" s="211"/>
      <c r="J94" s="212">
        <f>ROUND(I94*H94,2)</f>
        <v>0</v>
      </c>
      <c r="K94" s="208" t="s">
        <v>147</v>
      </c>
      <c r="L94" s="46"/>
      <c r="M94" s="213" t="s">
        <v>19</v>
      </c>
      <c r="N94" s="214" t="s">
        <v>44</v>
      </c>
      <c r="O94" s="86"/>
      <c r="P94" s="215">
        <f>O94*H94</f>
        <v>0</v>
      </c>
      <c r="Q94" s="215">
        <v>0.00068000000000000005</v>
      </c>
      <c r="R94" s="215">
        <f>Q94*H94</f>
        <v>0.0034000000000000002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248</v>
      </c>
      <c r="AT94" s="217" t="s">
        <v>143</v>
      </c>
      <c r="AU94" s="217" t="s">
        <v>14</v>
      </c>
      <c r="AY94" s="19" t="s">
        <v>140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ROUND(I94*H94,2)</f>
        <v>0</v>
      </c>
      <c r="BL94" s="19" t="s">
        <v>248</v>
      </c>
      <c r="BM94" s="217" t="s">
        <v>1759</v>
      </c>
    </row>
    <row r="95" s="2" customFormat="1">
      <c r="A95" s="40"/>
      <c r="B95" s="41"/>
      <c r="C95" s="42"/>
      <c r="D95" s="219" t="s">
        <v>150</v>
      </c>
      <c r="E95" s="42"/>
      <c r="F95" s="220" t="s">
        <v>1760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150</v>
      </c>
      <c r="AU95" s="19" t="s">
        <v>14</v>
      </c>
    </row>
    <row r="96" s="2" customFormat="1" ht="16.5" customHeight="1">
      <c r="A96" s="40"/>
      <c r="B96" s="41"/>
      <c r="C96" s="268" t="s">
        <v>148</v>
      </c>
      <c r="D96" s="268" t="s">
        <v>329</v>
      </c>
      <c r="E96" s="269" t="s">
        <v>794</v>
      </c>
      <c r="F96" s="270" t="s">
        <v>1761</v>
      </c>
      <c r="G96" s="271" t="s">
        <v>146</v>
      </c>
      <c r="H96" s="272">
        <v>4</v>
      </c>
      <c r="I96" s="273"/>
      <c r="J96" s="274">
        <f>ROUND(I96*H96,2)</f>
        <v>0</v>
      </c>
      <c r="K96" s="270" t="s">
        <v>19</v>
      </c>
      <c r="L96" s="275"/>
      <c r="M96" s="276" t="s">
        <v>19</v>
      </c>
      <c r="N96" s="277" t="s">
        <v>44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377</v>
      </c>
      <c r="AT96" s="217" t="s">
        <v>329</v>
      </c>
      <c r="AU96" s="217" t="s">
        <v>14</v>
      </c>
      <c r="AY96" s="19" t="s">
        <v>140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81</v>
      </c>
      <c r="BK96" s="218">
        <f>ROUND(I96*H96,2)</f>
        <v>0</v>
      </c>
      <c r="BL96" s="19" t="s">
        <v>248</v>
      </c>
      <c r="BM96" s="217" t="s">
        <v>1762</v>
      </c>
    </row>
    <row r="97" s="2" customFormat="1" ht="16.5" customHeight="1">
      <c r="A97" s="40"/>
      <c r="B97" s="41"/>
      <c r="C97" s="268" t="s">
        <v>174</v>
      </c>
      <c r="D97" s="268" t="s">
        <v>329</v>
      </c>
      <c r="E97" s="269" t="s">
        <v>330</v>
      </c>
      <c r="F97" s="270" t="s">
        <v>1763</v>
      </c>
      <c r="G97" s="271" t="s">
        <v>146</v>
      </c>
      <c r="H97" s="272">
        <v>1</v>
      </c>
      <c r="I97" s="273"/>
      <c r="J97" s="274">
        <f>ROUND(I97*H97,2)</f>
        <v>0</v>
      </c>
      <c r="K97" s="270" t="s">
        <v>19</v>
      </c>
      <c r="L97" s="275"/>
      <c r="M97" s="276" t="s">
        <v>19</v>
      </c>
      <c r="N97" s="277" t="s">
        <v>44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377</v>
      </c>
      <c r="AT97" s="217" t="s">
        <v>329</v>
      </c>
      <c r="AU97" s="217" t="s">
        <v>14</v>
      </c>
      <c r="AY97" s="19" t="s">
        <v>140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81</v>
      </c>
      <c r="BK97" s="218">
        <f>ROUND(I97*H97,2)</f>
        <v>0</v>
      </c>
      <c r="BL97" s="19" t="s">
        <v>248</v>
      </c>
      <c r="BM97" s="217" t="s">
        <v>1764</v>
      </c>
    </row>
    <row r="98" s="2" customFormat="1" ht="16.5" customHeight="1">
      <c r="A98" s="40"/>
      <c r="B98" s="41"/>
      <c r="C98" s="206" t="s">
        <v>180</v>
      </c>
      <c r="D98" s="206" t="s">
        <v>143</v>
      </c>
      <c r="E98" s="207" t="s">
        <v>1765</v>
      </c>
      <c r="F98" s="208" t="s">
        <v>1766</v>
      </c>
      <c r="G98" s="209" t="s">
        <v>636</v>
      </c>
      <c r="H98" s="210">
        <v>1</v>
      </c>
      <c r="I98" s="211"/>
      <c r="J98" s="212">
        <f>ROUND(I98*H98,2)</f>
        <v>0</v>
      </c>
      <c r="K98" s="208" t="s">
        <v>19</v>
      </c>
      <c r="L98" s="46"/>
      <c r="M98" s="213" t="s">
        <v>19</v>
      </c>
      <c r="N98" s="214" t="s">
        <v>44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248</v>
      </c>
      <c r="AT98" s="217" t="s">
        <v>143</v>
      </c>
      <c r="AU98" s="217" t="s">
        <v>14</v>
      </c>
      <c r="AY98" s="19" t="s">
        <v>140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81</v>
      </c>
      <c r="BK98" s="218">
        <f>ROUND(I98*H98,2)</f>
        <v>0</v>
      </c>
      <c r="BL98" s="19" t="s">
        <v>248</v>
      </c>
      <c r="BM98" s="217" t="s">
        <v>1767</v>
      </c>
    </row>
    <row r="99" s="2" customFormat="1" ht="24.15" customHeight="1">
      <c r="A99" s="40"/>
      <c r="B99" s="41"/>
      <c r="C99" s="206" t="s">
        <v>190</v>
      </c>
      <c r="D99" s="206" t="s">
        <v>143</v>
      </c>
      <c r="E99" s="207" t="s">
        <v>1768</v>
      </c>
      <c r="F99" s="208" t="s">
        <v>1769</v>
      </c>
      <c r="G99" s="209" t="s">
        <v>814</v>
      </c>
      <c r="H99" s="278"/>
      <c r="I99" s="211"/>
      <c r="J99" s="212">
        <f>ROUND(I99*H99,2)</f>
        <v>0</v>
      </c>
      <c r="K99" s="208" t="s">
        <v>147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248</v>
      </c>
      <c r="AT99" s="217" t="s">
        <v>143</v>
      </c>
      <c r="AU99" s="217" t="s">
        <v>14</v>
      </c>
      <c r="AY99" s="19" t="s">
        <v>140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ROUND(I99*H99,2)</f>
        <v>0</v>
      </c>
      <c r="BL99" s="19" t="s">
        <v>248</v>
      </c>
      <c r="BM99" s="217" t="s">
        <v>1770</v>
      </c>
    </row>
    <row r="100" s="2" customFormat="1">
      <c r="A100" s="40"/>
      <c r="B100" s="41"/>
      <c r="C100" s="42"/>
      <c r="D100" s="219" t="s">
        <v>150</v>
      </c>
      <c r="E100" s="42"/>
      <c r="F100" s="220" t="s">
        <v>1771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150</v>
      </c>
      <c r="AU100" s="19" t="s">
        <v>14</v>
      </c>
    </row>
    <row r="101" s="12" customFormat="1" ht="22.8" customHeight="1">
      <c r="A101" s="12"/>
      <c r="B101" s="190"/>
      <c r="C101" s="191"/>
      <c r="D101" s="192" t="s">
        <v>72</v>
      </c>
      <c r="E101" s="204" t="s">
        <v>1772</v>
      </c>
      <c r="F101" s="204" t="s">
        <v>1773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SUM(P102:P136)</f>
        <v>0</v>
      </c>
      <c r="Q101" s="198"/>
      <c r="R101" s="199">
        <f>SUM(R102:R136)</f>
        <v>0.11337941000000001</v>
      </c>
      <c r="S101" s="198"/>
      <c r="T101" s="200">
        <f>SUM(T102:T136)</f>
        <v>0.21000000000000002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14</v>
      </c>
      <c r="AT101" s="202" t="s">
        <v>72</v>
      </c>
      <c r="AU101" s="202" t="s">
        <v>81</v>
      </c>
      <c r="AY101" s="201" t="s">
        <v>140</v>
      </c>
      <c r="BK101" s="203">
        <f>SUM(BK102:BK136)</f>
        <v>0</v>
      </c>
    </row>
    <row r="102" s="2" customFormat="1" ht="16.5" customHeight="1">
      <c r="A102" s="40"/>
      <c r="B102" s="41"/>
      <c r="C102" s="206" t="s">
        <v>196</v>
      </c>
      <c r="D102" s="206" t="s">
        <v>143</v>
      </c>
      <c r="E102" s="207" t="s">
        <v>1774</v>
      </c>
      <c r="F102" s="208" t="s">
        <v>1775</v>
      </c>
      <c r="G102" s="209" t="s">
        <v>303</v>
      </c>
      <c r="H102" s="210">
        <v>50</v>
      </c>
      <c r="I102" s="211"/>
      <c r="J102" s="212">
        <f>ROUND(I102*H102,2)</f>
        <v>0</v>
      </c>
      <c r="K102" s="208" t="s">
        <v>147</v>
      </c>
      <c r="L102" s="46"/>
      <c r="M102" s="213" t="s">
        <v>19</v>
      </c>
      <c r="N102" s="214" t="s">
        <v>44</v>
      </c>
      <c r="O102" s="86"/>
      <c r="P102" s="215">
        <f>O102*H102</f>
        <v>0</v>
      </c>
      <c r="Q102" s="215">
        <v>2.0000000000000002E-05</v>
      </c>
      <c r="R102" s="215">
        <f>Q102*H102</f>
        <v>0.001</v>
      </c>
      <c r="S102" s="215">
        <v>0.001</v>
      </c>
      <c r="T102" s="216">
        <f>S102*H102</f>
        <v>0.050000000000000003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248</v>
      </c>
      <c r="AT102" s="217" t="s">
        <v>143</v>
      </c>
      <c r="AU102" s="217" t="s">
        <v>14</v>
      </c>
      <c r="AY102" s="19" t="s">
        <v>140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ROUND(I102*H102,2)</f>
        <v>0</v>
      </c>
      <c r="BL102" s="19" t="s">
        <v>248</v>
      </c>
      <c r="BM102" s="217" t="s">
        <v>1776</v>
      </c>
    </row>
    <row r="103" s="2" customFormat="1">
      <c r="A103" s="40"/>
      <c r="B103" s="41"/>
      <c r="C103" s="42"/>
      <c r="D103" s="219" t="s">
        <v>150</v>
      </c>
      <c r="E103" s="42"/>
      <c r="F103" s="220" t="s">
        <v>1777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150</v>
      </c>
      <c r="AU103" s="19" t="s">
        <v>14</v>
      </c>
    </row>
    <row r="104" s="2" customFormat="1" ht="16.5" customHeight="1">
      <c r="A104" s="40"/>
      <c r="B104" s="41"/>
      <c r="C104" s="206" t="s">
        <v>203</v>
      </c>
      <c r="D104" s="206" t="s">
        <v>143</v>
      </c>
      <c r="E104" s="207" t="s">
        <v>1778</v>
      </c>
      <c r="F104" s="208" t="s">
        <v>1779</v>
      </c>
      <c r="G104" s="209" t="s">
        <v>303</v>
      </c>
      <c r="H104" s="210">
        <v>50</v>
      </c>
      <c r="I104" s="211"/>
      <c r="J104" s="212">
        <f>ROUND(I104*H104,2)</f>
        <v>0</v>
      </c>
      <c r="K104" s="208" t="s">
        <v>147</v>
      </c>
      <c r="L104" s="46"/>
      <c r="M104" s="213" t="s">
        <v>19</v>
      </c>
      <c r="N104" s="214" t="s">
        <v>44</v>
      </c>
      <c r="O104" s="86"/>
      <c r="P104" s="215">
        <f>O104*H104</f>
        <v>0</v>
      </c>
      <c r="Q104" s="215">
        <v>2.0000000000000002E-05</v>
      </c>
      <c r="R104" s="215">
        <f>Q104*H104</f>
        <v>0.001</v>
      </c>
      <c r="S104" s="215">
        <v>0.0032000000000000002</v>
      </c>
      <c r="T104" s="216">
        <f>S104*H104</f>
        <v>0.16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248</v>
      </c>
      <c r="AT104" s="217" t="s">
        <v>143</v>
      </c>
      <c r="AU104" s="217" t="s">
        <v>14</v>
      </c>
      <c r="AY104" s="19" t="s">
        <v>140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81</v>
      </c>
      <c r="BK104" s="218">
        <f>ROUND(I104*H104,2)</f>
        <v>0</v>
      </c>
      <c r="BL104" s="19" t="s">
        <v>248</v>
      </c>
      <c r="BM104" s="217" t="s">
        <v>1780</v>
      </c>
    </row>
    <row r="105" s="2" customFormat="1">
      <c r="A105" s="40"/>
      <c r="B105" s="41"/>
      <c r="C105" s="42"/>
      <c r="D105" s="219" t="s">
        <v>150</v>
      </c>
      <c r="E105" s="42"/>
      <c r="F105" s="220" t="s">
        <v>1781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150</v>
      </c>
      <c r="AU105" s="19" t="s">
        <v>14</v>
      </c>
    </row>
    <row r="106" s="2" customFormat="1" ht="24.15" customHeight="1">
      <c r="A106" s="40"/>
      <c r="B106" s="41"/>
      <c r="C106" s="206" t="s">
        <v>211</v>
      </c>
      <c r="D106" s="206" t="s">
        <v>143</v>
      </c>
      <c r="E106" s="207" t="s">
        <v>1782</v>
      </c>
      <c r="F106" s="208" t="s">
        <v>1783</v>
      </c>
      <c r="G106" s="209" t="s">
        <v>146</v>
      </c>
      <c r="H106" s="210">
        <v>2</v>
      </c>
      <c r="I106" s="211"/>
      <c r="J106" s="212">
        <f>ROUND(I106*H106,2)</f>
        <v>0</v>
      </c>
      <c r="K106" s="208" t="s">
        <v>147</v>
      </c>
      <c r="L106" s="46"/>
      <c r="M106" s="213" t="s">
        <v>19</v>
      </c>
      <c r="N106" s="214" t="s">
        <v>44</v>
      </c>
      <c r="O106" s="86"/>
      <c r="P106" s="215">
        <f>O106*H106</f>
        <v>0</v>
      </c>
      <c r="Q106" s="215">
        <v>0.00054000000000000001</v>
      </c>
      <c r="R106" s="215">
        <f>Q106*H106</f>
        <v>0.00108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248</v>
      </c>
      <c r="AT106" s="217" t="s">
        <v>143</v>
      </c>
      <c r="AU106" s="217" t="s">
        <v>14</v>
      </c>
      <c r="AY106" s="19" t="s">
        <v>140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81</v>
      </c>
      <c r="BK106" s="218">
        <f>ROUND(I106*H106,2)</f>
        <v>0</v>
      </c>
      <c r="BL106" s="19" t="s">
        <v>248</v>
      </c>
      <c r="BM106" s="217" t="s">
        <v>1784</v>
      </c>
    </row>
    <row r="107" s="2" customFormat="1">
      <c r="A107" s="40"/>
      <c r="B107" s="41"/>
      <c r="C107" s="42"/>
      <c r="D107" s="219" t="s">
        <v>150</v>
      </c>
      <c r="E107" s="42"/>
      <c r="F107" s="220" t="s">
        <v>1785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150</v>
      </c>
      <c r="AU107" s="19" t="s">
        <v>14</v>
      </c>
    </row>
    <row r="108" s="2" customFormat="1" ht="24.15" customHeight="1">
      <c r="A108" s="40"/>
      <c r="B108" s="41"/>
      <c r="C108" s="206" t="s">
        <v>217</v>
      </c>
      <c r="D108" s="206" t="s">
        <v>143</v>
      </c>
      <c r="E108" s="207" t="s">
        <v>1786</v>
      </c>
      <c r="F108" s="208" t="s">
        <v>1787</v>
      </c>
      <c r="G108" s="209" t="s">
        <v>146</v>
      </c>
      <c r="H108" s="210">
        <v>2</v>
      </c>
      <c r="I108" s="211"/>
      <c r="J108" s="212">
        <f>ROUND(I108*H108,2)</f>
        <v>0</v>
      </c>
      <c r="K108" s="208" t="s">
        <v>147</v>
      </c>
      <c r="L108" s="46"/>
      <c r="M108" s="213" t="s">
        <v>19</v>
      </c>
      <c r="N108" s="214" t="s">
        <v>44</v>
      </c>
      <c r="O108" s="86"/>
      <c r="P108" s="215">
        <f>O108*H108</f>
        <v>0</v>
      </c>
      <c r="Q108" s="215">
        <v>0.00059999999999999995</v>
      </c>
      <c r="R108" s="215">
        <f>Q108*H108</f>
        <v>0.0011999999999999999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248</v>
      </c>
      <c r="AT108" s="217" t="s">
        <v>143</v>
      </c>
      <c r="AU108" s="217" t="s">
        <v>14</v>
      </c>
      <c r="AY108" s="19" t="s">
        <v>140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ROUND(I108*H108,2)</f>
        <v>0</v>
      </c>
      <c r="BL108" s="19" t="s">
        <v>248</v>
      </c>
      <c r="BM108" s="217" t="s">
        <v>1788</v>
      </c>
    </row>
    <row r="109" s="2" customFormat="1">
      <c r="A109" s="40"/>
      <c r="B109" s="41"/>
      <c r="C109" s="42"/>
      <c r="D109" s="219" t="s">
        <v>150</v>
      </c>
      <c r="E109" s="42"/>
      <c r="F109" s="220" t="s">
        <v>1789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150</v>
      </c>
      <c r="AU109" s="19" t="s">
        <v>14</v>
      </c>
    </row>
    <row r="110" s="2" customFormat="1" ht="16.5" customHeight="1">
      <c r="A110" s="40"/>
      <c r="B110" s="41"/>
      <c r="C110" s="206" t="s">
        <v>223</v>
      </c>
      <c r="D110" s="206" t="s">
        <v>143</v>
      </c>
      <c r="E110" s="207" t="s">
        <v>1790</v>
      </c>
      <c r="F110" s="208" t="s">
        <v>1791</v>
      </c>
      <c r="G110" s="209" t="s">
        <v>303</v>
      </c>
      <c r="H110" s="210">
        <v>20.977</v>
      </c>
      <c r="I110" s="211"/>
      <c r="J110" s="212">
        <f>ROUND(I110*H110,2)</f>
        <v>0</v>
      </c>
      <c r="K110" s="208" t="s">
        <v>147</v>
      </c>
      <c r="L110" s="46"/>
      <c r="M110" s="213" t="s">
        <v>19</v>
      </c>
      <c r="N110" s="214" t="s">
        <v>44</v>
      </c>
      <c r="O110" s="86"/>
      <c r="P110" s="215">
        <f>O110*H110</f>
        <v>0</v>
      </c>
      <c r="Q110" s="215">
        <v>0.00046000000000000001</v>
      </c>
      <c r="R110" s="215">
        <f>Q110*H110</f>
        <v>0.0096494200000000006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248</v>
      </c>
      <c r="AT110" s="217" t="s">
        <v>143</v>
      </c>
      <c r="AU110" s="217" t="s">
        <v>14</v>
      </c>
      <c r="AY110" s="19" t="s">
        <v>140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81</v>
      </c>
      <c r="BK110" s="218">
        <f>ROUND(I110*H110,2)</f>
        <v>0</v>
      </c>
      <c r="BL110" s="19" t="s">
        <v>248</v>
      </c>
      <c r="BM110" s="217" t="s">
        <v>1792</v>
      </c>
    </row>
    <row r="111" s="2" customFormat="1">
      <c r="A111" s="40"/>
      <c r="B111" s="41"/>
      <c r="C111" s="42"/>
      <c r="D111" s="219" t="s">
        <v>150</v>
      </c>
      <c r="E111" s="42"/>
      <c r="F111" s="220" t="s">
        <v>1793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150</v>
      </c>
      <c r="AU111" s="19" t="s">
        <v>14</v>
      </c>
    </row>
    <row r="112" s="14" customFormat="1">
      <c r="A112" s="14"/>
      <c r="B112" s="235"/>
      <c r="C112" s="236"/>
      <c r="D112" s="226" t="s">
        <v>152</v>
      </c>
      <c r="E112" s="237" t="s">
        <v>19</v>
      </c>
      <c r="F112" s="238" t="s">
        <v>1794</v>
      </c>
      <c r="G112" s="236"/>
      <c r="H112" s="239">
        <v>20.977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152</v>
      </c>
      <c r="AU112" s="245" t="s">
        <v>14</v>
      </c>
      <c r="AV112" s="14" t="s">
        <v>14</v>
      </c>
      <c r="AW112" s="14" t="s">
        <v>33</v>
      </c>
      <c r="AX112" s="14" t="s">
        <v>81</v>
      </c>
      <c r="AY112" s="245" t="s">
        <v>140</v>
      </c>
    </row>
    <row r="113" s="2" customFormat="1" ht="16.5" customHeight="1">
      <c r="A113" s="40"/>
      <c r="B113" s="41"/>
      <c r="C113" s="206" t="s">
        <v>228</v>
      </c>
      <c r="D113" s="206" t="s">
        <v>143</v>
      </c>
      <c r="E113" s="207" t="s">
        <v>1795</v>
      </c>
      <c r="F113" s="208" t="s">
        <v>1796</v>
      </c>
      <c r="G113" s="209" t="s">
        <v>303</v>
      </c>
      <c r="H113" s="210">
        <v>30.315999999999999</v>
      </c>
      <c r="I113" s="211"/>
      <c r="J113" s="212">
        <f>ROUND(I113*H113,2)</f>
        <v>0</v>
      </c>
      <c r="K113" s="208" t="s">
        <v>147</v>
      </c>
      <c r="L113" s="46"/>
      <c r="M113" s="213" t="s">
        <v>19</v>
      </c>
      <c r="N113" s="214" t="s">
        <v>44</v>
      </c>
      <c r="O113" s="86"/>
      <c r="P113" s="215">
        <f>O113*H113</f>
        <v>0</v>
      </c>
      <c r="Q113" s="215">
        <v>0.00071000000000000002</v>
      </c>
      <c r="R113" s="215">
        <f>Q113*H113</f>
        <v>0.021524359999999999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248</v>
      </c>
      <c r="AT113" s="217" t="s">
        <v>143</v>
      </c>
      <c r="AU113" s="217" t="s">
        <v>14</v>
      </c>
      <c r="AY113" s="19" t="s">
        <v>140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81</v>
      </c>
      <c r="BK113" s="218">
        <f>ROUND(I113*H113,2)</f>
        <v>0</v>
      </c>
      <c r="BL113" s="19" t="s">
        <v>248</v>
      </c>
      <c r="BM113" s="217" t="s">
        <v>1797</v>
      </c>
    </row>
    <row r="114" s="2" customFormat="1">
      <c r="A114" s="40"/>
      <c r="B114" s="41"/>
      <c r="C114" s="42"/>
      <c r="D114" s="219" t="s">
        <v>150</v>
      </c>
      <c r="E114" s="42"/>
      <c r="F114" s="220" t="s">
        <v>1798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150</v>
      </c>
      <c r="AU114" s="19" t="s">
        <v>14</v>
      </c>
    </row>
    <row r="115" s="2" customFormat="1" ht="16.5" customHeight="1">
      <c r="A115" s="40"/>
      <c r="B115" s="41"/>
      <c r="C115" s="206" t="s">
        <v>234</v>
      </c>
      <c r="D115" s="206" t="s">
        <v>143</v>
      </c>
      <c r="E115" s="207" t="s">
        <v>1799</v>
      </c>
      <c r="F115" s="208" t="s">
        <v>1800</v>
      </c>
      <c r="G115" s="209" t="s">
        <v>303</v>
      </c>
      <c r="H115" s="210">
        <v>25.443000000000001</v>
      </c>
      <c r="I115" s="211"/>
      <c r="J115" s="212">
        <f>ROUND(I115*H115,2)</f>
        <v>0</v>
      </c>
      <c r="K115" s="208" t="s">
        <v>147</v>
      </c>
      <c r="L115" s="46"/>
      <c r="M115" s="213" t="s">
        <v>19</v>
      </c>
      <c r="N115" s="214" t="s">
        <v>44</v>
      </c>
      <c r="O115" s="86"/>
      <c r="P115" s="215">
        <f>O115*H115</f>
        <v>0</v>
      </c>
      <c r="Q115" s="215">
        <v>0.00125</v>
      </c>
      <c r="R115" s="215">
        <f>Q115*H115</f>
        <v>0.031803750000000006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248</v>
      </c>
      <c r="AT115" s="217" t="s">
        <v>143</v>
      </c>
      <c r="AU115" s="217" t="s">
        <v>14</v>
      </c>
      <c r="AY115" s="19" t="s">
        <v>140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81</v>
      </c>
      <c r="BK115" s="218">
        <f>ROUND(I115*H115,2)</f>
        <v>0</v>
      </c>
      <c r="BL115" s="19" t="s">
        <v>248</v>
      </c>
      <c r="BM115" s="217" t="s">
        <v>1801</v>
      </c>
    </row>
    <row r="116" s="2" customFormat="1">
      <c r="A116" s="40"/>
      <c r="B116" s="41"/>
      <c r="C116" s="42"/>
      <c r="D116" s="219" t="s">
        <v>150</v>
      </c>
      <c r="E116" s="42"/>
      <c r="F116" s="220" t="s">
        <v>1802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150</v>
      </c>
      <c r="AU116" s="19" t="s">
        <v>14</v>
      </c>
    </row>
    <row r="117" s="14" customFormat="1">
      <c r="A117" s="14"/>
      <c r="B117" s="235"/>
      <c r="C117" s="236"/>
      <c r="D117" s="226" t="s">
        <v>152</v>
      </c>
      <c r="E117" s="237" t="s">
        <v>19</v>
      </c>
      <c r="F117" s="238" t="s">
        <v>1803</v>
      </c>
      <c r="G117" s="236"/>
      <c r="H117" s="239">
        <v>25.443000000000001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152</v>
      </c>
      <c r="AU117" s="245" t="s">
        <v>14</v>
      </c>
      <c r="AV117" s="14" t="s">
        <v>14</v>
      </c>
      <c r="AW117" s="14" t="s">
        <v>33</v>
      </c>
      <c r="AX117" s="14" t="s">
        <v>81</v>
      </c>
      <c r="AY117" s="245" t="s">
        <v>140</v>
      </c>
    </row>
    <row r="118" s="2" customFormat="1" ht="16.5" customHeight="1">
      <c r="A118" s="40"/>
      <c r="B118" s="41"/>
      <c r="C118" s="206" t="s">
        <v>8</v>
      </c>
      <c r="D118" s="206" t="s">
        <v>143</v>
      </c>
      <c r="E118" s="207" t="s">
        <v>1804</v>
      </c>
      <c r="F118" s="208" t="s">
        <v>1805</v>
      </c>
      <c r="G118" s="209" t="s">
        <v>146</v>
      </c>
      <c r="H118" s="210">
        <v>6</v>
      </c>
      <c r="I118" s="211"/>
      <c r="J118" s="212">
        <f>ROUND(I118*H118,2)</f>
        <v>0</v>
      </c>
      <c r="K118" s="208" t="s">
        <v>147</v>
      </c>
      <c r="L118" s="46"/>
      <c r="M118" s="213" t="s">
        <v>19</v>
      </c>
      <c r="N118" s="214" t="s">
        <v>44</v>
      </c>
      <c r="O118" s="86"/>
      <c r="P118" s="215">
        <f>O118*H118</f>
        <v>0</v>
      </c>
      <c r="Q118" s="215">
        <v>1.0000000000000001E-05</v>
      </c>
      <c r="R118" s="215">
        <f>Q118*H118</f>
        <v>6.0000000000000008E-05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248</v>
      </c>
      <c r="AT118" s="217" t="s">
        <v>143</v>
      </c>
      <c r="AU118" s="217" t="s">
        <v>14</v>
      </c>
      <c r="AY118" s="19" t="s">
        <v>140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81</v>
      </c>
      <c r="BK118" s="218">
        <f>ROUND(I118*H118,2)</f>
        <v>0</v>
      </c>
      <c r="BL118" s="19" t="s">
        <v>248</v>
      </c>
      <c r="BM118" s="217" t="s">
        <v>1806</v>
      </c>
    </row>
    <row r="119" s="2" customFormat="1">
      <c r="A119" s="40"/>
      <c r="B119" s="41"/>
      <c r="C119" s="42"/>
      <c r="D119" s="219" t="s">
        <v>150</v>
      </c>
      <c r="E119" s="42"/>
      <c r="F119" s="220" t="s">
        <v>1807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150</v>
      </c>
      <c r="AU119" s="19" t="s">
        <v>14</v>
      </c>
    </row>
    <row r="120" s="14" customFormat="1">
      <c r="A120" s="14"/>
      <c r="B120" s="235"/>
      <c r="C120" s="236"/>
      <c r="D120" s="226" t="s">
        <v>152</v>
      </c>
      <c r="E120" s="237" t="s">
        <v>19</v>
      </c>
      <c r="F120" s="238" t="s">
        <v>1808</v>
      </c>
      <c r="G120" s="236"/>
      <c r="H120" s="239">
        <v>6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152</v>
      </c>
      <c r="AU120" s="245" t="s">
        <v>14</v>
      </c>
      <c r="AV120" s="14" t="s">
        <v>14</v>
      </c>
      <c r="AW120" s="14" t="s">
        <v>33</v>
      </c>
      <c r="AX120" s="14" t="s">
        <v>81</v>
      </c>
      <c r="AY120" s="245" t="s">
        <v>140</v>
      </c>
    </row>
    <row r="121" s="2" customFormat="1" ht="16.5" customHeight="1">
      <c r="A121" s="40"/>
      <c r="B121" s="41"/>
      <c r="C121" s="206" t="s">
        <v>248</v>
      </c>
      <c r="D121" s="206" t="s">
        <v>143</v>
      </c>
      <c r="E121" s="207" t="s">
        <v>1809</v>
      </c>
      <c r="F121" s="208" t="s">
        <v>1810</v>
      </c>
      <c r="G121" s="209" t="s">
        <v>146</v>
      </c>
      <c r="H121" s="210">
        <v>12</v>
      </c>
      <c r="I121" s="211"/>
      <c r="J121" s="212">
        <f>ROUND(I121*H121,2)</f>
        <v>0</v>
      </c>
      <c r="K121" s="208" t="s">
        <v>147</v>
      </c>
      <c r="L121" s="46"/>
      <c r="M121" s="213" t="s">
        <v>19</v>
      </c>
      <c r="N121" s="214" t="s">
        <v>44</v>
      </c>
      <c r="O121" s="86"/>
      <c r="P121" s="215">
        <f>O121*H121</f>
        <v>0</v>
      </c>
      <c r="Q121" s="215">
        <v>3.0000000000000001E-05</v>
      </c>
      <c r="R121" s="215">
        <f>Q121*H121</f>
        <v>0.00036000000000000002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248</v>
      </c>
      <c r="AT121" s="217" t="s">
        <v>143</v>
      </c>
      <c r="AU121" s="217" t="s">
        <v>14</v>
      </c>
      <c r="AY121" s="19" t="s">
        <v>140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81</v>
      </c>
      <c r="BK121" s="218">
        <f>ROUND(I121*H121,2)</f>
        <v>0</v>
      </c>
      <c r="BL121" s="19" t="s">
        <v>248</v>
      </c>
      <c r="BM121" s="217" t="s">
        <v>1811</v>
      </c>
    </row>
    <row r="122" s="2" customFormat="1">
      <c r="A122" s="40"/>
      <c r="B122" s="41"/>
      <c r="C122" s="42"/>
      <c r="D122" s="219" t="s">
        <v>150</v>
      </c>
      <c r="E122" s="42"/>
      <c r="F122" s="220" t="s">
        <v>1812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150</v>
      </c>
      <c r="AU122" s="19" t="s">
        <v>14</v>
      </c>
    </row>
    <row r="123" s="14" customFormat="1">
      <c r="A123" s="14"/>
      <c r="B123" s="235"/>
      <c r="C123" s="236"/>
      <c r="D123" s="226" t="s">
        <v>152</v>
      </c>
      <c r="E123" s="237" t="s">
        <v>19</v>
      </c>
      <c r="F123" s="238" t="s">
        <v>223</v>
      </c>
      <c r="G123" s="236"/>
      <c r="H123" s="239">
        <v>12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152</v>
      </c>
      <c r="AU123" s="245" t="s">
        <v>14</v>
      </c>
      <c r="AV123" s="14" t="s">
        <v>14</v>
      </c>
      <c r="AW123" s="14" t="s">
        <v>33</v>
      </c>
      <c r="AX123" s="14" t="s">
        <v>81</v>
      </c>
      <c r="AY123" s="245" t="s">
        <v>140</v>
      </c>
    </row>
    <row r="124" s="2" customFormat="1" ht="16.5" customHeight="1">
      <c r="A124" s="40"/>
      <c r="B124" s="41"/>
      <c r="C124" s="206" t="s">
        <v>255</v>
      </c>
      <c r="D124" s="206" t="s">
        <v>143</v>
      </c>
      <c r="E124" s="207" t="s">
        <v>1813</v>
      </c>
      <c r="F124" s="208" t="s">
        <v>1814</v>
      </c>
      <c r="G124" s="209" t="s">
        <v>146</v>
      </c>
      <c r="H124" s="210">
        <v>4</v>
      </c>
      <c r="I124" s="211"/>
      <c r="J124" s="212">
        <f>ROUND(I124*H124,2)</f>
        <v>0</v>
      </c>
      <c r="K124" s="208" t="s">
        <v>147</v>
      </c>
      <c r="L124" s="46"/>
      <c r="M124" s="213" t="s">
        <v>19</v>
      </c>
      <c r="N124" s="214" t="s">
        <v>44</v>
      </c>
      <c r="O124" s="86"/>
      <c r="P124" s="215">
        <f>O124*H124</f>
        <v>0</v>
      </c>
      <c r="Q124" s="215">
        <v>5.0000000000000002E-05</v>
      </c>
      <c r="R124" s="215">
        <f>Q124*H124</f>
        <v>0.00020000000000000001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248</v>
      </c>
      <c r="AT124" s="217" t="s">
        <v>143</v>
      </c>
      <c r="AU124" s="217" t="s">
        <v>14</v>
      </c>
      <c r="AY124" s="19" t="s">
        <v>140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81</v>
      </c>
      <c r="BK124" s="218">
        <f>ROUND(I124*H124,2)</f>
        <v>0</v>
      </c>
      <c r="BL124" s="19" t="s">
        <v>248</v>
      </c>
      <c r="BM124" s="217" t="s">
        <v>1815</v>
      </c>
    </row>
    <row r="125" s="2" customFormat="1">
      <c r="A125" s="40"/>
      <c r="B125" s="41"/>
      <c r="C125" s="42"/>
      <c r="D125" s="219" t="s">
        <v>150</v>
      </c>
      <c r="E125" s="42"/>
      <c r="F125" s="220" t="s">
        <v>1816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150</v>
      </c>
      <c r="AU125" s="19" t="s">
        <v>14</v>
      </c>
    </row>
    <row r="126" s="2" customFormat="1" ht="21.75" customHeight="1">
      <c r="A126" s="40"/>
      <c r="B126" s="41"/>
      <c r="C126" s="206" t="s">
        <v>265</v>
      </c>
      <c r="D126" s="206" t="s">
        <v>143</v>
      </c>
      <c r="E126" s="207" t="s">
        <v>1817</v>
      </c>
      <c r="F126" s="208" t="s">
        <v>1818</v>
      </c>
      <c r="G126" s="209" t="s">
        <v>303</v>
      </c>
      <c r="H126" s="210">
        <v>90.177999999999997</v>
      </c>
      <c r="I126" s="211"/>
      <c r="J126" s="212">
        <f>ROUND(I126*H126,2)</f>
        <v>0</v>
      </c>
      <c r="K126" s="208" t="s">
        <v>147</v>
      </c>
      <c r="L126" s="46"/>
      <c r="M126" s="213" t="s">
        <v>19</v>
      </c>
      <c r="N126" s="214" t="s">
        <v>44</v>
      </c>
      <c r="O126" s="86"/>
      <c r="P126" s="215">
        <f>O126*H126</f>
        <v>0</v>
      </c>
      <c r="Q126" s="215">
        <v>0.00032000000000000003</v>
      </c>
      <c r="R126" s="215">
        <f>Q126*H126</f>
        <v>0.028856960000000001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248</v>
      </c>
      <c r="AT126" s="217" t="s">
        <v>143</v>
      </c>
      <c r="AU126" s="217" t="s">
        <v>14</v>
      </c>
      <c r="AY126" s="19" t="s">
        <v>140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81</v>
      </c>
      <c r="BK126" s="218">
        <f>ROUND(I126*H126,2)</f>
        <v>0</v>
      </c>
      <c r="BL126" s="19" t="s">
        <v>248</v>
      </c>
      <c r="BM126" s="217" t="s">
        <v>1819</v>
      </c>
    </row>
    <row r="127" s="2" customFormat="1">
      <c r="A127" s="40"/>
      <c r="B127" s="41"/>
      <c r="C127" s="42"/>
      <c r="D127" s="219" t="s">
        <v>150</v>
      </c>
      <c r="E127" s="42"/>
      <c r="F127" s="220" t="s">
        <v>1820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150</v>
      </c>
      <c r="AU127" s="19" t="s">
        <v>14</v>
      </c>
    </row>
    <row r="128" s="2" customFormat="1" ht="24.15" customHeight="1">
      <c r="A128" s="40"/>
      <c r="B128" s="41"/>
      <c r="C128" s="206" t="s">
        <v>270</v>
      </c>
      <c r="D128" s="206" t="s">
        <v>143</v>
      </c>
      <c r="E128" s="207" t="s">
        <v>1821</v>
      </c>
      <c r="F128" s="208" t="s">
        <v>1822</v>
      </c>
      <c r="G128" s="209" t="s">
        <v>303</v>
      </c>
      <c r="H128" s="210">
        <v>4</v>
      </c>
      <c r="I128" s="211"/>
      <c r="J128" s="212">
        <f>ROUND(I128*H128,2)</f>
        <v>0</v>
      </c>
      <c r="K128" s="208" t="s">
        <v>147</v>
      </c>
      <c r="L128" s="46"/>
      <c r="M128" s="213" t="s">
        <v>19</v>
      </c>
      <c r="N128" s="214" t="s">
        <v>44</v>
      </c>
      <c r="O128" s="86"/>
      <c r="P128" s="215">
        <f>O128*H128</f>
        <v>0</v>
      </c>
      <c r="Q128" s="215">
        <v>6.9999999999999994E-05</v>
      </c>
      <c r="R128" s="215">
        <f>Q128*H128</f>
        <v>0.00027999999999999998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248</v>
      </c>
      <c r="AT128" s="217" t="s">
        <v>143</v>
      </c>
      <c r="AU128" s="217" t="s">
        <v>14</v>
      </c>
      <c r="AY128" s="19" t="s">
        <v>140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81</v>
      </c>
      <c r="BK128" s="218">
        <f>ROUND(I128*H128,2)</f>
        <v>0</v>
      </c>
      <c r="BL128" s="19" t="s">
        <v>248</v>
      </c>
      <c r="BM128" s="217" t="s">
        <v>1823</v>
      </c>
    </row>
    <row r="129" s="2" customFormat="1">
      <c r="A129" s="40"/>
      <c r="B129" s="41"/>
      <c r="C129" s="42"/>
      <c r="D129" s="219" t="s">
        <v>150</v>
      </c>
      <c r="E129" s="42"/>
      <c r="F129" s="220" t="s">
        <v>1824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150</v>
      </c>
      <c r="AU129" s="19" t="s">
        <v>14</v>
      </c>
    </row>
    <row r="130" s="2" customFormat="1" ht="33" customHeight="1">
      <c r="A130" s="40"/>
      <c r="B130" s="41"/>
      <c r="C130" s="206" t="s">
        <v>275</v>
      </c>
      <c r="D130" s="206" t="s">
        <v>143</v>
      </c>
      <c r="E130" s="207" t="s">
        <v>1825</v>
      </c>
      <c r="F130" s="208" t="s">
        <v>1826</v>
      </c>
      <c r="G130" s="209" t="s">
        <v>303</v>
      </c>
      <c r="H130" s="210">
        <v>51.292999999999999</v>
      </c>
      <c r="I130" s="211"/>
      <c r="J130" s="212">
        <f>ROUND(I130*H130,2)</f>
        <v>0</v>
      </c>
      <c r="K130" s="208" t="s">
        <v>147</v>
      </c>
      <c r="L130" s="46"/>
      <c r="M130" s="213" t="s">
        <v>19</v>
      </c>
      <c r="N130" s="214" t="s">
        <v>44</v>
      </c>
      <c r="O130" s="86"/>
      <c r="P130" s="215">
        <f>O130*H130</f>
        <v>0</v>
      </c>
      <c r="Q130" s="215">
        <v>0.00020000000000000001</v>
      </c>
      <c r="R130" s="215">
        <f>Q130*H130</f>
        <v>0.0102586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248</v>
      </c>
      <c r="AT130" s="217" t="s">
        <v>143</v>
      </c>
      <c r="AU130" s="217" t="s">
        <v>14</v>
      </c>
      <c r="AY130" s="19" t="s">
        <v>140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81</v>
      </c>
      <c r="BK130" s="218">
        <f>ROUND(I130*H130,2)</f>
        <v>0</v>
      </c>
      <c r="BL130" s="19" t="s">
        <v>248</v>
      </c>
      <c r="BM130" s="217" t="s">
        <v>1827</v>
      </c>
    </row>
    <row r="131" s="2" customFormat="1">
      <c r="A131" s="40"/>
      <c r="B131" s="41"/>
      <c r="C131" s="42"/>
      <c r="D131" s="219" t="s">
        <v>150</v>
      </c>
      <c r="E131" s="42"/>
      <c r="F131" s="220" t="s">
        <v>1828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150</v>
      </c>
      <c r="AU131" s="19" t="s">
        <v>14</v>
      </c>
    </row>
    <row r="132" s="14" customFormat="1">
      <c r="A132" s="14"/>
      <c r="B132" s="235"/>
      <c r="C132" s="236"/>
      <c r="D132" s="226" t="s">
        <v>152</v>
      </c>
      <c r="E132" s="237" t="s">
        <v>19</v>
      </c>
      <c r="F132" s="238" t="s">
        <v>1829</v>
      </c>
      <c r="G132" s="236"/>
      <c r="H132" s="239">
        <v>51.292999999999999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152</v>
      </c>
      <c r="AU132" s="245" t="s">
        <v>14</v>
      </c>
      <c r="AV132" s="14" t="s">
        <v>14</v>
      </c>
      <c r="AW132" s="14" t="s">
        <v>33</v>
      </c>
      <c r="AX132" s="14" t="s">
        <v>81</v>
      </c>
      <c r="AY132" s="245" t="s">
        <v>140</v>
      </c>
    </row>
    <row r="133" s="2" customFormat="1" ht="33" customHeight="1">
      <c r="A133" s="40"/>
      <c r="B133" s="41"/>
      <c r="C133" s="206" t="s">
        <v>7</v>
      </c>
      <c r="D133" s="206" t="s">
        <v>143</v>
      </c>
      <c r="E133" s="207" t="s">
        <v>1830</v>
      </c>
      <c r="F133" s="208" t="s">
        <v>1831</v>
      </c>
      <c r="G133" s="209" t="s">
        <v>303</v>
      </c>
      <c r="H133" s="210">
        <v>25.443000000000001</v>
      </c>
      <c r="I133" s="211"/>
      <c r="J133" s="212">
        <f>ROUND(I133*H133,2)</f>
        <v>0</v>
      </c>
      <c r="K133" s="208" t="s">
        <v>147</v>
      </c>
      <c r="L133" s="46"/>
      <c r="M133" s="213" t="s">
        <v>19</v>
      </c>
      <c r="N133" s="214" t="s">
        <v>44</v>
      </c>
      <c r="O133" s="86"/>
      <c r="P133" s="215">
        <f>O133*H133</f>
        <v>0</v>
      </c>
      <c r="Q133" s="215">
        <v>0.00024000000000000001</v>
      </c>
      <c r="R133" s="215">
        <f>Q133*H133</f>
        <v>0.0061063200000000002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248</v>
      </c>
      <c r="AT133" s="217" t="s">
        <v>143</v>
      </c>
      <c r="AU133" s="217" t="s">
        <v>14</v>
      </c>
      <c r="AY133" s="19" t="s">
        <v>140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81</v>
      </c>
      <c r="BK133" s="218">
        <f>ROUND(I133*H133,2)</f>
        <v>0</v>
      </c>
      <c r="BL133" s="19" t="s">
        <v>248</v>
      </c>
      <c r="BM133" s="217" t="s">
        <v>1832</v>
      </c>
    </row>
    <row r="134" s="2" customFormat="1">
      <c r="A134" s="40"/>
      <c r="B134" s="41"/>
      <c r="C134" s="42"/>
      <c r="D134" s="219" t="s">
        <v>150</v>
      </c>
      <c r="E134" s="42"/>
      <c r="F134" s="220" t="s">
        <v>1833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150</v>
      </c>
      <c r="AU134" s="19" t="s">
        <v>14</v>
      </c>
    </row>
    <row r="135" s="2" customFormat="1" ht="24.15" customHeight="1">
      <c r="A135" s="40"/>
      <c r="B135" s="41"/>
      <c r="C135" s="206" t="s">
        <v>293</v>
      </c>
      <c r="D135" s="206" t="s">
        <v>143</v>
      </c>
      <c r="E135" s="207" t="s">
        <v>1834</v>
      </c>
      <c r="F135" s="208" t="s">
        <v>1835</v>
      </c>
      <c r="G135" s="209" t="s">
        <v>814</v>
      </c>
      <c r="H135" s="278"/>
      <c r="I135" s="211"/>
      <c r="J135" s="212">
        <f>ROUND(I135*H135,2)</f>
        <v>0</v>
      </c>
      <c r="K135" s="208" t="s">
        <v>147</v>
      </c>
      <c r="L135" s="46"/>
      <c r="M135" s="213" t="s">
        <v>19</v>
      </c>
      <c r="N135" s="214" t="s">
        <v>44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248</v>
      </c>
      <c r="AT135" s="217" t="s">
        <v>143</v>
      </c>
      <c r="AU135" s="217" t="s">
        <v>14</v>
      </c>
      <c r="AY135" s="19" t="s">
        <v>140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81</v>
      </c>
      <c r="BK135" s="218">
        <f>ROUND(I135*H135,2)</f>
        <v>0</v>
      </c>
      <c r="BL135" s="19" t="s">
        <v>248</v>
      </c>
      <c r="BM135" s="217" t="s">
        <v>1836</v>
      </c>
    </row>
    <row r="136" s="2" customFormat="1">
      <c r="A136" s="40"/>
      <c r="B136" s="41"/>
      <c r="C136" s="42"/>
      <c r="D136" s="219" t="s">
        <v>150</v>
      </c>
      <c r="E136" s="42"/>
      <c r="F136" s="220" t="s">
        <v>1837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150</v>
      </c>
      <c r="AU136" s="19" t="s">
        <v>14</v>
      </c>
    </row>
    <row r="137" s="12" customFormat="1" ht="22.8" customHeight="1">
      <c r="A137" s="12"/>
      <c r="B137" s="190"/>
      <c r="C137" s="191"/>
      <c r="D137" s="192" t="s">
        <v>72</v>
      </c>
      <c r="E137" s="204" t="s">
        <v>1838</v>
      </c>
      <c r="F137" s="204" t="s">
        <v>1839</v>
      </c>
      <c r="G137" s="191"/>
      <c r="H137" s="191"/>
      <c r="I137" s="194"/>
      <c r="J137" s="205">
        <f>BK137</f>
        <v>0</v>
      </c>
      <c r="K137" s="191"/>
      <c r="L137" s="196"/>
      <c r="M137" s="197"/>
      <c r="N137" s="198"/>
      <c r="O137" s="198"/>
      <c r="P137" s="199">
        <f>SUM(P138:P151)</f>
        <v>0</v>
      </c>
      <c r="Q137" s="198"/>
      <c r="R137" s="199">
        <f>SUM(R138:R151)</f>
        <v>0.0073800000000000003</v>
      </c>
      <c r="S137" s="198"/>
      <c r="T137" s="200">
        <f>SUM(T138:T151)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1" t="s">
        <v>14</v>
      </c>
      <c r="AT137" s="202" t="s">
        <v>72</v>
      </c>
      <c r="AU137" s="202" t="s">
        <v>81</v>
      </c>
      <c r="AY137" s="201" t="s">
        <v>140</v>
      </c>
      <c r="BK137" s="203">
        <f>SUM(BK138:BK151)</f>
        <v>0</v>
      </c>
    </row>
    <row r="138" s="2" customFormat="1" ht="16.5" customHeight="1">
      <c r="A138" s="40"/>
      <c r="B138" s="41"/>
      <c r="C138" s="206" t="s">
        <v>300</v>
      </c>
      <c r="D138" s="206" t="s">
        <v>143</v>
      </c>
      <c r="E138" s="207" t="s">
        <v>1840</v>
      </c>
      <c r="F138" s="208" t="s">
        <v>1841</v>
      </c>
      <c r="G138" s="209" t="s">
        <v>146</v>
      </c>
      <c r="H138" s="210">
        <v>4</v>
      </c>
      <c r="I138" s="211"/>
      <c r="J138" s="212">
        <f>ROUND(I138*H138,2)</f>
        <v>0</v>
      </c>
      <c r="K138" s="208" t="s">
        <v>147</v>
      </c>
      <c r="L138" s="46"/>
      <c r="M138" s="213" t="s">
        <v>19</v>
      </c>
      <c r="N138" s="214" t="s">
        <v>44</v>
      </c>
      <c r="O138" s="86"/>
      <c r="P138" s="215">
        <f>O138*H138</f>
        <v>0</v>
      </c>
      <c r="Q138" s="215">
        <v>0.00022000000000000001</v>
      </c>
      <c r="R138" s="215">
        <f>Q138*H138</f>
        <v>0.00088000000000000003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248</v>
      </c>
      <c r="AT138" s="217" t="s">
        <v>143</v>
      </c>
      <c r="AU138" s="217" t="s">
        <v>14</v>
      </c>
      <c r="AY138" s="19" t="s">
        <v>140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81</v>
      </c>
      <c r="BK138" s="218">
        <f>ROUND(I138*H138,2)</f>
        <v>0</v>
      </c>
      <c r="BL138" s="19" t="s">
        <v>248</v>
      </c>
      <c r="BM138" s="217" t="s">
        <v>1842</v>
      </c>
    </row>
    <row r="139" s="2" customFormat="1">
      <c r="A139" s="40"/>
      <c r="B139" s="41"/>
      <c r="C139" s="42"/>
      <c r="D139" s="219" t="s">
        <v>150</v>
      </c>
      <c r="E139" s="42"/>
      <c r="F139" s="220" t="s">
        <v>1843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150</v>
      </c>
      <c r="AU139" s="19" t="s">
        <v>14</v>
      </c>
    </row>
    <row r="140" s="2" customFormat="1" ht="16.5" customHeight="1">
      <c r="A140" s="40"/>
      <c r="B140" s="41"/>
      <c r="C140" s="206" t="s">
        <v>310</v>
      </c>
      <c r="D140" s="206" t="s">
        <v>143</v>
      </c>
      <c r="E140" s="207" t="s">
        <v>1844</v>
      </c>
      <c r="F140" s="208" t="s">
        <v>1845</v>
      </c>
      <c r="G140" s="209" t="s">
        <v>146</v>
      </c>
      <c r="H140" s="210">
        <v>1</v>
      </c>
      <c r="I140" s="211"/>
      <c r="J140" s="212">
        <f>ROUND(I140*H140,2)</f>
        <v>0</v>
      </c>
      <c r="K140" s="208" t="s">
        <v>147</v>
      </c>
      <c r="L140" s="46"/>
      <c r="M140" s="213" t="s">
        <v>19</v>
      </c>
      <c r="N140" s="214" t="s">
        <v>44</v>
      </c>
      <c r="O140" s="86"/>
      <c r="P140" s="215">
        <f>O140*H140</f>
        <v>0</v>
      </c>
      <c r="Q140" s="215">
        <v>0.00062</v>
      </c>
      <c r="R140" s="215">
        <f>Q140*H140</f>
        <v>0.00062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248</v>
      </c>
      <c r="AT140" s="217" t="s">
        <v>143</v>
      </c>
      <c r="AU140" s="217" t="s">
        <v>14</v>
      </c>
      <c r="AY140" s="19" t="s">
        <v>140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81</v>
      </c>
      <c r="BK140" s="218">
        <f>ROUND(I140*H140,2)</f>
        <v>0</v>
      </c>
      <c r="BL140" s="19" t="s">
        <v>248</v>
      </c>
      <c r="BM140" s="217" t="s">
        <v>1846</v>
      </c>
    </row>
    <row r="141" s="2" customFormat="1">
      <c r="A141" s="40"/>
      <c r="B141" s="41"/>
      <c r="C141" s="42"/>
      <c r="D141" s="219" t="s">
        <v>150</v>
      </c>
      <c r="E141" s="42"/>
      <c r="F141" s="220" t="s">
        <v>1847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150</v>
      </c>
      <c r="AU141" s="19" t="s">
        <v>14</v>
      </c>
    </row>
    <row r="142" s="2" customFormat="1" ht="16.5" customHeight="1">
      <c r="A142" s="40"/>
      <c r="B142" s="41"/>
      <c r="C142" s="206" t="s">
        <v>315</v>
      </c>
      <c r="D142" s="206" t="s">
        <v>143</v>
      </c>
      <c r="E142" s="207" t="s">
        <v>1848</v>
      </c>
      <c r="F142" s="208" t="s">
        <v>1849</v>
      </c>
      <c r="G142" s="209" t="s">
        <v>146</v>
      </c>
      <c r="H142" s="210">
        <v>1</v>
      </c>
      <c r="I142" s="211"/>
      <c r="J142" s="212">
        <f>ROUND(I142*H142,2)</f>
        <v>0</v>
      </c>
      <c r="K142" s="208" t="s">
        <v>147</v>
      </c>
      <c r="L142" s="46"/>
      <c r="M142" s="213" t="s">
        <v>19</v>
      </c>
      <c r="N142" s="214" t="s">
        <v>44</v>
      </c>
      <c r="O142" s="86"/>
      <c r="P142" s="215">
        <f>O142*H142</f>
        <v>0</v>
      </c>
      <c r="Q142" s="215">
        <v>0.00066</v>
      </c>
      <c r="R142" s="215">
        <f>Q142*H142</f>
        <v>0.00066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248</v>
      </c>
      <c r="AT142" s="217" t="s">
        <v>143</v>
      </c>
      <c r="AU142" s="217" t="s">
        <v>14</v>
      </c>
      <c r="AY142" s="19" t="s">
        <v>140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81</v>
      </c>
      <c r="BK142" s="218">
        <f>ROUND(I142*H142,2)</f>
        <v>0</v>
      </c>
      <c r="BL142" s="19" t="s">
        <v>248</v>
      </c>
      <c r="BM142" s="217" t="s">
        <v>1850</v>
      </c>
    </row>
    <row r="143" s="2" customFormat="1">
      <c r="A143" s="40"/>
      <c r="B143" s="41"/>
      <c r="C143" s="42"/>
      <c r="D143" s="219" t="s">
        <v>150</v>
      </c>
      <c r="E143" s="42"/>
      <c r="F143" s="220" t="s">
        <v>1851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150</v>
      </c>
      <c r="AU143" s="19" t="s">
        <v>14</v>
      </c>
    </row>
    <row r="144" s="2" customFormat="1" ht="21.75" customHeight="1">
      <c r="A144" s="40"/>
      <c r="B144" s="41"/>
      <c r="C144" s="206" t="s">
        <v>322</v>
      </c>
      <c r="D144" s="206" t="s">
        <v>143</v>
      </c>
      <c r="E144" s="207" t="s">
        <v>1852</v>
      </c>
      <c r="F144" s="208" t="s">
        <v>1853</v>
      </c>
      <c r="G144" s="209" t="s">
        <v>146</v>
      </c>
      <c r="H144" s="210">
        <v>2</v>
      </c>
      <c r="I144" s="211"/>
      <c r="J144" s="212">
        <f>ROUND(I144*H144,2)</f>
        <v>0</v>
      </c>
      <c r="K144" s="208" t="s">
        <v>147</v>
      </c>
      <c r="L144" s="46"/>
      <c r="M144" s="213" t="s">
        <v>19</v>
      </c>
      <c r="N144" s="214" t="s">
        <v>44</v>
      </c>
      <c r="O144" s="86"/>
      <c r="P144" s="215">
        <f>O144*H144</f>
        <v>0</v>
      </c>
      <c r="Q144" s="215">
        <v>0.00069999999999999999</v>
      </c>
      <c r="R144" s="215">
        <f>Q144*H144</f>
        <v>0.0014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248</v>
      </c>
      <c r="AT144" s="217" t="s">
        <v>143</v>
      </c>
      <c r="AU144" s="217" t="s">
        <v>14</v>
      </c>
      <c r="AY144" s="19" t="s">
        <v>140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81</v>
      </c>
      <c r="BK144" s="218">
        <f>ROUND(I144*H144,2)</f>
        <v>0</v>
      </c>
      <c r="BL144" s="19" t="s">
        <v>248</v>
      </c>
      <c r="BM144" s="217" t="s">
        <v>1854</v>
      </c>
    </row>
    <row r="145" s="2" customFormat="1">
      <c r="A145" s="40"/>
      <c r="B145" s="41"/>
      <c r="C145" s="42"/>
      <c r="D145" s="219" t="s">
        <v>150</v>
      </c>
      <c r="E145" s="42"/>
      <c r="F145" s="220" t="s">
        <v>1855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150</v>
      </c>
      <c r="AU145" s="19" t="s">
        <v>14</v>
      </c>
    </row>
    <row r="146" s="2" customFormat="1" ht="16.5" customHeight="1">
      <c r="A146" s="40"/>
      <c r="B146" s="41"/>
      <c r="C146" s="206" t="s">
        <v>328</v>
      </c>
      <c r="D146" s="206" t="s">
        <v>143</v>
      </c>
      <c r="E146" s="207" t="s">
        <v>1856</v>
      </c>
      <c r="F146" s="208" t="s">
        <v>1857</v>
      </c>
      <c r="G146" s="209" t="s">
        <v>146</v>
      </c>
      <c r="H146" s="210">
        <v>2</v>
      </c>
      <c r="I146" s="211"/>
      <c r="J146" s="212">
        <f>ROUND(I146*H146,2)</f>
        <v>0</v>
      </c>
      <c r="K146" s="208" t="s">
        <v>147</v>
      </c>
      <c r="L146" s="46"/>
      <c r="M146" s="213" t="s">
        <v>19</v>
      </c>
      <c r="N146" s="214" t="s">
        <v>44</v>
      </c>
      <c r="O146" s="86"/>
      <c r="P146" s="215">
        <f>O146*H146</f>
        <v>0</v>
      </c>
      <c r="Q146" s="215">
        <v>0.00021000000000000001</v>
      </c>
      <c r="R146" s="215">
        <f>Q146*H146</f>
        <v>0.00042000000000000002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248</v>
      </c>
      <c r="AT146" s="217" t="s">
        <v>143</v>
      </c>
      <c r="AU146" s="217" t="s">
        <v>14</v>
      </c>
      <c r="AY146" s="19" t="s">
        <v>140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81</v>
      </c>
      <c r="BK146" s="218">
        <f>ROUND(I146*H146,2)</f>
        <v>0</v>
      </c>
      <c r="BL146" s="19" t="s">
        <v>248</v>
      </c>
      <c r="BM146" s="217" t="s">
        <v>1858</v>
      </c>
    </row>
    <row r="147" s="2" customFormat="1">
      <c r="A147" s="40"/>
      <c r="B147" s="41"/>
      <c r="C147" s="42"/>
      <c r="D147" s="219" t="s">
        <v>150</v>
      </c>
      <c r="E147" s="42"/>
      <c r="F147" s="220" t="s">
        <v>1859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150</v>
      </c>
      <c r="AU147" s="19" t="s">
        <v>14</v>
      </c>
    </row>
    <row r="148" s="2" customFormat="1" ht="16.5" customHeight="1">
      <c r="A148" s="40"/>
      <c r="B148" s="41"/>
      <c r="C148" s="206" t="s">
        <v>333</v>
      </c>
      <c r="D148" s="206" t="s">
        <v>143</v>
      </c>
      <c r="E148" s="207" t="s">
        <v>1860</v>
      </c>
      <c r="F148" s="208" t="s">
        <v>1861</v>
      </c>
      <c r="G148" s="209" t="s">
        <v>146</v>
      </c>
      <c r="H148" s="210">
        <v>10</v>
      </c>
      <c r="I148" s="211"/>
      <c r="J148" s="212">
        <f>ROUND(I148*H148,2)</f>
        <v>0</v>
      </c>
      <c r="K148" s="208" t="s">
        <v>147</v>
      </c>
      <c r="L148" s="46"/>
      <c r="M148" s="213" t="s">
        <v>19</v>
      </c>
      <c r="N148" s="214" t="s">
        <v>44</v>
      </c>
      <c r="O148" s="86"/>
      <c r="P148" s="215">
        <f>O148*H148</f>
        <v>0</v>
      </c>
      <c r="Q148" s="215">
        <v>0.00034000000000000002</v>
      </c>
      <c r="R148" s="215">
        <f>Q148*H148</f>
        <v>0.0034000000000000002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248</v>
      </c>
      <c r="AT148" s="217" t="s">
        <v>143</v>
      </c>
      <c r="AU148" s="217" t="s">
        <v>14</v>
      </c>
      <c r="AY148" s="19" t="s">
        <v>140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81</v>
      </c>
      <c r="BK148" s="218">
        <f>ROUND(I148*H148,2)</f>
        <v>0</v>
      </c>
      <c r="BL148" s="19" t="s">
        <v>248</v>
      </c>
      <c r="BM148" s="217" t="s">
        <v>1862</v>
      </c>
    </row>
    <row r="149" s="2" customFormat="1">
      <c r="A149" s="40"/>
      <c r="B149" s="41"/>
      <c r="C149" s="42"/>
      <c r="D149" s="219" t="s">
        <v>150</v>
      </c>
      <c r="E149" s="42"/>
      <c r="F149" s="220" t="s">
        <v>1863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150</v>
      </c>
      <c r="AU149" s="19" t="s">
        <v>14</v>
      </c>
    </row>
    <row r="150" s="2" customFormat="1" ht="24.15" customHeight="1">
      <c r="A150" s="40"/>
      <c r="B150" s="41"/>
      <c r="C150" s="206" t="s">
        <v>339</v>
      </c>
      <c r="D150" s="206" t="s">
        <v>143</v>
      </c>
      <c r="E150" s="207" t="s">
        <v>1864</v>
      </c>
      <c r="F150" s="208" t="s">
        <v>1865</v>
      </c>
      <c r="G150" s="209" t="s">
        <v>814</v>
      </c>
      <c r="H150" s="278"/>
      <c r="I150" s="211"/>
      <c r="J150" s="212">
        <f>ROUND(I150*H150,2)</f>
        <v>0</v>
      </c>
      <c r="K150" s="208" t="s">
        <v>147</v>
      </c>
      <c r="L150" s="46"/>
      <c r="M150" s="213" t="s">
        <v>19</v>
      </c>
      <c r="N150" s="214" t="s">
        <v>44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248</v>
      </c>
      <c r="AT150" s="217" t="s">
        <v>143</v>
      </c>
      <c r="AU150" s="217" t="s">
        <v>14</v>
      </c>
      <c r="AY150" s="19" t="s">
        <v>140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81</v>
      </c>
      <c r="BK150" s="218">
        <f>ROUND(I150*H150,2)</f>
        <v>0</v>
      </c>
      <c r="BL150" s="19" t="s">
        <v>248</v>
      </c>
      <c r="BM150" s="217" t="s">
        <v>1866</v>
      </c>
    </row>
    <row r="151" s="2" customFormat="1">
      <c r="A151" s="40"/>
      <c r="B151" s="41"/>
      <c r="C151" s="42"/>
      <c r="D151" s="219" t="s">
        <v>150</v>
      </c>
      <c r="E151" s="42"/>
      <c r="F151" s="220" t="s">
        <v>1867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150</v>
      </c>
      <c r="AU151" s="19" t="s">
        <v>14</v>
      </c>
    </row>
    <row r="152" s="12" customFormat="1" ht="22.8" customHeight="1">
      <c r="A152" s="12"/>
      <c r="B152" s="190"/>
      <c r="C152" s="191"/>
      <c r="D152" s="192" t="s">
        <v>72</v>
      </c>
      <c r="E152" s="204" t="s">
        <v>1868</v>
      </c>
      <c r="F152" s="204" t="s">
        <v>1869</v>
      </c>
      <c r="G152" s="191"/>
      <c r="H152" s="191"/>
      <c r="I152" s="194"/>
      <c r="J152" s="205">
        <f>BK152</f>
        <v>0</v>
      </c>
      <c r="K152" s="191"/>
      <c r="L152" s="196"/>
      <c r="M152" s="197"/>
      <c r="N152" s="198"/>
      <c r="O152" s="198"/>
      <c r="P152" s="199">
        <f>SUM(P153:P185)</f>
        <v>0</v>
      </c>
      <c r="Q152" s="198"/>
      <c r="R152" s="199">
        <f>SUM(R153:R185)</f>
        <v>0.78962666000000004</v>
      </c>
      <c r="S152" s="198"/>
      <c r="T152" s="200">
        <f>SUM(T153:T185)</f>
        <v>1.1900000000000002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1" t="s">
        <v>14</v>
      </c>
      <c r="AT152" s="202" t="s">
        <v>72</v>
      </c>
      <c r="AU152" s="202" t="s">
        <v>81</v>
      </c>
      <c r="AY152" s="201" t="s">
        <v>140</v>
      </c>
      <c r="BK152" s="203">
        <f>SUM(BK153:BK185)</f>
        <v>0</v>
      </c>
    </row>
    <row r="153" s="2" customFormat="1" ht="24.15" customHeight="1">
      <c r="A153" s="40"/>
      <c r="B153" s="41"/>
      <c r="C153" s="206" t="s">
        <v>352</v>
      </c>
      <c r="D153" s="206" t="s">
        <v>143</v>
      </c>
      <c r="E153" s="207" t="s">
        <v>1870</v>
      </c>
      <c r="F153" s="208" t="s">
        <v>1871</v>
      </c>
      <c r="G153" s="209" t="s">
        <v>146</v>
      </c>
      <c r="H153" s="210">
        <v>2</v>
      </c>
      <c r="I153" s="211"/>
      <c r="J153" s="212">
        <f>ROUND(I153*H153,2)</f>
        <v>0</v>
      </c>
      <c r="K153" s="208" t="s">
        <v>147</v>
      </c>
      <c r="L153" s="46"/>
      <c r="M153" s="213" t="s">
        <v>19</v>
      </c>
      <c r="N153" s="214" t="s">
        <v>44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248</v>
      </c>
      <c r="AT153" s="217" t="s">
        <v>143</v>
      </c>
      <c r="AU153" s="217" t="s">
        <v>14</v>
      </c>
      <c r="AY153" s="19" t="s">
        <v>140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81</v>
      </c>
      <c r="BK153" s="218">
        <f>ROUND(I153*H153,2)</f>
        <v>0</v>
      </c>
      <c r="BL153" s="19" t="s">
        <v>248</v>
      </c>
      <c r="BM153" s="217" t="s">
        <v>1872</v>
      </c>
    </row>
    <row r="154" s="2" customFormat="1">
      <c r="A154" s="40"/>
      <c r="B154" s="41"/>
      <c r="C154" s="42"/>
      <c r="D154" s="219" t="s">
        <v>150</v>
      </c>
      <c r="E154" s="42"/>
      <c r="F154" s="220" t="s">
        <v>1873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150</v>
      </c>
      <c r="AU154" s="19" t="s">
        <v>14</v>
      </c>
    </row>
    <row r="155" s="2" customFormat="1" ht="16.5" customHeight="1">
      <c r="A155" s="40"/>
      <c r="B155" s="41"/>
      <c r="C155" s="206" t="s">
        <v>369</v>
      </c>
      <c r="D155" s="206" t="s">
        <v>143</v>
      </c>
      <c r="E155" s="207" t="s">
        <v>1874</v>
      </c>
      <c r="F155" s="208" t="s">
        <v>1875</v>
      </c>
      <c r="G155" s="209" t="s">
        <v>184</v>
      </c>
      <c r="H155" s="210">
        <v>50</v>
      </c>
      <c r="I155" s="211"/>
      <c r="J155" s="212">
        <f>ROUND(I155*H155,2)</f>
        <v>0</v>
      </c>
      <c r="K155" s="208" t="s">
        <v>147</v>
      </c>
      <c r="L155" s="46"/>
      <c r="M155" s="213" t="s">
        <v>19</v>
      </c>
      <c r="N155" s="214" t="s">
        <v>44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0.023800000000000002</v>
      </c>
      <c r="T155" s="216">
        <f>S155*H155</f>
        <v>1.1900000000000002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248</v>
      </c>
      <c r="AT155" s="217" t="s">
        <v>143</v>
      </c>
      <c r="AU155" s="217" t="s">
        <v>14</v>
      </c>
      <c r="AY155" s="19" t="s">
        <v>140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81</v>
      </c>
      <c r="BK155" s="218">
        <f>ROUND(I155*H155,2)</f>
        <v>0</v>
      </c>
      <c r="BL155" s="19" t="s">
        <v>248</v>
      </c>
      <c r="BM155" s="217" t="s">
        <v>1876</v>
      </c>
    </row>
    <row r="156" s="2" customFormat="1">
      <c r="A156" s="40"/>
      <c r="B156" s="41"/>
      <c r="C156" s="42"/>
      <c r="D156" s="219" t="s">
        <v>150</v>
      </c>
      <c r="E156" s="42"/>
      <c r="F156" s="220" t="s">
        <v>1877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150</v>
      </c>
      <c r="AU156" s="19" t="s">
        <v>14</v>
      </c>
    </row>
    <row r="157" s="2" customFormat="1" ht="24.15" customHeight="1">
      <c r="A157" s="40"/>
      <c r="B157" s="41"/>
      <c r="C157" s="206" t="s">
        <v>377</v>
      </c>
      <c r="D157" s="206" t="s">
        <v>143</v>
      </c>
      <c r="E157" s="207" t="s">
        <v>1878</v>
      </c>
      <c r="F157" s="208" t="s">
        <v>1879</v>
      </c>
      <c r="G157" s="209" t="s">
        <v>146</v>
      </c>
      <c r="H157" s="210">
        <v>1</v>
      </c>
      <c r="I157" s="211"/>
      <c r="J157" s="212">
        <f>ROUND(I157*H157,2)</f>
        <v>0</v>
      </c>
      <c r="K157" s="208" t="s">
        <v>147</v>
      </c>
      <c r="L157" s="46"/>
      <c r="M157" s="213" t="s">
        <v>19</v>
      </c>
      <c r="N157" s="214" t="s">
        <v>44</v>
      </c>
      <c r="O157" s="86"/>
      <c r="P157" s="215">
        <f>O157*H157</f>
        <v>0</v>
      </c>
      <c r="Q157" s="215">
        <v>0.025159999999999998</v>
      </c>
      <c r="R157" s="215">
        <f>Q157*H157</f>
        <v>0.025159999999999998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248</v>
      </c>
      <c r="AT157" s="217" t="s">
        <v>143</v>
      </c>
      <c r="AU157" s="217" t="s">
        <v>14</v>
      </c>
      <c r="AY157" s="19" t="s">
        <v>140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81</v>
      </c>
      <c r="BK157" s="218">
        <f>ROUND(I157*H157,2)</f>
        <v>0</v>
      </c>
      <c r="BL157" s="19" t="s">
        <v>248</v>
      </c>
      <c r="BM157" s="217" t="s">
        <v>1880</v>
      </c>
    </row>
    <row r="158" s="2" customFormat="1">
      <c r="A158" s="40"/>
      <c r="B158" s="41"/>
      <c r="C158" s="42"/>
      <c r="D158" s="219" t="s">
        <v>150</v>
      </c>
      <c r="E158" s="42"/>
      <c r="F158" s="220" t="s">
        <v>1881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150</v>
      </c>
      <c r="AU158" s="19" t="s">
        <v>14</v>
      </c>
    </row>
    <row r="159" s="2" customFormat="1" ht="24.15" customHeight="1">
      <c r="A159" s="40"/>
      <c r="B159" s="41"/>
      <c r="C159" s="206" t="s">
        <v>391</v>
      </c>
      <c r="D159" s="206" t="s">
        <v>143</v>
      </c>
      <c r="E159" s="207" t="s">
        <v>1882</v>
      </c>
      <c r="F159" s="208" t="s">
        <v>1883</v>
      </c>
      <c r="G159" s="209" t="s">
        <v>146</v>
      </c>
      <c r="H159" s="210">
        <v>1</v>
      </c>
      <c r="I159" s="211"/>
      <c r="J159" s="212">
        <f>ROUND(I159*H159,2)</f>
        <v>0</v>
      </c>
      <c r="K159" s="208" t="s">
        <v>147</v>
      </c>
      <c r="L159" s="46"/>
      <c r="M159" s="213" t="s">
        <v>19</v>
      </c>
      <c r="N159" s="214" t="s">
        <v>44</v>
      </c>
      <c r="O159" s="86"/>
      <c r="P159" s="215">
        <f>O159*H159</f>
        <v>0</v>
      </c>
      <c r="Q159" s="215">
        <v>0.02828</v>
      </c>
      <c r="R159" s="215">
        <f>Q159*H159</f>
        <v>0.02828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248</v>
      </c>
      <c r="AT159" s="217" t="s">
        <v>143</v>
      </c>
      <c r="AU159" s="217" t="s">
        <v>14</v>
      </c>
      <c r="AY159" s="19" t="s">
        <v>140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81</v>
      </c>
      <c r="BK159" s="218">
        <f>ROUND(I159*H159,2)</f>
        <v>0</v>
      </c>
      <c r="BL159" s="19" t="s">
        <v>248</v>
      </c>
      <c r="BM159" s="217" t="s">
        <v>1884</v>
      </c>
    </row>
    <row r="160" s="2" customFormat="1">
      <c r="A160" s="40"/>
      <c r="B160" s="41"/>
      <c r="C160" s="42"/>
      <c r="D160" s="219" t="s">
        <v>150</v>
      </c>
      <c r="E160" s="42"/>
      <c r="F160" s="220" t="s">
        <v>1885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150</v>
      </c>
      <c r="AU160" s="19" t="s">
        <v>14</v>
      </c>
    </row>
    <row r="161" s="2" customFormat="1" ht="24.15" customHeight="1">
      <c r="A161" s="40"/>
      <c r="B161" s="41"/>
      <c r="C161" s="206" t="s">
        <v>398</v>
      </c>
      <c r="D161" s="206" t="s">
        <v>143</v>
      </c>
      <c r="E161" s="207" t="s">
        <v>1886</v>
      </c>
      <c r="F161" s="208" t="s">
        <v>1887</v>
      </c>
      <c r="G161" s="209" t="s">
        <v>303</v>
      </c>
      <c r="H161" s="210">
        <v>2300</v>
      </c>
      <c r="I161" s="211"/>
      <c r="J161" s="212">
        <f>ROUND(I161*H161,2)</f>
        <v>0</v>
      </c>
      <c r="K161" s="208" t="s">
        <v>147</v>
      </c>
      <c r="L161" s="46"/>
      <c r="M161" s="213" t="s">
        <v>19</v>
      </c>
      <c r="N161" s="214" t="s">
        <v>44</v>
      </c>
      <c r="O161" s="86"/>
      <c r="P161" s="215">
        <f>O161*H161</f>
        <v>0</v>
      </c>
      <c r="Q161" s="215">
        <v>0.00011</v>
      </c>
      <c r="R161" s="215">
        <f>Q161*H161</f>
        <v>0.253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248</v>
      </c>
      <c r="AT161" s="217" t="s">
        <v>143</v>
      </c>
      <c r="AU161" s="217" t="s">
        <v>14</v>
      </c>
      <c r="AY161" s="19" t="s">
        <v>140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81</v>
      </c>
      <c r="BK161" s="218">
        <f>ROUND(I161*H161,2)</f>
        <v>0</v>
      </c>
      <c r="BL161" s="19" t="s">
        <v>248</v>
      </c>
      <c r="BM161" s="217" t="s">
        <v>1888</v>
      </c>
    </row>
    <row r="162" s="2" customFormat="1">
      <c r="A162" s="40"/>
      <c r="B162" s="41"/>
      <c r="C162" s="42"/>
      <c r="D162" s="219" t="s">
        <v>150</v>
      </c>
      <c r="E162" s="42"/>
      <c r="F162" s="220" t="s">
        <v>1889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150</v>
      </c>
      <c r="AU162" s="19" t="s">
        <v>14</v>
      </c>
    </row>
    <row r="163" s="2" customFormat="1" ht="24.15" customHeight="1">
      <c r="A163" s="40"/>
      <c r="B163" s="41"/>
      <c r="C163" s="206" t="s">
        <v>405</v>
      </c>
      <c r="D163" s="206" t="s">
        <v>143</v>
      </c>
      <c r="E163" s="207" t="s">
        <v>1890</v>
      </c>
      <c r="F163" s="208" t="s">
        <v>1891</v>
      </c>
      <c r="G163" s="209" t="s">
        <v>184</v>
      </c>
      <c r="H163" s="210">
        <v>320</v>
      </c>
      <c r="I163" s="211"/>
      <c r="J163" s="212">
        <f>ROUND(I163*H163,2)</f>
        <v>0</v>
      </c>
      <c r="K163" s="208" t="s">
        <v>147</v>
      </c>
      <c r="L163" s="46"/>
      <c r="M163" s="213" t="s">
        <v>19</v>
      </c>
      <c r="N163" s="214" t="s">
        <v>44</v>
      </c>
      <c r="O163" s="86"/>
      <c r="P163" s="215">
        <f>O163*H163</f>
        <v>0</v>
      </c>
      <c r="Q163" s="215">
        <v>0.0012099999999999999</v>
      </c>
      <c r="R163" s="215">
        <f>Q163*H163</f>
        <v>0.38719999999999999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248</v>
      </c>
      <c r="AT163" s="217" t="s">
        <v>143</v>
      </c>
      <c r="AU163" s="217" t="s">
        <v>14</v>
      </c>
      <c r="AY163" s="19" t="s">
        <v>140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81</v>
      </c>
      <c r="BK163" s="218">
        <f>ROUND(I163*H163,2)</f>
        <v>0</v>
      </c>
      <c r="BL163" s="19" t="s">
        <v>248</v>
      </c>
      <c r="BM163" s="217" t="s">
        <v>1892</v>
      </c>
    </row>
    <row r="164" s="2" customFormat="1">
      <c r="A164" s="40"/>
      <c r="B164" s="41"/>
      <c r="C164" s="42"/>
      <c r="D164" s="219" t="s">
        <v>150</v>
      </c>
      <c r="E164" s="42"/>
      <c r="F164" s="220" t="s">
        <v>1893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150</v>
      </c>
      <c r="AU164" s="19" t="s">
        <v>14</v>
      </c>
    </row>
    <row r="165" s="2" customFormat="1" ht="16.5" customHeight="1">
      <c r="A165" s="40"/>
      <c r="B165" s="41"/>
      <c r="C165" s="206" t="s">
        <v>421</v>
      </c>
      <c r="D165" s="206" t="s">
        <v>143</v>
      </c>
      <c r="E165" s="207" t="s">
        <v>1894</v>
      </c>
      <c r="F165" s="208" t="s">
        <v>1895</v>
      </c>
      <c r="G165" s="209" t="s">
        <v>303</v>
      </c>
      <c r="H165" s="210">
        <v>435.61099999999999</v>
      </c>
      <c r="I165" s="211"/>
      <c r="J165" s="212">
        <f>ROUND(I165*H165,2)</f>
        <v>0</v>
      </c>
      <c r="K165" s="208" t="s">
        <v>147</v>
      </c>
      <c r="L165" s="46"/>
      <c r="M165" s="213" t="s">
        <v>19</v>
      </c>
      <c r="N165" s="214" t="s">
        <v>44</v>
      </c>
      <c r="O165" s="86"/>
      <c r="P165" s="215">
        <f>O165*H165</f>
        <v>0</v>
      </c>
      <c r="Q165" s="215">
        <v>6.0000000000000002E-05</v>
      </c>
      <c r="R165" s="215">
        <f>Q165*H165</f>
        <v>0.026136659999999999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248</v>
      </c>
      <c r="AT165" s="217" t="s">
        <v>143</v>
      </c>
      <c r="AU165" s="217" t="s">
        <v>14</v>
      </c>
      <c r="AY165" s="19" t="s">
        <v>140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81</v>
      </c>
      <c r="BK165" s="218">
        <f>ROUND(I165*H165,2)</f>
        <v>0</v>
      </c>
      <c r="BL165" s="19" t="s">
        <v>248</v>
      </c>
      <c r="BM165" s="217" t="s">
        <v>1896</v>
      </c>
    </row>
    <row r="166" s="2" customFormat="1">
      <c r="A166" s="40"/>
      <c r="B166" s="41"/>
      <c r="C166" s="42"/>
      <c r="D166" s="219" t="s">
        <v>150</v>
      </c>
      <c r="E166" s="42"/>
      <c r="F166" s="220" t="s">
        <v>1897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150</v>
      </c>
      <c r="AU166" s="19" t="s">
        <v>14</v>
      </c>
    </row>
    <row r="167" s="14" customFormat="1">
      <c r="A167" s="14"/>
      <c r="B167" s="235"/>
      <c r="C167" s="236"/>
      <c r="D167" s="226" t="s">
        <v>152</v>
      </c>
      <c r="E167" s="237" t="s">
        <v>19</v>
      </c>
      <c r="F167" s="238" t="s">
        <v>1898</v>
      </c>
      <c r="G167" s="236"/>
      <c r="H167" s="239">
        <v>435.61099999999999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152</v>
      </c>
      <c r="AU167" s="245" t="s">
        <v>14</v>
      </c>
      <c r="AV167" s="14" t="s">
        <v>14</v>
      </c>
      <c r="AW167" s="14" t="s">
        <v>33</v>
      </c>
      <c r="AX167" s="14" t="s">
        <v>81</v>
      </c>
      <c r="AY167" s="245" t="s">
        <v>140</v>
      </c>
    </row>
    <row r="168" s="2" customFormat="1" ht="16.5" customHeight="1">
      <c r="A168" s="40"/>
      <c r="B168" s="41"/>
      <c r="C168" s="206" t="s">
        <v>428</v>
      </c>
      <c r="D168" s="206" t="s">
        <v>143</v>
      </c>
      <c r="E168" s="207" t="s">
        <v>1899</v>
      </c>
      <c r="F168" s="208" t="s">
        <v>1900</v>
      </c>
      <c r="G168" s="209" t="s">
        <v>146</v>
      </c>
      <c r="H168" s="210">
        <v>1</v>
      </c>
      <c r="I168" s="211"/>
      <c r="J168" s="212">
        <f>ROUND(I168*H168,2)</f>
        <v>0</v>
      </c>
      <c r="K168" s="208" t="s">
        <v>147</v>
      </c>
      <c r="L168" s="46"/>
      <c r="M168" s="213" t="s">
        <v>19</v>
      </c>
      <c r="N168" s="214" t="s">
        <v>44</v>
      </c>
      <c r="O168" s="86"/>
      <c r="P168" s="215">
        <f>O168*H168</f>
        <v>0</v>
      </c>
      <c r="Q168" s="215">
        <v>0.0041999999999999997</v>
      </c>
      <c r="R168" s="215">
        <f>Q168*H168</f>
        <v>0.0041999999999999997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248</v>
      </c>
      <c r="AT168" s="217" t="s">
        <v>143</v>
      </c>
      <c r="AU168" s="217" t="s">
        <v>14</v>
      </c>
      <c r="AY168" s="19" t="s">
        <v>140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81</v>
      </c>
      <c r="BK168" s="218">
        <f>ROUND(I168*H168,2)</f>
        <v>0</v>
      </c>
      <c r="BL168" s="19" t="s">
        <v>248</v>
      </c>
      <c r="BM168" s="217" t="s">
        <v>1901</v>
      </c>
    </row>
    <row r="169" s="2" customFormat="1">
      <c r="A169" s="40"/>
      <c r="B169" s="41"/>
      <c r="C169" s="42"/>
      <c r="D169" s="219" t="s">
        <v>150</v>
      </c>
      <c r="E169" s="42"/>
      <c r="F169" s="220" t="s">
        <v>1902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150</v>
      </c>
      <c r="AU169" s="19" t="s">
        <v>14</v>
      </c>
    </row>
    <row r="170" s="2" customFormat="1" ht="16.5" customHeight="1">
      <c r="A170" s="40"/>
      <c r="B170" s="41"/>
      <c r="C170" s="206" t="s">
        <v>435</v>
      </c>
      <c r="D170" s="206" t="s">
        <v>143</v>
      </c>
      <c r="E170" s="207" t="s">
        <v>1903</v>
      </c>
      <c r="F170" s="208" t="s">
        <v>1904</v>
      </c>
      <c r="G170" s="209" t="s">
        <v>146</v>
      </c>
      <c r="H170" s="210">
        <v>1</v>
      </c>
      <c r="I170" s="211"/>
      <c r="J170" s="212">
        <f>ROUND(I170*H170,2)</f>
        <v>0</v>
      </c>
      <c r="K170" s="208" t="s">
        <v>147</v>
      </c>
      <c r="L170" s="46"/>
      <c r="M170" s="213" t="s">
        <v>19</v>
      </c>
      <c r="N170" s="214" t="s">
        <v>44</v>
      </c>
      <c r="O170" s="86"/>
      <c r="P170" s="215">
        <f>O170*H170</f>
        <v>0</v>
      </c>
      <c r="Q170" s="215">
        <v>0.0047999999999999996</v>
      </c>
      <c r="R170" s="215">
        <f>Q170*H170</f>
        <v>0.0047999999999999996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248</v>
      </c>
      <c r="AT170" s="217" t="s">
        <v>143</v>
      </c>
      <c r="AU170" s="217" t="s">
        <v>14</v>
      </c>
      <c r="AY170" s="19" t="s">
        <v>140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81</v>
      </c>
      <c r="BK170" s="218">
        <f>ROUND(I170*H170,2)</f>
        <v>0</v>
      </c>
      <c r="BL170" s="19" t="s">
        <v>248</v>
      </c>
      <c r="BM170" s="217" t="s">
        <v>1905</v>
      </c>
    </row>
    <row r="171" s="2" customFormat="1">
      <c r="A171" s="40"/>
      <c r="B171" s="41"/>
      <c r="C171" s="42"/>
      <c r="D171" s="219" t="s">
        <v>150</v>
      </c>
      <c r="E171" s="42"/>
      <c r="F171" s="220" t="s">
        <v>1906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150</v>
      </c>
      <c r="AU171" s="19" t="s">
        <v>14</v>
      </c>
    </row>
    <row r="172" s="2" customFormat="1" ht="16.5" customHeight="1">
      <c r="A172" s="40"/>
      <c r="B172" s="41"/>
      <c r="C172" s="206" t="s">
        <v>443</v>
      </c>
      <c r="D172" s="206" t="s">
        <v>143</v>
      </c>
      <c r="E172" s="207" t="s">
        <v>1907</v>
      </c>
      <c r="F172" s="208" t="s">
        <v>1908</v>
      </c>
      <c r="G172" s="209" t="s">
        <v>146</v>
      </c>
      <c r="H172" s="210">
        <v>2</v>
      </c>
      <c r="I172" s="211"/>
      <c r="J172" s="212">
        <f>ROUND(I172*H172,2)</f>
        <v>0</v>
      </c>
      <c r="K172" s="208" t="s">
        <v>147</v>
      </c>
      <c r="L172" s="46"/>
      <c r="M172" s="213" t="s">
        <v>19</v>
      </c>
      <c r="N172" s="214" t="s">
        <v>44</v>
      </c>
      <c r="O172" s="86"/>
      <c r="P172" s="215">
        <f>O172*H172</f>
        <v>0</v>
      </c>
      <c r="Q172" s="215">
        <v>0.0054799999999999996</v>
      </c>
      <c r="R172" s="215">
        <f>Q172*H172</f>
        <v>0.010959999999999999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248</v>
      </c>
      <c r="AT172" s="217" t="s">
        <v>143</v>
      </c>
      <c r="AU172" s="217" t="s">
        <v>14</v>
      </c>
      <c r="AY172" s="19" t="s">
        <v>140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81</v>
      </c>
      <c r="BK172" s="218">
        <f>ROUND(I172*H172,2)</f>
        <v>0</v>
      </c>
      <c r="BL172" s="19" t="s">
        <v>248</v>
      </c>
      <c r="BM172" s="217" t="s">
        <v>1909</v>
      </c>
    </row>
    <row r="173" s="2" customFormat="1">
      <c r="A173" s="40"/>
      <c r="B173" s="41"/>
      <c r="C173" s="42"/>
      <c r="D173" s="219" t="s">
        <v>150</v>
      </c>
      <c r="E173" s="42"/>
      <c r="F173" s="220" t="s">
        <v>1910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150</v>
      </c>
      <c r="AU173" s="19" t="s">
        <v>14</v>
      </c>
    </row>
    <row r="174" s="2" customFormat="1" ht="21.75" customHeight="1">
      <c r="A174" s="40"/>
      <c r="B174" s="41"/>
      <c r="C174" s="206" t="s">
        <v>455</v>
      </c>
      <c r="D174" s="206" t="s">
        <v>143</v>
      </c>
      <c r="E174" s="207" t="s">
        <v>1911</v>
      </c>
      <c r="F174" s="208" t="s">
        <v>1912</v>
      </c>
      <c r="G174" s="209" t="s">
        <v>146</v>
      </c>
      <c r="H174" s="210">
        <v>1</v>
      </c>
      <c r="I174" s="211"/>
      <c r="J174" s="212">
        <f>ROUND(I174*H174,2)</f>
        <v>0</v>
      </c>
      <c r="K174" s="208" t="s">
        <v>147</v>
      </c>
      <c r="L174" s="46"/>
      <c r="M174" s="213" t="s">
        <v>19</v>
      </c>
      <c r="N174" s="214" t="s">
        <v>44</v>
      </c>
      <c r="O174" s="86"/>
      <c r="P174" s="215">
        <f>O174*H174</f>
        <v>0</v>
      </c>
      <c r="Q174" s="215">
        <v>0.0091000000000000004</v>
      </c>
      <c r="R174" s="215">
        <f>Q174*H174</f>
        <v>0.0091000000000000004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248</v>
      </c>
      <c r="AT174" s="217" t="s">
        <v>143</v>
      </c>
      <c r="AU174" s="217" t="s">
        <v>14</v>
      </c>
      <c r="AY174" s="19" t="s">
        <v>140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81</v>
      </c>
      <c r="BK174" s="218">
        <f>ROUND(I174*H174,2)</f>
        <v>0</v>
      </c>
      <c r="BL174" s="19" t="s">
        <v>248</v>
      </c>
      <c r="BM174" s="217" t="s">
        <v>1913</v>
      </c>
    </row>
    <row r="175" s="2" customFormat="1">
      <c r="A175" s="40"/>
      <c r="B175" s="41"/>
      <c r="C175" s="42"/>
      <c r="D175" s="219" t="s">
        <v>150</v>
      </c>
      <c r="E175" s="42"/>
      <c r="F175" s="220" t="s">
        <v>1914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150</v>
      </c>
      <c r="AU175" s="19" t="s">
        <v>14</v>
      </c>
    </row>
    <row r="176" s="2" customFormat="1" ht="21.75" customHeight="1">
      <c r="A176" s="40"/>
      <c r="B176" s="41"/>
      <c r="C176" s="206" t="s">
        <v>463</v>
      </c>
      <c r="D176" s="206" t="s">
        <v>143</v>
      </c>
      <c r="E176" s="207" t="s">
        <v>1915</v>
      </c>
      <c r="F176" s="208" t="s">
        <v>1916</v>
      </c>
      <c r="G176" s="209" t="s">
        <v>146</v>
      </c>
      <c r="H176" s="210">
        <v>1</v>
      </c>
      <c r="I176" s="211"/>
      <c r="J176" s="212">
        <f>ROUND(I176*H176,2)</f>
        <v>0</v>
      </c>
      <c r="K176" s="208" t="s">
        <v>147</v>
      </c>
      <c r="L176" s="46"/>
      <c r="M176" s="213" t="s">
        <v>19</v>
      </c>
      <c r="N176" s="214" t="s">
        <v>44</v>
      </c>
      <c r="O176" s="86"/>
      <c r="P176" s="215">
        <f>O176*H176</f>
        <v>0</v>
      </c>
      <c r="Q176" s="215">
        <v>0.010699999999999999</v>
      </c>
      <c r="R176" s="215">
        <f>Q176*H176</f>
        <v>0.010699999999999999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248</v>
      </c>
      <c r="AT176" s="217" t="s">
        <v>143</v>
      </c>
      <c r="AU176" s="217" t="s">
        <v>14</v>
      </c>
      <c r="AY176" s="19" t="s">
        <v>140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81</v>
      </c>
      <c r="BK176" s="218">
        <f>ROUND(I176*H176,2)</f>
        <v>0</v>
      </c>
      <c r="BL176" s="19" t="s">
        <v>248</v>
      </c>
      <c r="BM176" s="217" t="s">
        <v>1917</v>
      </c>
    </row>
    <row r="177" s="2" customFormat="1">
      <c r="A177" s="40"/>
      <c r="B177" s="41"/>
      <c r="C177" s="42"/>
      <c r="D177" s="219" t="s">
        <v>150</v>
      </c>
      <c r="E177" s="42"/>
      <c r="F177" s="220" t="s">
        <v>1918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150</v>
      </c>
      <c r="AU177" s="19" t="s">
        <v>14</v>
      </c>
    </row>
    <row r="178" s="2" customFormat="1" ht="21.75" customHeight="1">
      <c r="A178" s="40"/>
      <c r="B178" s="41"/>
      <c r="C178" s="206" t="s">
        <v>471</v>
      </c>
      <c r="D178" s="206" t="s">
        <v>143</v>
      </c>
      <c r="E178" s="207" t="s">
        <v>1919</v>
      </c>
      <c r="F178" s="208" t="s">
        <v>1920</v>
      </c>
      <c r="G178" s="209" t="s">
        <v>146</v>
      </c>
      <c r="H178" s="210">
        <v>2</v>
      </c>
      <c r="I178" s="211"/>
      <c r="J178" s="212">
        <f>ROUND(I178*H178,2)</f>
        <v>0</v>
      </c>
      <c r="K178" s="208" t="s">
        <v>147</v>
      </c>
      <c r="L178" s="46"/>
      <c r="M178" s="213" t="s">
        <v>19</v>
      </c>
      <c r="N178" s="214" t="s">
        <v>44</v>
      </c>
      <c r="O178" s="86"/>
      <c r="P178" s="215">
        <f>O178*H178</f>
        <v>0</v>
      </c>
      <c r="Q178" s="215">
        <v>0.0132</v>
      </c>
      <c r="R178" s="215">
        <f>Q178*H178</f>
        <v>0.0264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248</v>
      </c>
      <c r="AT178" s="217" t="s">
        <v>143</v>
      </c>
      <c r="AU178" s="217" t="s">
        <v>14</v>
      </c>
      <c r="AY178" s="19" t="s">
        <v>140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81</v>
      </c>
      <c r="BK178" s="218">
        <f>ROUND(I178*H178,2)</f>
        <v>0</v>
      </c>
      <c r="BL178" s="19" t="s">
        <v>248</v>
      </c>
      <c r="BM178" s="217" t="s">
        <v>1921</v>
      </c>
    </row>
    <row r="179" s="2" customFormat="1">
      <c r="A179" s="40"/>
      <c r="B179" s="41"/>
      <c r="C179" s="42"/>
      <c r="D179" s="219" t="s">
        <v>150</v>
      </c>
      <c r="E179" s="42"/>
      <c r="F179" s="220" t="s">
        <v>1922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150</v>
      </c>
      <c r="AU179" s="19" t="s">
        <v>14</v>
      </c>
    </row>
    <row r="180" s="2" customFormat="1" ht="16.5" customHeight="1">
      <c r="A180" s="40"/>
      <c r="B180" s="41"/>
      <c r="C180" s="206" t="s">
        <v>482</v>
      </c>
      <c r="D180" s="206" t="s">
        <v>143</v>
      </c>
      <c r="E180" s="207" t="s">
        <v>1923</v>
      </c>
      <c r="F180" s="208" t="s">
        <v>1924</v>
      </c>
      <c r="G180" s="209" t="s">
        <v>146</v>
      </c>
      <c r="H180" s="210">
        <v>54</v>
      </c>
      <c r="I180" s="211"/>
      <c r="J180" s="212">
        <f>ROUND(I180*H180,2)</f>
        <v>0</v>
      </c>
      <c r="K180" s="208" t="s">
        <v>147</v>
      </c>
      <c r="L180" s="46"/>
      <c r="M180" s="213" t="s">
        <v>19</v>
      </c>
      <c r="N180" s="214" t="s">
        <v>44</v>
      </c>
      <c r="O180" s="86"/>
      <c r="P180" s="215">
        <f>O180*H180</f>
        <v>0</v>
      </c>
      <c r="Q180" s="215">
        <v>6.0000000000000002E-05</v>
      </c>
      <c r="R180" s="215">
        <f>Q180*H180</f>
        <v>0.0032400000000000003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248</v>
      </c>
      <c r="AT180" s="217" t="s">
        <v>143</v>
      </c>
      <c r="AU180" s="217" t="s">
        <v>14</v>
      </c>
      <c r="AY180" s="19" t="s">
        <v>140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81</v>
      </c>
      <c r="BK180" s="218">
        <f>ROUND(I180*H180,2)</f>
        <v>0</v>
      </c>
      <c r="BL180" s="19" t="s">
        <v>248</v>
      </c>
      <c r="BM180" s="217" t="s">
        <v>1925</v>
      </c>
    </row>
    <row r="181" s="2" customFormat="1">
      <c r="A181" s="40"/>
      <c r="B181" s="41"/>
      <c r="C181" s="42"/>
      <c r="D181" s="219" t="s">
        <v>150</v>
      </c>
      <c r="E181" s="42"/>
      <c r="F181" s="220" t="s">
        <v>1926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150</v>
      </c>
      <c r="AU181" s="19" t="s">
        <v>14</v>
      </c>
    </row>
    <row r="182" s="2" customFormat="1" ht="16.5" customHeight="1">
      <c r="A182" s="40"/>
      <c r="B182" s="41"/>
      <c r="C182" s="206" t="s">
        <v>488</v>
      </c>
      <c r="D182" s="206" t="s">
        <v>143</v>
      </c>
      <c r="E182" s="207" t="s">
        <v>1927</v>
      </c>
      <c r="F182" s="208" t="s">
        <v>1928</v>
      </c>
      <c r="G182" s="209" t="s">
        <v>146</v>
      </c>
      <c r="H182" s="210">
        <v>3</v>
      </c>
      <c r="I182" s="211"/>
      <c r="J182" s="212">
        <f>ROUND(I182*H182,2)</f>
        <v>0</v>
      </c>
      <c r="K182" s="208" t="s">
        <v>147</v>
      </c>
      <c r="L182" s="46"/>
      <c r="M182" s="213" t="s">
        <v>19</v>
      </c>
      <c r="N182" s="214" t="s">
        <v>44</v>
      </c>
      <c r="O182" s="86"/>
      <c r="P182" s="215">
        <f>O182*H182</f>
        <v>0</v>
      </c>
      <c r="Q182" s="215">
        <v>0.00014999999999999999</v>
      </c>
      <c r="R182" s="215">
        <f>Q182*H182</f>
        <v>0.00044999999999999999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248</v>
      </c>
      <c r="AT182" s="217" t="s">
        <v>143</v>
      </c>
      <c r="AU182" s="217" t="s">
        <v>14</v>
      </c>
      <c r="AY182" s="19" t="s">
        <v>140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81</v>
      </c>
      <c r="BK182" s="218">
        <f>ROUND(I182*H182,2)</f>
        <v>0</v>
      </c>
      <c r="BL182" s="19" t="s">
        <v>248</v>
      </c>
      <c r="BM182" s="217" t="s">
        <v>1929</v>
      </c>
    </row>
    <row r="183" s="2" customFormat="1">
      <c r="A183" s="40"/>
      <c r="B183" s="41"/>
      <c r="C183" s="42"/>
      <c r="D183" s="219" t="s">
        <v>150</v>
      </c>
      <c r="E183" s="42"/>
      <c r="F183" s="220" t="s">
        <v>1930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150</v>
      </c>
      <c r="AU183" s="19" t="s">
        <v>14</v>
      </c>
    </row>
    <row r="184" s="2" customFormat="1" ht="24.15" customHeight="1">
      <c r="A184" s="40"/>
      <c r="B184" s="41"/>
      <c r="C184" s="206" t="s">
        <v>494</v>
      </c>
      <c r="D184" s="206" t="s">
        <v>143</v>
      </c>
      <c r="E184" s="207" t="s">
        <v>1931</v>
      </c>
      <c r="F184" s="208" t="s">
        <v>1932</v>
      </c>
      <c r="G184" s="209" t="s">
        <v>814</v>
      </c>
      <c r="H184" s="278"/>
      <c r="I184" s="211"/>
      <c r="J184" s="212">
        <f>ROUND(I184*H184,2)</f>
        <v>0</v>
      </c>
      <c r="K184" s="208" t="s">
        <v>147</v>
      </c>
      <c r="L184" s="46"/>
      <c r="M184" s="213" t="s">
        <v>19</v>
      </c>
      <c r="N184" s="214" t="s">
        <v>44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248</v>
      </c>
      <c r="AT184" s="217" t="s">
        <v>143</v>
      </c>
      <c r="AU184" s="217" t="s">
        <v>14</v>
      </c>
      <c r="AY184" s="19" t="s">
        <v>140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81</v>
      </c>
      <c r="BK184" s="218">
        <f>ROUND(I184*H184,2)</f>
        <v>0</v>
      </c>
      <c r="BL184" s="19" t="s">
        <v>248</v>
      </c>
      <c r="BM184" s="217" t="s">
        <v>1933</v>
      </c>
    </row>
    <row r="185" s="2" customFormat="1">
      <c r="A185" s="40"/>
      <c r="B185" s="41"/>
      <c r="C185" s="42"/>
      <c r="D185" s="219" t="s">
        <v>150</v>
      </c>
      <c r="E185" s="42"/>
      <c r="F185" s="220" t="s">
        <v>1934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150</v>
      </c>
      <c r="AU185" s="19" t="s">
        <v>14</v>
      </c>
    </row>
    <row r="186" s="12" customFormat="1" ht="25.92" customHeight="1">
      <c r="A186" s="12"/>
      <c r="B186" s="190"/>
      <c r="C186" s="191"/>
      <c r="D186" s="192" t="s">
        <v>72</v>
      </c>
      <c r="E186" s="193" t="s">
        <v>1724</v>
      </c>
      <c r="F186" s="193" t="s">
        <v>1725</v>
      </c>
      <c r="G186" s="191"/>
      <c r="H186" s="191"/>
      <c r="I186" s="194"/>
      <c r="J186" s="195">
        <f>BK186</f>
        <v>0</v>
      </c>
      <c r="K186" s="191"/>
      <c r="L186" s="196"/>
      <c r="M186" s="197"/>
      <c r="N186" s="198"/>
      <c r="O186" s="198"/>
      <c r="P186" s="199">
        <f>SUM(P187:P190)</f>
        <v>0</v>
      </c>
      <c r="Q186" s="198"/>
      <c r="R186" s="199">
        <f>SUM(R187:R190)</f>
        <v>0</v>
      </c>
      <c r="S186" s="198"/>
      <c r="T186" s="200">
        <f>SUM(T187:T190)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1" t="s">
        <v>148</v>
      </c>
      <c r="AT186" s="202" t="s">
        <v>72</v>
      </c>
      <c r="AU186" s="202" t="s">
        <v>73</v>
      </c>
      <c r="AY186" s="201" t="s">
        <v>140</v>
      </c>
      <c r="BK186" s="203">
        <f>SUM(BK187:BK190)</f>
        <v>0</v>
      </c>
    </row>
    <row r="187" s="2" customFormat="1" ht="16.5" customHeight="1">
      <c r="A187" s="40"/>
      <c r="B187" s="41"/>
      <c r="C187" s="206" t="s">
        <v>500</v>
      </c>
      <c r="D187" s="206" t="s">
        <v>143</v>
      </c>
      <c r="E187" s="207" t="s">
        <v>1935</v>
      </c>
      <c r="F187" s="208" t="s">
        <v>1936</v>
      </c>
      <c r="G187" s="209" t="s">
        <v>1729</v>
      </c>
      <c r="H187" s="210">
        <v>10</v>
      </c>
      <c r="I187" s="211"/>
      <c r="J187" s="212">
        <f>ROUND(I187*H187,2)</f>
        <v>0</v>
      </c>
      <c r="K187" s="208" t="s">
        <v>1937</v>
      </c>
      <c r="L187" s="46"/>
      <c r="M187" s="213" t="s">
        <v>19</v>
      </c>
      <c r="N187" s="214" t="s">
        <v>44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1730</v>
      </c>
      <c r="AT187" s="217" t="s">
        <v>143</v>
      </c>
      <c r="AU187" s="217" t="s">
        <v>81</v>
      </c>
      <c r="AY187" s="19" t="s">
        <v>140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81</v>
      </c>
      <c r="BK187" s="218">
        <f>ROUND(I187*H187,2)</f>
        <v>0</v>
      </c>
      <c r="BL187" s="19" t="s">
        <v>1730</v>
      </c>
      <c r="BM187" s="217" t="s">
        <v>1938</v>
      </c>
    </row>
    <row r="188" s="2" customFormat="1">
      <c r="A188" s="40"/>
      <c r="B188" s="41"/>
      <c r="C188" s="42"/>
      <c r="D188" s="219" t="s">
        <v>150</v>
      </c>
      <c r="E188" s="42"/>
      <c r="F188" s="220" t="s">
        <v>1939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150</v>
      </c>
      <c r="AU188" s="19" t="s">
        <v>81</v>
      </c>
    </row>
    <row r="189" s="2" customFormat="1" ht="16.5" customHeight="1">
      <c r="A189" s="40"/>
      <c r="B189" s="41"/>
      <c r="C189" s="206" t="s">
        <v>510</v>
      </c>
      <c r="D189" s="206" t="s">
        <v>143</v>
      </c>
      <c r="E189" s="207" t="s">
        <v>1940</v>
      </c>
      <c r="F189" s="208" t="s">
        <v>1941</v>
      </c>
      <c r="G189" s="209" t="s">
        <v>1729</v>
      </c>
      <c r="H189" s="210">
        <v>10</v>
      </c>
      <c r="I189" s="211"/>
      <c r="J189" s="212">
        <f>ROUND(I189*H189,2)</f>
        <v>0</v>
      </c>
      <c r="K189" s="208" t="s">
        <v>1937</v>
      </c>
      <c r="L189" s="46"/>
      <c r="M189" s="213" t="s">
        <v>19</v>
      </c>
      <c r="N189" s="214" t="s">
        <v>44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1730</v>
      </c>
      <c r="AT189" s="217" t="s">
        <v>143</v>
      </c>
      <c r="AU189" s="217" t="s">
        <v>81</v>
      </c>
      <c r="AY189" s="19" t="s">
        <v>140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81</v>
      </c>
      <c r="BK189" s="218">
        <f>ROUND(I189*H189,2)</f>
        <v>0</v>
      </c>
      <c r="BL189" s="19" t="s">
        <v>1730</v>
      </c>
      <c r="BM189" s="217" t="s">
        <v>1942</v>
      </c>
    </row>
    <row r="190" s="2" customFormat="1">
      <c r="A190" s="40"/>
      <c r="B190" s="41"/>
      <c r="C190" s="42"/>
      <c r="D190" s="219" t="s">
        <v>150</v>
      </c>
      <c r="E190" s="42"/>
      <c r="F190" s="220" t="s">
        <v>1943</v>
      </c>
      <c r="G190" s="42"/>
      <c r="H190" s="42"/>
      <c r="I190" s="221"/>
      <c r="J190" s="42"/>
      <c r="K190" s="42"/>
      <c r="L190" s="46"/>
      <c r="M190" s="282"/>
      <c r="N190" s="283"/>
      <c r="O190" s="284"/>
      <c r="P190" s="284"/>
      <c r="Q190" s="284"/>
      <c r="R190" s="284"/>
      <c r="S190" s="284"/>
      <c r="T190" s="285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150</v>
      </c>
      <c r="AU190" s="19" t="s">
        <v>81</v>
      </c>
    </row>
    <row r="191" s="2" customFormat="1" ht="6.96" customHeight="1">
      <c r="A191" s="40"/>
      <c r="B191" s="61"/>
      <c r="C191" s="62"/>
      <c r="D191" s="62"/>
      <c r="E191" s="62"/>
      <c r="F191" s="62"/>
      <c r="G191" s="62"/>
      <c r="H191" s="62"/>
      <c r="I191" s="62"/>
      <c r="J191" s="62"/>
      <c r="K191" s="62"/>
      <c r="L191" s="46"/>
      <c r="M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</row>
  </sheetData>
  <sheetProtection sheet="1" autoFilter="0" formatColumns="0" formatRows="0" objects="1" scenarios="1" spinCount="100000" saltValue="qml6Hkvo9y84rMVS9B5Eel3408q2VIKNv92c4Xkl2xlAnwX1M9nmMP7apBZG9zeuKUGgnJmIk6j3b67q3utWDg==" hashValue="HIKo7P+AAHtzqBfAWKwn1RSNVsIsE2qSw6x/nNnlXSBZQRJqBqqThD+nH3yR80UCt1PRtEBzFWNyh1VxFZLi8Q==" algorithmName="SHA-512" password="CC35"/>
  <autoFilter ref="C85:K190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3_02/727112001"/>
    <hyperlink ref="F92" r:id="rId2" display="https://podminky.urs.cz/item/CS_URS_2023_02/727112041"/>
    <hyperlink ref="F95" r:id="rId3" display="https://podminky.urs.cz/item/CS_URS_2023_02/732429212"/>
    <hyperlink ref="F100" r:id="rId4" display="https://podminky.urs.cz/item/CS_URS_2023_02/998732201"/>
    <hyperlink ref="F103" r:id="rId5" display="https://podminky.urs.cz/item/CS_URS_2023_02/733110803"/>
    <hyperlink ref="F105" r:id="rId6" display="https://podminky.urs.cz/item/CS_URS_2023_02/733110806"/>
    <hyperlink ref="F107" r:id="rId7" display="https://podminky.urs.cz/item/CS_URS_2023_02/733191923"/>
    <hyperlink ref="F109" r:id="rId8" display="https://podminky.urs.cz/item/CS_URS_2023_02/733191924"/>
    <hyperlink ref="F111" r:id="rId9" display="https://podminky.urs.cz/item/CS_URS_2023_02/733222302"/>
    <hyperlink ref="F114" r:id="rId10" display="https://podminky.urs.cz/item/CS_URS_2023_02/733222304"/>
    <hyperlink ref="F116" r:id="rId11" display="https://podminky.urs.cz/item/CS_URS_2023_02/733223304"/>
    <hyperlink ref="F119" r:id="rId12" display="https://podminky.urs.cz/item/CS_URS_2023_02/733224222"/>
    <hyperlink ref="F122" r:id="rId13" display="https://podminky.urs.cz/item/CS_URS_2023_02/733224224"/>
    <hyperlink ref="F125" r:id="rId14" display="https://podminky.urs.cz/item/CS_URS_2023_02/733224225"/>
    <hyperlink ref="F127" r:id="rId15" display="https://podminky.urs.cz/item/CS_URS_2023_02/733322303"/>
    <hyperlink ref="F129" r:id="rId16" display="https://podminky.urs.cz/item/CS_URS_2023_02/733811231"/>
    <hyperlink ref="F131" r:id="rId17" display="https://podminky.urs.cz/item/CS_URS_2023_02/733811251"/>
    <hyperlink ref="F134" r:id="rId18" display="https://podminky.urs.cz/item/CS_URS_2023_02/733811252"/>
    <hyperlink ref="F136" r:id="rId19" display="https://podminky.urs.cz/item/CS_URS_2023_02/998733201"/>
    <hyperlink ref="F139" r:id="rId20" display="https://podminky.urs.cz/item/CS_URS_2023_02/734211118"/>
    <hyperlink ref="F141" r:id="rId21" display="https://podminky.urs.cz/item/CS_URS_2023_02/734220111"/>
    <hyperlink ref="F143" r:id="rId22" display="https://podminky.urs.cz/item/CS_URS_2023_02/734220112"/>
    <hyperlink ref="F145" r:id="rId23" display="https://podminky.urs.cz/item/CS_URS_2023_02/734261402"/>
    <hyperlink ref="F147" r:id="rId24" display="https://podminky.urs.cz/item/CS_URS_2023_02/734292713"/>
    <hyperlink ref="F149" r:id="rId25" display="https://podminky.urs.cz/item/CS_URS_2023_02/734292714"/>
    <hyperlink ref="F151" r:id="rId26" display="https://podminky.urs.cz/item/CS_URS_2023_02/998734201"/>
    <hyperlink ref="F154" r:id="rId27" display="https://podminky.urs.cz/item/CS_URS_2023_02/735000912"/>
    <hyperlink ref="F156" r:id="rId28" display="https://podminky.urs.cz/item/CS_URS_2023_02/735111810"/>
    <hyperlink ref="F158" r:id="rId29" display="https://podminky.urs.cz/item/CS_URS_2023_02/735152475"/>
    <hyperlink ref="F160" r:id="rId30" display="https://podminky.urs.cz/item/CS_URS_2023_02/735152575"/>
    <hyperlink ref="F162" r:id="rId31" display="https://podminky.urs.cz/item/CS_URS_2023_02/735511010"/>
    <hyperlink ref="F164" r:id="rId32" display="https://podminky.urs.cz/item/CS_URS_2023_02/735511026"/>
    <hyperlink ref="F166" r:id="rId33" display="https://podminky.urs.cz/item/CS_URS_2023_02/735511062"/>
    <hyperlink ref="F169" r:id="rId34" display="https://podminky.urs.cz/item/CS_URS_2023_02/735511084"/>
    <hyperlink ref="F171" r:id="rId35" display="https://podminky.urs.cz/item/CS_URS_2023_02/735511085"/>
    <hyperlink ref="F173" r:id="rId36" display="https://podminky.urs.cz/item/CS_URS_2023_02/735511087"/>
    <hyperlink ref="F175" r:id="rId37" display="https://podminky.urs.cz/item/CS_URS_2023_02/735511101"/>
    <hyperlink ref="F177" r:id="rId38" display="https://podminky.urs.cz/item/CS_URS_2023_02/735511102"/>
    <hyperlink ref="F179" r:id="rId39" display="https://podminky.urs.cz/item/CS_URS_2023_02/735511103"/>
    <hyperlink ref="F181" r:id="rId40" display="https://podminky.urs.cz/item/CS_URS_2023_02/735511137"/>
    <hyperlink ref="F183" r:id="rId41" display="https://podminky.urs.cz/item/CS_URS_2023_02/735511142"/>
    <hyperlink ref="F185" r:id="rId42" display="https://podminky.urs.cz/item/CS_URS_2023_02/998735202"/>
    <hyperlink ref="F188" r:id="rId43" display="https://podminky.urs.cz/item/CS_URS_2022_02/HZS2212"/>
    <hyperlink ref="F190" r:id="rId44" display="https://podminky.urs.cz/item/CS_URS_2022_02/HZS2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14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Humanizace třetí domácnosti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1944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22. 12. 2023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1736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1737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1738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ROUND((SUM(BE84:BE158)),  2)</f>
        <v>0</v>
      </c>
      <c r="G33" s="40"/>
      <c r="H33" s="40"/>
      <c r="I33" s="150">
        <v>0.20999999999999999</v>
      </c>
      <c r="J33" s="149">
        <f>ROUND(((SUM(BE84:BE158))*I33),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ROUND((SUM(BF84:BF158)),  2)</f>
        <v>0</v>
      </c>
      <c r="G34" s="40"/>
      <c r="H34" s="40"/>
      <c r="I34" s="150">
        <v>0.14999999999999999</v>
      </c>
      <c r="J34" s="149">
        <f>ROUND(((SUM(BF84:BF158))*I34),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ROUND((SUM(BG84:BG158)),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ROUND((SUM(BH84:BH158)),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ROUND((SUM(BI84:BI158)),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Humanizace třetí domácnosti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VZT - Vzduchotechnika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Klentnice 81, k.ú Klentnice, č.p. 389</v>
      </c>
      <c r="G52" s="42"/>
      <c r="H52" s="42"/>
      <c r="I52" s="34" t="s">
        <v>23</v>
      </c>
      <c r="J52" s="74" t="str">
        <f>IF(J12="","",J12)</f>
        <v>22. 12. 2023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Srdce v domě, p.o.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Ing.Jan Řehoř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105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108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111</v>
      </c>
      <c r="E62" s="170"/>
      <c r="F62" s="170"/>
      <c r="G62" s="170"/>
      <c r="H62" s="170"/>
      <c r="I62" s="170"/>
      <c r="J62" s="171">
        <f>J95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1945</v>
      </c>
      <c r="E63" s="176"/>
      <c r="F63" s="176"/>
      <c r="G63" s="176"/>
      <c r="H63" s="176"/>
      <c r="I63" s="176"/>
      <c r="J63" s="177">
        <f>J96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124</v>
      </c>
      <c r="E64" s="170"/>
      <c r="F64" s="170"/>
      <c r="G64" s="170"/>
      <c r="H64" s="170"/>
      <c r="I64" s="170"/>
      <c r="J64" s="171">
        <f>J156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125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Humanizace třetí domácnosti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99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VZT - Vzduchotechnika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Klentnice 81, k.ú Klentnice, č.p. 389</v>
      </c>
      <c r="G78" s="42"/>
      <c r="H78" s="42"/>
      <c r="I78" s="34" t="s">
        <v>23</v>
      </c>
      <c r="J78" s="74" t="str">
        <f>IF(J12="","",J12)</f>
        <v>22. 12. 2023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>Srdce v domě, p.o.</v>
      </c>
      <c r="G80" s="42"/>
      <c r="H80" s="42"/>
      <c r="I80" s="34" t="s">
        <v>31</v>
      </c>
      <c r="J80" s="38" t="str">
        <f>E21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34</v>
      </c>
      <c r="J81" s="38" t="str">
        <f>E24</f>
        <v>Ing.Jan Řehoř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126</v>
      </c>
      <c r="D83" s="182" t="s">
        <v>58</v>
      </c>
      <c r="E83" s="182" t="s">
        <v>54</v>
      </c>
      <c r="F83" s="182" t="s">
        <v>55</v>
      </c>
      <c r="G83" s="182" t="s">
        <v>127</v>
      </c>
      <c r="H83" s="182" t="s">
        <v>128</v>
      </c>
      <c r="I83" s="182" t="s">
        <v>129</v>
      </c>
      <c r="J83" s="182" t="s">
        <v>103</v>
      </c>
      <c r="K83" s="183" t="s">
        <v>130</v>
      </c>
      <c r="L83" s="184"/>
      <c r="M83" s="94" t="s">
        <v>19</v>
      </c>
      <c r="N83" s="95" t="s">
        <v>43</v>
      </c>
      <c r="O83" s="95" t="s">
        <v>131</v>
      </c>
      <c r="P83" s="95" t="s">
        <v>132</v>
      </c>
      <c r="Q83" s="95" t="s">
        <v>133</v>
      </c>
      <c r="R83" s="95" t="s">
        <v>134</v>
      </c>
      <c r="S83" s="95" t="s">
        <v>135</v>
      </c>
      <c r="T83" s="96" t="s">
        <v>136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137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P85+P95+P156</f>
        <v>0</v>
      </c>
      <c r="Q84" s="98"/>
      <c r="R84" s="187">
        <f>R85+R95+R156</f>
        <v>0.94017079999999997</v>
      </c>
      <c r="S84" s="98"/>
      <c r="T84" s="188">
        <f>T85+T95+T156</f>
        <v>0.36148000000000002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72</v>
      </c>
      <c r="AU84" s="19" t="s">
        <v>104</v>
      </c>
      <c r="BK84" s="189">
        <f>BK85+BK95+BK156</f>
        <v>0</v>
      </c>
    </row>
    <row r="85" s="12" customFormat="1" ht="25.92" customHeight="1">
      <c r="A85" s="12"/>
      <c r="B85" s="190"/>
      <c r="C85" s="191"/>
      <c r="D85" s="192" t="s">
        <v>72</v>
      </c>
      <c r="E85" s="193" t="s">
        <v>138</v>
      </c>
      <c r="F85" s="193" t="s">
        <v>139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</f>
        <v>0</v>
      </c>
      <c r="Q85" s="198"/>
      <c r="R85" s="199">
        <f>R86</f>
        <v>0.019580800000000002</v>
      </c>
      <c r="S85" s="198"/>
      <c r="T85" s="200">
        <f>T86</f>
        <v>0.36148000000000002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81</v>
      </c>
      <c r="AT85" s="202" t="s">
        <v>72</v>
      </c>
      <c r="AU85" s="202" t="s">
        <v>73</v>
      </c>
      <c r="AY85" s="201" t="s">
        <v>140</v>
      </c>
      <c r="BK85" s="203">
        <f>BK86</f>
        <v>0</v>
      </c>
    </row>
    <row r="86" s="12" customFormat="1" ht="22.8" customHeight="1">
      <c r="A86" s="12"/>
      <c r="B86" s="190"/>
      <c r="C86" s="191"/>
      <c r="D86" s="192" t="s">
        <v>72</v>
      </c>
      <c r="E86" s="204" t="s">
        <v>203</v>
      </c>
      <c r="F86" s="204" t="s">
        <v>309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SUM(P87:P94)</f>
        <v>0</v>
      </c>
      <c r="Q86" s="198"/>
      <c r="R86" s="199">
        <f>SUM(R87:R94)</f>
        <v>0.019580800000000002</v>
      </c>
      <c r="S86" s="198"/>
      <c r="T86" s="200">
        <f>SUM(T87:T94)</f>
        <v>0.36148000000000002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81</v>
      </c>
      <c r="AT86" s="202" t="s">
        <v>72</v>
      </c>
      <c r="AU86" s="202" t="s">
        <v>81</v>
      </c>
      <c r="AY86" s="201" t="s">
        <v>140</v>
      </c>
      <c r="BK86" s="203">
        <f>SUM(BK87:BK94)</f>
        <v>0</v>
      </c>
    </row>
    <row r="87" s="2" customFormat="1" ht="24.15" customHeight="1">
      <c r="A87" s="40"/>
      <c r="B87" s="41"/>
      <c r="C87" s="206" t="s">
        <v>81</v>
      </c>
      <c r="D87" s="206" t="s">
        <v>143</v>
      </c>
      <c r="E87" s="207" t="s">
        <v>1946</v>
      </c>
      <c r="F87" s="208" t="s">
        <v>1947</v>
      </c>
      <c r="G87" s="209" t="s">
        <v>303</v>
      </c>
      <c r="H87" s="210">
        <v>9</v>
      </c>
      <c r="I87" s="211"/>
      <c r="J87" s="212">
        <f>ROUND(I87*H87,2)</f>
        <v>0</v>
      </c>
      <c r="K87" s="208" t="s">
        <v>147</v>
      </c>
      <c r="L87" s="46"/>
      <c r="M87" s="213" t="s">
        <v>19</v>
      </c>
      <c r="N87" s="214" t="s">
        <v>44</v>
      </c>
      <c r="O87" s="86"/>
      <c r="P87" s="215">
        <f>O87*H87</f>
        <v>0</v>
      </c>
      <c r="Q87" s="215">
        <v>0.0012800000000000001</v>
      </c>
      <c r="R87" s="215">
        <f>Q87*H87</f>
        <v>0.011520000000000001</v>
      </c>
      <c r="S87" s="215">
        <v>0.021000000000000001</v>
      </c>
      <c r="T87" s="216">
        <f>S87*H87</f>
        <v>0.189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148</v>
      </c>
      <c r="AT87" s="217" t="s">
        <v>143</v>
      </c>
      <c r="AU87" s="217" t="s">
        <v>14</v>
      </c>
      <c r="AY87" s="19" t="s">
        <v>140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81</v>
      </c>
      <c r="BK87" s="218">
        <f>ROUND(I87*H87,2)</f>
        <v>0</v>
      </c>
      <c r="BL87" s="19" t="s">
        <v>148</v>
      </c>
      <c r="BM87" s="217" t="s">
        <v>1948</v>
      </c>
    </row>
    <row r="88" s="2" customFormat="1">
      <c r="A88" s="40"/>
      <c r="B88" s="41"/>
      <c r="C88" s="42"/>
      <c r="D88" s="219" t="s">
        <v>150</v>
      </c>
      <c r="E88" s="42"/>
      <c r="F88" s="220" t="s">
        <v>1949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150</v>
      </c>
      <c r="AU88" s="19" t="s">
        <v>14</v>
      </c>
    </row>
    <row r="89" s="14" customFormat="1">
      <c r="A89" s="14"/>
      <c r="B89" s="235"/>
      <c r="C89" s="236"/>
      <c r="D89" s="226" t="s">
        <v>152</v>
      </c>
      <c r="E89" s="237" t="s">
        <v>19</v>
      </c>
      <c r="F89" s="238" t="s">
        <v>1950</v>
      </c>
      <c r="G89" s="236"/>
      <c r="H89" s="239">
        <v>9</v>
      </c>
      <c r="I89" s="240"/>
      <c r="J89" s="236"/>
      <c r="K89" s="236"/>
      <c r="L89" s="241"/>
      <c r="M89" s="242"/>
      <c r="N89" s="243"/>
      <c r="O89" s="243"/>
      <c r="P89" s="243"/>
      <c r="Q89" s="243"/>
      <c r="R89" s="243"/>
      <c r="S89" s="243"/>
      <c r="T89" s="24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5" t="s">
        <v>152</v>
      </c>
      <c r="AU89" s="245" t="s">
        <v>14</v>
      </c>
      <c r="AV89" s="14" t="s">
        <v>14</v>
      </c>
      <c r="AW89" s="14" t="s">
        <v>33</v>
      </c>
      <c r="AX89" s="14" t="s">
        <v>81</v>
      </c>
      <c r="AY89" s="245" t="s">
        <v>140</v>
      </c>
    </row>
    <row r="90" s="2" customFormat="1" ht="24.15" customHeight="1">
      <c r="A90" s="40"/>
      <c r="B90" s="41"/>
      <c r="C90" s="206" t="s">
        <v>14</v>
      </c>
      <c r="D90" s="206" t="s">
        <v>143</v>
      </c>
      <c r="E90" s="207" t="s">
        <v>1951</v>
      </c>
      <c r="F90" s="208" t="s">
        <v>1952</v>
      </c>
      <c r="G90" s="209" t="s">
        <v>303</v>
      </c>
      <c r="H90" s="210">
        <v>1.76</v>
      </c>
      <c r="I90" s="211"/>
      <c r="J90" s="212">
        <f>ROUND(I90*H90,2)</f>
        <v>0</v>
      </c>
      <c r="K90" s="208" t="s">
        <v>147</v>
      </c>
      <c r="L90" s="46"/>
      <c r="M90" s="213" t="s">
        <v>19</v>
      </c>
      <c r="N90" s="214" t="s">
        <v>44</v>
      </c>
      <c r="O90" s="86"/>
      <c r="P90" s="215">
        <f>O90*H90</f>
        <v>0</v>
      </c>
      <c r="Q90" s="215">
        <v>0.00142</v>
      </c>
      <c r="R90" s="215">
        <f>Q90*H90</f>
        <v>0.0024992</v>
      </c>
      <c r="S90" s="215">
        <v>0.029000000000000001</v>
      </c>
      <c r="T90" s="216">
        <f>S90*H90</f>
        <v>0.051040000000000002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148</v>
      </c>
      <c r="AT90" s="217" t="s">
        <v>143</v>
      </c>
      <c r="AU90" s="217" t="s">
        <v>14</v>
      </c>
      <c r="AY90" s="19" t="s">
        <v>140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81</v>
      </c>
      <c r="BK90" s="218">
        <f>ROUND(I90*H90,2)</f>
        <v>0</v>
      </c>
      <c r="BL90" s="19" t="s">
        <v>148</v>
      </c>
      <c r="BM90" s="217" t="s">
        <v>1953</v>
      </c>
    </row>
    <row r="91" s="2" customFormat="1">
      <c r="A91" s="40"/>
      <c r="B91" s="41"/>
      <c r="C91" s="42"/>
      <c r="D91" s="219" t="s">
        <v>150</v>
      </c>
      <c r="E91" s="42"/>
      <c r="F91" s="220" t="s">
        <v>1954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150</v>
      </c>
      <c r="AU91" s="19" t="s">
        <v>14</v>
      </c>
    </row>
    <row r="92" s="14" customFormat="1">
      <c r="A92" s="14"/>
      <c r="B92" s="235"/>
      <c r="C92" s="236"/>
      <c r="D92" s="226" t="s">
        <v>152</v>
      </c>
      <c r="E92" s="237" t="s">
        <v>19</v>
      </c>
      <c r="F92" s="238" t="s">
        <v>1955</v>
      </c>
      <c r="G92" s="236"/>
      <c r="H92" s="239">
        <v>1.76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152</v>
      </c>
      <c r="AU92" s="245" t="s">
        <v>14</v>
      </c>
      <c r="AV92" s="14" t="s">
        <v>14</v>
      </c>
      <c r="AW92" s="14" t="s">
        <v>33</v>
      </c>
      <c r="AX92" s="14" t="s">
        <v>81</v>
      </c>
      <c r="AY92" s="245" t="s">
        <v>140</v>
      </c>
    </row>
    <row r="93" s="2" customFormat="1" ht="24.15" customHeight="1">
      <c r="A93" s="40"/>
      <c r="B93" s="41"/>
      <c r="C93" s="206" t="s">
        <v>141</v>
      </c>
      <c r="D93" s="206" t="s">
        <v>143</v>
      </c>
      <c r="E93" s="207" t="s">
        <v>1956</v>
      </c>
      <c r="F93" s="208" t="s">
        <v>1957</v>
      </c>
      <c r="G93" s="209" t="s">
        <v>303</v>
      </c>
      <c r="H93" s="210">
        <v>1.76</v>
      </c>
      <c r="I93" s="211"/>
      <c r="J93" s="212">
        <f>ROUND(I93*H93,2)</f>
        <v>0</v>
      </c>
      <c r="K93" s="208" t="s">
        <v>147</v>
      </c>
      <c r="L93" s="46"/>
      <c r="M93" s="213" t="s">
        <v>19</v>
      </c>
      <c r="N93" s="214" t="s">
        <v>44</v>
      </c>
      <c r="O93" s="86"/>
      <c r="P93" s="215">
        <f>O93*H93</f>
        <v>0</v>
      </c>
      <c r="Q93" s="215">
        <v>0.00316</v>
      </c>
      <c r="R93" s="215">
        <f>Q93*H93</f>
        <v>0.0055615999999999999</v>
      </c>
      <c r="S93" s="215">
        <v>0.069000000000000006</v>
      </c>
      <c r="T93" s="216">
        <f>S93*H93</f>
        <v>0.12144000000000001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148</v>
      </c>
      <c r="AT93" s="217" t="s">
        <v>143</v>
      </c>
      <c r="AU93" s="217" t="s">
        <v>14</v>
      </c>
      <c r="AY93" s="19" t="s">
        <v>140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81</v>
      </c>
      <c r="BK93" s="218">
        <f>ROUND(I93*H93,2)</f>
        <v>0</v>
      </c>
      <c r="BL93" s="19" t="s">
        <v>148</v>
      </c>
      <c r="BM93" s="217" t="s">
        <v>1958</v>
      </c>
    </row>
    <row r="94" s="2" customFormat="1">
      <c r="A94" s="40"/>
      <c r="B94" s="41"/>
      <c r="C94" s="42"/>
      <c r="D94" s="219" t="s">
        <v>150</v>
      </c>
      <c r="E94" s="42"/>
      <c r="F94" s="220" t="s">
        <v>1959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150</v>
      </c>
      <c r="AU94" s="19" t="s">
        <v>14</v>
      </c>
    </row>
    <row r="95" s="12" customFormat="1" ht="25.92" customHeight="1">
      <c r="A95" s="12"/>
      <c r="B95" s="190"/>
      <c r="C95" s="191"/>
      <c r="D95" s="192" t="s">
        <v>72</v>
      </c>
      <c r="E95" s="193" t="s">
        <v>707</v>
      </c>
      <c r="F95" s="193" t="s">
        <v>708</v>
      </c>
      <c r="G95" s="191"/>
      <c r="H95" s="191"/>
      <c r="I95" s="194"/>
      <c r="J95" s="195">
        <f>BK95</f>
        <v>0</v>
      </c>
      <c r="K95" s="191"/>
      <c r="L95" s="196"/>
      <c r="M95" s="197"/>
      <c r="N95" s="198"/>
      <c r="O95" s="198"/>
      <c r="P95" s="199">
        <f>P96</f>
        <v>0</v>
      </c>
      <c r="Q95" s="198"/>
      <c r="R95" s="199">
        <f>R96</f>
        <v>0.92059000000000002</v>
      </c>
      <c r="S95" s="198"/>
      <c r="T95" s="200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14</v>
      </c>
      <c r="AT95" s="202" t="s">
        <v>72</v>
      </c>
      <c r="AU95" s="202" t="s">
        <v>73</v>
      </c>
      <c r="AY95" s="201" t="s">
        <v>140</v>
      </c>
      <c r="BK95" s="203">
        <f>BK96</f>
        <v>0</v>
      </c>
    </row>
    <row r="96" s="12" customFormat="1" ht="22.8" customHeight="1">
      <c r="A96" s="12"/>
      <c r="B96" s="190"/>
      <c r="C96" s="191"/>
      <c r="D96" s="192" t="s">
        <v>72</v>
      </c>
      <c r="E96" s="204" t="s">
        <v>1960</v>
      </c>
      <c r="F96" s="204" t="s">
        <v>87</v>
      </c>
      <c r="G96" s="191"/>
      <c r="H96" s="191"/>
      <c r="I96" s="194"/>
      <c r="J96" s="205">
        <f>BK96</f>
        <v>0</v>
      </c>
      <c r="K96" s="191"/>
      <c r="L96" s="196"/>
      <c r="M96" s="197"/>
      <c r="N96" s="198"/>
      <c r="O96" s="198"/>
      <c r="P96" s="199">
        <f>SUM(P97:P155)</f>
        <v>0</v>
      </c>
      <c r="Q96" s="198"/>
      <c r="R96" s="199">
        <f>SUM(R97:R155)</f>
        <v>0.92059000000000002</v>
      </c>
      <c r="S96" s="198"/>
      <c r="T96" s="200">
        <f>SUM(T97:T155)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14</v>
      </c>
      <c r="AT96" s="202" t="s">
        <v>72</v>
      </c>
      <c r="AU96" s="202" t="s">
        <v>81</v>
      </c>
      <c r="AY96" s="201" t="s">
        <v>140</v>
      </c>
      <c r="BK96" s="203">
        <f>SUM(BK97:BK155)</f>
        <v>0</v>
      </c>
    </row>
    <row r="97" s="2" customFormat="1" ht="16.5" customHeight="1">
      <c r="A97" s="40"/>
      <c r="B97" s="41"/>
      <c r="C97" s="206" t="s">
        <v>148</v>
      </c>
      <c r="D97" s="206" t="s">
        <v>143</v>
      </c>
      <c r="E97" s="207" t="s">
        <v>1961</v>
      </c>
      <c r="F97" s="208" t="s">
        <v>1962</v>
      </c>
      <c r="G97" s="209" t="s">
        <v>146</v>
      </c>
      <c r="H97" s="210">
        <v>36</v>
      </c>
      <c r="I97" s="211"/>
      <c r="J97" s="212">
        <f>ROUND(I97*H97,2)</f>
        <v>0</v>
      </c>
      <c r="K97" s="208" t="s">
        <v>147</v>
      </c>
      <c r="L97" s="46"/>
      <c r="M97" s="213" t="s">
        <v>19</v>
      </c>
      <c r="N97" s="214" t="s">
        <v>44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248</v>
      </c>
      <c r="AT97" s="217" t="s">
        <v>143</v>
      </c>
      <c r="AU97" s="217" t="s">
        <v>14</v>
      </c>
      <c r="AY97" s="19" t="s">
        <v>140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81</v>
      </c>
      <c r="BK97" s="218">
        <f>ROUND(I97*H97,2)</f>
        <v>0</v>
      </c>
      <c r="BL97" s="19" t="s">
        <v>248</v>
      </c>
      <c r="BM97" s="217" t="s">
        <v>1963</v>
      </c>
    </row>
    <row r="98" s="2" customFormat="1">
      <c r="A98" s="40"/>
      <c r="B98" s="41"/>
      <c r="C98" s="42"/>
      <c r="D98" s="219" t="s">
        <v>150</v>
      </c>
      <c r="E98" s="42"/>
      <c r="F98" s="220" t="s">
        <v>1964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150</v>
      </c>
      <c r="AU98" s="19" t="s">
        <v>14</v>
      </c>
    </row>
    <row r="99" s="2" customFormat="1" ht="16.5" customHeight="1">
      <c r="A99" s="40"/>
      <c r="B99" s="41"/>
      <c r="C99" s="268" t="s">
        <v>174</v>
      </c>
      <c r="D99" s="268" t="s">
        <v>329</v>
      </c>
      <c r="E99" s="269" t="s">
        <v>1965</v>
      </c>
      <c r="F99" s="270" t="s">
        <v>1966</v>
      </c>
      <c r="G99" s="271" t="s">
        <v>146</v>
      </c>
      <c r="H99" s="272">
        <v>36</v>
      </c>
      <c r="I99" s="273"/>
      <c r="J99" s="274">
        <f>ROUND(I99*H99,2)</f>
        <v>0</v>
      </c>
      <c r="K99" s="270" t="s">
        <v>147</v>
      </c>
      <c r="L99" s="275"/>
      <c r="M99" s="276" t="s">
        <v>19</v>
      </c>
      <c r="N99" s="277" t="s">
        <v>44</v>
      </c>
      <c r="O99" s="86"/>
      <c r="P99" s="215">
        <f>O99*H99</f>
        <v>0</v>
      </c>
      <c r="Q99" s="215">
        <v>0.00040000000000000002</v>
      </c>
      <c r="R99" s="215">
        <f>Q99*H99</f>
        <v>0.014400000000000001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377</v>
      </c>
      <c r="AT99" s="217" t="s">
        <v>329</v>
      </c>
      <c r="AU99" s="217" t="s">
        <v>14</v>
      </c>
      <c r="AY99" s="19" t="s">
        <v>140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ROUND(I99*H99,2)</f>
        <v>0</v>
      </c>
      <c r="BL99" s="19" t="s">
        <v>248</v>
      </c>
      <c r="BM99" s="217" t="s">
        <v>1967</v>
      </c>
    </row>
    <row r="100" s="2" customFormat="1" ht="16.5" customHeight="1">
      <c r="A100" s="40"/>
      <c r="B100" s="41"/>
      <c r="C100" s="206" t="s">
        <v>180</v>
      </c>
      <c r="D100" s="206" t="s">
        <v>143</v>
      </c>
      <c r="E100" s="207" t="s">
        <v>1968</v>
      </c>
      <c r="F100" s="208" t="s">
        <v>1969</v>
      </c>
      <c r="G100" s="209" t="s">
        <v>146</v>
      </c>
      <c r="H100" s="210">
        <v>4</v>
      </c>
      <c r="I100" s="211"/>
      <c r="J100" s="212">
        <f>ROUND(I100*H100,2)</f>
        <v>0</v>
      </c>
      <c r="K100" s="208" t="s">
        <v>147</v>
      </c>
      <c r="L100" s="46"/>
      <c r="M100" s="213" t="s">
        <v>19</v>
      </c>
      <c r="N100" s="214" t="s">
        <v>44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248</v>
      </c>
      <c r="AT100" s="217" t="s">
        <v>143</v>
      </c>
      <c r="AU100" s="217" t="s">
        <v>14</v>
      </c>
      <c r="AY100" s="19" t="s">
        <v>140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81</v>
      </c>
      <c r="BK100" s="218">
        <f>ROUND(I100*H100,2)</f>
        <v>0</v>
      </c>
      <c r="BL100" s="19" t="s">
        <v>248</v>
      </c>
      <c r="BM100" s="217" t="s">
        <v>1970</v>
      </c>
    </row>
    <row r="101" s="2" customFormat="1">
      <c r="A101" s="40"/>
      <c r="B101" s="41"/>
      <c r="C101" s="42"/>
      <c r="D101" s="219" t="s">
        <v>150</v>
      </c>
      <c r="E101" s="42"/>
      <c r="F101" s="220" t="s">
        <v>1971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150</v>
      </c>
      <c r="AU101" s="19" t="s">
        <v>14</v>
      </c>
    </row>
    <row r="102" s="2" customFormat="1" ht="16.5" customHeight="1">
      <c r="A102" s="40"/>
      <c r="B102" s="41"/>
      <c r="C102" s="268" t="s">
        <v>190</v>
      </c>
      <c r="D102" s="268" t="s">
        <v>329</v>
      </c>
      <c r="E102" s="269" t="s">
        <v>330</v>
      </c>
      <c r="F102" s="270" t="s">
        <v>1972</v>
      </c>
      <c r="G102" s="271" t="s">
        <v>146</v>
      </c>
      <c r="H102" s="272">
        <v>2</v>
      </c>
      <c r="I102" s="273"/>
      <c r="J102" s="274">
        <f>ROUND(I102*H102,2)</f>
        <v>0</v>
      </c>
      <c r="K102" s="270" t="s">
        <v>19</v>
      </c>
      <c r="L102" s="275"/>
      <c r="M102" s="276" t="s">
        <v>19</v>
      </c>
      <c r="N102" s="277" t="s">
        <v>44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377</v>
      </c>
      <c r="AT102" s="217" t="s">
        <v>329</v>
      </c>
      <c r="AU102" s="217" t="s">
        <v>14</v>
      </c>
      <c r="AY102" s="19" t="s">
        <v>140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ROUND(I102*H102,2)</f>
        <v>0</v>
      </c>
      <c r="BL102" s="19" t="s">
        <v>248</v>
      </c>
      <c r="BM102" s="217" t="s">
        <v>1973</v>
      </c>
    </row>
    <row r="103" s="2" customFormat="1" ht="16.5" customHeight="1">
      <c r="A103" s="40"/>
      <c r="B103" s="41"/>
      <c r="C103" s="268" t="s">
        <v>196</v>
      </c>
      <c r="D103" s="268" t="s">
        <v>329</v>
      </c>
      <c r="E103" s="269" t="s">
        <v>1478</v>
      </c>
      <c r="F103" s="270" t="s">
        <v>1974</v>
      </c>
      <c r="G103" s="271" t="s">
        <v>146</v>
      </c>
      <c r="H103" s="272">
        <v>2</v>
      </c>
      <c r="I103" s="273"/>
      <c r="J103" s="274">
        <f>ROUND(I103*H103,2)</f>
        <v>0</v>
      </c>
      <c r="K103" s="270" t="s">
        <v>19</v>
      </c>
      <c r="L103" s="275"/>
      <c r="M103" s="276" t="s">
        <v>19</v>
      </c>
      <c r="N103" s="277" t="s">
        <v>44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377</v>
      </c>
      <c r="AT103" s="217" t="s">
        <v>329</v>
      </c>
      <c r="AU103" s="217" t="s">
        <v>14</v>
      </c>
      <c r="AY103" s="19" t="s">
        <v>140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81</v>
      </c>
      <c r="BK103" s="218">
        <f>ROUND(I103*H103,2)</f>
        <v>0</v>
      </c>
      <c r="BL103" s="19" t="s">
        <v>248</v>
      </c>
      <c r="BM103" s="217" t="s">
        <v>1975</v>
      </c>
    </row>
    <row r="104" s="2" customFormat="1" ht="16.5" customHeight="1">
      <c r="A104" s="40"/>
      <c r="B104" s="41"/>
      <c r="C104" s="206" t="s">
        <v>203</v>
      </c>
      <c r="D104" s="206" t="s">
        <v>143</v>
      </c>
      <c r="E104" s="207" t="s">
        <v>1976</v>
      </c>
      <c r="F104" s="208" t="s">
        <v>1977</v>
      </c>
      <c r="G104" s="209" t="s">
        <v>146</v>
      </c>
      <c r="H104" s="210">
        <v>4</v>
      </c>
      <c r="I104" s="211"/>
      <c r="J104" s="212">
        <f>ROUND(I104*H104,2)</f>
        <v>0</v>
      </c>
      <c r="K104" s="208" t="s">
        <v>147</v>
      </c>
      <c r="L104" s="46"/>
      <c r="M104" s="213" t="s">
        <v>19</v>
      </c>
      <c r="N104" s="214" t="s">
        <v>44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248</v>
      </c>
      <c r="AT104" s="217" t="s">
        <v>143</v>
      </c>
      <c r="AU104" s="217" t="s">
        <v>14</v>
      </c>
      <c r="AY104" s="19" t="s">
        <v>140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81</v>
      </c>
      <c r="BK104" s="218">
        <f>ROUND(I104*H104,2)</f>
        <v>0</v>
      </c>
      <c r="BL104" s="19" t="s">
        <v>248</v>
      </c>
      <c r="BM104" s="217" t="s">
        <v>1978</v>
      </c>
    </row>
    <row r="105" s="2" customFormat="1">
      <c r="A105" s="40"/>
      <c r="B105" s="41"/>
      <c r="C105" s="42"/>
      <c r="D105" s="219" t="s">
        <v>150</v>
      </c>
      <c r="E105" s="42"/>
      <c r="F105" s="220" t="s">
        <v>1979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150</v>
      </c>
      <c r="AU105" s="19" t="s">
        <v>14</v>
      </c>
    </row>
    <row r="106" s="2" customFormat="1" ht="16.5" customHeight="1">
      <c r="A106" s="40"/>
      <c r="B106" s="41"/>
      <c r="C106" s="268" t="s">
        <v>211</v>
      </c>
      <c r="D106" s="268" t="s">
        <v>329</v>
      </c>
      <c r="E106" s="269" t="s">
        <v>1980</v>
      </c>
      <c r="F106" s="270" t="s">
        <v>1981</v>
      </c>
      <c r="G106" s="271" t="s">
        <v>146</v>
      </c>
      <c r="H106" s="272">
        <v>4</v>
      </c>
      <c r="I106" s="273"/>
      <c r="J106" s="274">
        <f>ROUND(I106*H106,2)</f>
        <v>0</v>
      </c>
      <c r="K106" s="270" t="s">
        <v>147</v>
      </c>
      <c r="L106" s="275"/>
      <c r="M106" s="276" t="s">
        <v>19</v>
      </c>
      <c r="N106" s="277" t="s">
        <v>44</v>
      </c>
      <c r="O106" s="86"/>
      <c r="P106" s="215">
        <f>O106*H106</f>
        <v>0</v>
      </c>
      <c r="Q106" s="215">
        <v>0.0104</v>
      </c>
      <c r="R106" s="215">
        <f>Q106*H106</f>
        <v>0.041599999999999998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377</v>
      </c>
      <c r="AT106" s="217" t="s">
        <v>329</v>
      </c>
      <c r="AU106" s="217" t="s">
        <v>14</v>
      </c>
      <c r="AY106" s="19" t="s">
        <v>140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81</v>
      </c>
      <c r="BK106" s="218">
        <f>ROUND(I106*H106,2)</f>
        <v>0</v>
      </c>
      <c r="BL106" s="19" t="s">
        <v>248</v>
      </c>
      <c r="BM106" s="217" t="s">
        <v>1982</v>
      </c>
    </row>
    <row r="107" s="2" customFormat="1" ht="16.5" customHeight="1">
      <c r="A107" s="40"/>
      <c r="B107" s="41"/>
      <c r="C107" s="206" t="s">
        <v>217</v>
      </c>
      <c r="D107" s="206" t="s">
        <v>143</v>
      </c>
      <c r="E107" s="207" t="s">
        <v>1983</v>
      </c>
      <c r="F107" s="208" t="s">
        <v>1984</v>
      </c>
      <c r="G107" s="209" t="s">
        <v>146</v>
      </c>
      <c r="H107" s="210">
        <v>4</v>
      </c>
      <c r="I107" s="211"/>
      <c r="J107" s="212">
        <f>ROUND(I107*H107,2)</f>
        <v>0</v>
      </c>
      <c r="K107" s="208" t="s">
        <v>147</v>
      </c>
      <c r="L107" s="46"/>
      <c r="M107" s="213" t="s">
        <v>19</v>
      </c>
      <c r="N107" s="214" t="s">
        <v>44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248</v>
      </c>
      <c r="AT107" s="217" t="s">
        <v>143</v>
      </c>
      <c r="AU107" s="217" t="s">
        <v>14</v>
      </c>
      <c r="AY107" s="19" t="s">
        <v>140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81</v>
      </c>
      <c r="BK107" s="218">
        <f>ROUND(I107*H107,2)</f>
        <v>0</v>
      </c>
      <c r="BL107" s="19" t="s">
        <v>248</v>
      </c>
      <c r="BM107" s="217" t="s">
        <v>1985</v>
      </c>
    </row>
    <row r="108" s="2" customFormat="1">
      <c r="A108" s="40"/>
      <c r="B108" s="41"/>
      <c r="C108" s="42"/>
      <c r="D108" s="219" t="s">
        <v>150</v>
      </c>
      <c r="E108" s="42"/>
      <c r="F108" s="220" t="s">
        <v>1986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150</v>
      </c>
      <c r="AU108" s="19" t="s">
        <v>14</v>
      </c>
    </row>
    <row r="109" s="2" customFormat="1" ht="16.5" customHeight="1">
      <c r="A109" s="40"/>
      <c r="B109" s="41"/>
      <c r="C109" s="268" t="s">
        <v>223</v>
      </c>
      <c r="D109" s="268" t="s">
        <v>329</v>
      </c>
      <c r="E109" s="269" t="s">
        <v>1987</v>
      </c>
      <c r="F109" s="270" t="s">
        <v>1988</v>
      </c>
      <c r="G109" s="271" t="s">
        <v>146</v>
      </c>
      <c r="H109" s="272">
        <v>4</v>
      </c>
      <c r="I109" s="273"/>
      <c r="J109" s="274">
        <f>ROUND(I109*H109,2)</f>
        <v>0</v>
      </c>
      <c r="K109" s="270" t="s">
        <v>147</v>
      </c>
      <c r="L109" s="275"/>
      <c r="M109" s="276" t="s">
        <v>19</v>
      </c>
      <c r="N109" s="277" t="s">
        <v>44</v>
      </c>
      <c r="O109" s="86"/>
      <c r="P109" s="215">
        <f>O109*H109</f>
        <v>0</v>
      </c>
      <c r="Q109" s="215">
        <v>0.00029999999999999997</v>
      </c>
      <c r="R109" s="215">
        <f>Q109*H109</f>
        <v>0.0011999999999999999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377</v>
      </c>
      <c r="AT109" s="217" t="s">
        <v>329</v>
      </c>
      <c r="AU109" s="217" t="s">
        <v>14</v>
      </c>
      <c r="AY109" s="19" t="s">
        <v>140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81</v>
      </c>
      <c r="BK109" s="218">
        <f>ROUND(I109*H109,2)</f>
        <v>0</v>
      </c>
      <c r="BL109" s="19" t="s">
        <v>248</v>
      </c>
      <c r="BM109" s="217" t="s">
        <v>1989</v>
      </c>
    </row>
    <row r="110" s="2" customFormat="1" ht="21.75" customHeight="1">
      <c r="A110" s="40"/>
      <c r="B110" s="41"/>
      <c r="C110" s="206" t="s">
        <v>228</v>
      </c>
      <c r="D110" s="206" t="s">
        <v>143</v>
      </c>
      <c r="E110" s="207" t="s">
        <v>1990</v>
      </c>
      <c r="F110" s="208" t="s">
        <v>1991</v>
      </c>
      <c r="G110" s="209" t="s">
        <v>146</v>
      </c>
      <c r="H110" s="210">
        <v>8</v>
      </c>
      <c r="I110" s="211"/>
      <c r="J110" s="212">
        <f>ROUND(I110*H110,2)</f>
        <v>0</v>
      </c>
      <c r="K110" s="208" t="s">
        <v>147</v>
      </c>
      <c r="L110" s="46"/>
      <c r="M110" s="213" t="s">
        <v>19</v>
      </c>
      <c r="N110" s="214" t="s">
        <v>44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248</v>
      </c>
      <c r="AT110" s="217" t="s">
        <v>143</v>
      </c>
      <c r="AU110" s="217" t="s">
        <v>14</v>
      </c>
      <c r="AY110" s="19" t="s">
        <v>140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81</v>
      </c>
      <c r="BK110" s="218">
        <f>ROUND(I110*H110,2)</f>
        <v>0</v>
      </c>
      <c r="BL110" s="19" t="s">
        <v>248</v>
      </c>
      <c r="BM110" s="217" t="s">
        <v>1992</v>
      </c>
    </row>
    <row r="111" s="2" customFormat="1">
      <c r="A111" s="40"/>
      <c r="B111" s="41"/>
      <c r="C111" s="42"/>
      <c r="D111" s="219" t="s">
        <v>150</v>
      </c>
      <c r="E111" s="42"/>
      <c r="F111" s="220" t="s">
        <v>1993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150</v>
      </c>
      <c r="AU111" s="19" t="s">
        <v>14</v>
      </c>
    </row>
    <row r="112" s="2" customFormat="1" ht="16.5" customHeight="1">
      <c r="A112" s="40"/>
      <c r="B112" s="41"/>
      <c r="C112" s="268" t="s">
        <v>234</v>
      </c>
      <c r="D112" s="268" t="s">
        <v>329</v>
      </c>
      <c r="E112" s="269" t="s">
        <v>1994</v>
      </c>
      <c r="F112" s="270" t="s">
        <v>1995</v>
      </c>
      <c r="G112" s="271" t="s">
        <v>146</v>
      </c>
      <c r="H112" s="272">
        <v>4</v>
      </c>
      <c r="I112" s="273"/>
      <c r="J112" s="274">
        <f>ROUND(I112*H112,2)</f>
        <v>0</v>
      </c>
      <c r="K112" s="270" t="s">
        <v>147</v>
      </c>
      <c r="L112" s="275"/>
      <c r="M112" s="276" t="s">
        <v>19</v>
      </c>
      <c r="N112" s="277" t="s">
        <v>44</v>
      </c>
      <c r="O112" s="86"/>
      <c r="P112" s="215">
        <f>O112*H112</f>
        <v>0</v>
      </c>
      <c r="Q112" s="215">
        <v>0.0011000000000000001</v>
      </c>
      <c r="R112" s="215">
        <f>Q112*H112</f>
        <v>0.0044000000000000003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377</v>
      </c>
      <c r="AT112" s="217" t="s">
        <v>329</v>
      </c>
      <c r="AU112" s="217" t="s">
        <v>14</v>
      </c>
      <c r="AY112" s="19" t="s">
        <v>140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81</v>
      </c>
      <c r="BK112" s="218">
        <f>ROUND(I112*H112,2)</f>
        <v>0</v>
      </c>
      <c r="BL112" s="19" t="s">
        <v>248</v>
      </c>
      <c r="BM112" s="217" t="s">
        <v>1996</v>
      </c>
    </row>
    <row r="113" s="2" customFormat="1" ht="16.5" customHeight="1">
      <c r="A113" s="40"/>
      <c r="B113" s="41"/>
      <c r="C113" s="268" t="s">
        <v>8</v>
      </c>
      <c r="D113" s="268" t="s">
        <v>329</v>
      </c>
      <c r="E113" s="269" t="s">
        <v>1997</v>
      </c>
      <c r="F113" s="270" t="s">
        <v>1998</v>
      </c>
      <c r="G113" s="271" t="s">
        <v>146</v>
      </c>
      <c r="H113" s="272">
        <v>4</v>
      </c>
      <c r="I113" s="273"/>
      <c r="J113" s="274">
        <f>ROUND(I113*H113,2)</f>
        <v>0</v>
      </c>
      <c r="K113" s="270" t="s">
        <v>147</v>
      </c>
      <c r="L113" s="275"/>
      <c r="M113" s="276" t="s">
        <v>19</v>
      </c>
      <c r="N113" s="277" t="s">
        <v>44</v>
      </c>
      <c r="O113" s="86"/>
      <c r="P113" s="215">
        <f>O113*H113</f>
        <v>0</v>
      </c>
      <c r="Q113" s="215">
        <v>0.00029999999999999997</v>
      </c>
      <c r="R113" s="215">
        <f>Q113*H113</f>
        <v>0.0011999999999999999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377</v>
      </c>
      <c r="AT113" s="217" t="s">
        <v>329</v>
      </c>
      <c r="AU113" s="217" t="s">
        <v>14</v>
      </c>
      <c r="AY113" s="19" t="s">
        <v>140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81</v>
      </c>
      <c r="BK113" s="218">
        <f>ROUND(I113*H113,2)</f>
        <v>0</v>
      </c>
      <c r="BL113" s="19" t="s">
        <v>248</v>
      </c>
      <c r="BM113" s="217" t="s">
        <v>1999</v>
      </c>
    </row>
    <row r="114" s="2" customFormat="1" ht="16.5" customHeight="1">
      <c r="A114" s="40"/>
      <c r="B114" s="41"/>
      <c r="C114" s="206" t="s">
        <v>248</v>
      </c>
      <c r="D114" s="206" t="s">
        <v>143</v>
      </c>
      <c r="E114" s="207" t="s">
        <v>2000</v>
      </c>
      <c r="F114" s="208" t="s">
        <v>2001</v>
      </c>
      <c r="G114" s="209" t="s">
        <v>146</v>
      </c>
      <c r="H114" s="210">
        <v>36</v>
      </c>
      <c r="I114" s="211"/>
      <c r="J114" s="212">
        <f>ROUND(I114*H114,2)</f>
        <v>0</v>
      </c>
      <c r="K114" s="208" t="s">
        <v>147</v>
      </c>
      <c r="L114" s="46"/>
      <c r="M114" s="213" t="s">
        <v>19</v>
      </c>
      <c r="N114" s="214" t="s">
        <v>44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248</v>
      </c>
      <c r="AT114" s="217" t="s">
        <v>143</v>
      </c>
      <c r="AU114" s="217" t="s">
        <v>14</v>
      </c>
      <c r="AY114" s="19" t="s">
        <v>140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81</v>
      </c>
      <c r="BK114" s="218">
        <f>ROUND(I114*H114,2)</f>
        <v>0</v>
      </c>
      <c r="BL114" s="19" t="s">
        <v>248</v>
      </c>
      <c r="BM114" s="217" t="s">
        <v>2002</v>
      </c>
    </row>
    <row r="115" s="2" customFormat="1">
      <c r="A115" s="40"/>
      <c r="B115" s="41"/>
      <c r="C115" s="42"/>
      <c r="D115" s="219" t="s">
        <v>150</v>
      </c>
      <c r="E115" s="42"/>
      <c r="F115" s="220" t="s">
        <v>2003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150</v>
      </c>
      <c r="AU115" s="19" t="s">
        <v>14</v>
      </c>
    </row>
    <row r="116" s="2" customFormat="1" ht="21.75" customHeight="1">
      <c r="A116" s="40"/>
      <c r="B116" s="41"/>
      <c r="C116" s="206" t="s">
        <v>255</v>
      </c>
      <c r="D116" s="206" t="s">
        <v>143</v>
      </c>
      <c r="E116" s="207" t="s">
        <v>2004</v>
      </c>
      <c r="F116" s="208" t="s">
        <v>2005</v>
      </c>
      <c r="G116" s="209" t="s">
        <v>303</v>
      </c>
      <c r="H116" s="210">
        <v>260</v>
      </c>
      <c r="I116" s="211"/>
      <c r="J116" s="212">
        <f>ROUND(I116*H116,2)</f>
        <v>0</v>
      </c>
      <c r="K116" s="208" t="s">
        <v>147</v>
      </c>
      <c r="L116" s="46"/>
      <c r="M116" s="213" t="s">
        <v>19</v>
      </c>
      <c r="N116" s="214" t="s">
        <v>44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248</v>
      </c>
      <c r="AT116" s="217" t="s">
        <v>143</v>
      </c>
      <c r="AU116" s="217" t="s">
        <v>14</v>
      </c>
      <c r="AY116" s="19" t="s">
        <v>140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81</v>
      </c>
      <c r="BK116" s="218">
        <f>ROUND(I116*H116,2)</f>
        <v>0</v>
      </c>
      <c r="BL116" s="19" t="s">
        <v>248</v>
      </c>
      <c r="BM116" s="217" t="s">
        <v>2006</v>
      </c>
    </row>
    <row r="117" s="2" customFormat="1">
      <c r="A117" s="40"/>
      <c r="B117" s="41"/>
      <c r="C117" s="42"/>
      <c r="D117" s="219" t="s">
        <v>150</v>
      </c>
      <c r="E117" s="42"/>
      <c r="F117" s="220" t="s">
        <v>2007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150</v>
      </c>
      <c r="AU117" s="19" t="s">
        <v>14</v>
      </c>
    </row>
    <row r="118" s="14" customFormat="1">
      <c r="A118" s="14"/>
      <c r="B118" s="235"/>
      <c r="C118" s="236"/>
      <c r="D118" s="226" t="s">
        <v>152</v>
      </c>
      <c r="E118" s="237" t="s">
        <v>19</v>
      </c>
      <c r="F118" s="238" t="s">
        <v>2008</v>
      </c>
      <c r="G118" s="236"/>
      <c r="H118" s="239">
        <v>160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152</v>
      </c>
      <c r="AU118" s="245" t="s">
        <v>14</v>
      </c>
      <c r="AV118" s="14" t="s">
        <v>14</v>
      </c>
      <c r="AW118" s="14" t="s">
        <v>33</v>
      </c>
      <c r="AX118" s="14" t="s">
        <v>73</v>
      </c>
      <c r="AY118" s="245" t="s">
        <v>140</v>
      </c>
    </row>
    <row r="119" s="14" customFormat="1">
      <c r="A119" s="14"/>
      <c r="B119" s="235"/>
      <c r="C119" s="236"/>
      <c r="D119" s="226" t="s">
        <v>152</v>
      </c>
      <c r="E119" s="237" t="s">
        <v>19</v>
      </c>
      <c r="F119" s="238" t="s">
        <v>2009</v>
      </c>
      <c r="G119" s="236"/>
      <c r="H119" s="239">
        <v>100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152</v>
      </c>
      <c r="AU119" s="245" t="s">
        <v>14</v>
      </c>
      <c r="AV119" s="14" t="s">
        <v>14</v>
      </c>
      <c r="AW119" s="14" t="s">
        <v>33</v>
      </c>
      <c r="AX119" s="14" t="s">
        <v>73</v>
      </c>
      <c r="AY119" s="245" t="s">
        <v>140</v>
      </c>
    </row>
    <row r="120" s="15" customFormat="1">
      <c r="A120" s="15"/>
      <c r="B120" s="246"/>
      <c r="C120" s="247"/>
      <c r="D120" s="226" t="s">
        <v>152</v>
      </c>
      <c r="E120" s="248" t="s">
        <v>19</v>
      </c>
      <c r="F120" s="249" t="s">
        <v>189</v>
      </c>
      <c r="G120" s="247"/>
      <c r="H120" s="250">
        <v>260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6" t="s">
        <v>152</v>
      </c>
      <c r="AU120" s="256" t="s">
        <v>14</v>
      </c>
      <c r="AV120" s="15" t="s">
        <v>148</v>
      </c>
      <c r="AW120" s="15" t="s">
        <v>33</v>
      </c>
      <c r="AX120" s="15" t="s">
        <v>81</v>
      </c>
      <c r="AY120" s="256" t="s">
        <v>140</v>
      </c>
    </row>
    <row r="121" s="2" customFormat="1" ht="16.5" customHeight="1">
      <c r="A121" s="40"/>
      <c r="B121" s="41"/>
      <c r="C121" s="268" t="s">
        <v>265</v>
      </c>
      <c r="D121" s="268" t="s">
        <v>329</v>
      </c>
      <c r="E121" s="269" t="s">
        <v>2010</v>
      </c>
      <c r="F121" s="270" t="s">
        <v>2011</v>
      </c>
      <c r="G121" s="271" t="s">
        <v>303</v>
      </c>
      <c r="H121" s="272">
        <v>312</v>
      </c>
      <c r="I121" s="273"/>
      <c r="J121" s="274">
        <f>ROUND(I121*H121,2)</f>
        <v>0</v>
      </c>
      <c r="K121" s="270" t="s">
        <v>147</v>
      </c>
      <c r="L121" s="275"/>
      <c r="M121" s="276" t="s">
        <v>19</v>
      </c>
      <c r="N121" s="277" t="s">
        <v>44</v>
      </c>
      <c r="O121" s="86"/>
      <c r="P121" s="215">
        <f>O121*H121</f>
        <v>0</v>
      </c>
      <c r="Q121" s="215">
        <v>0.0015</v>
      </c>
      <c r="R121" s="215">
        <f>Q121*H121</f>
        <v>0.46800000000000003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377</v>
      </c>
      <c r="AT121" s="217" t="s">
        <v>329</v>
      </c>
      <c r="AU121" s="217" t="s">
        <v>14</v>
      </c>
      <c r="AY121" s="19" t="s">
        <v>140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81</v>
      </c>
      <c r="BK121" s="218">
        <f>ROUND(I121*H121,2)</f>
        <v>0</v>
      </c>
      <c r="BL121" s="19" t="s">
        <v>248</v>
      </c>
      <c r="BM121" s="217" t="s">
        <v>2012</v>
      </c>
    </row>
    <row r="122" s="14" customFormat="1">
      <c r="A122" s="14"/>
      <c r="B122" s="235"/>
      <c r="C122" s="236"/>
      <c r="D122" s="226" t="s">
        <v>152</v>
      </c>
      <c r="E122" s="237" t="s">
        <v>19</v>
      </c>
      <c r="F122" s="238" t="s">
        <v>2013</v>
      </c>
      <c r="G122" s="236"/>
      <c r="H122" s="239">
        <v>312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152</v>
      </c>
      <c r="AU122" s="245" t="s">
        <v>14</v>
      </c>
      <c r="AV122" s="14" t="s">
        <v>14</v>
      </c>
      <c r="AW122" s="14" t="s">
        <v>33</v>
      </c>
      <c r="AX122" s="14" t="s">
        <v>81</v>
      </c>
      <c r="AY122" s="245" t="s">
        <v>140</v>
      </c>
    </row>
    <row r="123" s="2" customFormat="1" ht="24.15" customHeight="1">
      <c r="A123" s="40"/>
      <c r="B123" s="41"/>
      <c r="C123" s="206" t="s">
        <v>270</v>
      </c>
      <c r="D123" s="206" t="s">
        <v>143</v>
      </c>
      <c r="E123" s="207" t="s">
        <v>2014</v>
      </c>
      <c r="F123" s="208" t="s">
        <v>2015</v>
      </c>
      <c r="G123" s="209" t="s">
        <v>303</v>
      </c>
      <c r="H123" s="210">
        <v>18</v>
      </c>
      <c r="I123" s="211"/>
      <c r="J123" s="212">
        <f>ROUND(I123*H123,2)</f>
        <v>0</v>
      </c>
      <c r="K123" s="208" t="s">
        <v>147</v>
      </c>
      <c r="L123" s="46"/>
      <c r="M123" s="213" t="s">
        <v>19</v>
      </c>
      <c r="N123" s="214" t="s">
        <v>44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248</v>
      </c>
      <c r="AT123" s="217" t="s">
        <v>143</v>
      </c>
      <c r="AU123" s="217" t="s">
        <v>14</v>
      </c>
      <c r="AY123" s="19" t="s">
        <v>140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81</v>
      </c>
      <c r="BK123" s="218">
        <f>ROUND(I123*H123,2)</f>
        <v>0</v>
      </c>
      <c r="BL123" s="19" t="s">
        <v>248</v>
      </c>
      <c r="BM123" s="217" t="s">
        <v>2016</v>
      </c>
    </row>
    <row r="124" s="2" customFormat="1">
      <c r="A124" s="40"/>
      <c r="B124" s="41"/>
      <c r="C124" s="42"/>
      <c r="D124" s="219" t="s">
        <v>150</v>
      </c>
      <c r="E124" s="42"/>
      <c r="F124" s="220" t="s">
        <v>2017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150</v>
      </c>
      <c r="AU124" s="19" t="s">
        <v>14</v>
      </c>
    </row>
    <row r="125" s="14" customFormat="1">
      <c r="A125" s="14"/>
      <c r="B125" s="235"/>
      <c r="C125" s="236"/>
      <c r="D125" s="226" t="s">
        <v>152</v>
      </c>
      <c r="E125" s="237" t="s">
        <v>19</v>
      </c>
      <c r="F125" s="238" t="s">
        <v>2018</v>
      </c>
      <c r="G125" s="236"/>
      <c r="H125" s="239">
        <v>18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152</v>
      </c>
      <c r="AU125" s="245" t="s">
        <v>14</v>
      </c>
      <c r="AV125" s="14" t="s">
        <v>14</v>
      </c>
      <c r="AW125" s="14" t="s">
        <v>33</v>
      </c>
      <c r="AX125" s="14" t="s">
        <v>81</v>
      </c>
      <c r="AY125" s="245" t="s">
        <v>140</v>
      </c>
    </row>
    <row r="126" s="2" customFormat="1" ht="16.5" customHeight="1">
      <c r="A126" s="40"/>
      <c r="B126" s="41"/>
      <c r="C126" s="268" t="s">
        <v>275</v>
      </c>
      <c r="D126" s="268" t="s">
        <v>329</v>
      </c>
      <c r="E126" s="269" t="s">
        <v>2019</v>
      </c>
      <c r="F126" s="270" t="s">
        <v>2020</v>
      </c>
      <c r="G126" s="271" t="s">
        <v>303</v>
      </c>
      <c r="H126" s="272">
        <v>21.600000000000001</v>
      </c>
      <c r="I126" s="273"/>
      <c r="J126" s="274">
        <f>ROUND(I126*H126,2)</f>
        <v>0</v>
      </c>
      <c r="K126" s="270" t="s">
        <v>147</v>
      </c>
      <c r="L126" s="275"/>
      <c r="M126" s="276" t="s">
        <v>19</v>
      </c>
      <c r="N126" s="277" t="s">
        <v>44</v>
      </c>
      <c r="O126" s="86"/>
      <c r="P126" s="215">
        <f>O126*H126</f>
        <v>0</v>
      </c>
      <c r="Q126" s="215">
        <v>0.0028</v>
      </c>
      <c r="R126" s="215">
        <f>Q126*H126</f>
        <v>0.060480000000000006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377</v>
      </c>
      <c r="AT126" s="217" t="s">
        <v>329</v>
      </c>
      <c r="AU126" s="217" t="s">
        <v>14</v>
      </c>
      <c r="AY126" s="19" t="s">
        <v>140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81</v>
      </c>
      <c r="BK126" s="218">
        <f>ROUND(I126*H126,2)</f>
        <v>0</v>
      </c>
      <c r="BL126" s="19" t="s">
        <v>248</v>
      </c>
      <c r="BM126" s="217" t="s">
        <v>2021</v>
      </c>
    </row>
    <row r="127" s="14" customFormat="1">
      <c r="A127" s="14"/>
      <c r="B127" s="235"/>
      <c r="C127" s="236"/>
      <c r="D127" s="226" t="s">
        <v>152</v>
      </c>
      <c r="E127" s="237" t="s">
        <v>19</v>
      </c>
      <c r="F127" s="238" t="s">
        <v>2022</v>
      </c>
      <c r="G127" s="236"/>
      <c r="H127" s="239">
        <v>21.600000000000001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152</v>
      </c>
      <c r="AU127" s="245" t="s">
        <v>14</v>
      </c>
      <c r="AV127" s="14" t="s">
        <v>14</v>
      </c>
      <c r="AW127" s="14" t="s">
        <v>33</v>
      </c>
      <c r="AX127" s="14" t="s">
        <v>81</v>
      </c>
      <c r="AY127" s="245" t="s">
        <v>140</v>
      </c>
    </row>
    <row r="128" s="2" customFormat="1" ht="24.15" customHeight="1">
      <c r="A128" s="40"/>
      <c r="B128" s="41"/>
      <c r="C128" s="206" t="s">
        <v>7</v>
      </c>
      <c r="D128" s="206" t="s">
        <v>143</v>
      </c>
      <c r="E128" s="207" t="s">
        <v>2023</v>
      </c>
      <c r="F128" s="208" t="s">
        <v>2024</v>
      </c>
      <c r="G128" s="209" t="s">
        <v>146</v>
      </c>
      <c r="H128" s="210">
        <v>10</v>
      </c>
      <c r="I128" s="211"/>
      <c r="J128" s="212">
        <f>ROUND(I128*H128,2)</f>
        <v>0</v>
      </c>
      <c r="K128" s="208" t="s">
        <v>147</v>
      </c>
      <c r="L128" s="46"/>
      <c r="M128" s="213" t="s">
        <v>19</v>
      </c>
      <c r="N128" s="214" t="s">
        <v>44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248</v>
      </c>
      <c r="AT128" s="217" t="s">
        <v>143</v>
      </c>
      <c r="AU128" s="217" t="s">
        <v>14</v>
      </c>
      <c r="AY128" s="19" t="s">
        <v>140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81</v>
      </c>
      <c r="BK128" s="218">
        <f>ROUND(I128*H128,2)</f>
        <v>0</v>
      </c>
      <c r="BL128" s="19" t="s">
        <v>248</v>
      </c>
      <c r="BM128" s="217" t="s">
        <v>2025</v>
      </c>
    </row>
    <row r="129" s="2" customFormat="1">
      <c r="A129" s="40"/>
      <c r="B129" s="41"/>
      <c r="C129" s="42"/>
      <c r="D129" s="219" t="s">
        <v>150</v>
      </c>
      <c r="E129" s="42"/>
      <c r="F129" s="220" t="s">
        <v>2026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150</v>
      </c>
      <c r="AU129" s="19" t="s">
        <v>14</v>
      </c>
    </row>
    <row r="130" s="2" customFormat="1" ht="16.5" customHeight="1">
      <c r="A130" s="40"/>
      <c r="B130" s="41"/>
      <c r="C130" s="268" t="s">
        <v>293</v>
      </c>
      <c r="D130" s="268" t="s">
        <v>329</v>
      </c>
      <c r="E130" s="269" t="s">
        <v>2027</v>
      </c>
      <c r="F130" s="270" t="s">
        <v>2028</v>
      </c>
      <c r="G130" s="271" t="s">
        <v>146</v>
      </c>
      <c r="H130" s="272">
        <v>2</v>
      </c>
      <c r="I130" s="273"/>
      <c r="J130" s="274">
        <f>ROUND(I130*H130,2)</f>
        <v>0</v>
      </c>
      <c r="K130" s="270" t="s">
        <v>147</v>
      </c>
      <c r="L130" s="275"/>
      <c r="M130" s="276" t="s">
        <v>19</v>
      </c>
      <c r="N130" s="277" t="s">
        <v>44</v>
      </c>
      <c r="O130" s="86"/>
      <c r="P130" s="215">
        <f>O130*H130</f>
        <v>0</v>
      </c>
      <c r="Q130" s="215">
        <v>0.00059999999999999995</v>
      </c>
      <c r="R130" s="215">
        <f>Q130*H130</f>
        <v>0.0011999999999999999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377</v>
      </c>
      <c r="AT130" s="217" t="s">
        <v>329</v>
      </c>
      <c r="AU130" s="217" t="s">
        <v>14</v>
      </c>
      <c r="AY130" s="19" t="s">
        <v>140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81</v>
      </c>
      <c r="BK130" s="218">
        <f>ROUND(I130*H130,2)</f>
        <v>0</v>
      </c>
      <c r="BL130" s="19" t="s">
        <v>248</v>
      </c>
      <c r="BM130" s="217" t="s">
        <v>2029</v>
      </c>
    </row>
    <row r="131" s="2" customFormat="1" ht="16.5" customHeight="1">
      <c r="A131" s="40"/>
      <c r="B131" s="41"/>
      <c r="C131" s="268" t="s">
        <v>300</v>
      </c>
      <c r="D131" s="268" t="s">
        <v>329</v>
      </c>
      <c r="E131" s="269" t="s">
        <v>2030</v>
      </c>
      <c r="F131" s="270" t="s">
        <v>2031</v>
      </c>
      <c r="G131" s="271" t="s">
        <v>146</v>
      </c>
      <c r="H131" s="272">
        <v>8</v>
      </c>
      <c r="I131" s="273"/>
      <c r="J131" s="274">
        <f>ROUND(I131*H131,2)</f>
        <v>0</v>
      </c>
      <c r="K131" s="270" t="s">
        <v>147</v>
      </c>
      <c r="L131" s="275"/>
      <c r="M131" s="276" t="s">
        <v>19</v>
      </c>
      <c r="N131" s="277" t="s">
        <v>44</v>
      </c>
      <c r="O131" s="86"/>
      <c r="P131" s="215">
        <f>O131*H131</f>
        <v>0</v>
      </c>
      <c r="Q131" s="215">
        <v>0.00069999999999999999</v>
      </c>
      <c r="R131" s="215">
        <f>Q131*H131</f>
        <v>0.0055999999999999999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377</v>
      </c>
      <c r="AT131" s="217" t="s">
        <v>329</v>
      </c>
      <c r="AU131" s="217" t="s">
        <v>14</v>
      </c>
      <c r="AY131" s="19" t="s">
        <v>140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81</v>
      </c>
      <c r="BK131" s="218">
        <f>ROUND(I131*H131,2)</f>
        <v>0</v>
      </c>
      <c r="BL131" s="19" t="s">
        <v>248</v>
      </c>
      <c r="BM131" s="217" t="s">
        <v>2032</v>
      </c>
    </row>
    <row r="132" s="14" customFormat="1">
      <c r="A132" s="14"/>
      <c r="B132" s="235"/>
      <c r="C132" s="236"/>
      <c r="D132" s="226" t="s">
        <v>152</v>
      </c>
      <c r="E132" s="237" t="s">
        <v>19</v>
      </c>
      <c r="F132" s="238" t="s">
        <v>2033</v>
      </c>
      <c r="G132" s="236"/>
      <c r="H132" s="239">
        <v>8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152</v>
      </c>
      <c r="AU132" s="245" t="s">
        <v>14</v>
      </c>
      <c r="AV132" s="14" t="s">
        <v>14</v>
      </c>
      <c r="AW132" s="14" t="s">
        <v>33</v>
      </c>
      <c r="AX132" s="14" t="s">
        <v>81</v>
      </c>
      <c r="AY132" s="245" t="s">
        <v>140</v>
      </c>
    </row>
    <row r="133" s="2" customFormat="1" ht="24.15" customHeight="1">
      <c r="A133" s="40"/>
      <c r="B133" s="41"/>
      <c r="C133" s="206" t="s">
        <v>310</v>
      </c>
      <c r="D133" s="206" t="s">
        <v>143</v>
      </c>
      <c r="E133" s="207" t="s">
        <v>2034</v>
      </c>
      <c r="F133" s="208" t="s">
        <v>2035</v>
      </c>
      <c r="G133" s="209" t="s">
        <v>146</v>
      </c>
      <c r="H133" s="210">
        <v>36</v>
      </c>
      <c r="I133" s="211"/>
      <c r="J133" s="212">
        <f>ROUND(I133*H133,2)</f>
        <v>0</v>
      </c>
      <c r="K133" s="208" t="s">
        <v>147</v>
      </c>
      <c r="L133" s="46"/>
      <c r="M133" s="213" t="s">
        <v>19</v>
      </c>
      <c r="N133" s="214" t="s">
        <v>44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248</v>
      </c>
      <c r="AT133" s="217" t="s">
        <v>143</v>
      </c>
      <c r="AU133" s="217" t="s">
        <v>14</v>
      </c>
      <c r="AY133" s="19" t="s">
        <v>140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81</v>
      </c>
      <c r="BK133" s="218">
        <f>ROUND(I133*H133,2)</f>
        <v>0</v>
      </c>
      <c r="BL133" s="19" t="s">
        <v>248</v>
      </c>
      <c r="BM133" s="217" t="s">
        <v>2036</v>
      </c>
    </row>
    <row r="134" s="2" customFormat="1">
      <c r="A134" s="40"/>
      <c r="B134" s="41"/>
      <c r="C134" s="42"/>
      <c r="D134" s="219" t="s">
        <v>150</v>
      </c>
      <c r="E134" s="42"/>
      <c r="F134" s="220" t="s">
        <v>2037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150</v>
      </c>
      <c r="AU134" s="19" t="s">
        <v>14</v>
      </c>
    </row>
    <row r="135" s="2" customFormat="1" ht="16.5" customHeight="1">
      <c r="A135" s="40"/>
      <c r="B135" s="41"/>
      <c r="C135" s="268" t="s">
        <v>315</v>
      </c>
      <c r="D135" s="268" t="s">
        <v>329</v>
      </c>
      <c r="E135" s="269" t="s">
        <v>2038</v>
      </c>
      <c r="F135" s="270" t="s">
        <v>2039</v>
      </c>
      <c r="G135" s="271" t="s">
        <v>146</v>
      </c>
      <c r="H135" s="272">
        <v>36</v>
      </c>
      <c r="I135" s="273"/>
      <c r="J135" s="274">
        <f>ROUND(I135*H135,2)</f>
        <v>0</v>
      </c>
      <c r="K135" s="270" t="s">
        <v>147</v>
      </c>
      <c r="L135" s="275"/>
      <c r="M135" s="276" t="s">
        <v>19</v>
      </c>
      <c r="N135" s="277" t="s">
        <v>44</v>
      </c>
      <c r="O135" s="86"/>
      <c r="P135" s="215">
        <f>O135*H135</f>
        <v>0</v>
      </c>
      <c r="Q135" s="215">
        <v>0.0011999999999999999</v>
      </c>
      <c r="R135" s="215">
        <f>Q135*H135</f>
        <v>0.043199999999999995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377</v>
      </c>
      <c r="AT135" s="217" t="s">
        <v>329</v>
      </c>
      <c r="AU135" s="217" t="s">
        <v>14</v>
      </c>
      <c r="AY135" s="19" t="s">
        <v>140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81</v>
      </c>
      <c r="BK135" s="218">
        <f>ROUND(I135*H135,2)</f>
        <v>0</v>
      </c>
      <c r="BL135" s="19" t="s">
        <v>248</v>
      </c>
      <c r="BM135" s="217" t="s">
        <v>2040</v>
      </c>
    </row>
    <row r="136" s="2" customFormat="1" ht="16.5" customHeight="1">
      <c r="A136" s="40"/>
      <c r="B136" s="41"/>
      <c r="C136" s="206" t="s">
        <v>322</v>
      </c>
      <c r="D136" s="206" t="s">
        <v>143</v>
      </c>
      <c r="E136" s="207" t="s">
        <v>2041</v>
      </c>
      <c r="F136" s="208" t="s">
        <v>2042</v>
      </c>
      <c r="G136" s="209" t="s">
        <v>303</v>
      </c>
      <c r="H136" s="210">
        <v>72</v>
      </c>
      <c r="I136" s="211"/>
      <c r="J136" s="212">
        <f>ROUND(I136*H136,2)</f>
        <v>0</v>
      </c>
      <c r="K136" s="208" t="s">
        <v>147</v>
      </c>
      <c r="L136" s="46"/>
      <c r="M136" s="213" t="s">
        <v>19</v>
      </c>
      <c r="N136" s="214" t="s">
        <v>44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248</v>
      </c>
      <c r="AT136" s="217" t="s">
        <v>143</v>
      </c>
      <c r="AU136" s="217" t="s">
        <v>14</v>
      </c>
      <c r="AY136" s="19" t="s">
        <v>140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81</v>
      </c>
      <c r="BK136" s="218">
        <f>ROUND(I136*H136,2)</f>
        <v>0</v>
      </c>
      <c r="BL136" s="19" t="s">
        <v>248</v>
      </c>
      <c r="BM136" s="217" t="s">
        <v>2043</v>
      </c>
    </row>
    <row r="137" s="2" customFormat="1">
      <c r="A137" s="40"/>
      <c r="B137" s="41"/>
      <c r="C137" s="42"/>
      <c r="D137" s="219" t="s">
        <v>150</v>
      </c>
      <c r="E137" s="42"/>
      <c r="F137" s="220" t="s">
        <v>2044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150</v>
      </c>
      <c r="AU137" s="19" t="s">
        <v>14</v>
      </c>
    </row>
    <row r="138" s="14" customFormat="1">
      <c r="A138" s="14"/>
      <c r="B138" s="235"/>
      <c r="C138" s="236"/>
      <c r="D138" s="226" t="s">
        <v>152</v>
      </c>
      <c r="E138" s="237" t="s">
        <v>19</v>
      </c>
      <c r="F138" s="238" t="s">
        <v>2045</v>
      </c>
      <c r="G138" s="236"/>
      <c r="H138" s="239">
        <v>72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152</v>
      </c>
      <c r="AU138" s="245" t="s">
        <v>14</v>
      </c>
      <c r="AV138" s="14" t="s">
        <v>14</v>
      </c>
      <c r="AW138" s="14" t="s">
        <v>33</v>
      </c>
      <c r="AX138" s="14" t="s">
        <v>81</v>
      </c>
      <c r="AY138" s="245" t="s">
        <v>140</v>
      </c>
    </row>
    <row r="139" s="2" customFormat="1" ht="16.5" customHeight="1">
      <c r="A139" s="40"/>
      <c r="B139" s="41"/>
      <c r="C139" s="268" t="s">
        <v>328</v>
      </c>
      <c r="D139" s="268" t="s">
        <v>329</v>
      </c>
      <c r="E139" s="269" t="s">
        <v>2046</v>
      </c>
      <c r="F139" s="270" t="s">
        <v>2047</v>
      </c>
      <c r="G139" s="271" t="s">
        <v>146</v>
      </c>
      <c r="H139" s="272">
        <v>9.5999999999999996</v>
      </c>
      <c r="I139" s="273"/>
      <c r="J139" s="274">
        <f>ROUND(I139*H139,2)</f>
        <v>0</v>
      </c>
      <c r="K139" s="270" t="s">
        <v>147</v>
      </c>
      <c r="L139" s="275"/>
      <c r="M139" s="276" t="s">
        <v>19</v>
      </c>
      <c r="N139" s="277" t="s">
        <v>44</v>
      </c>
      <c r="O139" s="86"/>
      <c r="P139" s="215">
        <f>O139*H139</f>
        <v>0</v>
      </c>
      <c r="Q139" s="215">
        <v>0.0050000000000000001</v>
      </c>
      <c r="R139" s="215">
        <f>Q139*H139</f>
        <v>0.048000000000000001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377</v>
      </c>
      <c r="AT139" s="217" t="s">
        <v>329</v>
      </c>
      <c r="AU139" s="217" t="s">
        <v>14</v>
      </c>
      <c r="AY139" s="19" t="s">
        <v>140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81</v>
      </c>
      <c r="BK139" s="218">
        <f>ROUND(I139*H139,2)</f>
        <v>0</v>
      </c>
      <c r="BL139" s="19" t="s">
        <v>248</v>
      </c>
      <c r="BM139" s="217" t="s">
        <v>2048</v>
      </c>
    </row>
    <row r="140" s="14" customFormat="1">
      <c r="A140" s="14"/>
      <c r="B140" s="235"/>
      <c r="C140" s="236"/>
      <c r="D140" s="226" t="s">
        <v>152</v>
      </c>
      <c r="E140" s="237" t="s">
        <v>19</v>
      </c>
      <c r="F140" s="238" t="s">
        <v>2049</v>
      </c>
      <c r="G140" s="236"/>
      <c r="H140" s="239">
        <v>9.5999999999999996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152</v>
      </c>
      <c r="AU140" s="245" t="s">
        <v>14</v>
      </c>
      <c r="AV140" s="14" t="s">
        <v>14</v>
      </c>
      <c r="AW140" s="14" t="s">
        <v>33</v>
      </c>
      <c r="AX140" s="14" t="s">
        <v>81</v>
      </c>
      <c r="AY140" s="245" t="s">
        <v>140</v>
      </c>
    </row>
    <row r="141" s="2" customFormat="1" ht="21.75" customHeight="1">
      <c r="A141" s="40"/>
      <c r="B141" s="41"/>
      <c r="C141" s="206" t="s">
        <v>333</v>
      </c>
      <c r="D141" s="206" t="s">
        <v>143</v>
      </c>
      <c r="E141" s="207" t="s">
        <v>2050</v>
      </c>
      <c r="F141" s="208" t="s">
        <v>2051</v>
      </c>
      <c r="G141" s="209" t="s">
        <v>303</v>
      </c>
      <c r="H141" s="210">
        <v>20.5</v>
      </c>
      <c r="I141" s="211"/>
      <c r="J141" s="212">
        <f>ROUND(I141*H141,2)</f>
        <v>0</v>
      </c>
      <c r="K141" s="208" t="s">
        <v>147</v>
      </c>
      <c r="L141" s="46"/>
      <c r="M141" s="213" t="s">
        <v>19</v>
      </c>
      <c r="N141" s="214" t="s">
        <v>44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248</v>
      </c>
      <c r="AT141" s="217" t="s">
        <v>143</v>
      </c>
      <c r="AU141" s="217" t="s">
        <v>14</v>
      </c>
      <c r="AY141" s="19" t="s">
        <v>140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81</v>
      </c>
      <c r="BK141" s="218">
        <f>ROUND(I141*H141,2)</f>
        <v>0</v>
      </c>
      <c r="BL141" s="19" t="s">
        <v>248</v>
      </c>
      <c r="BM141" s="217" t="s">
        <v>2052</v>
      </c>
    </row>
    <row r="142" s="2" customFormat="1">
      <c r="A142" s="40"/>
      <c r="B142" s="41"/>
      <c r="C142" s="42"/>
      <c r="D142" s="219" t="s">
        <v>150</v>
      </c>
      <c r="E142" s="42"/>
      <c r="F142" s="220" t="s">
        <v>2053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150</v>
      </c>
      <c r="AU142" s="19" t="s">
        <v>14</v>
      </c>
    </row>
    <row r="143" s="2" customFormat="1" ht="21.75" customHeight="1">
      <c r="A143" s="40"/>
      <c r="B143" s="41"/>
      <c r="C143" s="268" t="s">
        <v>339</v>
      </c>
      <c r="D143" s="268" t="s">
        <v>329</v>
      </c>
      <c r="E143" s="269" t="s">
        <v>2054</v>
      </c>
      <c r="F143" s="270" t="s">
        <v>2055</v>
      </c>
      <c r="G143" s="271" t="s">
        <v>303</v>
      </c>
      <c r="H143" s="272">
        <v>7.2000000000000002</v>
      </c>
      <c r="I143" s="273"/>
      <c r="J143" s="274">
        <f>ROUND(I143*H143,2)</f>
        <v>0</v>
      </c>
      <c r="K143" s="270" t="s">
        <v>147</v>
      </c>
      <c r="L143" s="275"/>
      <c r="M143" s="276" t="s">
        <v>19</v>
      </c>
      <c r="N143" s="277" t="s">
        <v>44</v>
      </c>
      <c r="O143" s="86"/>
      <c r="P143" s="215">
        <f>O143*H143</f>
        <v>0</v>
      </c>
      <c r="Q143" s="215">
        <v>0.0126</v>
      </c>
      <c r="R143" s="215">
        <f>Q143*H143</f>
        <v>0.090720000000000009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377</v>
      </c>
      <c r="AT143" s="217" t="s">
        <v>329</v>
      </c>
      <c r="AU143" s="217" t="s">
        <v>14</v>
      </c>
      <c r="AY143" s="19" t="s">
        <v>140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81</v>
      </c>
      <c r="BK143" s="218">
        <f>ROUND(I143*H143,2)</f>
        <v>0</v>
      </c>
      <c r="BL143" s="19" t="s">
        <v>248</v>
      </c>
      <c r="BM143" s="217" t="s">
        <v>2056</v>
      </c>
    </row>
    <row r="144" s="14" customFormat="1">
      <c r="A144" s="14"/>
      <c r="B144" s="235"/>
      <c r="C144" s="236"/>
      <c r="D144" s="226" t="s">
        <v>152</v>
      </c>
      <c r="E144" s="237" t="s">
        <v>19</v>
      </c>
      <c r="F144" s="238" t="s">
        <v>2057</v>
      </c>
      <c r="G144" s="236"/>
      <c r="H144" s="239">
        <v>7.2000000000000002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152</v>
      </c>
      <c r="AU144" s="245" t="s">
        <v>14</v>
      </c>
      <c r="AV144" s="14" t="s">
        <v>14</v>
      </c>
      <c r="AW144" s="14" t="s">
        <v>33</v>
      </c>
      <c r="AX144" s="14" t="s">
        <v>81</v>
      </c>
      <c r="AY144" s="245" t="s">
        <v>140</v>
      </c>
    </row>
    <row r="145" s="2" customFormat="1" ht="21.75" customHeight="1">
      <c r="A145" s="40"/>
      <c r="B145" s="41"/>
      <c r="C145" s="268" t="s">
        <v>352</v>
      </c>
      <c r="D145" s="268" t="s">
        <v>329</v>
      </c>
      <c r="E145" s="269" t="s">
        <v>2058</v>
      </c>
      <c r="F145" s="270" t="s">
        <v>2059</v>
      </c>
      <c r="G145" s="271" t="s">
        <v>303</v>
      </c>
      <c r="H145" s="272">
        <v>7.2000000000000002</v>
      </c>
      <c r="I145" s="273"/>
      <c r="J145" s="274">
        <f>ROUND(I145*H145,2)</f>
        <v>0</v>
      </c>
      <c r="K145" s="270" t="s">
        <v>147</v>
      </c>
      <c r="L145" s="275"/>
      <c r="M145" s="276" t="s">
        <v>19</v>
      </c>
      <c r="N145" s="277" t="s">
        <v>44</v>
      </c>
      <c r="O145" s="86"/>
      <c r="P145" s="215">
        <f>O145*H145</f>
        <v>0</v>
      </c>
      <c r="Q145" s="215">
        <v>0.010200000000000001</v>
      </c>
      <c r="R145" s="215">
        <f>Q145*H145</f>
        <v>0.073440000000000005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377</v>
      </c>
      <c r="AT145" s="217" t="s">
        <v>329</v>
      </c>
      <c r="AU145" s="217" t="s">
        <v>14</v>
      </c>
      <c r="AY145" s="19" t="s">
        <v>140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81</v>
      </c>
      <c r="BK145" s="218">
        <f>ROUND(I145*H145,2)</f>
        <v>0</v>
      </c>
      <c r="BL145" s="19" t="s">
        <v>248</v>
      </c>
      <c r="BM145" s="217" t="s">
        <v>2060</v>
      </c>
    </row>
    <row r="146" s="14" customFormat="1">
      <c r="A146" s="14"/>
      <c r="B146" s="235"/>
      <c r="C146" s="236"/>
      <c r="D146" s="226" t="s">
        <v>152</v>
      </c>
      <c r="E146" s="237" t="s">
        <v>19</v>
      </c>
      <c r="F146" s="238" t="s">
        <v>2057</v>
      </c>
      <c r="G146" s="236"/>
      <c r="H146" s="239">
        <v>7.2000000000000002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152</v>
      </c>
      <c r="AU146" s="245" t="s">
        <v>14</v>
      </c>
      <c r="AV146" s="14" t="s">
        <v>14</v>
      </c>
      <c r="AW146" s="14" t="s">
        <v>33</v>
      </c>
      <c r="AX146" s="14" t="s">
        <v>81</v>
      </c>
      <c r="AY146" s="245" t="s">
        <v>140</v>
      </c>
    </row>
    <row r="147" s="2" customFormat="1" ht="21.75" customHeight="1">
      <c r="A147" s="40"/>
      <c r="B147" s="41"/>
      <c r="C147" s="268" t="s">
        <v>369</v>
      </c>
      <c r="D147" s="268" t="s">
        <v>329</v>
      </c>
      <c r="E147" s="269" t="s">
        <v>2061</v>
      </c>
      <c r="F147" s="270" t="s">
        <v>2062</v>
      </c>
      <c r="G147" s="271" t="s">
        <v>303</v>
      </c>
      <c r="H147" s="272">
        <v>8.5</v>
      </c>
      <c r="I147" s="273"/>
      <c r="J147" s="274">
        <f>ROUND(I147*H147,2)</f>
        <v>0</v>
      </c>
      <c r="K147" s="270" t="s">
        <v>147</v>
      </c>
      <c r="L147" s="275"/>
      <c r="M147" s="276" t="s">
        <v>19</v>
      </c>
      <c r="N147" s="277" t="s">
        <v>44</v>
      </c>
      <c r="O147" s="86"/>
      <c r="P147" s="215">
        <f>O147*H147</f>
        <v>0</v>
      </c>
      <c r="Q147" s="215">
        <v>0.0079000000000000008</v>
      </c>
      <c r="R147" s="215">
        <f>Q147*H147</f>
        <v>0.067150000000000001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377</v>
      </c>
      <c r="AT147" s="217" t="s">
        <v>329</v>
      </c>
      <c r="AU147" s="217" t="s">
        <v>14</v>
      </c>
      <c r="AY147" s="19" t="s">
        <v>140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81</v>
      </c>
      <c r="BK147" s="218">
        <f>ROUND(I147*H147,2)</f>
        <v>0</v>
      </c>
      <c r="BL147" s="19" t="s">
        <v>248</v>
      </c>
      <c r="BM147" s="217" t="s">
        <v>2063</v>
      </c>
    </row>
    <row r="148" s="14" customFormat="1">
      <c r="A148" s="14"/>
      <c r="B148" s="235"/>
      <c r="C148" s="236"/>
      <c r="D148" s="226" t="s">
        <v>152</v>
      </c>
      <c r="E148" s="237" t="s">
        <v>19</v>
      </c>
      <c r="F148" s="238" t="s">
        <v>2064</v>
      </c>
      <c r="G148" s="236"/>
      <c r="H148" s="239">
        <v>8.5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152</v>
      </c>
      <c r="AU148" s="245" t="s">
        <v>14</v>
      </c>
      <c r="AV148" s="14" t="s">
        <v>14</v>
      </c>
      <c r="AW148" s="14" t="s">
        <v>33</v>
      </c>
      <c r="AX148" s="14" t="s">
        <v>81</v>
      </c>
      <c r="AY148" s="245" t="s">
        <v>140</v>
      </c>
    </row>
    <row r="149" s="2" customFormat="1" ht="21.75" customHeight="1">
      <c r="A149" s="40"/>
      <c r="B149" s="41"/>
      <c r="C149" s="206" t="s">
        <v>377</v>
      </c>
      <c r="D149" s="206" t="s">
        <v>143</v>
      </c>
      <c r="E149" s="207" t="s">
        <v>2065</v>
      </c>
      <c r="F149" s="208" t="s">
        <v>2066</v>
      </c>
      <c r="G149" s="209" t="s">
        <v>146</v>
      </c>
      <c r="H149" s="210">
        <v>2</v>
      </c>
      <c r="I149" s="211"/>
      <c r="J149" s="212">
        <f>ROUND(I149*H149,2)</f>
        <v>0</v>
      </c>
      <c r="K149" s="208" t="s">
        <v>147</v>
      </c>
      <c r="L149" s="46"/>
      <c r="M149" s="213" t="s">
        <v>19</v>
      </c>
      <c r="N149" s="214" t="s">
        <v>44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248</v>
      </c>
      <c r="AT149" s="217" t="s">
        <v>143</v>
      </c>
      <c r="AU149" s="217" t="s">
        <v>14</v>
      </c>
      <c r="AY149" s="19" t="s">
        <v>140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81</v>
      </c>
      <c r="BK149" s="218">
        <f>ROUND(I149*H149,2)</f>
        <v>0</v>
      </c>
      <c r="BL149" s="19" t="s">
        <v>248</v>
      </c>
      <c r="BM149" s="217" t="s">
        <v>2067</v>
      </c>
    </row>
    <row r="150" s="2" customFormat="1">
      <c r="A150" s="40"/>
      <c r="B150" s="41"/>
      <c r="C150" s="42"/>
      <c r="D150" s="219" t="s">
        <v>150</v>
      </c>
      <c r="E150" s="42"/>
      <c r="F150" s="220" t="s">
        <v>2068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150</v>
      </c>
      <c r="AU150" s="19" t="s">
        <v>14</v>
      </c>
    </row>
    <row r="151" s="2" customFormat="1" ht="24.15" customHeight="1">
      <c r="A151" s="40"/>
      <c r="B151" s="41"/>
      <c r="C151" s="268" t="s">
        <v>391</v>
      </c>
      <c r="D151" s="268" t="s">
        <v>329</v>
      </c>
      <c r="E151" s="269" t="s">
        <v>2069</v>
      </c>
      <c r="F151" s="270" t="s">
        <v>2070</v>
      </c>
      <c r="G151" s="271" t="s">
        <v>146</v>
      </c>
      <c r="H151" s="272">
        <v>2</v>
      </c>
      <c r="I151" s="273"/>
      <c r="J151" s="274">
        <f>ROUND(I151*H151,2)</f>
        <v>0</v>
      </c>
      <c r="K151" s="270" t="s">
        <v>19</v>
      </c>
      <c r="L151" s="275"/>
      <c r="M151" s="276" t="s">
        <v>19</v>
      </c>
      <c r="N151" s="277" t="s">
        <v>44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377</v>
      </c>
      <c r="AT151" s="217" t="s">
        <v>329</v>
      </c>
      <c r="AU151" s="217" t="s">
        <v>14</v>
      </c>
      <c r="AY151" s="19" t="s">
        <v>140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81</v>
      </c>
      <c r="BK151" s="218">
        <f>ROUND(I151*H151,2)</f>
        <v>0</v>
      </c>
      <c r="BL151" s="19" t="s">
        <v>248</v>
      </c>
      <c r="BM151" s="217" t="s">
        <v>2071</v>
      </c>
    </row>
    <row r="152" s="2" customFormat="1" ht="16.5" customHeight="1">
      <c r="A152" s="40"/>
      <c r="B152" s="41"/>
      <c r="C152" s="206" t="s">
        <v>398</v>
      </c>
      <c r="D152" s="206" t="s">
        <v>143</v>
      </c>
      <c r="E152" s="207" t="s">
        <v>2072</v>
      </c>
      <c r="F152" s="208" t="s">
        <v>2073</v>
      </c>
      <c r="G152" s="209" t="s">
        <v>146</v>
      </c>
      <c r="H152" s="210">
        <v>36</v>
      </c>
      <c r="I152" s="211"/>
      <c r="J152" s="212">
        <f>ROUND(I152*H152,2)</f>
        <v>0</v>
      </c>
      <c r="K152" s="208" t="s">
        <v>1937</v>
      </c>
      <c r="L152" s="46"/>
      <c r="M152" s="213" t="s">
        <v>19</v>
      </c>
      <c r="N152" s="214" t="s">
        <v>44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248</v>
      </c>
      <c r="AT152" s="217" t="s">
        <v>143</v>
      </c>
      <c r="AU152" s="217" t="s">
        <v>14</v>
      </c>
      <c r="AY152" s="19" t="s">
        <v>140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81</v>
      </c>
      <c r="BK152" s="218">
        <f>ROUND(I152*H152,2)</f>
        <v>0</v>
      </c>
      <c r="BL152" s="19" t="s">
        <v>248</v>
      </c>
      <c r="BM152" s="217" t="s">
        <v>2074</v>
      </c>
    </row>
    <row r="153" s="2" customFormat="1">
      <c r="A153" s="40"/>
      <c r="B153" s="41"/>
      <c r="C153" s="42"/>
      <c r="D153" s="219" t="s">
        <v>150</v>
      </c>
      <c r="E153" s="42"/>
      <c r="F153" s="220" t="s">
        <v>2075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150</v>
      </c>
      <c r="AU153" s="19" t="s">
        <v>14</v>
      </c>
    </row>
    <row r="154" s="2" customFormat="1" ht="24.15" customHeight="1">
      <c r="A154" s="40"/>
      <c r="B154" s="41"/>
      <c r="C154" s="206" t="s">
        <v>405</v>
      </c>
      <c r="D154" s="206" t="s">
        <v>143</v>
      </c>
      <c r="E154" s="207" t="s">
        <v>2076</v>
      </c>
      <c r="F154" s="208" t="s">
        <v>2077</v>
      </c>
      <c r="G154" s="209" t="s">
        <v>814</v>
      </c>
      <c r="H154" s="278"/>
      <c r="I154" s="211"/>
      <c r="J154" s="212">
        <f>ROUND(I154*H154,2)</f>
        <v>0</v>
      </c>
      <c r="K154" s="208" t="s">
        <v>147</v>
      </c>
      <c r="L154" s="46"/>
      <c r="M154" s="213" t="s">
        <v>19</v>
      </c>
      <c r="N154" s="214" t="s">
        <v>44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248</v>
      </c>
      <c r="AT154" s="217" t="s">
        <v>143</v>
      </c>
      <c r="AU154" s="217" t="s">
        <v>14</v>
      </c>
      <c r="AY154" s="19" t="s">
        <v>140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81</v>
      </c>
      <c r="BK154" s="218">
        <f>ROUND(I154*H154,2)</f>
        <v>0</v>
      </c>
      <c r="BL154" s="19" t="s">
        <v>248</v>
      </c>
      <c r="BM154" s="217" t="s">
        <v>2078</v>
      </c>
    </row>
    <row r="155" s="2" customFormat="1">
      <c r="A155" s="40"/>
      <c r="B155" s="41"/>
      <c r="C155" s="42"/>
      <c r="D155" s="219" t="s">
        <v>150</v>
      </c>
      <c r="E155" s="42"/>
      <c r="F155" s="220" t="s">
        <v>2079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150</v>
      </c>
      <c r="AU155" s="19" t="s">
        <v>14</v>
      </c>
    </row>
    <row r="156" s="12" customFormat="1" ht="25.92" customHeight="1">
      <c r="A156" s="12"/>
      <c r="B156" s="190"/>
      <c r="C156" s="191"/>
      <c r="D156" s="192" t="s">
        <v>72</v>
      </c>
      <c r="E156" s="193" t="s">
        <v>1724</v>
      </c>
      <c r="F156" s="193" t="s">
        <v>1725</v>
      </c>
      <c r="G156" s="191"/>
      <c r="H156" s="191"/>
      <c r="I156" s="194"/>
      <c r="J156" s="195">
        <f>BK156</f>
        <v>0</v>
      </c>
      <c r="K156" s="191"/>
      <c r="L156" s="196"/>
      <c r="M156" s="197"/>
      <c r="N156" s="198"/>
      <c r="O156" s="198"/>
      <c r="P156" s="199">
        <f>SUM(P157:P158)</f>
        <v>0</v>
      </c>
      <c r="Q156" s="198"/>
      <c r="R156" s="199">
        <f>SUM(R157:R158)</f>
        <v>0</v>
      </c>
      <c r="S156" s="198"/>
      <c r="T156" s="200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1" t="s">
        <v>148</v>
      </c>
      <c r="AT156" s="202" t="s">
        <v>72</v>
      </c>
      <c r="AU156" s="202" t="s">
        <v>73</v>
      </c>
      <c r="AY156" s="201" t="s">
        <v>140</v>
      </c>
      <c r="BK156" s="203">
        <f>SUM(BK157:BK158)</f>
        <v>0</v>
      </c>
    </row>
    <row r="157" s="2" customFormat="1" ht="16.5" customHeight="1">
      <c r="A157" s="40"/>
      <c r="B157" s="41"/>
      <c r="C157" s="206" t="s">
        <v>421</v>
      </c>
      <c r="D157" s="206" t="s">
        <v>143</v>
      </c>
      <c r="E157" s="207" t="s">
        <v>1727</v>
      </c>
      <c r="F157" s="208" t="s">
        <v>1728</v>
      </c>
      <c r="G157" s="209" t="s">
        <v>1729</v>
      </c>
      <c r="H157" s="210">
        <v>20</v>
      </c>
      <c r="I157" s="211"/>
      <c r="J157" s="212">
        <f>ROUND(I157*H157,2)</f>
        <v>0</v>
      </c>
      <c r="K157" s="208" t="s">
        <v>147</v>
      </c>
      <c r="L157" s="46"/>
      <c r="M157" s="213" t="s">
        <v>19</v>
      </c>
      <c r="N157" s="214" t="s">
        <v>44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1730</v>
      </c>
      <c r="AT157" s="217" t="s">
        <v>143</v>
      </c>
      <c r="AU157" s="217" t="s">
        <v>81</v>
      </c>
      <c r="AY157" s="19" t="s">
        <v>140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81</v>
      </c>
      <c r="BK157" s="218">
        <f>ROUND(I157*H157,2)</f>
        <v>0</v>
      </c>
      <c r="BL157" s="19" t="s">
        <v>1730</v>
      </c>
      <c r="BM157" s="217" t="s">
        <v>2080</v>
      </c>
    </row>
    <row r="158" s="2" customFormat="1">
      <c r="A158" s="40"/>
      <c r="B158" s="41"/>
      <c r="C158" s="42"/>
      <c r="D158" s="219" t="s">
        <v>150</v>
      </c>
      <c r="E158" s="42"/>
      <c r="F158" s="220" t="s">
        <v>1732</v>
      </c>
      <c r="G158" s="42"/>
      <c r="H158" s="42"/>
      <c r="I158" s="221"/>
      <c r="J158" s="42"/>
      <c r="K158" s="42"/>
      <c r="L158" s="46"/>
      <c r="M158" s="282"/>
      <c r="N158" s="283"/>
      <c r="O158" s="284"/>
      <c r="P158" s="284"/>
      <c r="Q158" s="284"/>
      <c r="R158" s="284"/>
      <c r="S158" s="284"/>
      <c r="T158" s="285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150</v>
      </c>
      <c r="AU158" s="19" t="s">
        <v>81</v>
      </c>
    </row>
    <row r="159" s="2" customFormat="1" ht="6.96" customHeight="1">
      <c r="A159" s="40"/>
      <c r="B159" s="61"/>
      <c r="C159" s="62"/>
      <c r="D159" s="62"/>
      <c r="E159" s="62"/>
      <c r="F159" s="62"/>
      <c r="G159" s="62"/>
      <c r="H159" s="62"/>
      <c r="I159" s="62"/>
      <c r="J159" s="62"/>
      <c r="K159" s="62"/>
      <c r="L159" s="46"/>
      <c r="M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</row>
  </sheetData>
  <sheetProtection sheet="1" autoFilter="0" formatColumns="0" formatRows="0" objects="1" scenarios="1" spinCount="100000" saltValue="5PvVQ3qBUt6ng3x273oQ0xDK1nIKgKTcP+Iow4+sXTckLsRe1OUCPR+1xmwwiNhiivoCZyaJgrJ3SGkIu9fv6A==" hashValue="koCfk+zjhAJjxR2PC4L+wPnicJ/R9CT5rLqp9KC5FHnISCIUSBGptAKxiS6iP1JOxKvRjATBv4VH5ybA5UNf7A==" algorithmName="SHA-512" password="CC35"/>
  <autoFilter ref="C83:K15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3_02/977151119"/>
    <hyperlink ref="F91" r:id="rId2" display="https://podminky.urs.cz/item/CS_URS_2023_02/977151122"/>
    <hyperlink ref="F94" r:id="rId3" display="https://podminky.urs.cz/item/CS_URS_2023_02/977151125"/>
    <hyperlink ref="F98" r:id="rId4" display="https://podminky.urs.cz/item/CS_URS_2023_02/751322011"/>
    <hyperlink ref="F101" r:id="rId5" display="https://podminky.urs.cz/item/CS_URS_2023_02/751344111"/>
    <hyperlink ref="F105" r:id="rId6" display="https://podminky.urs.cz/item/CS_URS_2023_02/751377011"/>
    <hyperlink ref="F108" r:id="rId7" display="https://podminky.urs.cz/item/CS_URS_2023_02/751398031"/>
    <hyperlink ref="F111" r:id="rId8" display="https://podminky.urs.cz/item/CS_URS_2023_02/751398041"/>
    <hyperlink ref="F115" r:id="rId9" display="https://podminky.urs.cz/item/CS_URS_2023_02/751398120"/>
    <hyperlink ref="F117" r:id="rId10" display="https://podminky.urs.cz/item/CS_URS_2023_02/751511181"/>
    <hyperlink ref="F124" r:id="rId11" display="https://podminky.urs.cz/item/CS_URS_2023_02/751511182"/>
    <hyperlink ref="F129" r:id="rId12" display="https://podminky.urs.cz/item/CS_URS_2023_02/751514478"/>
    <hyperlink ref="F134" r:id="rId13" display="https://podminky.urs.cz/item/CS_URS_2023_02/751514477"/>
    <hyperlink ref="F137" r:id="rId14" display="https://podminky.urs.cz/item/CS_URS_2023_02/751537011"/>
    <hyperlink ref="F142" r:id="rId15" display="https://podminky.urs.cz/item/CS_URS_2023_02/751537112"/>
    <hyperlink ref="F150" r:id="rId16" display="https://podminky.urs.cz/item/CS_URS_2023_02/751611112"/>
    <hyperlink ref="F153" r:id="rId17" display="https://podminky.urs.cz/item/CS_URS_2022_02/751691111"/>
    <hyperlink ref="F155" r:id="rId18" display="https://podminky.urs.cz/item/CS_URS_2023_02/998751201"/>
    <hyperlink ref="F158" r:id="rId19" display="https://podminky.urs.cz/item/CS_URS_2023_02/HZS13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14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Humanizace třetí domácnosti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2081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22. 12. 2023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1736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1737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1738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ROUND(J92,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ROUND((SUM(BE92:BE399)),  2)</f>
        <v>0</v>
      </c>
      <c r="G33" s="40"/>
      <c r="H33" s="40"/>
      <c r="I33" s="150">
        <v>0.20999999999999999</v>
      </c>
      <c r="J33" s="149">
        <f>ROUND(((SUM(BE92:BE399))*I33),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ROUND((SUM(BF92:BF399)),  2)</f>
        <v>0</v>
      </c>
      <c r="G34" s="40"/>
      <c r="H34" s="40"/>
      <c r="I34" s="150">
        <v>0.14999999999999999</v>
      </c>
      <c r="J34" s="149">
        <f>ROUND(((SUM(BF92:BF399))*I34),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ROUND((SUM(BG92:BG399)),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ROUND((SUM(BH92:BH399)),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ROUND((SUM(BI92:BI399)),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Humanizace třetí domácnosti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ZTI - Zdravotechnika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Klentnice 81, k.ú Klentnice, č.p. 389</v>
      </c>
      <c r="G52" s="42"/>
      <c r="H52" s="42"/>
      <c r="I52" s="34" t="s">
        <v>23</v>
      </c>
      <c r="J52" s="74" t="str">
        <f>IF(J12="","",J12)</f>
        <v>22. 12. 2023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Srdce v domě, p.o.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Ing.Jan Řehoř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J92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105</v>
      </c>
      <c r="E60" s="170"/>
      <c r="F60" s="170"/>
      <c r="G60" s="170"/>
      <c r="H60" s="170"/>
      <c r="I60" s="170"/>
      <c r="J60" s="171">
        <f>J93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2082</v>
      </c>
      <c r="E61" s="176"/>
      <c r="F61" s="176"/>
      <c r="G61" s="176"/>
      <c r="H61" s="176"/>
      <c r="I61" s="176"/>
      <c r="J61" s="177">
        <f>J94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107</v>
      </c>
      <c r="E62" s="176"/>
      <c r="F62" s="176"/>
      <c r="G62" s="176"/>
      <c r="H62" s="176"/>
      <c r="I62" s="176"/>
      <c r="J62" s="177">
        <f>J112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108</v>
      </c>
      <c r="E63" s="176"/>
      <c r="F63" s="176"/>
      <c r="G63" s="176"/>
      <c r="H63" s="176"/>
      <c r="I63" s="176"/>
      <c r="J63" s="177">
        <f>J116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109</v>
      </c>
      <c r="E64" s="176"/>
      <c r="F64" s="176"/>
      <c r="G64" s="176"/>
      <c r="H64" s="176"/>
      <c r="I64" s="176"/>
      <c r="J64" s="177">
        <f>J120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111</v>
      </c>
      <c r="E65" s="170"/>
      <c r="F65" s="170"/>
      <c r="G65" s="170"/>
      <c r="H65" s="170"/>
      <c r="I65" s="170"/>
      <c r="J65" s="171">
        <f>J133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2083</v>
      </c>
      <c r="E66" s="176"/>
      <c r="F66" s="176"/>
      <c r="G66" s="176"/>
      <c r="H66" s="176"/>
      <c r="I66" s="176"/>
      <c r="J66" s="177">
        <f>J134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2084</v>
      </c>
      <c r="E67" s="176"/>
      <c r="F67" s="176"/>
      <c r="G67" s="176"/>
      <c r="H67" s="176"/>
      <c r="I67" s="176"/>
      <c r="J67" s="177">
        <f>J192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2085</v>
      </c>
      <c r="E68" s="176"/>
      <c r="F68" s="176"/>
      <c r="G68" s="176"/>
      <c r="H68" s="176"/>
      <c r="I68" s="176"/>
      <c r="J68" s="177">
        <f>J282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2086</v>
      </c>
      <c r="E69" s="176"/>
      <c r="F69" s="176"/>
      <c r="G69" s="176"/>
      <c r="H69" s="176"/>
      <c r="I69" s="176"/>
      <c r="J69" s="177">
        <f>J358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1739</v>
      </c>
      <c r="E70" s="176"/>
      <c r="F70" s="176"/>
      <c r="G70" s="176"/>
      <c r="H70" s="176"/>
      <c r="I70" s="176"/>
      <c r="J70" s="177">
        <f>J375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114</v>
      </c>
      <c r="E71" s="176"/>
      <c r="F71" s="176"/>
      <c r="G71" s="176"/>
      <c r="H71" s="176"/>
      <c r="I71" s="176"/>
      <c r="J71" s="177">
        <f>J391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7"/>
      <c r="C72" s="168"/>
      <c r="D72" s="169" t="s">
        <v>124</v>
      </c>
      <c r="E72" s="170"/>
      <c r="F72" s="170"/>
      <c r="G72" s="170"/>
      <c r="H72" s="170"/>
      <c r="I72" s="170"/>
      <c r="J72" s="171">
        <f>J397</f>
        <v>0</v>
      </c>
      <c r="K72" s="168"/>
      <c r="L72" s="17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125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62" t="str">
        <f>E7</f>
        <v>Humanizace třetí domácnosti</v>
      </c>
      <c r="F82" s="34"/>
      <c r="G82" s="34"/>
      <c r="H82" s="34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99</v>
      </c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E9</f>
        <v>ZTI - Zdravotechnika</v>
      </c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F12</f>
        <v>Klentnice 81, k.ú Klentnice, č.p. 389</v>
      </c>
      <c r="G86" s="42"/>
      <c r="H86" s="42"/>
      <c r="I86" s="34" t="s">
        <v>23</v>
      </c>
      <c r="J86" s="74" t="str">
        <f>IF(J12="","",J12)</f>
        <v>22. 12. 2023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25</v>
      </c>
      <c r="D88" s="42"/>
      <c r="E88" s="42"/>
      <c r="F88" s="29" t="str">
        <f>E15</f>
        <v>Srdce v domě, p.o.</v>
      </c>
      <c r="G88" s="42"/>
      <c r="H88" s="42"/>
      <c r="I88" s="34" t="s">
        <v>31</v>
      </c>
      <c r="J88" s="38" t="str">
        <f>E21</f>
        <v xml:space="preserve"> 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29</v>
      </c>
      <c r="D89" s="42"/>
      <c r="E89" s="42"/>
      <c r="F89" s="29" t="str">
        <f>IF(E18="","",E18)</f>
        <v>Vyplň údaj</v>
      </c>
      <c r="G89" s="42"/>
      <c r="H89" s="42"/>
      <c r="I89" s="34" t="s">
        <v>34</v>
      </c>
      <c r="J89" s="38" t="str">
        <f>E24</f>
        <v>Ing.Jan Řehoř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79"/>
      <c r="B91" s="180"/>
      <c r="C91" s="181" t="s">
        <v>126</v>
      </c>
      <c r="D91" s="182" t="s">
        <v>58</v>
      </c>
      <c r="E91" s="182" t="s">
        <v>54</v>
      </c>
      <c r="F91" s="182" t="s">
        <v>55</v>
      </c>
      <c r="G91" s="182" t="s">
        <v>127</v>
      </c>
      <c r="H91" s="182" t="s">
        <v>128</v>
      </c>
      <c r="I91" s="182" t="s">
        <v>129</v>
      </c>
      <c r="J91" s="182" t="s">
        <v>103</v>
      </c>
      <c r="K91" s="183" t="s">
        <v>130</v>
      </c>
      <c r="L91" s="184"/>
      <c r="M91" s="94" t="s">
        <v>19</v>
      </c>
      <c r="N91" s="95" t="s">
        <v>43</v>
      </c>
      <c r="O91" s="95" t="s">
        <v>131</v>
      </c>
      <c r="P91" s="95" t="s">
        <v>132</v>
      </c>
      <c r="Q91" s="95" t="s">
        <v>133</v>
      </c>
      <c r="R91" s="95" t="s">
        <v>134</v>
      </c>
      <c r="S91" s="95" t="s">
        <v>135</v>
      </c>
      <c r="T91" s="96" t="s">
        <v>136</v>
      </c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  <c r="AE91" s="179"/>
    </row>
    <row r="92" s="2" customFormat="1" ht="22.8" customHeight="1">
      <c r="A92" s="40"/>
      <c r="B92" s="41"/>
      <c r="C92" s="101" t="s">
        <v>137</v>
      </c>
      <c r="D92" s="42"/>
      <c r="E92" s="42"/>
      <c r="F92" s="42"/>
      <c r="G92" s="42"/>
      <c r="H92" s="42"/>
      <c r="I92" s="42"/>
      <c r="J92" s="185">
        <f>BK92</f>
        <v>0</v>
      </c>
      <c r="K92" s="42"/>
      <c r="L92" s="46"/>
      <c r="M92" s="97"/>
      <c r="N92" s="186"/>
      <c r="O92" s="98"/>
      <c r="P92" s="187">
        <f>P93+P133+P397</f>
        <v>0</v>
      </c>
      <c r="Q92" s="98"/>
      <c r="R92" s="187">
        <f>R93+R133+R397</f>
        <v>20.98578174</v>
      </c>
      <c r="S92" s="98"/>
      <c r="T92" s="188">
        <f>T93+T133+T397</f>
        <v>11.15892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72</v>
      </c>
      <c r="AU92" s="19" t="s">
        <v>104</v>
      </c>
      <c r="BK92" s="189">
        <f>BK93+BK133+BK397</f>
        <v>0</v>
      </c>
    </row>
    <row r="93" s="12" customFormat="1" ht="25.92" customHeight="1">
      <c r="A93" s="12"/>
      <c r="B93" s="190"/>
      <c r="C93" s="191"/>
      <c r="D93" s="192" t="s">
        <v>72</v>
      </c>
      <c r="E93" s="193" t="s">
        <v>138</v>
      </c>
      <c r="F93" s="193" t="s">
        <v>139</v>
      </c>
      <c r="G93" s="191"/>
      <c r="H93" s="191"/>
      <c r="I93" s="194"/>
      <c r="J93" s="195">
        <f>BK93</f>
        <v>0</v>
      </c>
      <c r="K93" s="191"/>
      <c r="L93" s="196"/>
      <c r="M93" s="197"/>
      <c r="N93" s="198"/>
      <c r="O93" s="198"/>
      <c r="P93" s="199">
        <f>P94+P112+P116+P120</f>
        <v>0</v>
      </c>
      <c r="Q93" s="198"/>
      <c r="R93" s="199">
        <f>R94+R112+R116+R120</f>
        <v>19.561213240000001</v>
      </c>
      <c r="S93" s="198"/>
      <c r="T93" s="200">
        <f>T94+T112+T116+T120</f>
        <v>9.4794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81</v>
      </c>
      <c r="AT93" s="202" t="s">
        <v>72</v>
      </c>
      <c r="AU93" s="202" t="s">
        <v>73</v>
      </c>
      <c r="AY93" s="201" t="s">
        <v>140</v>
      </c>
      <c r="BK93" s="203">
        <f>BK94+BK112+BK116+BK120</f>
        <v>0</v>
      </c>
    </row>
    <row r="94" s="12" customFormat="1" ht="22.8" customHeight="1">
      <c r="A94" s="12"/>
      <c r="B94" s="190"/>
      <c r="C94" s="191"/>
      <c r="D94" s="192" t="s">
        <v>72</v>
      </c>
      <c r="E94" s="204" t="s">
        <v>81</v>
      </c>
      <c r="F94" s="204" t="s">
        <v>2087</v>
      </c>
      <c r="G94" s="191"/>
      <c r="H94" s="191"/>
      <c r="I94" s="194"/>
      <c r="J94" s="205">
        <f>BK94</f>
        <v>0</v>
      </c>
      <c r="K94" s="191"/>
      <c r="L94" s="196"/>
      <c r="M94" s="197"/>
      <c r="N94" s="198"/>
      <c r="O94" s="198"/>
      <c r="P94" s="199">
        <f>SUM(P95:P111)</f>
        <v>0</v>
      </c>
      <c r="Q94" s="198"/>
      <c r="R94" s="199">
        <f>SUM(R95:R111)</f>
        <v>13.666</v>
      </c>
      <c r="S94" s="198"/>
      <c r="T94" s="200">
        <f>SUM(T95:T111)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81</v>
      </c>
      <c r="AT94" s="202" t="s">
        <v>72</v>
      </c>
      <c r="AU94" s="202" t="s">
        <v>81</v>
      </c>
      <c r="AY94" s="201" t="s">
        <v>140</v>
      </c>
      <c r="BK94" s="203">
        <f>SUM(BK95:BK111)</f>
        <v>0</v>
      </c>
    </row>
    <row r="95" s="2" customFormat="1" ht="24.15" customHeight="1">
      <c r="A95" s="40"/>
      <c r="B95" s="41"/>
      <c r="C95" s="206" t="s">
        <v>81</v>
      </c>
      <c r="D95" s="206" t="s">
        <v>143</v>
      </c>
      <c r="E95" s="207" t="s">
        <v>2088</v>
      </c>
      <c r="F95" s="208" t="s">
        <v>2089</v>
      </c>
      <c r="G95" s="209" t="s">
        <v>158</v>
      </c>
      <c r="H95" s="210">
        <v>13.666</v>
      </c>
      <c r="I95" s="211"/>
      <c r="J95" s="212">
        <f>ROUND(I95*H95,2)</f>
        <v>0</v>
      </c>
      <c r="K95" s="208" t="s">
        <v>147</v>
      </c>
      <c r="L95" s="46"/>
      <c r="M95" s="213" t="s">
        <v>19</v>
      </c>
      <c r="N95" s="214" t="s">
        <v>44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148</v>
      </c>
      <c r="AT95" s="217" t="s">
        <v>143</v>
      </c>
      <c r="AU95" s="217" t="s">
        <v>14</v>
      </c>
      <c r="AY95" s="19" t="s">
        <v>140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81</v>
      </c>
      <c r="BK95" s="218">
        <f>ROUND(I95*H95,2)</f>
        <v>0</v>
      </c>
      <c r="BL95" s="19" t="s">
        <v>148</v>
      </c>
      <c r="BM95" s="217" t="s">
        <v>2090</v>
      </c>
    </row>
    <row r="96" s="2" customFormat="1">
      <c r="A96" s="40"/>
      <c r="B96" s="41"/>
      <c r="C96" s="42"/>
      <c r="D96" s="219" t="s">
        <v>150</v>
      </c>
      <c r="E96" s="42"/>
      <c r="F96" s="220" t="s">
        <v>2091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150</v>
      </c>
      <c r="AU96" s="19" t="s">
        <v>14</v>
      </c>
    </row>
    <row r="97" s="14" customFormat="1">
      <c r="A97" s="14"/>
      <c r="B97" s="235"/>
      <c r="C97" s="236"/>
      <c r="D97" s="226" t="s">
        <v>152</v>
      </c>
      <c r="E97" s="237" t="s">
        <v>19</v>
      </c>
      <c r="F97" s="238" t="s">
        <v>2092</v>
      </c>
      <c r="G97" s="236"/>
      <c r="H97" s="239">
        <v>13.666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152</v>
      </c>
      <c r="AU97" s="245" t="s">
        <v>14</v>
      </c>
      <c r="AV97" s="14" t="s">
        <v>14</v>
      </c>
      <c r="AW97" s="14" t="s">
        <v>33</v>
      </c>
      <c r="AX97" s="14" t="s">
        <v>81</v>
      </c>
      <c r="AY97" s="245" t="s">
        <v>140</v>
      </c>
    </row>
    <row r="98" s="2" customFormat="1" ht="33" customHeight="1">
      <c r="A98" s="40"/>
      <c r="B98" s="41"/>
      <c r="C98" s="206" t="s">
        <v>14</v>
      </c>
      <c r="D98" s="206" t="s">
        <v>143</v>
      </c>
      <c r="E98" s="207" t="s">
        <v>2093</v>
      </c>
      <c r="F98" s="208" t="s">
        <v>2094</v>
      </c>
      <c r="G98" s="209" t="s">
        <v>158</v>
      </c>
      <c r="H98" s="210">
        <v>6.8330000000000002</v>
      </c>
      <c r="I98" s="211"/>
      <c r="J98" s="212">
        <f>ROUND(I98*H98,2)</f>
        <v>0</v>
      </c>
      <c r="K98" s="208" t="s">
        <v>147</v>
      </c>
      <c r="L98" s="46"/>
      <c r="M98" s="213" t="s">
        <v>19</v>
      </c>
      <c r="N98" s="214" t="s">
        <v>44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148</v>
      </c>
      <c r="AT98" s="217" t="s">
        <v>143</v>
      </c>
      <c r="AU98" s="217" t="s">
        <v>14</v>
      </c>
      <c r="AY98" s="19" t="s">
        <v>140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81</v>
      </c>
      <c r="BK98" s="218">
        <f>ROUND(I98*H98,2)</f>
        <v>0</v>
      </c>
      <c r="BL98" s="19" t="s">
        <v>148</v>
      </c>
      <c r="BM98" s="217" t="s">
        <v>2095</v>
      </c>
    </row>
    <row r="99" s="2" customFormat="1">
      <c r="A99" s="40"/>
      <c r="B99" s="41"/>
      <c r="C99" s="42"/>
      <c r="D99" s="219" t="s">
        <v>150</v>
      </c>
      <c r="E99" s="42"/>
      <c r="F99" s="220" t="s">
        <v>2096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150</v>
      </c>
      <c r="AU99" s="19" t="s">
        <v>14</v>
      </c>
    </row>
    <row r="100" s="14" customFormat="1">
      <c r="A100" s="14"/>
      <c r="B100" s="235"/>
      <c r="C100" s="236"/>
      <c r="D100" s="226" t="s">
        <v>152</v>
      </c>
      <c r="E100" s="237" t="s">
        <v>19</v>
      </c>
      <c r="F100" s="238" t="s">
        <v>2097</v>
      </c>
      <c r="G100" s="236"/>
      <c r="H100" s="239">
        <v>6.8330000000000002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152</v>
      </c>
      <c r="AU100" s="245" t="s">
        <v>14</v>
      </c>
      <c r="AV100" s="14" t="s">
        <v>14</v>
      </c>
      <c r="AW100" s="14" t="s">
        <v>33</v>
      </c>
      <c r="AX100" s="14" t="s">
        <v>81</v>
      </c>
      <c r="AY100" s="245" t="s">
        <v>140</v>
      </c>
    </row>
    <row r="101" s="2" customFormat="1" ht="33" customHeight="1">
      <c r="A101" s="40"/>
      <c r="B101" s="41"/>
      <c r="C101" s="206" t="s">
        <v>141</v>
      </c>
      <c r="D101" s="206" t="s">
        <v>143</v>
      </c>
      <c r="E101" s="207" t="s">
        <v>2098</v>
      </c>
      <c r="F101" s="208" t="s">
        <v>2099</v>
      </c>
      <c r="G101" s="209" t="s">
        <v>158</v>
      </c>
      <c r="H101" s="210">
        <v>20.498999999999999</v>
      </c>
      <c r="I101" s="211"/>
      <c r="J101" s="212">
        <f>ROUND(I101*H101,2)</f>
        <v>0</v>
      </c>
      <c r="K101" s="208" t="s">
        <v>147</v>
      </c>
      <c r="L101" s="46"/>
      <c r="M101" s="213" t="s">
        <v>19</v>
      </c>
      <c r="N101" s="214" t="s">
        <v>44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148</v>
      </c>
      <c r="AT101" s="217" t="s">
        <v>143</v>
      </c>
      <c r="AU101" s="217" t="s">
        <v>14</v>
      </c>
      <c r="AY101" s="19" t="s">
        <v>140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81</v>
      </c>
      <c r="BK101" s="218">
        <f>ROUND(I101*H101,2)</f>
        <v>0</v>
      </c>
      <c r="BL101" s="19" t="s">
        <v>148</v>
      </c>
      <c r="BM101" s="217" t="s">
        <v>2100</v>
      </c>
    </row>
    <row r="102" s="2" customFormat="1">
      <c r="A102" s="40"/>
      <c r="B102" s="41"/>
      <c r="C102" s="42"/>
      <c r="D102" s="219" t="s">
        <v>150</v>
      </c>
      <c r="E102" s="42"/>
      <c r="F102" s="220" t="s">
        <v>2101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150</v>
      </c>
      <c r="AU102" s="19" t="s">
        <v>14</v>
      </c>
    </row>
    <row r="103" s="14" customFormat="1">
      <c r="A103" s="14"/>
      <c r="B103" s="235"/>
      <c r="C103" s="236"/>
      <c r="D103" s="226" t="s">
        <v>152</v>
      </c>
      <c r="E103" s="237" t="s">
        <v>19</v>
      </c>
      <c r="F103" s="238" t="s">
        <v>2102</v>
      </c>
      <c r="G103" s="236"/>
      <c r="H103" s="239">
        <v>20.498999999999999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152</v>
      </c>
      <c r="AU103" s="245" t="s">
        <v>14</v>
      </c>
      <c r="AV103" s="14" t="s">
        <v>14</v>
      </c>
      <c r="AW103" s="14" t="s">
        <v>33</v>
      </c>
      <c r="AX103" s="14" t="s">
        <v>81</v>
      </c>
      <c r="AY103" s="245" t="s">
        <v>140</v>
      </c>
    </row>
    <row r="104" s="2" customFormat="1" ht="24.15" customHeight="1">
      <c r="A104" s="40"/>
      <c r="B104" s="41"/>
      <c r="C104" s="206" t="s">
        <v>148</v>
      </c>
      <c r="D104" s="206" t="s">
        <v>143</v>
      </c>
      <c r="E104" s="207" t="s">
        <v>2103</v>
      </c>
      <c r="F104" s="208" t="s">
        <v>2104</v>
      </c>
      <c r="G104" s="209" t="s">
        <v>158</v>
      </c>
      <c r="H104" s="210">
        <v>6.8330000000000002</v>
      </c>
      <c r="I104" s="211"/>
      <c r="J104" s="212">
        <f>ROUND(I104*H104,2)</f>
        <v>0</v>
      </c>
      <c r="K104" s="208" t="s">
        <v>147</v>
      </c>
      <c r="L104" s="46"/>
      <c r="M104" s="213" t="s">
        <v>19</v>
      </c>
      <c r="N104" s="214" t="s">
        <v>44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148</v>
      </c>
      <c r="AT104" s="217" t="s">
        <v>143</v>
      </c>
      <c r="AU104" s="217" t="s">
        <v>14</v>
      </c>
      <c r="AY104" s="19" t="s">
        <v>140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81</v>
      </c>
      <c r="BK104" s="218">
        <f>ROUND(I104*H104,2)</f>
        <v>0</v>
      </c>
      <c r="BL104" s="19" t="s">
        <v>148</v>
      </c>
      <c r="BM104" s="217" t="s">
        <v>2105</v>
      </c>
    </row>
    <row r="105" s="2" customFormat="1">
      <c r="A105" s="40"/>
      <c r="B105" s="41"/>
      <c r="C105" s="42"/>
      <c r="D105" s="219" t="s">
        <v>150</v>
      </c>
      <c r="E105" s="42"/>
      <c r="F105" s="220" t="s">
        <v>2106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150</v>
      </c>
      <c r="AU105" s="19" t="s">
        <v>14</v>
      </c>
    </row>
    <row r="106" s="2" customFormat="1" ht="24.15" customHeight="1">
      <c r="A106" s="40"/>
      <c r="B106" s="41"/>
      <c r="C106" s="206" t="s">
        <v>174</v>
      </c>
      <c r="D106" s="206" t="s">
        <v>143</v>
      </c>
      <c r="E106" s="207" t="s">
        <v>2107</v>
      </c>
      <c r="F106" s="208" t="s">
        <v>2108</v>
      </c>
      <c r="G106" s="209" t="s">
        <v>158</v>
      </c>
      <c r="H106" s="210">
        <v>6.8330000000000002</v>
      </c>
      <c r="I106" s="211"/>
      <c r="J106" s="212">
        <f>ROUND(I106*H106,2)</f>
        <v>0</v>
      </c>
      <c r="K106" s="208" t="s">
        <v>147</v>
      </c>
      <c r="L106" s="46"/>
      <c r="M106" s="213" t="s">
        <v>19</v>
      </c>
      <c r="N106" s="214" t="s">
        <v>44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148</v>
      </c>
      <c r="AT106" s="217" t="s">
        <v>143</v>
      </c>
      <c r="AU106" s="217" t="s">
        <v>14</v>
      </c>
      <c r="AY106" s="19" t="s">
        <v>140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81</v>
      </c>
      <c r="BK106" s="218">
        <f>ROUND(I106*H106,2)</f>
        <v>0</v>
      </c>
      <c r="BL106" s="19" t="s">
        <v>148</v>
      </c>
      <c r="BM106" s="217" t="s">
        <v>2109</v>
      </c>
    </row>
    <row r="107" s="2" customFormat="1">
      <c r="A107" s="40"/>
      <c r="B107" s="41"/>
      <c r="C107" s="42"/>
      <c r="D107" s="219" t="s">
        <v>150</v>
      </c>
      <c r="E107" s="42"/>
      <c r="F107" s="220" t="s">
        <v>2110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150</v>
      </c>
      <c r="AU107" s="19" t="s">
        <v>14</v>
      </c>
    </row>
    <row r="108" s="2" customFormat="1" ht="37.8" customHeight="1">
      <c r="A108" s="40"/>
      <c r="B108" s="41"/>
      <c r="C108" s="206" t="s">
        <v>180</v>
      </c>
      <c r="D108" s="206" t="s">
        <v>143</v>
      </c>
      <c r="E108" s="207" t="s">
        <v>2111</v>
      </c>
      <c r="F108" s="208" t="s">
        <v>2112</v>
      </c>
      <c r="G108" s="209" t="s">
        <v>158</v>
      </c>
      <c r="H108" s="210">
        <v>6.8330000000000002</v>
      </c>
      <c r="I108" s="211"/>
      <c r="J108" s="212">
        <f>ROUND(I108*H108,2)</f>
        <v>0</v>
      </c>
      <c r="K108" s="208" t="s">
        <v>147</v>
      </c>
      <c r="L108" s="46"/>
      <c r="M108" s="213" t="s">
        <v>19</v>
      </c>
      <c r="N108" s="214" t="s">
        <v>44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148</v>
      </c>
      <c r="AT108" s="217" t="s">
        <v>143</v>
      </c>
      <c r="AU108" s="217" t="s">
        <v>14</v>
      </c>
      <c r="AY108" s="19" t="s">
        <v>140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ROUND(I108*H108,2)</f>
        <v>0</v>
      </c>
      <c r="BL108" s="19" t="s">
        <v>148</v>
      </c>
      <c r="BM108" s="217" t="s">
        <v>2113</v>
      </c>
    </row>
    <row r="109" s="2" customFormat="1">
      <c r="A109" s="40"/>
      <c r="B109" s="41"/>
      <c r="C109" s="42"/>
      <c r="D109" s="219" t="s">
        <v>150</v>
      </c>
      <c r="E109" s="42"/>
      <c r="F109" s="220" t="s">
        <v>2114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150</v>
      </c>
      <c r="AU109" s="19" t="s">
        <v>14</v>
      </c>
    </row>
    <row r="110" s="2" customFormat="1" ht="16.5" customHeight="1">
      <c r="A110" s="40"/>
      <c r="B110" s="41"/>
      <c r="C110" s="268" t="s">
        <v>190</v>
      </c>
      <c r="D110" s="268" t="s">
        <v>329</v>
      </c>
      <c r="E110" s="269" t="s">
        <v>2115</v>
      </c>
      <c r="F110" s="270" t="s">
        <v>2116</v>
      </c>
      <c r="G110" s="271" t="s">
        <v>650</v>
      </c>
      <c r="H110" s="272">
        <v>13.666</v>
      </c>
      <c r="I110" s="273"/>
      <c r="J110" s="274">
        <f>ROUND(I110*H110,2)</f>
        <v>0</v>
      </c>
      <c r="K110" s="270" t="s">
        <v>147</v>
      </c>
      <c r="L110" s="275"/>
      <c r="M110" s="276" t="s">
        <v>19</v>
      </c>
      <c r="N110" s="277" t="s">
        <v>44</v>
      </c>
      <c r="O110" s="86"/>
      <c r="P110" s="215">
        <f>O110*H110</f>
        <v>0</v>
      </c>
      <c r="Q110" s="215">
        <v>1</v>
      </c>
      <c r="R110" s="215">
        <f>Q110*H110</f>
        <v>13.666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196</v>
      </c>
      <c r="AT110" s="217" t="s">
        <v>329</v>
      </c>
      <c r="AU110" s="217" t="s">
        <v>14</v>
      </c>
      <c r="AY110" s="19" t="s">
        <v>140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81</v>
      </c>
      <c r="BK110" s="218">
        <f>ROUND(I110*H110,2)</f>
        <v>0</v>
      </c>
      <c r="BL110" s="19" t="s">
        <v>148</v>
      </c>
      <c r="BM110" s="217" t="s">
        <v>2117</v>
      </c>
    </row>
    <row r="111" s="14" customFormat="1">
      <c r="A111" s="14"/>
      <c r="B111" s="235"/>
      <c r="C111" s="236"/>
      <c r="D111" s="226" t="s">
        <v>152</v>
      </c>
      <c r="E111" s="237" t="s">
        <v>19</v>
      </c>
      <c r="F111" s="238" t="s">
        <v>2118</v>
      </c>
      <c r="G111" s="236"/>
      <c r="H111" s="239">
        <v>13.666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152</v>
      </c>
      <c r="AU111" s="245" t="s">
        <v>14</v>
      </c>
      <c r="AV111" s="14" t="s">
        <v>14</v>
      </c>
      <c r="AW111" s="14" t="s">
        <v>33</v>
      </c>
      <c r="AX111" s="14" t="s">
        <v>81</v>
      </c>
      <c r="AY111" s="245" t="s">
        <v>140</v>
      </c>
    </row>
    <row r="112" s="12" customFormat="1" ht="22.8" customHeight="1">
      <c r="A112" s="12"/>
      <c r="B112" s="190"/>
      <c r="C112" s="191"/>
      <c r="D112" s="192" t="s">
        <v>72</v>
      </c>
      <c r="E112" s="204" t="s">
        <v>180</v>
      </c>
      <c r="F112" s="204" t="s">
        <v>181</v>
      </c>
      <c r="G112" s="191"/>
      <c r="H112" s="191"/>
      <c r="I112" s="194"/>
      <c r="J112" s="205">
        <f>BK112</f>
        <v>0</v>
      </c>
      <c r="K112" s="191"/>
      <c r="L112" s="196"/>
      <c r="M112" s="197"/>
      <c r="N112" s="198"/>
      <c r="O112" s="198"/>
      <c r="P112" s="199">
        <f>SUM(P113:P115)</f>
        <v>0</v>
      </c>
      <c r="Q112" s="198"/>
      <c r="R112" s="199">
        <f>SUM(R113:R115)</f>
        <v>5.8952132399999995</v>
      </c>
      <c r="S112" s="198"/>
      <c r="T112" s="200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1" t="s">
        <v>81</v>
      </c>
      <c r="AT112" s="202" t="s">
        <v>72</v>
      </c>
      <c r="AU112" s="202" t="s">
        <v>81</v>
      </c>
      <c r="AY112" s="201" t="s">
        <v>140</v>
      </c>
      <c r="BK112" s="203">
        <f>SUM(BK113:BK115)</f>
        <v>0</v>
      </c>
    </row>
    <row r="113" s="2" customFormat="1" ht="24.15" customHeight="1">
      <c r="A113" s="40"/>
      <c r="B113" s="41"/>
      <c r="C113" s="206" t="s">
        <v>196</v>
      </c>
      <c r="D113" s="206" t="s">
        <v>143</v>
      </c>
      <c r="E113" s="207" t="s">
        <v>2119</v>
      </c>
      <c r="F113" s="208" t="s">
        <v>2120</v>
      </c>
      <c r="G113" s="209" t="s">
        <v>158</v>
      </c>
      <c r="H113" s="210">
        <v>2.5619999999999998</v>
      </c>
      <c r="I113" s="211"/>
      <c r="J113" s="212">
        <f>ROUND(I113*H113,2)</f>
        <v>0</v>
      </c>
      <c r="K113" s="208" t="s">
        <v>147</v>
      </c>
      <c r="L113" s="46"/>
      <c r="M113" s="213" t="s">
        <v>19</v>
      </c>
      <c r="N113" s="214" t="s">
        <v>44</v>
      </c>
      <c r="O113" s="86"/>
      <c r="P113" s="215">
        <f>O113*H113</f>
        <v>0</v>
      </c>
      <c r="Q113" s="215">
        <v>2.3010199999999998</v>
      </c>
      <c r="R113" s="215">
        <f>Q113*H113</f>
        <v>5.8952132399999995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148</v>
      </c>
      <c r="AT113" s="217" t="s">
        <v>143</v>
      </c>
      <c r="AU113" s="217" t="s">
        <v>14</v>
      </c>
      <c r="AY113" s="19" t="s">
        <v>140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81</v>
      </c>
      <c r="BK113" s="218">
        <f>ROUND(I113*H113,2)</f>
        <v>0</v>
      </c>
      <c r="BL113" s="19" t="s">
        <v>148</v>
      </c>
      <c r="BM113" s="217" t="s">
        <v>2121</v>
      </c>
    </row>
    <row r="114" s="2" customFormat="1">
      <c r="A114" s="40"/>
      <c r="B114" s="41"/>
      <c r="C114" s="42"/>
      <c r="D114" s="219" t="s">
        <v>150</v>
      </c>
      <c r="E114" s="42"/>
      <c r="F114" s="220" t="s">
        <v>2122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150</v>
      </c>
      <c r="AU114" s="19" t="s">
        <v>14</v>
      </c>
    </row>
    <row r="115" s="14" customFormat="1">
      <c r="A115" s="14"/>
      <c r="B115" s="235"/>
      <c r="C115" s="236"/>
      <c r="D115" s="226" t="s">
        <v>152</v>
      </c>
      <c r="E115" s="237" t="s">
        <v>19</v>
      </c>
      <c r="F115" s="238" t="s">
        <v>2123</v>
      </c>
      <c r="G115" s="236"/>
      <c r="H115" s="239">
        <v>2.5619999999999998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152</v>
      </c>
      <c r="AU115" s="245" t="s">
        <v>14</v>
      </c>
      <c r="AV115" s="14" t="s">
        <v>14</v>
      </c>
      <c r="AW115" s="14" t="s">
        <v>33</v>
      </c>
      <c r="AX115" s="14" t="s">
        <v>81</v>
      </c>
      <c r="AY115" s="245" t="s">
        <v>140</v>
      </c>
    </row>
    <row r="116" s="12" customFormat="1" ht="22.8" customHeight="1">
      <c r="A116" s="12"/>
      <c r="B116" s="190"/>
      <c r="C116" s="191"/>
      <c r="D116" s="192" t="s">
        <v>72</v>
      </c>
      <c r="E116" s="204" t="s">
        <v>203</v>
      </c>
      <c r="F116" s="204" t="s">
        <v>309</v>
      </c>
      <c r="G116" s="191"/>
      <c r="H116" s="191"/>
      <c r="I116" s="194"/>
      <c r="J116" s="205">
        <f>BK116</f>
        <v>0</v>
      </c>
      <c r="K116" s="191"/>
      <c r="L116" s="196"/>
      <c r="M116" s="197"/>
      <c r="N116" s="198"/>
      <c r="O116" s="198"/>
      <c r="P116" s="199">
        <f>SUM(P117:P119)</f>
        <v>0</v>
      </c>
      <c r="Q116" s="198"/>
      <c r="R116" s="199">
        <f>SUM(R117:R119)</f>
        <v>0</v>
      </c>
      <c r="S116" s="198"/>
      <c r="T116" s="200">
        <f>SUM(T117:T119)</f>
        <v>5.6364000000000001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1" t="s">
        <v>81</v>
      </c>
      <c r="AT116" s="202" t="s">
        <v>72</v>
      </c>
      <c r="AU116" s="202" t="s">
        <v>81</v>
      </c>
      <c r="AY116" s="201" t="s">
        <v>140</v>
      </c>
      <c r="BK116" s="203">
        <f>SUM(BK117:BK119)</f>
        <v>0</v>
      </c>
    </row>
    <row r="117" s="2" customFormat="1" ht="16.5" customHeight="1">
      <c r="A117" s="40"/>
      <c r="B117" s="41"/>
      <c r="C117" s="206" t="s">
        <v>203</v>
      </c>
      <c r="D117" s="206" t="s">
        <v>143</v>
      </c>
      <c r="E117" s="207" t="s">
        <v>2124</v>
      </c>
      <c r="F117" s="208" t="s">
        <v>2125</v>
      </c>
      <c r="G117" s="209" t="s">
        <v>158</v>
      </c>
      <c r="H117" s="210">
        <v>2.5619999999999998</v>
      </c>
      <c r="I117" s="211"/>
      <c r="J117" s="212">
        <f>ROUND(I117*H117,2)</f>
        <v>0</v>
      </c>
      <c r="K117" s="208" t="s">
        <v>147</v>
      </c>
      <c r="L117" s="46"/>
      <c r="M117" s="213" t="s">
        <v>19</v>
      </c>
      <c r="N117" s="214" t="s">
        <v>44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2.2000000000000002</v>
      </c>
      <c r="T117" s="216">
        <f>S117*H117</f>
        <v>5.6364000000000001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148</v>
      </c>
      <c r="AT117" s="217" t="s">
        <v>143</v>
      </c>
      <c r="AU117" s="217" t="s">
        <v>14</v>
      </c>
      <c r="AY117" s="19" t="s">
        <v>140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81</v>
      </c>
      <c r="BK117" s="218">
        <f>ROUND(I117*H117,2)</f>
        <v>0</v>
      </c>
      <c r="BL117" s="19" t="s">
        <v>148</v>
      </c>
      <c r="BM117" s="217" t="s">
        <v>2126</v>
      </c>
    </row>
    <row r="118" s="2" customFormat="1">
      <c r="A118" s="40"/>
      <c r="B118" s="41"/>
      <c r="C118" s="42"/>
      <c r="D118" s="219" t="s">
        <v>150</v>
      </c>
      <c r="E118" s="42"/>
      <c r="F118" s="220" t="s">
        <v>2127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150</v>
      </c>
      <c r="AU118" s="19" t="s">
        <v>14</v>
      </c>
    </row>
    <row r="119" s="14" customFormat="1">
      <c r="A119" s="14"/>
      <c r="B119" s="235"/>
      <c r="C119" s="236"/>
      <c r="D119" s="226" t="s">
        <v>152</v>
      </c>
      <c r="E119" s="237" t="s">
        <v>19</v>
      </c>
      <c r="F119" s="238" t="s">
        <v>2123</v>
      </c>
      <c r="G119" s="236"/>
      <c r="H119" s="239">
        <v>2.5619999999999998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152</v>
      </c>
      <c r="AU119" s="245" t="s">
        <v>14</v>
      </c>
      <c r="AV119" s="14" t="s">
        <v>14</v>
      </c>
      <c r="AW119" s="14" t="s">
        <v>33</v>
      </c>
      <c r="AX119" s="14" t="s">
        <v>81</v>
      </c>
      <c r="AY119" s="245" t="s">
        <v>140</v>
      </c>
    </row>
    <row r="120" s="12" customFormat="1" ht="22.8" customHeight="1">
      <c r="A120" s="12"/>
      <c r="B120" s="190"/>
      <c r="C120" s="191"/>
      <c r="D120" s="192" t="s">
        <v>72</v>
      </c>
      <c r="E120" s="204" t="s">
        <v>645</v>
      </c>
      <c r="F120" s="204" t="s">
        <v>646</v>
      </c>
      <c r="G120" s="191"/>
      <c r="H120" s="191"/>
      <c r="I120" s="194"/>
      <c r="J120" s="205">
        <f>BK120</f>
        <v>0</v>
      </c>
      <c r="K120" s="191"/>
      <c r="L120" s="196"/>
      <c r="M120" s="197"/>
      <c r="N120" s="198"/>
      <c r="O120" s="198"/>
      <c r="P120" s="199">
        <f>SUM(P121:P132)</f>
        <v>0</v>
      </c>
      <c r="Q120" s="198"/>
      <c r="R120" s="199">
        <f>SUM(R121:R132)</f>
        <v>0</v>
      </c>
      <c r="S120" s="198"/>
      <c r="T120" s="200">
        <f>SUM(T121:T132)</f>
        <v>3.843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1" t="s">
        <v>81</v>
      </c>
      <c r="AT120" s="202" t="s">
        <v>72</v>
      </c>
      <c r="AU120" s="202" t="s">
        <v>81</v>
      </c>
      <c r="AY120" s="201" t="s">
        <v>140</v>
      </c>
      <c r="BK120" s="203">
        <f>SUM(BK121:BK132)</f>
        <v>0</v>
      </c>
    </row>
    <row r="121" s="2" customFormat="1" ht="24.15" customHeight="1">
      <c r="A121" s="40"/>
      <c r="B121" s="41"/>
      <c r="C121" s="206" t="s">
        <v>211</v>
      </c>
      <c r="D121" s="206" t="s">
        <v>143</v>
      </c>
      <c r="E121" s="207" t="s">
        <v>2128</v>
      </c>
      <c r="F121" s="208" t="s">
        <v>2129</v>
      </c>
      <c r="G121" s="209" t="s">
        <v>158</v>
      </c>
      <c r="H121" s="210">
        <v>2.5619999999999998</v>
      </c>
      <c r="I121" s="211"/>
      <c r="J121" s="212">
        <f>ROUND(I121*H121,2)</f>
        <v>0</v>
      </c>
      <c r="K121" s="208" t="s">
        <v>147</v>
      </c>
      <c r="L121" s="46"/>
      <c r="M121" s="213" t="s">
        <v>19</v>
      </c>
      <c r="N121" s="214" t="s">
        <v>44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1.5</v>
      </c>
      <c r="T121" s="216">
        <f>S121*H121</f>
        <v>3.843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148</v>
      </c>
      <c r="AT121" s="217" t="s">
        <v>143</v>
      </c>
      <c r="AU121" s="217" t="s">
        <v>14</v>
      </c>
      <c r="AY121" s="19" t="s">
        <v>140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81</v>
      </c>
      <c r="BK121" s="218">
        <f>ROUND(I121*H121,2)</f>
        <v>0</v>
      </c>
      <c r="BL121" s="19" t="s">
        <v>148</v>
      </c>
      <c r="BM121" s="217" t="s">
        <v>2130</v>
      </c>
    </row>
    <row r="122" s="2" customFormat="1">
      <c r="A122" s="40"/>
      <c r="B122" s="41"/>
      <c r="C122" s="42"/>
      <c r="D122" s="219" t="s">
        <v>150</v>
      </c>
      <c r="E122" s="42"/>
      <c r="F122" s="220" t="s">
        <v>2131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150</v>
      </c>
      <c r="AU122" s="19" t="s">
        <v>14</v>
      </c>
    </row>
    <row r="123" s="14" customFormat="1">
      <c r="A123" s="14"/>
      <c r="B123" s="235"/>
      <c r="C123" s="236"/>
      <c r="D123" s="226" t="s">
        <v>152</v>
      </c>
      <c r="E123" s="237" t="s">
        <v>19</v>
      </c>
      <c r="F123" s="238" t="s">
        <v>2123</v>
      </c>
      <c r="G123" s="236"/>
      <c r="H123" s="239">
        <v>2.5619999999999998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152</v>
      </c>
      <c r="AU123" s="245" t="s">
        <v>14</v>
      </c>
      <c r="AV123" s="14" t="s">
        <v>14</v>
      </c>
      <c r="AW123" s="14" t="s">
        <v>33</v>
      </c>
      <c r="AX123" s="14" t="s">
        <v>81</v>
      </c>
      <c r="AY123" s="245" t="s">
        <v>140</v>
      </c>
    </row>
    <row r="124" s="2" customFormat="1" ht="24.15" customHeight="1">
      <c r="A124" s="40"/>
      <c r="B124" s="41"/>
      <c r="C124" s="206" t="s">
        <v>217</v>
      </c>
      <c r="D124" s="206" t="s">
        <v>143</v>
      </c>
      <c r="E124" s="207" t="s">
        <v>648</v>
      </c>
      <c r="F124" s="208" t="s">
        <v>649</v>
      </c>
      <c r="G124" s="209" t="s">
        <v>650</v>
      </c>
      <c r="H124" s="210">
        <v>11.159000000000001</v>
      </c>
      <c r="I124" s="211"/>
      <c r="J124" s="212">
        <f>ROUND(I124*H124,2)</f>
        <v>0</v>
      </c>
      <c r="K124" s="208" t="s">
        <v>147</v>
      </c>
      <c r="L124" s="46"/>
      <c r="M124" s="213" t="s">
        <v>19</v>
      </c>
      <c r="N124" s="214" t="s">
        <v>44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148</v>
      </c>
      <c r="AT124" s="217" t="s">
        <v>143</v>
      </c>
      <c r="AU124" s="217" t="s">
        <v>14</v>
      </c>
      <c r="AY124" s="19" t="s">
        <v>140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81</v>
      </c>
      <c r="BK124" s="218">
        <f>ROUND(I124*H124,2)</f>
        <v>0</v>
      </c>
      <c r="BL124" s="19" t="s">
        <v>148</v>
      </c>
      <c r="BM124" s="217" t="s">
        <v>2132</v>
      </c>
    </row>
    <row r="125" s="2" customFormat="1">
      <c r="A125" s="40"/>
      <c r="B125" s="41"/>
      <c r="C125" s="42"/>
      <c r="D125" s="219" t="s">
        <v>150</v>
      </c>
      <c r="E125" s="42"/>
      <c r="F125" s="220" t="s">
        <v>652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150</v>
      </c>
      <c r="AU125" s="19" t="s">
        <v>14</v>
      </c>
    </row>
    <row r="126" s="2" customFormat="1" ht="21.75" customHeight="1">
      <c r="A126" s="40"/>
      <c r="B126" s="41"/>
      <c r="C126" s="206" t="s">
        <v>223</v>
      </c>
      <c r="D126" s="206" t="s">
        <v>143</v>
      </c>
      <c r="E126" s="207" t="s">
        <v>665</v>
      </c>
      <c r="F126" s="208" t="s">
        <v>666</v>
      </c>
      <c r="G126" s="209" t="s">
        <v>650</v>
      </c>
      <c r="H126" s="210">
        <v>11.159000000000001</v>
      </c>
      <c r="I126" s="211"/>
      <c r="J126" s="212">
        <f>ROUND(I126*H126,2)</f>
        <v>0</v>
      </c>
      <c r="K126" s="208" t="s">
        <v>147</v>
      </c>
      <c r="L126" s="46"/>
      <c r="M126" s="213" t="s">
        <v>19</v>
      </c>
      <c r="N126" s="214" t="s">
        <v>44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148</v>
      </c>
      <c r="AT126" s="217" t="s">
        <v>143</v>
      </c>
      <c r="AU126" s="217" t="s">
        <v>14</v>
      </c>
      <c r="AY126" s="19" t="s">
        <v>140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81</v>
      </c>
      <c r="BK126" s="218">
        <f>ROUND(I126*H126,2)</f>
        <v>0</v>
      </c>
      <c r="BL126" s="19" t="s">
        <v>148</v>
      </c>
      <c r="BM126" s="217" t="s">
        <v>2133</v>
      </c>
    </row>
    <row r="127" s="2" customFormat="1">
      <c r="A127" s="40"/>
      <c r="B127" s="41"/>
      <c r="C127" s="42"/>
      <c r="D127" s="219" t="s">
        <v>150</v>
      </c>
      <c r="E127" s="42"/>
      <c r="F127" s="220" t="s">
        <v>668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150</v>
      </c>
      <c r="AU127" s="19" t="s">
        <v>14</v>
      </c>
    </row>
    <row r="128" s="2" customFormat="1" ht="24.15" customHeight="1">
      <c r="A128" s="40"/>
      <c r="B128" s="41"/>
      <c r="C128" s="206" t="s">
        <v>228</v>
      </c>
      <c r="D128" s="206" t="s">
        <v>143</v>
      </c>
      <c r="E128" s="207" t="s">
        <v>670</v>
      </c>
      <c r="F128" s="208" t="s">
        <v>671</v>
      </c>
      <c r="G128" s="209" t="s">
        <v>650</v>
      </c>
      <c r="H128" s="210">
        <v>94.790000000000006</v>
      </c>
      <c r="I128" s="211"/>
      <c r="J128" s="212">
        <f>ROUND(I128*H128,2)</f>
        <v>0</v>
      </c>
      <c r="K128" s="208" t="s">
        <v>147</v>
      </c>
      <c r="L128" s="46"/>
      <c r="M128" s="213" t="s">
        <v>19</v>
      </c>
      <c r="N128" s="214" t="s">
        <v>44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148</v>
      </c>
      <c r="AT128" s="217" t="s">
        <v>143</v>
      </c>
      <c r="AU128" s="217" t="s">
        <v>14</v>
      </c>
      <c r="AY128" s="19" t="s">
        <v>140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81</v>
      </c>
      <c r="BK128" s="218">
        <f>ROUND(I128*H128,2)</f>
        <v>0</v>
      </c>
      <c r="BL128" s="19" t="s">
        <v>148</v>
      </c>
      <c r="BM128" s="217" t="s">
        <v>2134</v>
      </c>
    </row>
    <row r="129" s="2" customFormat="1">
      <c r="A129" s="40"/>
      <c r="B129" s="41"/>
      <c r="C129" s="42"/>
      <c r="D129" s="219" t="s">
        <v>150</v>
      </c>
      <c r="E129" s="42"/>
      <c r="F129" s="220" t="s">
        <v>673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150</v>
      </c>
      <c r="AU129" s="19" t="s">
        <v>14</v>
      </c>
    </row>
    <row r="130" s="14" customFormat="1">
      <c r="A130" s="14"/>
      <c r="B130" s="235"/>
      <c r="C130" s="236"/>
      <c r="D130" s="226" t="s">
        <v>152</v>
      </c>
      <c r="E130" s="237" t="s">
        <v>19</v>
      </c>
      <c r="F130" s="238" t="s">
        <v>2135</v>
      </c>
      <c r="G130" s="236"/>
      <c r="H130" s="239">
        <v>94.790000000000006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152</v>
      </c>
      <c r="AU130" s="245" t="s">
        <v>14</v>
      </c>
      <c r="AV130" s="14" t="s">
        <v>14</v>
      </c>
      <c r="AW130" s="14" t="s">
        <v>33</v>
      </c>
      <c r="AX130" s="14" t="s">
        <v>81</v>
      </c>
      <c r="AY130" s="245" t="s">
        <v>140</v>
      </c>
    </row>
    <row r="131" s="2" customFormat="1" ht="24.15" customHeight="1">
      <c r="A131" s="40"/>
      <c r="B131" s="41"/>
      <c r="C131" s="206" t="s">
        <v>234</v>
      </c>
      <c r="D131" s="206" t="s">
        <v>143</v>
      </c>
      <c r="E131" s="207" t="s">
        <v>2136</v>
      </c>
      <c r="F131" s="208" t="s">
        <v>2137</v>
      </c>
      <c r="G131" s="209" t="s">
        <v>650</v>
      </c>
      <c r="H131" s="210">
        <v>9.4789999999999992</v>
      </c>
      <c r="I131" s="211"/>
      <c r="J131" s="212">
        <f>ROUND(I131*H131,2)</f>
        <v>0</v>
      </c>
      <c r="K131" s="208" t="s">
        <v>147</v>
      </c>
      <c r="L131" s="46"/>
      <c r="M131" s="213" t="s">
        <v>19</v>
      </c>
      <c r="N131" s="214" t="s">
        <v>44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148</v>
      </c>
      <c r="AT131" s="217" t="s">
        <v>143</v>
      </c>
      <c r="AU131" s="217" t="s">
        <v>14</v>
      </c>
      <c r="AY131" s="19" t="s">
        <v>140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81</v>
      </c>
      <c r="BK131" s="218">
        <f>ROUND(I131*H131,2)</f>
        <v>0</v>
      </c>
      <c r="BL131" s="19" t="s">
        <v>148</v>
      </c>
      <c r="BM131" s="217" t="s">
        <v>2138</v>
      </c>
    </row>
    <row r="132" s="2" customFormat="1">
      <c r="A132" s="40"/>
      <c r="B132" s="41"/>
      <c r="C132" s="42"/>
      <c r="D132" s="219" t="s">
        <v>150</v>
      </c>
      <c r="E132" s="42"/>
      <c r="F132" s="220" t="s">
        <v>2139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150</v>
      </c>
      <c r="AU132" s="19" t="s">
        <v>14</v>
      </c>
    </row>
    <row r="133" s="12" customFormat="1" ht="25.92" customHeight="1">
      <c r="A133" s="12"/>
      <c r="B133" s="190"/>
      <c r="C133" s="191"/>
      <c r="D133" s="192" t="s">
        <v>72</v>
      </c>
      <c r="E133" s="193" t="s">
        <v>707</v>
      </c>
      <c r="F133" s="193" t="s">
        <v>708</v>
      </c>
      <c r="G133" s="191"/>
      <c r="H133" s="191"/>
      <c r="I133" s="194"/>
      <c r="J133" s="195">
        <f>BK133</f>
        <v>0</v>
      </c>
      <c r="K133" s="191"/>
      <c r="L133" s="196"/>
      <c r="M133" s="197"/>
      <c r="N133" s="198"/>
      <c r="O133" s="198"/>
      <c r="P133" s="199">
        <f>P134+P192+P282+P358+P375+P391</f>
        <v>0</v>
      </c>
      <c r="Q133" s="198"/>
      <c r="R133" s="199">
        <f>R134+R192+R282+R358+R375+R391</f>
        <v>1.4245685000000001</v>
      </c>
      <c r="S133" s="198"/>
      <c r="T133" s="200">
        <f>T134+T192+T282+T358+T375+T391</f>
        <v>1.6795200000000001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1" t="s">
        <v>14</v>
      </c>
      <c r="AT133" s="202" t="s">
        <v>72</v>
      </c>
      <c r="AU133" s="202" t="s">
        <v>73</v>
      </c>
      <c r="AY133" s="201" t="s">
        <v>140</v>
      </c>
      <c r="BK133" s="203">
        <f>BK134+BK192+BK282+BK358+BK375+BK391</f>
        <v>0</v>
      </c>
    </row>
    <row r="134" s="12" customFormat="1" ht="22.8" customHeight="1">
      <c r="A134" s="12"/>
      <c r="B134" s="190"/>
      <c r="C134" s="191"/>
      <c r="D134" s="192" t="s">
        <v>72</v>
      </c>
      <c r="E134" s="204" t="s">
        <v>2140</v>
      </c>
      <c r="F134" s="204" t="s">
        <v>2141</v>
      </c>
      <c r="G134" s="191"/>
      <c r="H134" s="191"/>
      <c r="I134" s="194"/>
      <c r="J134" s="205">
        <f>BK134</f>
        <v>0</v>
      </c>
      <c r="K134" s="191"/>
      <c r="L134" s="196"/>
      <c r="M134" s="197"/>
      <c r="N134" s="198"/>
      <c r="O134" s="198"/>
      <c r="P134" s="199">
        <f>SUM(P135:P191)</f>
        <v>0</v>
      </c>
      <c r="Q134" s="198"/>
      <c r="R134" s="199">
        <f>SUM(R135:R191)</f>
        <v>0.26277229999999996</v>
      </c>
      <c r="S134" s="198"/>
      <c r="T134" s="200">
        <f>SUM(T135:T191)</f>
        <v>1.0606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1" t="s">
        <v>14</v>
      </c>
      <c r="AT134" s="202" t="s">
        <v>72</v>
      </c>
      <c r="AU134" s="202" t="s">
        <v>81</v>
      </c>
      <c r="AY134" s="201" t="s">
        <v>140</v>
      </c>
      <c r="BK134" s="203">
        <f>SUM(BK135:BK191)</f>
        <v>0</v>
      </c>
    </row>
    <row r="135" s="2" customFormat="1" ht="16.5" customHeight="1">
      <c r="A135" s="40"/>
      <c r="B135" s="41"/>
      <c r="C135" s="206" t="s">
        <v>8</v>
      </c>
      <c r="D135" s="206" t="s">
        <v>143</v>
      </c>
      <c r="E135" s="207" t="s">
        <v>2142</v>
      </c>
      <c r="F135" s="208" t="s">
        <v>2143</v>
      </c>
      <c r="G135" s="209" t="s">
        <v>303</v>
      </c>
      <c r="H135" s="210">
        <v>30</v>
      </c>
      <c r="I135" s="211"/>
      <c r="J135" s="212">
        <f>ROUND(I135*H135,2)</f>
        <v>0</v>
      </c>
      <c r="K135" s="208" t="s">
        <v>147</v>
      </c>
      <c r="L135" s="46"/>
      <c r="M135" s="213" t="s">
        <v>19</v>
      </c>
      <c r="N135" s="214" t="s">
        <v>44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0.014919999999999999</v>
      </c>
      <c r="T135" s="216">
        <f>S135*H135</f>
        <v>0.4476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248</v>
      </c>
      <c r="AT135" s="217" t="s">
        <v>143</v>
      </c>
      <c r="AU135" s="217" t="s">
        <v>14</v>
      </c>
      <c r="AY135" s="19" t="s">
        <v>140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81</v>
      </c>
      <c r="BK135" s="218">
        <f>ROUND(I135*H135,2)</f>
        <v>0</v>
      </c>
      <c r="BL135" s="19" t="s">
        <v>248</v>
      </c>
      <c r="BM135" s="217" t="s">
        <v>2144</v>
      </c>
    </row>
    <row r="136" s="2" customFormat="1">
      <c r="A136" s="40"/>
      <c r="B136" s="41"/>
      <c r="C136" s="42"/>
      <c r="D136" s="219" t="s">
        <v>150</v>
      </c>
      <c r="E136" s="42"/>
      <c r="F136" s="220" t="s">
        <v>2145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150</v>
      </c>
      <c r="AU136" s="19" t="s">
        <v>14</v>
      </c>
    </row>
    <row r="137" s="2" customFormat="1" ht="16.5" customHeight="1">
      <c r="A137" s="40"/>
      <c r="B137" s="41"/>
      <c r="C137" s="206" t="s">
        <v>248</v>
      </c>
      <c r="D137" s="206" t="s">
        <v>143</v>
      </c>
      <c r="E137" s="207" t="s">
        <v>2146</v>
      </c>
      <c r="F137" s="208" t="s">
        <v>2147</v>
      </c>
      <c r="G137" s="209" t="s">
        <v>303</v>
      </c>
      <c r="H137" s="210">
        <v>20</v>
      </c>
      <c r="I137" s="211"/>
      <c r="J137" s="212">
        <f>ROUND(I137*H137,2)</f>
        <v>0</v>
      </c>
      <c r="K137" s="208" t="s">
        <v>147</v>
      </c>
      <c r="L137" s="46"/>
      <c r="M137" s="213" t="s">
        <v>19</v>
      </c>
      <c r="N137" s="214" t="s">
        <v>44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0.03065</v>
      </c>
      <c r="T137" s="216">
        <f>S137*H137</f>
        <v>0.61299999999999999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248</v>
      </c>
      <c r="AT137" s="217" t="s">
        <v>143</v>
      </c>
      <c r="AU137" s="217" t="s">
        <v>14</v>
      </c>
      <c r="AY137" s="19" t="s">
        <v>140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81</v>
      </c>
      <c r="BK137" s="218">
        <f>ROUND(I137*H137,2)</f>
        <v>0</v>
      </c>
      <c r="BL137" s="19" t="s">
        <v>248</v>
      </c>
      <c r="BM137" s="217" t="s">
        <v>2148</v>
      </c>
    </row>
    <row r="138" s="2" customFormat="1">
      <c r="A138" s="40"/>
      <c r="B138" s="41"/>
      <c r="C138" s="42"/>
      <c r="D138" s="219" t="s">
        <v>150</v>
      </c>
      <c r="E138" s="42"/>
      <c r="F138" s="220" t="s">
        <v>2149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150</v>
      </c>
      <c r="AU138" s="19" t="s">
        <v>14</v>
      </c>
    </row>
    <row r="139" s="2" customFormat="1" ht="16.5" customHeight="1">
      <c r="A139" s="40"/>
      <c r="B139" s="41"/>
      <c r="C139" s="206" t="s">
        <v>255</v>
      </c>
      <c r="D139" s="206" t="s">
        <v>143</v>
      </c>
      <c r="E139" s="207" t="s">
        <v>2150</v>
      </c>
      <c r="F139" s="208" t="s">
        <v>2151</v>
      </c>
      <c r="G139" s="209" t="s">
        <v>146</v>
      </c>
      <c r="H139" s="210">
        <v>1</v>
      </c>
      <c r="I139" s="211"/>
      <c r="J139" s="212">
        <f>ROUND(I139*H139,2)</f>
        <v>0</v>
      </c>
      <c r="K139" s="208" t="s">
        <v>147</v>
      </c>
      <c r="L139" s="46"/>
      <c r="M139" s="213" t="s">
        <v>19</v>
      </c>
      <c r="N139" s="214" t="s">
        <v>44</v>
      </c>
      <c r="O139" s="86"/>
      <c r="P139" s="215">
        <f>O139*H139</f>
        <v>0</v>
      </c>
      <c r="Q139" s="215">
        <v>0.00051999999999999995</v>
      </c>
      <c r="R139" s="215">
        <f>Q139*H139</f>
        <v>0.00051999999999999995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248</v>
      </c>
      <c r="AT139" s="217" t="s">
        <v>143</v>
      </c>
      <c r="AU139" s="217" t="s">
        <v>14</v>
      </c>
      <c r="AY139" s="19" t="s">
        <v>140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81</v>
      </c>
      <c r="BK139" s="218">
        <f>ROUND(I139*H139,2)</f>
        <v>0</v>
      </c>
      <c r="BL139" s="19" t="s">
        <v>248</v>
      </c>
      <c r="BM139" s="217" t="s">
        <v>2152</v>
      </c>
    </row>
    <row r="140" s="2" customFormat="1">
      <c r="A140" s="40"/>
      <c r="B140" s="41"/>
      <c r="C140" s="42"/>
      <c r="D140" s="219" t="s">
        <v>150</v>
      </c>
      <c r="E140" s="42"/>
      <c r="F140" s="220" t="s">
        <v>2153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150</v>
      </c>
      <c r="AU140" s="19" t="s">
        <v>14</v>
      </c>
    </row>
    <row r="141" s="2" customFormat="1" ht="16.5" customHeight="1">
      <c r="A141" s="40"/>
      <c r="B141" s="41"/>
      <c r="C141" s="206" t="s">
        <v>265</v>
      </c>
      <c r="D141" s="206" t="s">
        <v>143</v>
      </c>
      <c r="E141" s="207" t="s">
        <v>2154</v>
      </c>
      <c r="F141" s="208" t="s">
        <v>2155</v>
      </c>
      <c r="G141" s="209" t="s">
        <v>146</v>
      </c>
      <c r="H141" s="210">
        <v>3</v>
      </c>
      <c r="I141" s="211"/>
      <c r="J141" s="212">
        <f>ROUND(I141*H141,2)</f>
        <v>0</v>
      </c>
      <c r="K141" s="208" t="s">
        <v>147</v>
      </c>
      <c r="L141" s="46"/>
      <c r="M141" s="213" t="s">
        <v>19</v>
      </c>
      <c r="N141" s="214" t="s">
        <v>44</v>
      </c>
      <c r="O141" s="86"/>
      <c r="P141" s="215">
        <f>O141*H141</f>
        <v>0</v>
      </c>
      <c r="Q141" s="215">
        <v>0.001</v>
      </c>
      <c r="R141" s="215">
        <f>Q141*H141</f>
        <v>0.0030000000000000001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248</v>
      </c>
      <c r="AT141" s="217" t="s">
        <v>143</v>
      </c>
      <c r="AU141" s="217" t="s">
        <v>14</v>
      </c>
      <c r="AY141" s="19" t="s">
        <v>140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81</v>
      </c>
      <c r="BK141" s="218">
        <f>ROUND(I141*H141,2)</f>
        <v>0</v>
      </c>
      <c r="BL141" s="19" t="s">
        <v>248</v>
      </c>
      <c r="BM141" s="217" t="s">
        <v>2156</v>
      </c>
    </row>
    <row r="142" s="2" customFormat="1">
      <c r="A142" s="40"/>
      <c r="B142" s="41"/>
      <c r="C142" s="42"/>
      <c r="D142" s="219" t="s">
        <v>150</v>
      </c>
      <c r="E142" s="42"/>
      <c r="F142" s="220" t="s">
        <v>2157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150</v>
      </c>
      <c r="AU142" s="19" t="s">
        <v>14</v>
      </c>
    </row>
    <row r="143" s="2" customFormat="1" ht="16.5" customHeight="1">
      <c r="A143" s="40"/>
      <c r="B143" s="41"/>
      <c r="C143" s="206" t="s">
        <v>270</v>
      </c>
      <c r="D143" s="206" t="s">
        <v>143</v>
      </c>
      <c r="E143" s="207" t="s">
        <v>2158</v>
      </c>
      <c r="F143" s="208" t="s">
        <v>2159</v>
      </c>
      <c r="G143" s="209" t="s">
        <v>303</v>
      </c>
      <c r="H143" s="210">
        <v>28.059999999999999</v>
      </c>
      <c r="I143" s="211"/>
      <c r="J143" s="212">
        <f>ROUND(I143*H143,2)</f>
        <v>0</v>
      </c>
      <c r="K143" s="208" t="s">
        <v>147</v>
      </c>
      <c r="L143" s="46"/>
      <c r="M143" s="213" t="s">
        <v>19</v>
      </c>
      <c r="N143" s="214" t="s">
        <v>44</v>
      </c>
      <c r="O143" s="86"/>
      <c r="P143" s="215">
        <f>O143*H143</f>
        <v>0</v>
      </c>
      <c r="Q143" s="215">
        <v>0.00142</v>
      </c>
      <c r="R143" s="215">
        <f>Q143*H143</f>
        <v>0.039845199999999997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248</v>
      </c>
      <c r="AT143" s="217" t="s">
        <v>143</v>
      </c>
      <c r="AU143" s="217" t="s">
        <v>14</v>
      </c>
      <c r="AY143" s="19" t="s">
        <v>140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81</v>
      </c>
      <c r="BK143" s="218">
        <f>ROUND(I143*H143,2)</f>
        <v>0</v>
      </c>
      <c r="BL143" s="19" t="s">
        <v>248</v>
      </c>
      <c r="BM143" s="217" t="s">
        <v>2160</v>
      </c>
    </row>
    <row r="144" s="2" customFormat="1">
      <c r="A144" s="40"/>
      <c r="B144" s="41"/>
      <c r="C144" s="42"/>
      <c r="D144" s="219" t="s">
        <v>150</v>
      </c>
      <c r="E144" s="42"/>
      <c r="F144" s="220" t="s">
        <v>2161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150</v>
      </c>
      <c r="AU144" s="19" t="s">
        <v>14</v>
      </c>
    </row>
    <row r="145" s="2" customFormat="1" ht="16.5" customHeight="1">
      <c r="A145" s="40"/>
      <c r="B145" s="41"/>
      <c r="C145" s="206" t="s">
        <v>275</v>
      </c>
      <c r="D145" s="206" t="s">
        <v>143</v>
      </c>
      <c r="E145" s="207" t="s">
        <v>2162</v>
      </c>
      <c r="F145" s="208" t="s">
        <v>2163</v>
      </c>
      <c r="G145" s="209" t="s">
        <v>303</v>
      </c>
      <c r="H145" s="210">
        <v>21.129999999999999</v>
      </c>
      <c r="I145" s="211"/>
      <c r="J145" s="212">
        <f>ROUND(I145*H145,2)</f>
        <v>0</v>
      </c>
      <c r="K145" s="208" t="s">
        <v>147</v>
      </c>
      <c r="L145" s="46"/>
      <c r="M145" s="213" t="s">
        <v>19</v>
      </c>
      <c r="N145" s="214" t="s">
        <v>44</v>
      </c>
      <c r="O145" s="86"/>
      <c r="P145" s="215">
        <f>O145*H145</f>
        <v>0</v>
      </c>
      <c r="Q145" s="215">
        <v>0.00197</v>
      </c>
      <c r="R145" s="215">
        <f>Q145*H145</f>
        <v>0.041626099999999999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248</v>
      </c>
      <c r="AT145" s="217" t="s">
        <v>143</v>
      </c>
      <c r="AU145" s="217" t="s">
        <v>14</v>
      </c>
      <c r="AY145" s="19" t="s">
        <v>140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81</v>
      </c>
      <c r="BK145" s="218">
        <f>ROUND(I145*H145,2)</f>
        <v>0</v>
      </c>
      <c r="BL145" s="19" t="s">
        <v>248</v>
      </c>
      <c r="BM145" s="217" t="s">
        <v>2164</v>
      </c>
    </row>
    <row r="146" s="2" customFormat="1">
      <c r="A146" s="40"/>
      <c r="B146" s="41"/>
      <c r="C146" s="42"/>
      <c r="D146" s="219" t="s">
        <v>150</v>
      </c>
      <c r="E146" s="42"/>
      <c r="F146" s="220" t="s">
        <v>2165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150</v>
      </c>
      <c r="AU146" s="19" t="s">
        <v>14</v>
      </c>
    </row>
    <row r="147" s="2" customFormat="1" ht="16.5" customHeight="1">
      <c r="A147" s="40"/>
      <c r="B147" s="41"/>
      <c r="C147" s="206" t="s">
        <v>7</v>
      </c>
      <c r="D147" s="206" t="s">
        <v>143</v>
      </c>
      <c r="E147" s="207" t="s">
        <v>2166</v>
      </c>
      <c r="F147" s="208" t="s">
        <v>2167</v>
      </c>
      <c r="G147" s="209" t="s">
        <v>303</v>
      </c>
      <c r="H147" s="210">
        <v>5.8300000000000001</v>
      </c>
      <c r="I147" s="211"/>
      <c r="J147" s="212">
        <f>ROUND(I147*H147,2)</f>
        <v>0</v>
      </c>
      <c r="K147" s="208" t="s">
        <v>147</v>
      </c>
      <c r="L147" s="46"/>
      <c r="M147" s="213" t="s">
        <v>19</v>
      </c>
      <c r="N147" s="214" t="s">
        <v>44</v>
      </c>
      <c r="O147" s="86"/>
      <c r="P147" s="215">
        <f>O147*H147</f>
        <v>0</v>
      </c>
      <c r="Q147" s="215">
        <v>0.0030400000000000002</v>
      </c>
      <c r="R147" s="215">
        <f>Q147*H147</f>
        <v>0.017723200000000001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248</v>
      </c>
      <c r="AT147" s="217" t="s">
        <v>143</v>
      </c>
      <c r="AU147" s="217" t="s">
        <v>14</v>
      </c>
      <c r="AY147" s="19" t="s">
        <v>140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81</v>
      </c>
      <c r="BK147" s="218">
        <f>ROUND(I147*H147,2)</f>
        <v>0</v>
      </c>
      <c r="BL147" s="19" t="s">
        <v>248</v>
      </c>
      <c r="BM147" s="217" t="s">
        <v>2168</v>
      </c>
    </row>
    <row r="148" s="2" customFormat="1">
      <c r="A148" s="40"/>
      <c r="B148" s="41"/>
      <c r="C148" s="42"/>
      <c r="D148" s="219" t="s">
        <v>150</v>
      </c>
      <c r="E148" s="42"/>
      <c r="F148" s="220" t="s">
        <v>2169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150</v>
      </c>
      <c r="AU148" s="19" t="s">
        <v>14</v>
      </c>
    </row>
    <row r="149" s="2" customFormat="1" ht="16.5" customHeight="1">
      <c r="A149" s="40"/>
      <c r="B149" s="41"/>
      <c r="C149" s="206" t="s">
        <v>293</v>
      </c>
      <c r="D149" s="206" t="s">
        <v>143</v>
      </c>
      <c r="E149" s="207" t="s">
        <v>2170</v>
      </c>
      <c r="F149" s="208" t="s">
        <v>2171</v>
      </c>
      <c r="G149" s="209" t="s">
        <v>303</v>
      </c>
      <c r="H149" s="210">
        <v>16.059999999999999</v>
      </c>
      <c r="I149" s="211"/>
      <c r="J149" s="212">
        <f>ROUND(I149*H149,2)</f>
        <v>0</v>
      </c>
      <c r="K149" s="208" t="s">
        <v>147</v>
      </c>
      <c r="L149" s="46"/>
      <c r="M149" s="213" t="s">
        <v>19</v>
      </c>
      <c r="N149" s="214" t="s">
        <v>44</v>
      </c>
      <c r="O149" s="86"/>
      <c r="P149" s="215">
        <f>O149*H149</f>
        <v>0</v>
      </c>
      <c r="Q149" s="215">
        <v>0.00059000000000000003</v>
      </c>
      <c r="R149" s="215">
        <f>Q149*H149</f>
        <v>0.0094754000000000001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248</v>
      </c>
      <c r="AT149" s="217" t="s">
        <v>143</v>
      </c>
      <c r="AU149" s="217" t="s">
        <v>14</v>
      </c>
      <c r="AY149" s="19" t="s">
        <v>140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81</v>
      </c>
      <c r="BK149" s="218">
        <f>ROUND(I149*H149,2)</f>
        <v>0</v>
      </c>
      <c r="BL149" s="19" t="s">
        <v>248</v>
      </c>
      <c r="BM149" s="217" t="s">
        <v>2172</v>
      </c>
    </row>
    <row r="150" s="2" customFormat="1">
      <c r="A150" s="40"/>
      <c r="B150" s="41"/>
      <c r="C150" s="42"/>
      <c r="D150" s="219" t="s">
        <v>150</v>
      </c>
      <c r="E150" s="42"/>
      <c r="F150" s="220" t="s">
        <v>2173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150</v>
      </c>
      <c r="AU150" s="19" t="s">
        <v>14</v>
      </c>
    </row>
    <row r="151" s="2" customFormat="1" ht="16.5" customHeight="1">
      <c r="A151" s="40"/>
      <c r="B151" s="41"/>
      <c r="C151" s="206" t="s">
        <v>300</v>
      </c>
      <c r="D151" s="206" t="s">
        <v>143</v>
      </c>
      <c r="E151" s="207" t="s">
        <v>2174</v>
      </c>
      <c r="F151" s="208" t="s">
        <v>2175</v>
      </c>
      <c r="G151" s="209" t="s">
        <v>303</v>
      </c>
      <c r="H151" s="210">
        <v>31.170000000000002</v>
      </c>
      <c r="I151" s="211"/>
      <c r="J151" s="212">
        <f>ROUND(I151*H151,2)</f>
        <v>0</v>
      </c>
      <c r="K151" s="208" t="s">
        <v>147</v>
      </c>
      <c r="L151" s="46"/>
      <c r="M151" s="213" t="s">
        <v>19</v>
      </c>
      <c r="N151" s="214" t="s">
        <v>44</v>
      </c>
      <c r="O151" s="86"/>
      <c r="P151" s="215">
        <f>O151*H151</f>
        <v>0</v>
      </c>
      <c r="Q151" s="215">
        <v>0.0020100000000000001</v>
      </c>
      <c r="R151" s="215">
        <f>Q151*H151</f>
        <v>0.062651700000000005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248</v>
      </c>
      <c r="AT151" s="217" t="s">
        <v>143</v>
      </c>
      <c r="AU151" s="217" t="s">
        <v>14</v>
      </c>
      <c r="AY151" s="19" t="s">
        <v>140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81</v>
      </c>
      <c r="BK151" s="218">
        <f>ROUND(I151*H151,2)</f>
        <v>0</v>
      </c>
      <c r="BL151" s="19" t="s">
        <v>248</v>
      </c>
      <c r="BM151" s="217" t="s">
        <v>2176</v>
      </c>
    </row>
    <row r="152" s="2" customFormat="1">
      <c r="A152" s="40"/>
      <c r="B152" s="41"/>
      <c r="C152" s="42"/>
      <c r="D152" s="219" t="s">
        <v>150</v>
      </c>
      <c r="E152" s="42"/>
      <c r="F152" s="220" t="s">
        <v>2177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150</v>
      </c>
      <c r="AU152" s="19" t="s">
        <v>14</v>
      </c>
    </row>
    <row r="153" s="2" customFormat="1" ht="16.5" customHeight="1">
      <c r="A153" s="40"/>
      <c r="B153" s="41"/>
      <c r="C153" s="206" t="s">
        <v>310</v>
      </c>
      <c r="D153" s="206" t="s">
        <v>143</v>
      </c>
      <c r="E153" s="207" t="s">
        <v>2178</v>
      </c>
      <c r="F153" s="208" t="s">
        <v>2179</v>
      </c>
      <c r="G153" s="209" t="s">
        <v>303</v>
      </c>
      <c r="H153" s="210">
        <v>13.69</v>
      </c>
      <c r="I153" s="211"/>
      <c r="J153" s="212">
        <f>ROUND(I153*H153,2)</f>
        <v>0</v>
      </c>
      <c r="K153" s="208" t="s">
        <v>147</v>
      </c>
      <c r="L153" s="46"/>
      <c r="M153" s="213" t="s">
        <v>19</v>
      </c>
      <c r="N153" s="214" t="s">
        <v>44</v>
      </c>
      <c r="O153" s="86"/>
      <c r="P153" s="215">
        <f>O153*H153</f>
        <v>0</v>
      </c>
      <c r="Q153" s="215">
        <v>0.0014499999999999999</v>
      </c>
      <c r="R153" s="215">
        <f>Q153*H153</f>
        <v>0.019850499999999997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248</v>
      </c>
      <c r="AT153" s="217" t="s">
        <v>143</v>
      </c>
      <c r="AU153" s="217" t="s">
        <v>14</v>
      </c>
      <c r="AY153" s="19" t="s">
        <v>140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81</v>
      </c>
      <c r="BK153" s="218">
        <f>ROUND(I153*H153,2)</f>
        <v>0</v>
      </c>
      <c r="BL153" s="19" t="s">
        <v>248</v>
      </c>
      <c r="BM153" s="217" t="s">
        <v>2180</v>
      </c>
    </row>
    <row r="154" s="2" customFormat="1">
      <c r="A154" s="40"/>
      <c r="B154" s="41"/>
      <c r="C154" s="42"/>
      <c r="D154" s="219" t="s">
        <v>150</v>
      </c>
      <c r="E154" s="42"/>
      <c r="F154" s="220" t="s">
        <v>2181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150</v>
      </c>
      <c r="AU154" s="19" t="s">
        <v>14</v>
      </c>
    </row>
    <row r="155" s="2" customFormat="1" ht="16.5" customHeight="1">
      <c r="A155" s="40"/>
      <c r="B155" s="41"/>
      <c r="C155" s="206" t="s">
        <v>315</v>
      </c>
      <c r="D155" s="206" t="s">
        <v>143</v>
      </c>
      <c r="E155" s="207" t="s">
        <v>2182</v>
      </c>
      <c r="F155" s="208" t="s">
        <v>2183</v>
      </c>
      <c r="G155" s="209" t="s">
        <v>303</v>
      </c>
      <c r="H155" s="210">
        <v>10.74</v>
      </c>
      <c r="I155" s="211"/>
      <c r="J155" s="212">
        <f>ROUND(I155*H155,2)</f>
        <v>0</v>
      </c>
      <c r="K155" s="208" t="s">
        <v>147</v>
      </c>
      <c r="L155" s="46"/>
      <c r="M155" s="213" t="s">
        <v>19</v>
      </c>
      <c r="N155" s="214" t="s">
        <v>44</v>
      </c>
      <c r="O155" s="86"/>
      <c r="P155" s="215">
        <f>O155*H155</f>
        <v>0</v>
      </c>
      <c r="Q155" s="215">
        <v>0.00040999999999999999</v>
      </c>
      <c r="R155" s="215">
        <f>Q155*H155</f>
        <v>0.0044034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248</v>
      </c>
      <c r="AT155" s="217" t="s">
        <v>143</v>
      </c>
      <c r="AU155" s="217" t="s">
        <v>14</v>
      </c>
      <c r="AY155" s="19" t="s">
        <v>140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81</v>
      </c>
      <c r="BK155" s="218">
        <f>ROUND(I155*H155,2)</f>
        <v>0</v>
      </c>
      <c r="BL155" s="19" t="s">
        <v>248</v>
      </c>
      <c r="BM155" s="217" t="s">
        <v>2184</v>
      </c>
    </row>
    <row r="156" s="2" customFormat="1">
      <c r="A156" s="40"/>
      <c r="B156" s="41"/>
      <c r="C156" s="42"/>
      <c r="D156" s="219" t="s">
        <v>150</v>
      </c>
      <c r="E156" s="42"/>
      <c r="F156" s="220" t="s">
        <v>2185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150</v>
      </c>
      <c r="AU156" s="19" t="s">
        <v>14</v>
      </c>
    </row>
    <row r="157" s="2" customFormat="1" ht="16.5" customHeight="1">
      <c r="A157" s="40"/>
      <c r="B157" s="41"/>
      <c r="C157" s="206" t="s">
        <v>322</v>
      </c>
      <c r="D157" s="206" t="s">
        <v>143</v>
      </c>
      <c r="E157" s="207" t="s">
        <v>2186</v>
      </c>
      <c r="F157" s="208" t="s">
        <v>2187</v>
      </c>
      <c r="G157" s="209" t="s">
        <v>303</v>
      </c>
      <c r="H157" s="210">
        <v>11.869999999999999</v>
      </c>
      <c r="I157" s="211"/>
      <c r="J157" s="212">
        <f>ROUND(I157*H157,2)</f>
        <v>0</v>
      </c>
      <c r="K157" s="208" t="s">
        <v>147</v>
      </c>
      <c r="L157" s="46"/>
      <c r="M157" s="213" t="s">
        <v>19</v>
      </c>
      <c r="N157" s="214" t="s">
        <v>44</v>
      </c>
      <c r="O157" s="86"/>
      <c r="P157" s="215">
        <f>O157*H157</f>
        <v>0</v>
      </c>
      <c r="Q157" s="215">
        <v>0.00048000000000000001</v>
      </c>
      <c r="R157" s="215">
        <f>Q157*H157</f>
        <v>0.0056975999999999997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248</v>
      </c>
      <c r="AT157" s="217" t="s">
        <v>143</v>
      </c>
      <c r="AU157" s="217" t="s">
        <v>14</v>
      </c>
      <c r="AY157" s="19" t="s">
        <v>140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81</v>
      </c>
      <c r="BK157" s="218">
        <f>ROUND(I157*H157,2)</f>
        <v>0</v>
      </c>
      <c r="BL157" s="19" t="s">
        <v>248</v>
      </c>
      <c r="BM157" s="217" t="s">
        <v>2188</v>
      </c>
    </row>
    <row r="158" s="2" customFormat="1">
      <c r="A158" s="40"/>
      <c r="B158" s="41"/>
      <c r="C158" s="42"/>
      <c r="D158" s="219" t="s">
        <v>150</v>
      </c>
      <c r="E158" s="42"/>
      <c r="F158" s="220" t="s">
        <v>2189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150</v>
      </c>
      <c r="AU158" s="19" t="s">
        <v>14</v>
      </c>
    </row>
    <row r="159" s="2" customFormat="1" ht="16.5" customHeight="1">
      <c r="A159" s="40"/>
      <c r="B159" s="41"/>
      <c r="C159" s="206" t="s">
        <v>328</v>
      </c>
      <c r="D159" s="206" t="s">
        <v>143</v>
      </c>
      <c r="E159" s="207" t="s">
        <v>2190</v>
      </c>
      <c r="F159" s="208" t="s">
        <v>2191</v>
      </c>
      <c r="G159" s="209" t="s">
        <v>303</v>
      </c>
      <c r="H159" s="210">
        <v>14.58</v>
      </c>
      <c r="I159" s="211"/>
      <c r="J159" s="212">
        <f>ROUND(I159*H159,2)</f>
        <v>0</v>
      </c>
      <c r="K159" s="208" t="s">
        <v>147</v>
      </c>
      <c r="L159" s="46"/>
      <c r="M159" s="213" t="s">
        <v>19</v>
      </c>
      <c r="N159" s="214" t="s">
        <v>44</v>
      </c>
      <c r="O159" s="86"/>
      <c r="P159" s="215">
        <f>O159*H159</f>
        <v>0</v>
      </c>
      <c r="Q159" s="215">
        <v>0.0022399999999999998</v>
      </c>
      <c r="R159" s="215">
        <f>Q159*H159</f>
        <v>0.032659199999999999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248</v>
      </c>
      <c r="AT159" s="217" t="s">
        <v>143</v>
      </c>
      <c r="AU159" s="217" t="s">
        <v>14</v>
      </c>
      <c r="AY159" s="19" t="s">
        <v>140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81</v>
      </c>
      <c r="BK159" s="218">
        <f>ROUND(I159*H159,2)</f>
        <v>0</v>
      </c>
      <c r="BL159" s="19" t="s">
        <v>248</v>
      </c>
      <c r="BM159" s="217" t="s">
        <v>2192</v>
      </c>
    </row>
    <row r="160" s="2" customFormat="1">
      <c r="A160" s="40"/>
      <c r="B160" s="41"/>
      <c r="C160" s="42"/>
      <c r="D160" s="219" t="s">
        <v>150</v>
      </c>
      <c r="E160" s="42"/>
      <c r="F160" s="220" t="s">
        <v>2193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150</v>
      </c>
      <c r="AU160" s="19" t="s">
        <v>14</v>
      </c>
    </row>
    <row r="161" s="2" customFormat="1" ht="16.5" customHeight="1">
      <c r="A161" s="40"/>
      <c r="B161" s="41"/>
      <c r="C161" s="206" t="s">
        <v>333</v>
      </c>
      <c r="D161" s="206" t="s">
        <v>143</v>
      </c>
      <c r="E161" s="207" t="s">
        <v>2194</v>
      </c>
      <c r="F161" s="208" t="s">
        <v>2195</v>
      </c>
      <c r="G161" s="209" t="s">
        <v>146</v>
      </c>
      <c r="H161" s="210">
        <v>15</v>
      </c>
      <c r="I161" s="211"/>
      <c r="J161" s="212">
        <f>ROUND(I161*H161,2)</f>
        <v>0</v>
      </c>
      <c r="K161" s="208" t="s">
        <v>147</v>
      </c>
      <c r="L161" s="46"/>
      <c r="M161" s="213" t="s">
        <v>19</v>
      </c>
      <c r="N161" s="214" t="s">
        <v>44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248</v>
      </c>
      <c r="AT161" s="217" t="s">
        <v>143</v>
      </c>
      <c r="AU161" s="217" t="s">
        <v>14</v>
      </c>
      <c r="AY161" s="19" t="s">
        <v>140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81</v>
      </c>
      <c r="BK161" s="218">
        <f>ROUND(I161*H161,2)</f>
        <v>0</v>
      </c>
      <c r="BL161" s="19" t="s">
        <v>248</v>
      </c>
      <c r="BM161" s="217" t="s">
        <v>2196</v>
      </c>
    </row>
    <row r="162" s="2" customFormat="1">
      <c r="A162" s="40"/>
      <c r="B162" s="41"/>
      <c r="C162" s="42"/>
      <c r="D162" s="219" t="s">
        <v>150</v>
      </c>
      <c r="E162" s="42"/>
      <c r="F162" s="220" t="s">
        <v>2197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150</v>
      </c>
      <c r="AU162" s="19" t="s">
        <v>14</v>
      </c>
    </row>
    <row r="163" s="14" customFormat="1">
      <c r="A163" s="14"/>
      <c r="B163" s="235"/>
      <c r="C163" s="236"/>
      <c r="D163" s="226" t="s">
        <v>152</v>
      </c>
      <c r="E163" s="237" t="s">
        <v>19</v>
      </c>
      <c r="F163" s="238" t="s">
        <v>2198</v>
      </c>
      <c r="G163" s="236"/>
      <c r="H163" s="239">
        <v>7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152</v>
      </c>
      <c r="AU163" s="245" t="s">
        <v>14</v>
      </c>
      <c r="AV163" s="14" t="s">
        <v>14</v>
      </c>
      <c r="AW163" s="14" t="s">
        <v>33</v>
      </c>
      <c r="AX163" s="14" t="s">
        <v>73</v>
      </c>
      <c r="AY163" s="245" t="s">
        <v>140</v>
      </c>
    </row>
    <row r="164" s="14" customFormat="1">
      <c r="A164" s="14"/>
      <c r="B164" s="235"/>
      <c r="C164" s="236"/>
      <c r="D164" s="226" t="s">
        <v>152</v>
      </c>
      <c r="E164" s="237" t="s">
        <v>19</v>
      </c>
      <c r="F164" s="238" t="s">
        <v>2199</v>
      </c>
      <c r="G164" s="236"/>
      <c r="H164" s="239">
        <v>8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152</v>
      </c>
      <c r="AU164" s="245" t="s">
        <v>14</v>
      </c>
      <c r="AV164" s="14" t="s">
        <v>14</v>
      </c>
      <c r="AW164" s="14" t="s">
        <v>33</v>
      </c>
      <c r="AX164" s="14" t="s">
        <v>73</v>
      </c>
      <c r="AY164" s="245" t="s">
        <v>140</v>
      </c>
    </row>
    <row r="165" s="15" customFormat="1">
      <c r="A165" s="15"/>
      <c r="B165" s="246"/>
      <c r="C165" s="247"/>
      <c r="D165" s="226" t="s">
        <v>152</v>
      </c>
      <c r="E165" s="248" t="s">
        <v>19</v>
      </c>
      <c r="F165" s="249" t="s">
        <v>189</v>
      </c>
      <c r="G165" s="247"/>
      <c r="H165" s="250">
        <v>15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6" t="s">
        <v>152</v>
      </c>
      <c r="AU165" s="256" t="s">
        <v>14</v>
      </c>
      <c r="AV165" s="15" t="s">
        <v>148</v>
      </c>
      <c r="AW165" s="15" t="s">
        <v>33</v>
      </c>
      <c r="AX165" s="15" t="s">
        <v>81</v>
      </c>
      <c r="AY165" s="256" t="s">
        <v>140</v>
      </c>
    </row>
    <row r="166" s="2" customFormat="1" ht="16.5" customHeight="1">
      <c r="A166" s="40"/>
      <c r="B166" s="41"/>
      <c r="C166" s="206" t="s">
        <v>339</v>
      </c>
      <c r="D166" s="206" t="s">
        <v>143</v>
      </c>
      <c r="E166" s="207" t="s">
        <v>2200</v>
      </c>
      <c r="F166" s="208" t="s">
        <v>2201</v>
      </c>
      <c r="G166" s="209" t="s">
        <v>146</v>
      </c>
      <c r="H166" s="210">
        <v>12</v>
      </c>
      <c r="I166" s="211"/>
      <c r="J166" s="212">
        <f>ROUND(I166*H166,2)</f>
        <v>0</v>
      </c>
      <c r="K166" s="208" t="s">
        <v>147</v>
      </c>
      <c r="L166" s="46"/>
      <c r="M166" s="213" t="s">
        <v>19</v>
      </c>
      <c r="N166" s="214" t="s">
        <v>44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248</v>
      </c>
      <c r="AT166" s="217" t="s">
        <v>143</v>
      </c>
      <c r="AU166" s="217" t="s">
        <v>14</v>
      </c>
      <c r="AY166" s="19" t="s">
        <v>140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81</v>
      </c>
      <c r="BK166" s="218">
        <f>ROUND(I166*H166,2)</f>
        <v>0</v>
      </c>
      <c r="BL166" s="19" t="s">
        <v>248</v>
      </c>
      <c r="BM166" s="217" t="s">
        <v>2202</v>
      </c>
    </row>
    <row r="167" s="2" customFormat="1">
      <c r="A167" s="40"/>
      <c r="B167" s="41"/>
      <c r="C167" s="42"/>
      <c r="D167" s="219" t="s">
        <v>150</v>
      </c>
      <c r="E167" s="42"/>
      <c r="F167" s="220" t="s">
        <v>2203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150</v>
      </c>
      <c r="AU167" s="19" t="s">
        <v>14</v>
      </c>
    </row>
    <row r="168" s="14" customFormat="1">
      <c r="A168" s="14"/>
      <c r="B168" s="235"/>
      <c r="C168" s="236"/>
      <c r="D168" s="226" t="s">
        <v>152</v>
      </c>
      <c r="E168" s="237" t="s">
        <v>19</v>
      </c>
      <c r="F168" s="238" t="s">
        <v>2204</v>
      </c>
      <c r="G168" s="236"/>
      <c r="H168" s="239">
        <v>6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152</v>
      </c>
      <c r="AU168" s="245" t="s">
        <v>14</v>
      </c>
      <c r="AV168" s="14" t="s">
        <v>14</v>
      </c>
      <c r="AW168" s="14" t="s">
        <v>33</v>
      </c>
      <c r="AX168" s="14" t="s">
        <v>73</v>
      </c>
      <c r="AY168" s="245" t="s">
        <v>140</v>
      </c>
    </row>
    <row r="169" s="14" customFormat="1">
      <c r="A169" s="14"/>
      <c r="B169" s="235"/>
      <c r="C169" s="236"/>
      <c r="D169" s="226" t="s">
        <v>152</v>
      </c>
      <c r="E169" s="237" t="s">
        <v>19</v>
      </c>
      <c r="F169" s="238" t="s">
        <v>2205</v>
      </c>
      <c r="G169" s="236"/>
      <c r="H169" s="239">
        <v>6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152</v>
      </c>
      <c r="AU169" s="245" t="s">
        <v>14</v>
      </c>
      <c r="AV169" s="14" t="s">
        <v>14</v>
      </c>
      <c r="AW169" s="14" t="s">
        <v>33</v>
      </c>
      <c r="AX169" s="14" t="s">
        <v>73</v>
      </c>
      <c r="AY169" s="245" t="s">
        <v>140</v>
      </c>
    </row>
    <row r="170" s="15" customFormat="1">
      <c r="A170" s="15"/>
      <c r="B170" s="246"/>
      <c r="C170" s="247"/>
      <c r="D170" s="226" t="s">
        <v>152</v>
      </c>
      <c r="E170" s="248" t="s">
        <v>19</v>
      </c>
      <c r="F170" s="249" t="s">
        <v>189</v>
      </c>
      <c r="G170" s="247"/>
      <c r="H170" s="250">
        <v>12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6" t="s">
        <v>152</v>
      </c>
      <c r="AU170" s="256" t="s">
        <v>14</v>
      </c>
      <c r="AV170" s="15" t="s">
        <v>148</v>
      </c>
      <c r="AW170" s="15" t="s">
        <v>33</v>
      </c>
      <c r="AX170" s="15" t="s">
        <v>81</v>
      </c>
      <c r="AY170" s="256" t="s">
        <v>140</v>
      </c>
    </row>
    <row r="171" s="2" customFormat="1" ht="16.5" customHeight="1">
      <c r="A171" s="40"/>
      <c r="B171" s="41"/>
      <c r="C171" s="206" t="s">
        <v>352</v>
      </c>
      <c r="D171" s="206" t="s">
        <v>143</v>
      </c>
      <c r="E171" s="207" t="s">
        <v>2206</v>
      </c>
      <c r="F171" s="208" t="s">
        <v>2207</v>
      </c>
      <c r="G171" s="209" t="s">
        <v>146</v>
      </c>
      <c r="H171" s="210">
        <v>12</v>
      </c>
      <c r="I171" s="211"/>
      <c r="J171" s="212">
        <f>ROUND(I171*H171,2)</f>
        <v>0</v>
      </c>
      <c r="K171" s="208" t="s">
        <v>147</v>
      </c>
      <c r="L171" s="46"/>
      <c r="M171" s="213" t="s">
        <v>19</v>
      </c>
      <c r="N171" s="214" t="s">
        <v>44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248</v>
      </c>
      <c r="AT171" s="217" t="s">
        <v>143</v>
      </c>
      <c r="AU171" s="217" t="s">
        <v>14</v>
      </c>
      <c r="AY171" s="19" t="s">
        <v>140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81</v>
      </c>
      <c r="BK171" s="218">
        <f>ROUND(I171*H171,2)</f>
        <v>0</v>
      </c>
      <c r="BL171" s="19" t="s">
        <v>248</v>
      </c>
      <c r="BM171" s="217" t="s">
        <v>2208</v>
      </c>
    </row>
    <row r="172" s="2" customFormat="1">
      <c r="A172" s="40"/>
      <c r="B172" s="41"/>
      <c r="C172" s="42"/>
      <c r="D172" s="219" t="s">
        <v>150</v>
      </c>
      <c r="E172" s="42"/>
      <c r="F172" s="220" t="s">
        <v>2209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150</v>
      </c>
      <c r="AU172" s="19" t="s">
        <v>14</v>
      </c>
    </row>
    <row r="173" s="14" customFormat="1">
      <c r="A173" s="14"/>
      <c r="B173" s="235"/>
      <c r="C173" s="236"/>
      <c r="D173" s="226" t="s">
        <v>152</v>
      </c>
      <c r="E173" s="237" t="s">
        <v>19</v>
      </c>
      <c r="F173" s="238" t="s">
        <v>2205</v>
      </c>
      <c r="G173" s="236"/>
      <c r="H173" s="239">
        <v>6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152</v>
      </c>
      <c r="AU173" s="245" t="s">
        <v>14</v>
      </c>
      <c r="AV173" s="14" t="s">
        <v>14</v>
      </c>
      <c r="AW173" s="14" t="s">
        <v>33</v>
      </c>
      <c r="AX173" s="14" t="s">
        <v>73</v>
      </c>
      <c r="AY173" s="245" t="s">
        <v>140</v>
      </c>
    </row>
    <row r="174" s="14" customFormat="1">
      <c r="A174" s="14"/>
      <c r="B174" s="235"/>
      <c r="C174" s="236"/>
      <c r="D174" s="226" t="s">
        <v>152</v>
      </c>
      <c r="E174" s="237" t="s">
        <v>19</v>
      </c>
      <c r="F174" s="238" t="s">
        <v>2204</v>
      </c>
      <c r="G174" s="236"/>
      <c r="H174" s="239">
        <v>6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152</v>
      </c>
      <c r="AU174" s="245" t="s">
        <v>14</v>
      </c>
      <c r="AV174" s="14" t="s">
        <v>14</v>
      </c>
      <c r="AW174" s="14" t="s">
        <v>33</v>
      </c>
      <c r="AX174" s="14" t="s">
        <v>73</v>
      </c>
      <c r="AY174" s="245" t="s">
        <v>140</v>
      </c>
    </row>
    <row r="175" s="15" customFormat="1">
      <c r="A175" s="15"/>
      <c r="B175" s="246"/>
      <c r="C175" s="247"/>
      <c r="D175" s="226" t="s">
        <v>152</v>
      </c>
      <c r="E175" s="248" t="s">
        <v>19</v>
      </c>
      <c r="F175" s="249" t="s">
        <v>189</v>
      </c>
      <c r="G175" s="247"/>
      <c r="H175" s="250">
        <v>12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6" t="s">
        <v>152</v>
      </c>
      <c r="AU175" s="256" t="s">
        <v>14</v>
      </c>
      <c r="AV175" s="15" t="s">
        <v>148</v>
      </c>
      <c r="AW175" s="15" t="s">
        <v>33</v>
      </c>
      <c r="AX175" s="15" t="s">
        <v>81</v>
      </c>
      <c r="AY175" s="256" t="s">
        <v>140</v>
      </c>
    </row>
    <row r="176" s="2" customFormat="1" ht="16.5" customHeight="1">
      <c r="A176" s="40"/>
      <c r="B176" s="41"/>
      <c r="C176" s="206" t="s">
        <v>369</v>
      </c>
      <c r="D176" s="206" t="s">
        <v>143</v>
      </c>
      <c r="E176" s="207" t="s">
        <v>2210</v>
      </c>
      <c r="F176" s="208" t="s">
        <v>2211</v>
      </c>
      <c r="G176" s="209" t="s">
        <v>146</v>
      </c>
      <c r="H176" s="210">
        <v>6</v>
      </c>
      <c r="I176" s="211"/>
      <c r="J176" s="212">
        <f>ROUND(I176*H176,2)</f>
        <v>0</v>
      </c>
      <c r="K176" s="208" t="s">
        <v>147</v>
      </c>
      <c r="L176" s="46"/>
      <c r="M176" s="213" t="s">
        <v>19</v>
      </c>
      <c r="N176" s="214" t="s">
        <v>44</v>
      </c>
      <c r="O176" s="86"/>
      <c r="P176" s="215">
        <f>O176*H176</f>
        <v>0</v>
      </c>
      <c r="Q176" s="215">
        <v>0.0038999999999999998</v>
      </c>
      <c r="R176" s="215">
        <f>Q176*H176</f>
        <v>0.023399999999999997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248</v>
      </c>
      <c r="AT176" s="217" t="s">
        <v>143</v>
      </c>
      <c r="AU176" s="217" t="s">
        <v>14</v>
      </c>
      <c r="AY176" s="19" t="s">
        <v>140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81</v>
      </c>
      <c r="BK176" s="218">
        <f>ROUND(I176*H176,2)</f>
        <v>0</v>
      </c>
      <c r="BL176" s="19" t="s">
        <v>248</v>
      </c>
      <c r="BM176" s="217" t="s">
        <v>2212</v>
      </c>
    </row>
    <row r="177" s="2" customFormat="1">
      <c r="A177" s="40"/>
      <c r="B177" s="41"/>
      <c r="C177" s="42"/>
      <c r="D177" s="219" t="s">
        <v>150</v>
      </c>
      <c r="E177" s="42"/>
      <c r="F177" s="220" t="s">
        <v>2213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150</v>
      </c>
      <c r="AU177" s="19" t="s">
        <v>14</v>
      </c>
    </row>
    <row r="178" s="14" customFormat="1">
      <c r="A178" s="14"/>
      <c r="B178" s="235"/>
      <c r="C178" s="236"/>
      <c r="D178" s="226" t="s">
        <v>152</v>
      </c>
      <c r="E178" s="237" t="s">
        <v>19</v>
      </c>
      <c r="F178" s="238" t="s">
        <v>2214</v>
      </c>
      <c r="G178" s="236"/>
      <c r="H178" s="239">
        <v>6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152</v>
      </c>
      <c r="AU178" s="245" t="s">
        <v>14</v>
      </c>
      <c r="AV178" s="14" t="s">
        <v>14</v>
      </c>
      <c r="AW178" s="14" t="s">
        <v>33</v>
      </c>
      <c r="AX178" s="14" t="s">
        <v>81</v>
      </c>
      <c r="AY178" s="245" t="s">
        <v>140</v>
      </c>
    </row>
    <row r="179" s="2" customFormat="1" ht="16.5" customHeight="1">
      <c r="A179" s="40"/>
      <c r="B179" s="41"/>
      <c r="C179" s="206" t="s">
        <v>377</v>
      </c>
      <c r="D179" s="206" t="s">
        <v>143</v>
      </c>
      <c r="E179" s="207" t="s">
        <v>2215</v>
      </c>
      <c r="F179" s="208" t="s">
        <v>2216</v>
      </c>
      <c r="G179" s="209" t="s">
        <v>146</v>
      </c>
      <c r="H179" s="210">
        <v>4</v>
      </c>
      <c r="I179" s="211"/>
      <c r="J179" s="212">
        <f>ROUND(I179*H179,2)</f>
        <v>0</v>
      </c>
      <c r="K179" s="208" t="s">
        <v>147</v>
      </c>
      <c r="L179" s="46"/>
      <c r="M179" s="213" t="s">
        <v>19</v>
      </c>
      <c r="N179" s="214" t="s">
        <v>44</v>
      </c>
      <c r="O179" s="86"/>
      <c r="P179" s="215">
        <f>O179*H179</f>
        <v>0</v>
      </c>
      <c r="Q179" s="215">
        <v>0.00034000000000000002</v>
      </c>
      <c r="R179" s="215">
        <f>Q179*H179</f>
        <v>0.0013600000000000001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248</v>
      </c>
      <c r="AT179" s="217" t="s">
        <v>143</v>
      </c>
      <c r="AU179" s="217" t="s">
        <v>14</v>
      </c>
      <c r="AY179" s="19" t="s">
        <v>140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81</v>
      </c>
      <c r="BK179" s="218">
        <f>ROUND(I179*H179,2)</f>
        <v>0</v>
      </c>
      <c r="BL179" s="19" t="s">
        <v>248</v>
      </c>
      <c r="BM179" s="217" t="s">
        <v>2217</v>
      </c>
    </row>
    <row r="180" s="2" customFormat="1">
      <c r="A180" s="40"/>
      <c r="B180" s="41"/>
      <c r="C180" s="42"/>
      <c r="D180" s="219" t="s">
        <v>150</v>
      </c>
      <c r="E180" s="42"/>
      <c r="F180" s="220" t="s">
        <v>2218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150</v>
      </c>
      <c r="AU180" s="19" t="s">
        <v>14</v>
      </c>
    </row>
    <row r="181" s="14" customFormat="1">
      <c r="A181" s="14"/>
      <c r="B181" s="235"/>
      <c r="C181" s="236"/>
      <c r="D181" s="226" t="s">
        <v>152</v>
      </c>
      <c r="E181" s="237" t="s">
        <v>19</v>
      </c>
      <c r="F181" s="238" t="s">
        <v>2219</v>
      </c>
      <c r="G181" s="236"/>
      <c r="H181" s="239">
        <v>2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5" t="s">
        <v>152</v>
      </c>
      <c r="AU181" s="245" t="s">
        <v>14</v>
      </c>
      <c r="AV181" s="14" t="s">
        <v>14</v>
      </c>
      <c r="AW181" s="14" t="s">
        <v>33</v>
      </c>
      <c r="AX181" s="14" t="s">
        <v>73</v>
      </c>
      <c r="AY181" s="245" t="s">
        <v>140</v>
      </c>
    </row>
    <row r="182" s="14" customFormat="1">
      <c r="A182" s="14"/>
      <c r="B182" s="235"/>
      <c r="C182" s="236"/>
      <c r="D182" s="226" t="s">
        <v>152</v>
      </c>
      <c r="E182" s="237" t="s">
        <v>19</v>
      </c>
      <c r="F182" s="238" t="s">
        <v>2220</v>
      </c>
      <c r="G182" s="236"/>
      <c r="H182" s="239">
        <v>2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152</v>
      </c>
      <c r="AU182" s="245" t="s">
        <v>14</v>
      </c>
      <c r="AV182" s="14" t="s">
        <v>14</v>
      </c>
      <c r="AW182" s="14" t="s">
        <v>33</v>
      </c>
      <c r="AX182" s="14" t="s">
        <v>73</v>
      </c>
      <c r="AY182" s="245" t="s">
        <v>140</v>
      </c>
    </row>
    <row r="183" s="15" customFormat="1">
      <c r="A183" s="15"/>
      <c r="B183" s="246"/>
      <c r="C183" s="247"/>
      <c r="D183" s="226" t="s">
        <v>152</v>
      </c>
      <c r="E183" s="248" t="s">
        <v>19</v>
      </c>
      <c r="F183" s="249" t="s">
        <v>189</v>
      </c>
      <c r="G183" s="247"/>
      <c r="H183" s="250">
        <v>4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6" t="s">
        <v>152</v>
      </c>
      <c r="AU183" s="256" t="s">
        <v>14</v>
      </c>
      <c r="AV183" s="15" t="s">
        <v>148</v>
      </c>
      <c r="AW183" s="15" t="s">
        <v>33</v>
      </c>
      <c r="AX183" s="15" t="s">
        <v>81</v>
      </c>
      <c r="AY183" s="256" t="s">
        <v>140</v>
      </c>
    </row>
    <row r="184" s="2" customFormat="1" ht="16.5" customHeight="1">
      <c r="A184" s="40"/>
      <c r="B184" s="41"/>
      <c r="C184" s="206" t="s">
        <v>391</v>
      </c>
      <c r="D184" s="206" t="s">
        <v>143</v>
      </c>
      <c r="E184" s="207" t="s">
        <v>2221</v>
      </c>
      <c r="F184" s="208" t="s">
        <v>2222</v>
      </c>
      <c r="G184" s="209" t="s">
        <v>146</v>
      </c>
      <c r="H184" s="210">
        <v>7</v>
      </c>
      <c r="I184" s="211"/>
      <c r="J184" s="212">
        <f>ROUND(I184*H184,2)</f>
        <v>0</v>
      </c>
      <c r="K184" s="208" t="s">
        <v>147</v>
      </c>
      <c r="L184" s="46"/>
      <c r="M184" s="213" t="s">
        <v>19</v>
      </c>
      <c r="N184" s="214" t="s">
        <v>44</v>
      </c>
      <c r="O184" s="86"/>
      <c r="P184" s="215">
        <f>O184*H184</f>
        <v>0</v>
      </c>
      <c r="Q184" s="215">
        <v>8.0000000000000007E-05</v>
      </c>
      <c r="R184" s="215">
        <f>Q184*H184</f>
        <v>0.00056000000000000006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248</v>
      </c>
      <c r="AT184" s="217" t="s">
        <v>143</v>
      </c>
      <c r="AU184" s="217" t="s">
        <v>14</v>
      </c>
      <c r="AY184" s="19" t="s">
        <v>140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81</v>
      </c>
      <c r="BK184" s="218">
        <f>ROUND(I184*H184,2)</f>
        <v>0</v>
      </c>
      <c r="BL184" s="19" t="s">
        <v>248</v>
      </c>
      <c r="BM184" s="217" t="s">
        <v>2223</v>
      </c>
    </row>
    <row r="185" s="2" customFormat="1">
      <c r="A185" s="40"/>
      <c r="B185" s="41"/>
      <c r="C185" s="42"/>
      <c r="D185" s="219" t="s">
        <v>150</v>
      </c>
      <c r="E185" s="42"/>
      <c r="F185" s="220" t="s">
        <v>2224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150</v>
      </c>
      <c r="AU185" s="19" t="s">
        <v>14</v>
      </c>
    </row>
    <row r="186" s="2" customFormat="1" ht="16.5" customHeight="1">
      <c r="A186" s="40"/>
      <c r="B186" s="41"/>
      <c r="C186" s="206" t="s">
        <v>398</v>
      </c>
      <c r="D186" s="206" t="s">
        <v>143</v>
      </c>
      <c r="E186" s="207" t="s">
        <v>2225</v>
      </c>
      <c r="F186" s="208" t="s">
        <v>2226</v>
      </c>
      <c r="G186" s="209" t="s">
        <v>303</v>
      </c>
      <c r="H186" s="210">
        <v>147.30000000000001</v>
      </c>
      <c r="I186" s="211"/>
      <c r="J186" s="212">
        <f>ROUND(I186*H186,2)</f>
        <v>0</v>
      </c>
      <c r="K186" s="208" t="s">
        <v>147</v>
      </c>
      <c r="L186" s="46"/>
      <c r="M186" s="213" t="s">
        <v>19</v>
      </c>
      <c r="N186" s="214" t="s">
        <v>44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248</v>
      </c>
      <c r="AT186" s="217" t="s">
        <v>143</v>
      </c>
      <c r="AU186" s="217" t="s">
        <v>14</v>
      </c>
      <c r="AY186" s="19" t="s">
        <v>140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81</v>
      </c>
      <c r="BK186" s="218">
        <f>ROUND(I186*H186,2)</f>
        <v>0</v>
      </c>
      <c r="BL186" s="19" t="s">
        <v>248</v>
      </c>
      <c r="BM186" s="217" t="s">
        <v>2227</v>
      </c>
    </row>
    <row r="187" s="2" customFormat="1">
      <c r="A187" s="40"/>
      <c r="B187" s="41"/>
      <c r="C187" s="42"/>
      <c r="D187" s="219" t="s">
        <v>150</v>
      </c>
      <c r="E187" s="42"/>
      <c r="F187" s="220" t="s">
        <v>2228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150</v>
      </c>
      <c r="AU187" s="19" t="s">
        <v>14</v>
      </c>
    </row>
    <row r="188" s="2" customFormat="1" ht="16.5" customHeight="1">
      <c r="A188" s="40"/>
      <c r="B188" s="41"/>
      <c r="C188" s="206" t="s">
        <v>405</v>
      </c>
      <c r="D188" s="206" t="s">
        <v>143</v>
      </c>
      <c r="E188" s="207" t="s">
        <v>2229</v>
      </c>
      <c r="F188" s="208" t="s">
        <v>2230</v>
      </c>
      <c r="G188" s="209" t="s">
        <v>303</v>
      </c>
      <c r="H188" s="210">
        <v>5.8300000000000001</v>
      </c>
      <c r="I188" s="211"/>
      <c r="J188" s="212">
        <f>ROUND(I188*H188,2)</f>
        <v>0</v>
      </c>
      <c r="K188" s="208" t="s">
        <v>147</v>
      </c>
      <c r="L188" s="46"/>
      <c r="M188" s="213" t="s">
        <v>19</v>
      </c>
      <c r="N188" s="214" t="s">
        <v>44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248</v>
      </c>
      <c r="AT188" s="217" t="s">
        <v>143</v>
      </c>
      <c r="AU188" s="217" t="s">
        <v>14</v>
      </c>
      <c r="AY188" s="19" t="s">
        <v>140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81</v>
      </c>
      <c r="BK188" s="218">
        <f>ROUND(I188*H188,2)</f>
        <v>0</v>
      </c>
      <c r="BL188" s="19" t="s">
        <v>248</v>
      </c>
      <c r="BM188" s="217" t="s">
        <v>2231</v>
      </c>
    </row>
    <row r="189" s="2" customFormat="1">
      <c r="A189" s="40"/>
      <c r="B189" s="41"/>
      <c r="C189" s="42"/>
      <c r="D189" s="219" t="s">
        <v>150</v>
      </c>
      <c r="E189" s="42"/>
      <c r="F189" s="220" t="s">
        <v>2232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150</v>
      </c>
      <c r="AU189" s="19" t="s">
        <v>14</v>
      </c>
    </row>
    <row r="190" s="2" customFormat="1" ht="24.15" customHeight="1">
      <c r="A190" s="40"/>
      <c r="B190" s="41"/>
      <c r="C190" s="206" t="s">
        <v>421</v>
      </c>
      <c r="D190" s="206" t="s">
        <v>143</v>
      </c>
      <c r="E190" s="207" t="s">
        <v>2233</v>
      </c>
      <c r="F190" s="208" t="s">
        <v>2234</v>
      </c>
      <c r="G190" s="209" t="s">
        <v>814</v>
      </c>
      <c r="H190" s="278"/>
      <c r="I190" s="211"/>
      <c r="J190" s="212">
        <f>ROUND(I190*H190,2)</f>
        <v>0</v>
      </c>
      <c r="K190" s="208" t="s">
        <v>147</v>
      </c>
      <c r="L190" s="46"/>
      <c r="M190" s="213" t="s">
        <v>19</v>
      </c>
      <c r="N190" s="214" t="s">
        <v>44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248</v>
      </c>
      <c r="AT190" s="217" t="s">
        <v>143</v>
      </c>
      <c r="AU190" s="217" t="s">
        <v>14</v>
      </c>
      <c r="AY190" s="19" t="s">
        <v>140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81</v>
      </c>
      <c r="BK190" s="218">
        <f>ROUND(I190*H190,2)</f>
        <v>0</v>
      </c>
      <c r="BL190" s="19" t="s">
        <v>248</v>
      </c>
      <c r="BM190" s="217" t="s">
        <v>2235</v>
      </c>
    </row>
    <row r="191" s="2" customFormat="1">
      <c r="A191" s="40"/>
      <c r="B191" s="41"/>
      <c r="C191" s="42"/>
      <c r="D191" s="219" t="s">
        <v>150</v>
      </c>
      <c r="E191" s="42"/>
      <c r="F191" s="220" t="s">
        <v>2236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150</v>
      </c>
      <c r="AU191" s="19" t="s">
        <v>14</v>
      </c>
    </row>
    <row r="192" s="12" customFormat="1" ht="22.8" customHeight="1">
      <c r="A192" s="12"/>
      <c r="B192" s="190"/>
      <c r="C192" s="191"/>
      <c r="D192" s="192" t="s">
        <v>72</v>
      </c>
      <c r="E192" s="204" t="s">
        <v>2237</v>
      </c>
      <c r="F192" s="204" t="s">
        <v>2238</v>
      </c>
      <c r="G192" s="191"/>
      <c r="H192" s="191"/>
      <c r="I192" s="194"/>
      <c r="J192" s="205">
        <f>BK192</f>
        <v>0</v>
      </c>
      <c r="K192" s="191"/>
      <c r="L192" s="196"/>
      <c r="M192" s="197"/>
      <c r="N192" s="198"/>
      <c r="O192" s="198"/>
      <c r="P192" s="199">
        <f>SUM(P193:P281)</f>
        <v>0</v>
      </c>
      <c r="Q192" s="198"/>
      <c r="R192" s="199">
        <f>SUM(R193:R281)</f>
        <v>0.6370262000000001</v>
      </c>
      <c r="S192" s="198"/>
      <c r="T192" s="200">
        <f>SUM(T193:T281)</f>
        <v>0.1065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1" t="s">
        <v>14</v>
      </c>
      <c r="AT192" s="202" t="s">
        <v>72</v>
      </c>
      <c r="AU192" s="202" t="s">
        <v>81</v>
      </c>
      <c r="AY192" s="201" t="s">
        <v>140</v>
      </c>
      <c r="BK192" s="203">
        <f>SUM(BK193:BK281)</f>
        <v>0</v>
      </c>
    </row>
    <row r="193" s="2" customFormat="1" ht="24.15" customHeight="1">
      <c r="A193" s="40"/>
      <c r="B193" s="41"/>
      <c r="C193" s="206" t="s">
        <v>428</v>
      </c>
      <c r="D193" s="206" t="s">
        <v>143</v>
      </c>
      <c r="E193" s="207" t="s">
        <v>2239</v>
      </c>
      <c r="F193" s="208" t="s">
        <v>2240</v>
      </c>
      <c r="G193" s="209" t="s">
        <v>303</v>
      </c>
      <c r="H193" s="210">
        <v>9</v>
      </c>
      <c r="I193" s="211"/>
      <c r="J193" s="212">
        <f>ROUND(I193*H193,2)</f>
        <v>0</v>
      </c>
      <c r="K193" s="208" t="s">
        <v>147</v>
      </c>
      <c r="L193" s="46"/>
      <c r="M193" s="213" t="s">
        <v>19</v>
      </c>
      <c r="N193" s="214" t="s">
        <v>44</v>
      </c>
      <c r="O193" s="86"/>
      <c r="P193" s="215">
        <f>O193*H193</f>
        <v>0</v>
      </c>
      <c r="Q193" s="215">
        <v>0.0011199999999999999</v>
      </c>
      <c r="R193" s="215">
        <f>Q193*H193</f>
        <v>0.010079999999999999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248</v>
      </c>
      <c r="AT193" s="217" t="s">
        <v>143</v>
      </c>
      <c r="AU193" s="217" t="s">
        <v>14</v>
      </c>
      <c r="AY193" s="19" t="s">
        <v>140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81</v>
      </c>
      <c r="BK193" s="218">
        <f>ROUND(I193*H193,2)</f>
        <v>0</v>
      </c>
      <c r="BL193" s="19" t="s">
        <v>248</v>
      </c>
      <c r="BM193" s="217" t="s">
        <v>2241</v>
      </c>
    </row>
    <row r="194" s="2" customFormat="1">
      <c r="A194" s="40"/>
      <c r="B194" s="41"/>
      <c r="C194" s="42"/>
      <c r="D194" s="219" t="s">
        <v>150</v>
      </c>
      <c r="E194" s="42"/>
      <c r="F194" s="220" t="s">
        <v>2242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150</v>
      </c>
      <c r="AU194" s="19" t="s">
        <v>14</v>
      </c>
    </row>
    <row r="195" s="2" customFormat="1" ht="16.5" customHeight="1">
      <c r="A195" s="40"/>
      <c r="B195" s="41"/>
      <c r="C195" s="206" t="s">
        <v>435</v>
      </c>
      <c r="D195" s="206" t="s">
        <v>143</v>
      </c>
      <c r="E195" s="207" t="s">
        <v>2243</v>
      </c>
      <c r="F195" s="208" t="s">
        <v>2244</v>
      </c>
      <c r="G195" s="209" t="s">
        <v>303</v>
      </c>
      <c r="H195" s="210">
        <v>50</v>
      </c>
      <c r="I195" s="211"/>
      <c r="J195" s="212">
        <f>ROUND(I195*H195,2)</f>
        <v>0</v>
      </c>
      <c r="K195" s="208" t="s">
        <v>147</v>
      </c>
      <c r="L195" s="46"/>
      <c r="M195" s="213" t="s">
        <v>19</v>
      </c>
      <c r="N195" s="214" t="s">
        <v>44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0.0021299999999999999</v>
      </c>
      <c r="T195" s="216">
        <f>S195*H195</f>
        <v>0.1065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248</v>
      </c>
      <c r="AT195" s="217" t="s">
        <v>143</v>
      </c>
      <c r="AU195" s="217" t="s">
        <v>14</v>
      </c>
      <c r="AY195" s="19" t="s">
        <v>140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81</v>
      </c>
      <c r="BK195" s="218">
        <f>ROUND(I195*H195,2)</f>
        <v>0</v>
      </c>
      <c r="BL195" s="19" t="s">
        <v>248</v>
      </c>
      <c r="BM195" s="217" t="s">
        <v>2245</v>
      </c>
    </row>
    <row r="196" s="2" customFormat="1">
      <c r="A196" s="40"/>
      <c r="B196" s="41"/>
      <c r="C196" s="42"/>
      <c r="D196" s="219" t="s">
        <v>150</v>
      </c>
      <c r="E196" s="42"/>
      <c r="F196" s="220" t="s">
        <v>2246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150</v>
      </c>
      <c r="AU196" s="19" t="s">
        <v>14</v>
      </c>
    </row>
    <row r="197" s="2" customFormat="1" ht="21.75" customHeight="1">
      <c r="A197" s="40"/>
      <c r="B197" s="41"/>
      <c r="C197" s="206" t="s">
        <v>443</v>
      </c>
      <c r="D197" s="206" t="s">
        <v>143</v>
      </c>
      <c r="E197" s="207" t="s">
        <v>2247</v>
      </c>
      <c r="F197" s="208" t="s">
        <v>2248</v>
      </c>
      <c r="G197" s="209" t="s">
        <v>303</v>
      </c>
      <c r="H197" s="210">
        <v>94.420000000000002</v>
      </c>
      <c r="I197" s="211"/>
      <c r="J197" s="212">
        <f>ROUND(I197*H197,2)</f>
        <v>0</v>
      </c>
      <c r="K197" s="208" t="s">
        <v>147</v>
      </c>
      <c r="L197" s="46"/>
      <c r="M197" s="213" t="s">
        <v>19</v>
      </c>
      <c r="N197" s="214" t="s">
        <v>44</v>
      </c>
      <c r="O197" s="86"/>
      <c r="P197" s="215">
        <f>O197*H197</f>
        <v>0</v>
      </c>
      <c r="Q197" s="215">
        <v>0.00051000000000000004</v>
      </c>
      <c r="R197" s="215">
        <f>Q197*H197</f>
        <v>0.048154200000000001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248</v>
      </c>
      <c r="AT197" s="217" t="s">
        <v>143</v>
      </c>
      <c r="AU197" s="217" t="s">
        <v>14</v>
      </c>
      <c r="AY197" s="19" t="s">
        <v>140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81</v>
      </c>
      <c r="BK197" s="218">
        <f>ROUND(I197*H197,2)</f>
        <v>0</v>
      </c>
      <c r="BL197" s="19" t="s">
        <v>248</v>
      </c>
      <c r="BM197" s="217" t="s">
        <v>2249</v>
      </c>
    </row>
    <row r="198" s="2" customFormat="1">
      <c r="A198" s="40"/>
      <c r="B198" s="41"/>
      <c r="C198" s="42"/>
      <c r="D198" s="219" t="s">
        <v>150</v>
      </c>
      <c r="E198" s="42"/>
      <c r="F198" s="220" t="s">
        <v>2250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150</v>
      </c>
      <c r="AU198" s="19" t="s">
        <v>14</v>
      </c>
    </row>
    <row r="199" s="14" customFormat="1">
      <c r="A199" s="14"/>
      <c r="B199" s="235"/>
      <c r="C199" s="236"/>
      <c r="D199" s="226" t="s">
        <v>152</v>
      </c>
      <c r="E199" s="237" t="s">
        <v>19</v>
      </c>
      <c r="F199" s="238" t="s">
        <v>2251</v>
      </c>
      <c r="G199" s="236"/>
      <c r="H199" s="239">
        <v>10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152</v>
      </c>
      <c r="AU199" s="245" t="s">
        <v>14</v>
      </c>
      <c r="AV199" s="14" t="s">
        <v>14</v>
      </c>
      <c r="AW199" s="14" t="s">
        <v>33</v>
      </c>
      <c r="AX199" s="14" t="s">
        <v>73</v>
      </c>
      <c r="AY199" s="245" t="s">
        <v>140</v>
      </c>
    </row>
    <row r="200" s="14" customFormat="1">
      <c r="A200" s="14"/>
      <c r="B200" s="235"/>
      <c r="C200" s="236"/>
      <c r="D200" s="226" t="s">
        <v>152</v>
      </c>
      <c r="E200" s="237" t="s">
        <v>19</v>
      </c>
      <c r="F200" s="238" t="s">
        <v>2252</v>
      </c>
      <c r="G200" s="236"/>
      <c r="H200" s="239">
        <v>84.420000000000002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152</v>
      </c>
      <c r="AU200" s="245" t="s">
        <v>14</v>
      </c>
      <c r="AV200" s="14" t="s">
        <v>14</v>
      </c>
      <c r="AW200" s="14" t="s">
        <v>33</v>
      </c>
      <c r="AX200" s="14" t="s">
        <v>73</v>
      </c>
      <c r="AY200" s="245" t="s">
        <v>140</v>
      </c>
    </row>
    <row r="201" s="15" customFormat="1">
      <c r="A201" s="15"/>
      <c r="B201" s="246"/>
      <c r="C201" s="247"/>
      <c r="D201" s="226" t="s">
        <v>152</v>
      </c>
      <c r="E201" s="248" t="s">
        <v>19</v>
      </c>
      <c r="F201" s="249" t="s">
        <v>189</v>
      </c>
      <c r="G201" s="247"/>
      <c r="H201" s="250">
        <v>94.420000000000002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6" t="s">
        <v>152</v>
      </c>
      <c r="AU201" s="256" t="s">
        <v>14</v>
      </c>
      <c r="AV201" s="15" t="s">
        <v>148</v>
      </c>
      <c r="AW201" s="15" t="s">
        <v>33</v>
      </c>
      <c r="AX201" s="15" t="s">
        <v>81</v>
      </c>
      <c r="AY201" s="256" t="s">
        <v>140</v>
      </c>
    </row>
    <row r="202" s="2" customFormat="1" ht="21.75" customHeight="1">
      <c r="A202" s="40"/>
      <c r="B202" s="41"/>
      <c r="C202" s="206" t="s">
        <v>455</v>
      </c>
      <c r="D202" s="206" t="s">
        <v>143</v>
      </c>
      <c r="E202" s="207" t="s">
        <v>2253</v>
      </c>
      <c r="F202" s="208" t="s">
        <v>2254</v>
      </c>
      <c r="G202" s="209" t="s">
        <v>303</v>
      </c>
      <c r="H202" s="210">
        <v>62</v>
      </c>
      <c r="I202" s="211"/>
      <c r="J202" s="212">
        <f>ROUND(I202*H202,2)</f>
        <v>0</v>
      </c>
      <c r="K202" s="208" t="s">
        <v>147</v>
      </c>
      <c r="L202" s="46"/>
      <c r="M202" s="213" t="s">
        <v>19</v>
      </c>
      <c r="N202" s="214" t="s">
        <v>44</v>
      </c>
      <c r="O202" s="86"/>
      <c r="P202" s="215">
        <f>O202*H202</f>
        <v>0</v>
      </c>
      <c r="Q202" s="215">
        <v>0.00084000000000000003</v>
      </c>
      <c r="R202" s="215">
        <f>Q202*H202</f>
        <v>0.052080000000000001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248</v>
      </c>
      <c r="AT202" s="217" t="s">
        <v>143</v>
      </c>
      <c r="AU202" s="217" t="s">
        <v>14</v>
      </c>
      <c r="AY202" s="19" t="s">
        <v>140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81</v>
      </c>
      <c r="BK202" s="218">
        <f>ROUND(I202*H202,2)</f>
        <v>0</v>
      </c>
      <c r="BL202" s="19" t="s">
        <v>248</v>
      </c>
      <c r="BM202" s="217" t="s">
        <v>2255</v>
      </c>
    </row>
    <row r="203" s="2" customFormat="1">
      <c r="A203" s="40"/>
      <c r="B203" s="41"/>
      <c r="C203" s="42"/>
      <c r="D203" s="219" t="s">
        <v>150</v>
      </c>
      <c r="E203" s="42"/>
      <c r="F203" s="220" t="s">
        <v>2256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150</v>
      </c>
      <c r="AU203" s="19" t="s">
        <v>14</v>
      </c>
    </row>
    <row r="204" s="2" customFormat="1" ht="21.75" customHeight="1">
      <c r="A204" s="40"/>
      <c r="B204" s="41"/>
      <c r="C204" s="206" t="s">
        <v>463</v>
      </c>
      <c r="D204" s="206" t="s">
        <v>143</v>
      </c>
      <c r="E204" s="207" t="s">
        <v>2257</v>
      </c>
      <c r="F204" s="208" t="s">
        <v>2258</v>
      </c>
      <c r="G204" s="209" t="s">
        <v>303</v>
      </c>
      <c r="H204" s="210">
        <v>27</v>
      </c>
      <c r="I204" s="211"/>
      <c r="J204" s="212">
        <f>ROUND(I204*H204,2)</f>
        <v>0</v>
      </c>
      <c r="K204" s="208" t="s">
        <v>147</v>
      </c>
      <c r="L204" s="46"/>
      <c r="M204" s="213" t="s">
        <v>19</v>
      </c>
      <c r="N204" s="214" t="s">
        <v>44</v>
      </c>
      <c r="O204" s="86"/>
      <c r="P204" s="215">
        <f>O204*H204</f>
        <v>0</v>
      </c>
      <c r="Q204" s="215">
        <v>0.00116</v>
      </c>
      <c r="R204" s="215">
        <f>Q204*H204</f>
        <v>0.031320000000000001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248</v>
      </c>
      <c r="AT204" s="217" t="s">
        <v>143</v>
      </c>
      <c r="AU204" s="217" t="s">
        <v>14</v>
      </c>
      <c r="AY204" s="19" t="s">
        <v>140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81</v>
      </c>
      <c r="BK204" s="218">
        <f>ROUND(I204*H204,2)</f>
        <v>0</v>
      </c>
      <c r="BL204" s="19" t="s">
        <v>248</v>
      </c>
      <c r="BM204" s="217" t="s">
        <v>2259</v>
      </c>
    </row>
    <row r="205" s="2" customFormat="1">
      <c r="A205" s="40"/>
      <c r="B205" s="41"/>
      <c r="C205" s="42"/>
      <c r="D205" s="219" t="s">
        <v>150</v>
      </c>
      <c r="E205" s="42"/>
      <c r="F205" s="220" t="s">
        <v>2260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150</v>
      </c>
      <c r="AU205" s="19" t="s">
        <v>14</v>
      </c>
    </row>
    <row r="206" s="2" customFormat="1" ht="21.75" customHeight="1">
      <c r="A206" s="40"/>
      <c r="B206" s="41"/>
      <c r="C206" s="206" t="s">
        <v>471</v>
      </c>
      <c r="D206" s="206" t="s">
        <v>143</v>
      </c>
      <c r="E206" s="207" t="s">
        <v>2261</v>
      </c>
      <c r="F206" s="208" t="s">
        <v>2262</v>
      </c>
      <c r="G206" s="209" t="s">
        <v>303</v>
      </c>
      <c r="H206" s="210">
        <v>30</v>
      </c>
      <c r="I206" s="211"/>
      <c r="J206" s="212">
        <f>ROUND(I206*H206,2)</f>
        <v>0</v>
      </c>
      <c r="K206" s="208" t="s">
        <v>147</v>
      </c>
      <c r="L206" s="46"/>
      <c r="M206" s="213" t="s">
        <v>19</v>
      </c>
      <c r="N206" s="214" t="s">
        <v>44</v>
      </c>
      <c r="O206" s="86"/>
      <c r="P206" s="215">
        <f>O206*H206</f>
        <v>0</v>
      </c>
      <c r="Q206" s="215">
        <v>0.0014400000000000001</v>
      </c>
      <c r="R206" s="215">
        <f>Q206*H206</f>
        <v>0.043200000000000002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248</v>
      </c>
      <c r="AT206" s="217" t="s">
        <v>143</v>
      </c>
      <c r="AU206" s="217" t="s">
        <v>14</v>
      </c>
      <c r="AY206" s="19" t="s">
        <v>140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81</v>
      </c>
      <c r="BK206" s="218">
        <f>ROUND(I206*H206,2)</f>
        <v>0</v>
      </c>
      <c r="BL206" s="19" t="s">
        <v>248</v>
      </c>
      <c r="BM206" s="217" t="s">
        <v>2263</v>
      </c>
    </row>
    <row r="207" s="2" customFormat="1">
      <c r="A207" s="40"/>
      <c r="B207" s="41"/>
      <c r="C207" s="42"/>
      <c r="D207" s="219" t="s">
        <v>150</v>
      </c>
      <c r="E207" s="42"/>
      <c r="F207" s="220" t="s">
        <v>2264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150</v>
      </c>
      <c r="AU207" s="19" t="s">
        <v>14</v>
      </c>
    </row>
    <row r="208" s="2" customFormat="1" ht="21.75" customHeight="1">
      <c r="A208" s="40"/>
      <c r="B208" s="41"/>
      <c r="C208" s="206" t="s">
        <v>482</v>
      </c>
      <c r="D208" s="206" t="s">
        <v>143</v>
      </c>
      <c r="E208" s="207" t="s">
        <v>2265</v>
      </c>
      <c r="F208" s="208" t="s">
        <v>2266</v>
      </c>
      <c r="G208" s="209" t="s">
        <v>303</v>
      </c>
      <c r="H208" s="210">
        <v>6</v>
      </c>
      <c r="I208" s="211"/>
      <c r="J208" s="212">
        <f>ROUND(I208*H208,2)</f>
        <v>0</v>
      </c>
      <c r="K208" s="208" t="s">
        <v>147</v>
      </c>
      <c r="L208" s="46"/>
      <c r="M208" s="213" t="s">
        <v>19</v>
      </c>
      <c r="N208" s="214" t="s">
        <v>44</v>
      </c>
      <c r="O208" s="86"/>
      <c r="P208" s="215">
        <f>O208*H208</f>
        <v>0</v>
      </c>
      <c r="Q208" s="215">
        <v>0.00281</v>
      </c>
      <c r="R208" s="215">
        <f>Q208*H208</f>
        <v>0.01686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248</v>
      </c>
      <c r="AT208" s="217" t="s">
        <v>143</v>
      </c>
      <c r="AU208" s="217" t="s">
        <v>14</v>
      </c>
      <c r="AY208" s="19" t="s">
        <v>140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81</v>
      </c>
      <c r="BK208" s="218">
        <f>ROUND(I208*H208,2)</f>
        <v>0</v>
      </c>
      <c r="BL208" s="19" t="s">
        <v>248</v>
      </c>
      <c r="BM208" s="217" t="s">
        <v>2267</v>
      </c>
    </row>
    <row r="209" s="2" customFormat="1">
      <c r="A209" s="40"/>
      <c r="B209" s="41"/>
      <c r="C209" s="42"/>
      <c r="D209" s="219" t="s">
        <v>150</v>
      </c>
      <c r="E209" s="42"/>
      <c r="F209" s="220" t="s">
        <v>2268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150</v>
      </c>
      <c r="AU209" s="19" t="s">
        <v>14</v>
      </c>
    </row>
    <row r="210" s="2" customFormat="1" ht="21.75" customHeight="1">
      <c r="A210" s="40"/>
      <c r="B210" s="41"/>
      <c r="C210" s="206" t="s">
        <v>488</v>
      </c>
      <c r="D210" s="206" t="s">
        <v>143</v>
      </c>
      <c r="E210" s="207" t="s">
        <v>2269</v>
      </c>
      <c r="F210" s="208" t="s">
        <v>2270</v>
      </c>
      <c r="G210" s="209" t="s">
        <v>303</v>
      </c>
      <c r="H210" s="210">
        <v>2</v>
      </c>
      <c r="I210" s="211"/>
      <c r="J210" s="212">
        <f>ROUND(I210*H210,2)</f>
        <v>0</v>
      </c>
      <c r="K210" s="208" t="s">
        <v>147</v>
      </c>
      <c r="L210" s="46"/>
      <c r="M210" s="213" t="s">
        <v>19</v>
      </c>
      <c r="N210" s="214" t="s">
        <v>44</v>
      </c>
      <c r="O210" s="86"/>
      <c r="P210" s="215">
        <f>O210*H210</f>
        <v>0</v>
      </c>
      <c r="Q210" s="215">
        <v>0.00362</v>
      </c>
      <c r="R210" s="215">
        <f>Q210*H210</f>
        <v>0.0072399999999999999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248</v>
      </c>
      <c r="AT210" s="217" t="s">
        <v>143</v>
      </c>
      <c r="AU210" s="217" t="s">
        <v>14</v>
      </c>
      <c r="AY210" s="19" t="s">
        <v>140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81</v>
      </c>
      <c r="BK210" s="218">
        <f>ROUND(I210*H210,2)</f>
        <v>0</v>
      </c>
      <c r="BL210" s="19" t="s">
        <v>248</v>
      </c>
      <c r="BM210" s="217" t="s">
        <v>2271</v>
      </c>
    </row>
    <row r="211" s="2" customFormat="1">
      <c r="A211" s="40"/>
      <c r="B211" s="41"/>
      <c r="C211" s="42"/>
      <c r="D211" s="219" t="s">
        <v>150</v>
      </c>
      <c r="E211" s="42"/>
      <c r="F211" s="220" t="s">
        <v>2272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150</v>
      </c>
      <c r="AU211" s="19" t="s">
        <v>14</v>
      </c>
    </row>
    <row r="212" s="2" customFormat="1" ht="21.75" customHeight="1">
      <c r="A212" s="40"/>
      <c r="B212" s="41"/>
      <c r="C212" s="206" t="s">
        <v>494</v>
      </c>
      <c r="D212" s="206" t="s">
        <v>143</v>
      </c>
      <c r="E212" s="207" t="s">
        <v>2273</v>
      </c>
      <c r="F212" s="208" t="s">
        <v>2274</v>
      </c>
      <c r="G212" s="209" t="s">
        <v>303</v>
      </c>
      <c r="H212" s="210">
        <v>21</v>
      </c>
      <c r="I212" s="211"/>
      <c r="J212" s="212">
        <f>ROUND(I212*H212,2)</f>
        <v>0</v>
      </c>
      <c r="K212" s="208" t="s">
        <v>147</v>
      </c>
      <c r="L212" s="46"/>
      <c r="M212" s="213" t="s">
        <v>19</v>
      </c>
      <c r="N212" s="214" t="s">
        <v>44</v>
      </c>
      <c r="O212" s="86"/>
      <c r="P212" s="215">
        <f>O212*H212</f>
        <v>0</v>
      </c>
      <c r="Q212" s="215">
        <v>0.0061000000000000004</v>
      </c>
      <c r="R212" s="215">
        <f>Q212*H212</f>
        <v>0.12810000000000002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248</v>
      </c>
      <c r="AT212" s="217" t="s">
        <v>143</v>
      </c>
      <c r="AU212" s="217" t="s">
        <v>14</v>
      </c>
      <c r="AY212" s="19" t="s">
        <v>140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81</v>
      </c>
      <c r="BK212" s="218">
        <f>ROUND(I212*H212,2)</f>
        <v>0</v>
      </c>
      <c r="BL212" s="19" t="s">
        <v>248</v>
      </c>
      <c r="BM212" s="217" t="s">
        <v>2275</v>
      </c>
    </row>
    <row r="213" s="2" customFormat="1">
      <c r="A213" s="40"/>
      <c r="B213" s="41"/>
      <c r="C213" s="42"/>
      <c r="D213" s="219" t="s">
        <v>150</v>
      </c>
      <c r="E213" s="42"/>
      <c r="F213" s="220" t="s">
        <v>2276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150</v>
      </c>
      <c r="AU213" s="19" t="s">
        <v>14</v>
      </c>
    </row>
    <row r="214" s="2" customFormat="1" ht="21.75" customHeight="1">
      <c r="A214" s="40"/>
      <c r="B214" s="41"/>
      <c r="C214" s="206" t="s">
        <v>500</v>
      </c>
      <c r="D214" s="206" t="s">
        <v>143</v>
      </c>
      <c r="E214" s="207" t="s">
        <v>2277</v>
      </c>
      <c r="F214" s="208" t="s">
        <v>2278</v>
      </c>
      <c r="G214" s="209" t="s">
        <v>303</v>
      </c>
      <c r="H214" s="210">
        <v>16.359999999999999</v>
      </c>
      <c r="I214" s="211"/>
      <c r="J214" s="212">
        <f>ROUND(I214*H214,2)</f>
        <v>0</v>
      </c>
      <c r="K214" s="208" t="s">
        <v>147</v>
      </c>
      <c r="L214" s="46"/>
      <c r="M214" s="213" t="s">
        <v>19</v>
      </c>
      <c r="N214" s="214" t="s">
        <v>44</v>
      </c>
      <c r="O214" s="86"/>
      <c r="P214" s="215">
        <f>O214*H214</f>
        <v>0</v>
      </c>
      <c r="Q214" s="215">
        <v>0.00097999999999999997</v>
      </c>
      <c r="R214" s="215">
        <f>Q214*H214</f>
        <v>0.0160328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248</v>
      </c>
      <c r="AT214" s="217" t="s">
        <v>143</v>
      </c>
      <c r="AU214" s="217" t="s">
        <v>14</v>
      </c>
      <c r="AY214" s="19" t="s">
        <v>140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81</v>
      </c>
      <c r="BK214" s="218">
        <f>ROUND(I214*H214,2)</f>
        <v>0</v>
      </c>
      <c r="BL214" s="19" t="s">
        <v>248</v>
      </c>
      <c r="BM214" s="217" t="s">
        <v>2279</v>
      </c>
    </row>
    <row r="215" s="2" customFormat="1">
      <c r="A215" s="40"/>
      <c r="B215" s="41"/>
      <c r="C215" s="42"/>
      <c r="D215" s="219" t="s">
        <v>150</v>
      </c>
      <c r="E215" s="42"/>
      <c r="F215" s="220" t="s">
        <v>2280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150</v>
      </c>
      <c r="AU215" s="19" t="s">
        <v>14</v>
      </c>
    </row>
    <row r="216" s="2" customFormat="1" ht="21.75" customHeight="1">
      <c r="A216" s="40"/>
      <c r="B216" s="41"/>
      <c r="C216" s="206" t="s">
        <v>510</v>
      </c>
      <c r="D216" s="206" t="s">
        <v>143</v>
      </c>
      <c r="E216" s="207" t="s">
        <v>2281</v>
      </c>
      <c r="F216" s="208" t="s">
        <v>2282</v>
      </c>
      <c r="G216" s="209" t="s">
        <v>303</v>
      </c>
      <c r="H216" s="210">
        <v>30</v>
      </c>
      <c r="I216" s="211"/>
      <c r="J216" s="212">
        <f>ROUND(I216*H216,2)</f>
        <v>0</v>
      </c>
      <c r="K216" s="208" t="s">
        <v>147</v>
      </c>
      <c r="L216" s="46"/>
      <c r="M216" s="213" t="s">
        <v>19</v>
      </c>
      <c r="N216" s="214" t="s">
        <v>44</v>
      </c>
      <c r="O216" s="86"/>
      <c r="P216" s="215">
        <f>O216*H216</f>
        <v>0</v>
      </c>
      <c r="Q216" s="215">
        <v>0.0012600000000000001</v>
      </c>
      <c r="R216" s="215">
        <f>Q216*H216</f>
        <v>0.0378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248</v>
      </c>
      <c r="AT216" s="217" t="s">
        <v>143</v>
      </c>
      <c r="AU216" s="217" t="s">
        <v>14</v>
      </c>
      <c r="AY216" s="19" t="s">
        <v>140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81</v>
      </c>
      <c r="BK216" s="218">
        <f>ROUND(I216*H216,2)</f>
        <v>0</v>
      </c>
      <c r="BL216" s="19" t="s">
        <v>248</v>
      </c>
      <c r="BM216" s="217" t="s">
        <v>2283</v>
      </c>
    </row>
    <row r="217" s="2" customFormat="1">
      <c r="A217" s="40"/>
      <c r="B217" s="41"/>
      <c r="C217" s="42"/>
      <c r="D217" s="219" t="s">
        <v>150</v>
      </c>
      <c r="E217" s="42"/>
      <c r="F217" s="220" t="s">
        <v>2284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150</v>
      </c>
      <c r="AU217" s="19" t="s">
        <v>14</v>
      </c>
    </row>
    <row r="218" s="2" customFormat="1" ht="21.75" customHeight="1">
      <c r="A218" s="40"/>
      <c r="B218" s="41"/>
      <c r="C218" s="206" t="s">
        <v>517</v>
      </c>
      <c r="D218" s="206" t="s">
        <v>143</v>
      </c>
      <c r="E218" s="207" t="s">
        <v>2285</v>
      </c>
      <c r="F218" s="208" t="s">
        <v>2286</v>
      </c>
      <c r="G218" s="209" t="s">
        <v>303</v>
      </c>
      <c r="H218" s="210">
        <v>31</v>
      </c>
      <c r="I218" s="211"/>
      <c r="J218" s="212">
        <f>ROUND(I218*H218,2)</f>
        <v>0</v>
      </c>
      <c r="K218" s="208" t="s">
        <v>147</v>
      </c>
      <c r="L218" s="46"/>
      <c r="M218" s="213" t="s">
        <v>19</v>
      </c>
      <c r="N218" s="214" t="s">
        <v>44</v>
      </c>
      <c r="O218" s="86"/>
      <c r="P218" s="215">
        <f>O218*H218</f>
        <v>0</v>
      </c>
      <c r="Q218" s="215">
        <v>0.0015299999999999999</v>
      </c>
      <c r="R218" s="215">
        <f>Q218*H218</f>
        <v>0.04743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248</v>
      </c>
      <c r="AT218" s="217" t="s">
        <v>143</v>
      </c>
      <c r="AU218" s="217" t="s">
        <v>14</v>
      </c>
      <c r="AY218" s="19" t="s">
        <v>140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81</v>
      </c>
      <c r="BK218" s="218">
        <f>ROUND(I218*H218,2)</f>
        <v>0</v>
      </c>
      <c r="BL218" s="19" t="s">
        <v>248</v>
      </c>
      <c r="BM218" s="217" t="s">
        <v>2287</v>
      </c>
    </row>
    <row r="219" s="2" customFormat="1">
      <c r="A219" s="40"/>
      <c r="B219" s="41"/>
      <c r="C219" s="42"/>
      <c r="D219" s="219" t="s">
        <v>150</v>
      </c>
      <c r="E219" s="42"/>
      <c r="F219" s="220" t="s">
        <v>2288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150</v>
      </c>
      <c r="AU219" s="19" t="s">
        <v>14</v>
      </c>
    </row>
    <row r="220" s="2" customFormat="1" ht="21.75" customHeight="1">
      <c r="A220" s="40"/>
      <c r="B220" s="41"/>
      <c r="C220" s="206" t="s">
        <v>522</v>
      </c>
      <c r="D220" s="206" t="s">
        <v>143</v>
      </c>
      <c r="E220" s="207" t="s">
        <v>2289</v>
      </c>
      <c r="F220" s="208" t="s">
        <v>2290</v>
      </c>
      <c r="G220" s="209" t="s">
        <v>303</v>
      </c>
      <c r="H220" s="210">
        <v>9</v>
      </c>
      <c r="I220" s="211"/>
      <c r="J220" s="212">
        <f>ROUND(I220*H220,2)</f>
        <v>0</v>
      </c>
      <c r="K220" s="208" t="s">
        <v>147</v>
      </c>
      <c r="L220" s="46"/>
      <c r="M220" s="213" t="s">
        <v>19</v>
      </c>
      <c r="N220" s="214" t="s">
        <v>44</v>
      </c>
      <c r="O220" s="86"/>
      <c r="P220" s="215">
        <f>O220*H220</f>
        <v>0</v>
      </c>
      <c r="Q220" s="215">
        <v>0.0028400000000000001</v>
      </c>
      <c r="R220" s="215">
        <f>Q220*H220</f>
        <v>0.025559999999999999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248</v>
      </c>
      <c r="AT220" s="217" t="s">
        <v>143</v>
      </c>
      <c r="AU220" s="217" t="s">
        <v>14</v>
      </c>
      <c r="AY220" s="19" t="s">
        <v>140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81</v>
      </c>
      <c r="BK220" s="218">
        <f>ROUND(I220*H220,2)</f>
        <v>0</v>
      </c>
      <c r="BL220" s="19" t="s">
        <v>248</v>
      </c>
      <c r="BM220" s="217" t="s">
        <v>2291</v>
      </c>
    </row>
    <row r="221" s="2" customFormat="1">
      <c r="A221" s="40"/>
      <c r="B221" s="41"/>
      <c r="C221" s="42"/>
      <c r="D221" s="219" t="s">
        <v>150</v>
      </c>
      <c r="E221" s="42"/>
      <c r="F221" s="220" t="s">
        <v>2292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150</v>
      </c>
      <c r="AU221" s="19" t="s">
        <v>14</v>
      </c>
    </row>
    <row r="222" s="2" customFormat="1" ht="21.75" customHeight="1">
      <c r="A222" s="40"/>
      <c r="B222" s="41"/>
      <c r="C222" s="206" t="s">
        <v>527</v>
      </c>
      <c r="D222" s="206" t="s">
        <v>143</v>
      </c>
      <c r="E222" s="207" t="s">
        <v>2293</v>
      </c>
      <c r="F222" s="208" t="s">
        <v>2294</v>
      </c>
      <c r="G222" s="209" t="s">
        <v>303</v>
      </c>
      <c r="H222" s="210">
        <v>8</v>
      </c>
      <c r="I222" s="211"/>
      <c r="J222" s="212">
        <f>ROUND(I222*H222,2)</f>
        <v>0</v>
      </c>
      <c r="K222" s="208" t="s">
        <v>147</v>
      </c>
      <c r="L222" s="46"/>
      <c r="M222" s="213" t="s">
        <v>19</v>
      </c>
      <c r="N222" s="214" t="s">
        <v>44</v>
      </c>
      <c r="O222" s="86"/>
      <c r="P222" s="215">
        <f>O222*H222</f>
        <v>0</v>
      </c>
      <c r="Q222" s="215">
        <v>0.0037299999999999998</v>
      </c>
      <c r="R222" s="215">
        <f>Q222*H222</f>
        <v>0.029839999999999998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248</v>
      </c>
      <c r="AT222" s="217" t="s">
        <v>143</v>
      </c>
      <c r="AU222" s="217" t="s">
        <v>14</v>
      </c>
      <c r="AY222" s="19" t="s">
        <v>140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81</v>
      </c>
      <c r="BK222" s="218">
        <f>ROUND(I222*H222,2)</f>
        <v>0</v>
      </c>
      <c r="BL222" s="19" t="s">
        <v>248</v>
      </c>
      <c r="BM222" s="217" t="s">
        <v>2295</v>
      </c>
    </row>
    <row r="223" s="2" customFormat="1">
      <c r="A223" s="40"/>
      <c r="B223" s="41"/>
      <c r="C223" s="42"/>
      <c r="D223" s="219" t="s">
        <v>150</v>
      </c>
      <c r="E223" s="42"/>
      <c r="F223" s="220" t="s">
        <v>2296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150</v>
      </c>
      <c r="AU223" s="19" t="s">
        <v>14</v>
      </c>
    </row>
    <row r="224" s="2" customFormat="1" ht="16.5" customHeight="1">
      <c r="A224" s="40"/>
      <c r="B224" s="41"/>
      <c r="C224" s="206" t="s">
        <v>533</v>
      </c>
      <c r="D224" s="206" t="s">
        <v>143</v>
      </c>
      <c r="E224" s="207" t="s">
        <v>2297</v>
      </c>
      <c r="F224" s="208" t="s">
        <v>2298</v>
      </c>
      <c r="G224" s="209" t="s">
        <v>303</v>
      </c>
      <c r="H224" s="210">
        <v>13</v>
      </c>
      <c r="I224" s="211"/>
      <c r="J224" s="212">
        <f>ROUND(I224*H224,2)</f>
        <v>0</v>
      </c>
      <c r="K224" s="208" t="s">
        <v>147</v>
      </c>
      <c r="L224" s="46"/>
      <c r="M224" s="213" t="s">
        <v>19</v>
      </c>
      <c r="N224" s="214" t="s">
        <v>44</v>
      </c>
      <c r="O224" s="86"/>
      <c r="P224" s="215">
        <f>O224*H224</f>
        <v>0</v>
      </c>
      <c r="Q224" s="215">
        <v>0.0011999999999999999</v>
      </c>
      <c r="R224" s="215">
        <f>Q224*H224</f>
        <v>0.015599999999999999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248</v>
      </c>
      <c r="AT224" s="217" t="s">
        <v>143</v>
      </c>
      <c r="AU224" s="217" t="s">
        <v>14</v>
      </c>
      <c r="AY224" s="19" t="s">
        <v>140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81</v>
      </c>
      <c r="BK224" s="218">
        <f>ROUND(I224*H224,2)</f>
        <v>0</v>
      </c>
      <c r="BL224" s="19" t="s">
        <v>248</v>
      </c>
      <c r="BM224" s="217" t="s">
        <v>2299</v>
      </c>
    </row>
    <row r="225" s="2" customFormat="1">
      <c r="A225" s="40"/>
      <c r="B225" s="41"/>
      <c r="C225" s="42"/>
      <c r="D225" s="219" t="s">
        <v>150</v>
      </c>
      <c r="E225" s="42"/>
      <c r="F225" s="220" t="s">
        <v>2300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150</v>
      </c>
      <c r="AU225" s="19" t="s">
        <v>14</v>
      </c>
    </row>
    <row r="226" s="2" customFormat="1" ht="16.5" customHeight="1">
      <c r="A226" s="40"/>
      <c r="B226" s="41"/>
      <c r="C226" s="268" t="s">
        <v>539</v>
      </c>
      <c r="D226" s="268" t="s">
        <v>329</v>
      </c>
      <c r="E226" s="269" t="s">
        <v>2301</v>
      </c>
      <c r="F226" s="270" t="s">
        <v>2302</v>
      </c>
      <c r="G226" s="271" t="s">
        <v>303</v>
      </c>
      <c r="H226" s="272">
        <v>13.390000000000001</v>
      </c>
      <c r="I226" s="273"/>
      <c r="J226" s="274">
        <f>ROUND(I226*H226,2)</f>
        <v>0</v>
      </c>
      <c r="K226" s="270" t="s">
        <v>147</v>
      </c>
      <c r="L226" s="275"/>
      <c r="M226" s="276" t="s">
        <v>19</v>
      </c>
      <c r="N226" s="277" t="s">
        <v>44</v>
      </c>
      <c r="O226" s="86"/>
      <c r="P226" s="215">
        <f>O226*H226</f>
        <v>0</v>
      </c>
      <c r="Q226" s="215">
        <v>0.001</v>
      </c>
      <c r="R226" s="215">
        <f>Q226*H226</f>
        <v>0.013390000000000001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377</v>
      </c>
      <c r="AT226" s="217" t="s">
        <v>329</v>
      </c>
      <c r="AU226" s="217" t="s">
        <v>14</v>
      </c>
      <c r="AY226" s="19" t="s">
        <v>140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81</v>
      </c>
      <c r="BK226" s="218">
        <f>ROUND(I226*H226,2)</f>
        <v>0</v>
      </c>
      <c r="BL226" s="19" t="s">
        <v>248</v>
      </c>
      <c r="BM226" s="217" t="s">
        <v>2303</v>
      </c>
    </row>
    <row r="227" s="14" customFormat="1">
      <c r="A227" s="14"/>
      <c r="B227" s="235"/>
      <c r="C227" s="236"/>
      <c r="D227" s="226" t="s">
        <v>152</v>
      </c>
      <c r="E227" s="237" t="s">
        <v>19</v>
      </c>
      <c r="F227" s="238" t="s">
        <v>2304</v>
      </c>
      <c r="G227" s="236"/>
      <c r="H227" s="239">
        <v>13.390000000000001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152</v>
      </c>
      <c r="AU227" s="245" t="s">
        <v>14</v>
      </c>
      <c r="AV227" s="14" t="s">
        <v>14</v>
      </c>
      <c r="AW227" s="14" t="s">
        <v>33</v>
      </c>
      <c r="AX227" s="14" t="s">
        <v>81</v>
      </c>
      <c r="AY227" s="245" t="s">
        <v>140</v>
      </c>
    </row>
    <row r="228" s="2" customFormat="1" ht="24.15" customHeight="1">
      <c r="A228" s="40"/>
      <c r="B228" s="41"/>
      <c r="C228" s="206" t="s">
        <v>544</v>
      </c>
      <c r="D228" s="206" t="s">
        <v>143</v>
      </c>
      <c r="E228" s="207" t="s">
        <v>2305</v>
      </c>
      <c r="F228" s="208" t="s">
        <v>2306</v>
      </c>
      <c r="G228" s="209" t="s">
        <v>303</v>
      </c>
      <c r="H228" s="210">
        <v>159</v>
      </c>
      <c r="I228" s="211"/>
      <c r="J228" s="212">
        <f>ROUND(I228*H228,2)</f>
        <v>0</v>
      </c>
      <c r="K228" s="208" t="s">
        <v>147</v>
      </c>
      <c r="L228" s="46"/>
      <c r="M228" s="213" t="s">
        <v>19</v>
      </c>
      <c r="N228" s="214" t="s">
        <v>44</v>
      </c>
      <c r="O228" s="86"/>
      <c r="P228" s="215">
        <f>O228*H228</f>
        <v>0</v>
      </c>
      <c r="Q228" s="215">
        <v>4.0000000000000003E-05</v>
      </c>
      <c r="R228" s="215">
        <f>Q228*H228</f>
        <v>0.0063600000000000002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248</v>
      </c>
      <c r="AT228" s="217" t="s">
        <v>143</v>
      </c>
      <c r="AU228" s="217" t="s">
        <v>14</v>
      </c>
      <c r="AY228" s="19" t="s">
        <v>140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81</v>
      </c>
      <c r="BK228" s="218">
        <f>ROUND(I228*H228,2)</f>
        <v>0</v>
      </c>
      <c r="BL228" s="19" t="s">
        <v>248</v>
      </c>
      <c r="BM228" s="217" t="s">
        <v>2307</v>
      </c>
    </row>
    <row r="229" s="2" customFormat="1">
      <c r="A229" s="40"/>
      <c r="B229" s="41"/>
      <c r="C229" s="42"/>
      <c r="D229" s="219" t="s">
        <v>150</v>
      </c>
      <c r="E229" s="42"/>
      <c r="F229" s="220" t="s">
        <v>2308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150</v>
      </c>
      <c r="AU229" s="19" t="s">
        <v>14</v>
      </c>
    </row>
    <row r="230" s="2" customFormat="1" ht="24.15" customHeight="1">
      <c r="A230" s="40"/>
      <c r="B230" s="41"/>
      <c r="C230" s="206" t="s">
        <v>549</v>
      </c>
      <c r="D230" s="206" t="s">
        <v>143</v>
      </c>
      <c r="E230" s="207" t="s">
        <v>2309</v>
      </c>
      <c r="F230" s="208" t="s">
        <v>2310</v>
      </c>
      <c r="G230" s="209" t="s">
        <v>303</v>
      </c>
      <c r="H230" s="210">
        <v>36</v>
      </c>
      <c r="I230" s="211"/>
      <c r="J230" s="212">
        <f>ROUND(I230*H230,2)</f>
        <v>0</v>
      </c>
      <c r="K230" s="208" t="s">
        <v>147</v>
      </c>
      <c r="L230" s="46"/>
      <c r="M230" s="213" t="s">
        <v>19</v>
      </c>
      <c r="N230" s="214" t="s">
        <v>44</v>
      </c>
      <c r="O230" s="86"/>
      <c r="P230" s="215">
        <f>O230*H230</f>
        <v>0</v>
      </c>
      <c r="Q230" s="215">
        <v>4.0000000000000003E-05</v>
      </c>
      <c r="R230" s="215">
        <f>Q230*H230</f>
        <v>0.0014400000000000001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248</v>
      </c>
      <c r="AT230" s="217" t="s">
        <v>143</v>
      </c>
      <c r="AU230" s="217" t="s">
        <v>14</v>
      </c>
      <c r="AY230" s="19" t="s">
        <v>140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81</v>
      </c>
      <c r="BK230" s="218">
        <f>ROUND(I230*H230,2)</f>
        <v>0</v>
      </c>
      <c r="BL230" s="19" t="s">
        <v>248</v>
      </c>
      <c r="BM230" s="217" t="s">
        <v>2311</v>
      </c>
    </row>
    <row r="231" s="2" customFormat="1">
      <c r="A231" s="40"/>
      <c r="B231" s="41"/>
      <c r="C231" s="42"/>
      <c r="D231" s="219" t="s">
        <v>150</v>
      </c>
      <c r="E231" s="42"/>
      <c r="F231" s="220" t="s">
        <v>2312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150</v>
      </c>
      <c r="AU231" s="19" t="s">
        <v>14</v>
      </c>
    </row>
    <row r="232" s="14" customFormat="1">
      <c r="A232" s="14"/>
      <c r="B232" s="235"/>
      <c r="C232" s="236"/>
      <c r="D232" s="226" t="s">
        <v>152</v>
      </c>
      <c r="E232" s="237" t="s">
        <v>19</v>
      </c>
      <c r="F232" s="238" t="s">
        <v>2313</v>
      </c>
      <c r="G232" s="236"/>
      <c r="H232" s="239">
        <v>36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5" t="s">
        <v>152</v>
      </c>
      <c r="AU232" s="245" t="s">
        <v>14</v>
      </c>
      <c r="AV232" s="14" t="s">
        <v>14</v>
      </c>
      <c r="AW232" s="14" t="s">
        <v>33</v>
      </c>
      <c r="AX232" s="14" t="s">
        <v>81</v>
      </c>
      <c r="AY232" s="245" t="s">
        <v>140</v>
      </c>
    </row>
    <row r="233" s="2" customFormat="1" ht="24.15" customHeight="1">
      <c r="A233" s="40"/>
      <c r="B233" s="41"/>
      <c r="C233" s="206" t="s">
        <v>554</v>
      </c>
      <c r="D233" s="206" t="s">
        <v>143</v>
      </c>
      <c r="E233" s="207" t="s">
        <v>2314</v>
      </c>
      <c r="F233" s="208" t="s">
        <v>2315</v>
      </c>
      <c r="G233" s="209" t="s">
        <v>303</v>
      </c>
      <c r="H233" s="210">
        <v>23</v>
      </c>
      <c r="I233" s="211"/>
      <c r="J233" s="212">
        <f>ROUND(I233*H233,2)</f>
        <v>0</v>
      </c>
      <c r="K233" s="208" t="s">
        <v>147</v>
      </c>
      <c r="L233" s="46"/>
      <c r="M233" s="213" t="s">
        <v>19</v>
      </c>
      <c r="N233" s="214" t="s">
        <v>44</v>
      </c>
      <c r="O233" s="86"/>
      <c r="P233" s="215">
        <f>O233*H233</f>
        <v>0</v>
      </c>
      <c r="Q233" s="215">
        <v>4.0000000000000003E-05</v>
      </c>
      <c r="R233" s="215">
        <f>Q233*H233</f>
        <v>0.00092000000000000003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248</v>
      </c>
      <c r="AT233" s="217" t="s">
        <v>143</v>
      </c>
      <c r="AU233" s="217" t="s">
        <v>14</v>
      </c>
      <c r="AY233" s="19" t="s">
        <v>140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81</v>
      </c>
      <c r="BK233" s="218">
        <f>ROUND(I233*H233,2)</f>
        <v>0</v>
      </c>
      <c r="BL233" s="19" t="s">
        <v>248</v>
      </c>
      <c r="BM233" s="217" t="s">
        <v>2316</v>
      </c>
    </row>
    <row r="234" s="2" customFormat="1">
      <c r="A234" s="40"/>
      <c r="B234" s="41"/>
      <c r="C234" s="42"/>
      <c r="D234" s="219" t="s">
        <v>150</v>
      </c>
      <c r="E234" s="42"/>
      <c r="F234" s="220" t="s">
        <v>2317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150</v>
      </c>
      <c r="AU234" s="19" t="s">
        <v>14</v>
      </c>
    </row>
    <row r="235" s="14" customFormat="1">
      <c r="A235" s="14"/>
      <c r="B235" s="235"/>
      <c r="C235" s="236"/>
      <c r="D235" s="226" t="s">
        <v>152</v>
      </c>
      <c r="E235" s="237" t="s">
        <v>19</v>
      </c>
      <c r="F235" s="238" t="s">
        <v>2318</v>
      </c>
      <c r="G235" s="236"/>
      <c r="H235" s="239">
        <v>23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5" t="s">
        <v>152</v>
      </c>
      <c r="AU235" s="245" t="s">
        <v>14</v>
      </c>
      <c r="AV235" s="14" t="s">
        <v>14</v>
      </c>
      <c r="AW235" s="14" t="s">
        <v>33</v>
      </c>
      <c r="AX235" s="14" t="s">
        <v>81</v>
      </c>
      <c r="AY235" s="245" t="s">
        <v>140</v>
      </c>
    </row>
    <row r="236" s="2" customFormat="1" ht="33" customHeight="1">
      <c r="A236" s="40"/>
      <c r="B236" s="41"/>
      <c r="C236" s="206" t="s">
        <v>563</v>
      </c>
      <c r="D236" s="206" t="s">
        <v>143</v>
      </c>
      <c r="E236" s="207" t="s">
        <v>2319</v>
      </c>
      <c r="F236" s="208" t="s">
        <v>2320</v>
      </c>
      <c r="G236" s="209" t="s">
        <v>303</v>
      </c>
      <c r="H236" s="210">
        <v>77.359999999999999</v>
      </c>
      <c r="I236" s="211"/>
      <c r="J236" s="212">
        <f>ROUND(I236*H236,2)</f>
        <v>0</v>
      </c>
      <c r="K236" s="208" t="s">
        <v>147</v>
      </c>
      <c r="L236" s="46"/>
      <c r="M236" s="213" t="s">
        <v>19</v>
      </c>
      <c r="N236" s="214" t="s">
        <v>44</v>
      </c>
      <c r="O236" s="86"/>
      <c r="P236" s="215">
        <f>O236*H236</f>
        <v>0</v>
      </c>
      <c r="Q236" s="215">
        <v>0.00020000000000000001</v>
      </c>
      <c r="R236" s="215">
        <f>Q236*H236</f>
        <v>0.015472000000000001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248</v>
      </c>
      <c r="AT236" s="217" t="s">
        <v>143</v>
      </c>
      <c r="AU236" s="217" t="s">
        <v>14</v>
      </c>
      <c r="AY236" s="19" t="s">
        <v>140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81</v>
      </c>
      <c r="BK236" s="218">
        <f>ROUND(I236*H236,2)</f>
        <v>0</v>
      </c>
      <c r="BL236" s="19" t="s">
        <v>248</v>
      </c>
      <c r="BM236" s="217" t="s">
        <v>2321</v>
      </c>
    </row>
    <row r="237" s="2" customFormat="1">
      <c r="A237" s="40"/>
      <c r="B237" s="41"/>
      <c r="C237" s="42"/>
      <c r="D237" s="219" t="s">
        <v>150</v>
      </c>
      <c r="E237" s="42"/>
      <c r="F237" s="220" t="s">
        <v>2322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150</v>
      </c>
      <c r="AU237" s="19" t="s">
        <v>14</v>
      </c>
    </row>
    <row r="238" s="14" customFormat="1">
      <c r="A238" s="14"/>
      <c r="B238" s="235"/>
      <c r="C238" s="236"/>
      <c r="D238" s="226" t="s">
        <v>152</v>
      </c>
      <c r="E238" s="237" t="s">
        <v>19</v>
      </c>
      <c r="F238" s="238" t="s">
        <v>2323</v>
      </c>
      <c r="G238" s="236"/>
      <c r="H238" s="239">
        <v>77.359999999999999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5" t="s">
        <v>152</v>
      </c>
      <c r="AU238" s="245" t="s">
        <v>14</v>
      </c>
      <c r="AV238" s="14" t="s">
        <v>14</v>
      </c>
      <c r="AW238" s="14" t="s">
        <v>33</v>
      </c>
      <c r="AX238" s="14" t="s">
        <v>81</v>
      </c>
      <c r="AY238" s="245" t="s">
        <v>140</v>
      </c>
    </row>
    <row r="239" s="2" customFormat="1" ht="33" customHeight="1">
      <c r="A239" s="40"/>
      <c r="B239" s="41"/>
      <c r="C239" s="206" t="s">
        <v>568</v>
      </c>
      <c r="D239" s="206" t="s">
        <v>143</v>
      </c>
      <c r="E239" s="207" t="s">
        <v>2324</v>
      </c>
      <c r="F239" s="208" t="s">
        <v>2325</v>
      </c>
      <c r="G239" s="209" t="s">
        <v>303</v>
      </c>
      <c r="H239" s="210">
        <v>30</v>
      </c>
      <c r="I239" s="211"/>
      <c r="J239" s="212">
        <f>ROUND(I239*H239,2)</f>
        <v>0</v>
      </c>
      <c r="K239" s="208" t="s">
        <v>147</v>
      </c>
      <c r="L239" s="46"/>
      <c r="M239" s="213" t="s">
        <v>19</v>
      </c>
      <c r="N239" s="214" t="s">
        <v>44</v>
      </c>
      <c r="O239" s="86"/>
      <c r="P239" s="215">
        <f>O239*H239</f>
        <v>0</v>
      </c>
      <c r="Q239" s="215">
        <v>0.00024000000000000001</v>
      </c>
      <c r="R239" s="215">
        <f>Q239*H239</f>
        <v>0.0071999999999999998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248</v>
      </c>
      <c r="AT239" s="217" t="s">
        <v>143</v>
      </c>
      <c r="AU239" s="217" t="s">
        <v>14</v>
      </c>
      <c r="AY239" s="19" t="s">
        <v>140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81</v>
      </c>
      <c r="BK239" s="218">
        <f>ROUND(I239*H239,2)</f>
        <v>0</v>
      </c>
      <c r="BL239" s="19" t="s">
        <v>248</v>
      </c>
      <c r="BM239" s="217" t="s">
        <v>2326</v>
      </c>
    </row>
    <row r="240" s="2" customFormat="1">
      <c r="A240" s="40"/>
      <c r="B240" s="41"/>
      <c r="C240" s="42"/>
      <c r="D240" s="219" t="s">
        <v>150</v>
      </c>
      <c r="E240" s="42"/>
      <c r="F240" s="220" t="s">
        <v>2327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150</v>
      </c>
      <c r="AU240" s="19" t="s">
        <v>14</v>
      </c>
    </row>
    <row r="241" s="14" customFormat="1">
      <c r="A241" s="14"/>
      <c r="B241" s="235"/>
      <c r="C241" s="236"/>
      <c r="D241" s="226" t="s">
        <v>152</v>
      </c>
      <c r="E241" s="237" t="s">
        <v>19</v>
      </c>
      <c r="F241" s="238" t="s">
        <v>2328</v>
      </c>
      <c r="G241" s="236"/>
      <c r="H241" s="239">
        <v>30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5" t="s">
        <v>152</v>
      </c>
      <c r="AU241" s="245" t="s">
        <v>14</v>
      </c>
      <c r="AV241" s="14" t="s">
        <v>14</v>
      </c>
      <c r="AW241" s="14" t="s">
        <v>33</v>
      </c>
      <c r="AX241" s="14" t="s">
        <v>81</v>
      </c>
      <c r="AY241" s="245" t="s">
        <v>140</v>
      </c>
    </row>
    <row r="242" s="2" customFormat="1" ht="16.5" customHeight="1">
      <c r="A242" s="40"/>
      <c r="B242" s="41"/>
      <c r="C242" s="206" t="s">
        <v>573</v>
      </c>
      <c r="D242" s="206" t="s">
        <v>143</v>
      </c>
      <c r="E242" s="207" t="s">
        <v>2329</v>
      </c>
      <c r="F242" s="208" t="s">
        <v>2330</v>
      </c>
      <c r="G242" s="209" t="s">
        <v>146</v>
      </c>
      <c r="H242" s="210">
        <v>66</v>
      </c>
      <c r="I242" s="211"/>
      <c r="J242" s="212">
        <f>ROUND(I242*H242,2)</f>
        <v>0</v>
      </c>
      <c r="K242" s="208" t="s">
        <v>147</v>
      </c>
      <c r="L242" s="46"/>
      <c r="M242" s="213" t="s">
        <v>19</v>
      </c>
      <c r="N242" s="214" t="s">
        <v>44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248</v>
      </c>
      <c r="AT242" s="217" t="s">
        <v>143</v>
      </c>
      <c r="AU242" s="217" t="s">
        <v>14</v>
      </c>
      <c r="AY242" s="19" t="s">
        <v>140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81</v>
      </c>
      <c r="BK242" s="218">
        <f>ROUND(I242*H242,2)</f>
        <v>0</v>
      </c>
      <c r="BL242" s="19" t="s">
        <v>248</v>
      </c>
      <c r="BM242" s="217" t="s">
        <v>2331</v>
      </c>
    </row>
    <row r="243" s="2" customFormat="1">
      <c r="A243" s="40"/>
      <c r="B243" s="41"/>
      <c r="C243" s="42"/>
      <c r="D243" s="219" t="s">
        <v>150</v>
      </c>
      <c r="E243" s="42"/>
      <c r="F243" s="220" t="s">
        <v>2332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150</v>
      </c>
      <c r="AU243" s="19" t="s">
        <v>14</v>
      </c>
    </row>
    <row r="244" s="14" customFormat="1">
      <c r="A244" s="14"/>
      <c r="B244" s="235"/>
      <c r="C244" s="236"/>
      <c r="D244" s="226" t="s">
        <v>152</v>
      </c>
      <c r="E244" s="237" t="s">
        <v>19</v>
      </c>
      <c r="F244" s="238" t="s">
        <v>2333</v>
      </c>
      <c r="G244" s="236"/>
      <c r="H244" s="239">
        <v>34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5" t="s">
        <v>152</v>
      </c>
      <c r="AU244" s="245" t="s">
        <v>14</v>
      </c>
      <c r="AV244" s="14" t="s">
        <v>14</v>
      </c>
      <c r="AW244" s="14" t="s">
        <v>33</v>
      </c>
      <c r="AX244" s="14" t="s">
        <v>73</v>
      </c>
      <c r="AY244" s="245" t="s">
        <v>140</v>
      </c>
    </row>
    <row r="245" s="14" customFormat="1">
      <c r="A245" s="14"/>
      <c r="B245" s="235"/>
      <c r="C245" s="236"/>
      <c r="D245" s="226" t="s">
        <v>152</v>
      </c>
      <c r="E245" s="237" t="s">
        <v>19</v>
      </c>
      <c r="F245" s="238" t="s">
        <v>2334</v>
      </c>
      <c r="G245" s="236"/>
      <c r="H245" s="239">
        <v>32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5" t="s">
        <v>152</v>
      </c>
      <c r="AU245" s="245" t="s">
        <v>14</v>
      </c>
      <c r="AV245" s="14" t="s">
        <v>14</v>
      </c>
      <c r="AW245" s="14" t="s">
        <v>33</v>
      </c>
      <c r="AX245" s="14" t="s">
        <v>73</v>
      </c>
      <c r="AY245" s="245" t="s">
        <v>140</v>
      </c>
    </row>
    <row r="246" s="15" customFormat="1">
      <c r="A246" s="15"/>
      <c r="B246" s="246"/>
      <c r="C246" s="247"/>
      <c r="D246" s="226" t="s">
        <v>152</v>
      </c>
      <c r="E246" s="248" t="s">
        <v>19</v>
      </c>
      <c r="F246" s="249" t="s">
        <v>189</v>
      </c>
      <c r="G246" s="247"/>
      <c r="H246" s="250">
        <v>66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6" t="s">
        <v>152</v>
      </c>
      <c r="AU246" s="256" t="s">
        <v>14</v>
      </c>
      <c r="AV246" s="15" t="s">
        <v>148</v>
      </c>
      <c r="AW246" s="15" t="s">
        <v>33</v>
      </c>
      <c r="AX246" s="15" t="s">
        <v>81</v>
      </c>
      <c r="AY246" s="256" t="s">
        <v>140</v>
      </c>
    </row>
    <row r="247" s="2" customFormat="1" ht="16.5" customHeight="1">
      <c r="A247" s="40"/>
      <c r="B247" s="41"/>
      <c r="C247" s="206" t="s">
        <v>603</v>
      </c>
      <c r="D247" s="206" t="s">
        <v>143</v>
      </c>
      <c r="E247" s="207" t="s">
        <v>2335</v>
      </c>
      <c r="F247" s="208" t="s">
        <v>2336</v>
      </c>
      <c r="G247" s="209" t="s">
        <v>146</v>
      </c>
      <c r="H247" s="210">
        <v>4</v>
      </c>
      <c r="I247" s="211"/>
      <c r="J247" s="212">
        <f>ROUND(I247*H247,2)</f>
        <v>0</v>
      </c>
      <c r="K247" s="208" t="s">
        <v>147</v>
      </c>
      <c r="L247" s="46"/>
      <c r="M247" s="213" t="s">
        <v>19</v>
      </c>
      <c r="N247" s="214" t="s">
        <v>44</v>
      </c>
      <c r="O247" s="86"/>
      <c r="P247" s="215">
        <f>O247*H247</f>
        <v>0</v>
      </c>
      <c r="Q247" s="215">
        <v>0.00022000000000000001</v>
      </c>
      <c r="R247" s="215">
        <f>Q247*H247</f>
        <v>0.00088000000000000003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248</v>
      </c>
      <c r="AT247" s="217" t="s">
        <v>143</v>
      </c>
      <c r="AU247" s="217" t="s">
        <v>14</v>
      </c>
      <c r="AY247" s="19" t="s">
        <v>140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81</v>
      </c>
      <c r="BK247" s="218">
        <f>ROUND(I247*H247,2)</f>
        <v>0</v>
      </c>
      <c r="BL247" s="19" t="s">
        <v>248</v>
      </c>
      <c r="BM247" s="217" t="s">
        <v>2337</v>
      </c>
    </row>
    <row r="248" s="2" customFormat="1">
      <c r="A248" s="40"/>
      <c r="B248" s="41"/>
      <c r="C248" s="42"/>
      <c r="D248" s="219" t="s">
        <v>150</v>
      </c>
      <c r="E248" s="42"/>
      <c r="F248" s="220" t="s">
        <v>2338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150</v>
      </c>
      <c r="AU248" s="19" t="s">
        <v>14</v>
      </c>
    </row>
    <row r="249" s="2" customFormat="1" ht="21.75" customHeight="1">
      <c r="A249" s="40"/>
      <c r="B249" s="41"/>
      <c r="C249" s="206" t="s">
        <v>615</v>
      </c>
      <c r="D249" s="206" t="s">
        <v>143</v>
      </c>
      <c r="E249" s="207" t="s">
        <v>2339</v>
      </c>
      <c r="F249" s="208" t="s">
        <v>2340</v>
      </c>
      <c r="G249" s="209" t="s">
        <v>146</v>
      </c>
      <c r="H249" s="210">
        <v>8</v>
      </c>
      <c r="I249" s="211"/>
      <c r="J249" s="212">
        <f>ROUND(I249*H249,2)</f>
        <v>0</v>
      </c>
      <c r="K249" s="208" t="s">
        <v>147</v>
      </c>
      <c r="L249" s="46"/>
      <c r="M249" s="213" t="s">
        <v>19</v>
      </c>
      <c r="N249" s="214" t="s">
        <v>44</v>
      </c>
      <c r="O249" s="86"/>
      <c r="P249" s="215">
        <f>O249*H249</f>
        <v>0</v>
      </c>
      <c r="Q249" s="215">
        <v>0.00027</v>
      </c>
      <c r="R249" s="215">
        <f>Q249*H249</f>
        <v>0.00216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248</v>
      </c>
      <c r="AT249" s="217" t="s">
        <v>143</v>
      </c>
      <c r="AU249" s="217" t="s">
        <v>14</v>
      </c>
      <c r="AY249" s="19" t="s">
        <v>140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81</v>
      </c>
      <c r="BK249" s="218">
        <f>ROUND(I249*H249,2)</f>
        <v>0</v>
      </c>
      <c r="BL249" s="19" t="s">
        <v>248</v>
      </c>
      <c r="BM249" s="217" t="s">
        <v>2341</v>
      </c>
    </row>
    <row r="250" s="2" customFormat="1">
      <c r="A250" s="40"/>
      <c r="B250" s="41"/>
      <c r="C250" s="42"/>
      <c r="D250" s="219" t="s">
        <v>150</v>
      </c>
      <c r="E250" s="42"/>
      <c r="F250" s="220" t="s">
        <v>2342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150</v>
      </c>
      <c r="AU250" s="19" t="s">
        <v>14</v>
      </c>
    </row>
    <row r="251" s="2" customFormat="1" ht="21.75" customHeight="1">
      <c r="A251" s="40"/>
      <c r="B251" s="41"/>
      <c r="C251" s="206" t="s">
        <v>623</v>
      </c>
      <c r="D251" s="206" t="s">
        <v>143</v>
      </c>
      <c r="E251" s="207" t="s">
        <v>2343</v>
      </c>
      <c r="F251" s="208" t="s">
        <v>2344</v>
      </c>
      <c r="G251" s="209" t="s">
        <v>146</v>
      </c>
      <c r="H251" s="210">
        <v>5</v>
      </c>
      <c r="I251" s="211"/>
      <c r="J251" s="212">
        <f>ROUND(I251*H251,2)</f>
        <v>0</v>
      </c>
      <c r="K251" s="208" t="s">
        <v>147</v>
      </c>
      <c r="L251" s="46"/>
      <c r="M251" s="213" t="s">
        <v>19</v>
      </c>
      <c r="N251" s="214" t="s">
        <v>44</v>
      </c>
      <c r="O251" s="86"/>
      <c r="P251" s="215">
        <f>O251*H251</f>
        <v>0</v>
      </c>
      <c r="Q251" s="215">
        <v>0.00040000000000000002</v>
      </c>
      <c r="R251" s="215">
        <f>Q251*H251</f>
        <v>0.002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248</v>
      </c>
      <c r="AT251" s="217" t="s">
        <v>143</v>
      </c>
      <c r="AU251" s="217" t="s">
        <v>14</v>
      </c>
      <c r="AY251" s="19" t="s">
        <v>140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81</v>
      </c>
      <c r="BK251" s="218">
        <f>ROUND(I251*H251,2)</f>
        <v>0</v>
      </c>
      <c r="BL251" s="19" t="s">
        <v>248</v>
      </c>
      <c r="BM251" s="217" t="s">
        <v>2345</v>
      </c>
    </row>
    <row r="252" s="2" customFormat="1">
      <c r="A252" s="40"/>
      <c r="B252" s="41"/>
      <c r="C252" s="42"/>
      <c r="D252" s="219" t="s">
        <v>150</v>
      </c>
      <c r="E252" s="42"/>
      <c r="F252" s="220" t="s">
        <v>2346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150</v>
      </c>
      <c r="AU252" s="19" t="s">
        <v>14</v>
      </c>
    </row>
    <row r="253" s="2" customFormat="1" ht="21.75" customHeight="1">
      <c r="A253" s="40"/>
      <c r="B253" s="41"/>
      <c r="C253" s="206" t="s">
        <v>628</v>
      </c>
      <c r="D253" s="206" t="s">
        <v>143</v>
      </c>
      <c r="E253" s="207" t="s">
        <v>2347</v>
      </c>
      <c r="F253" s="208" t="s">
        <v>2348</v>
      </c>
      <c r="G253" s="209" t="s">
        <v>146</v>
      </c>
      <c r="H253" s="210">
        <v>9</v>
      </c>
      <c r="I253" s="211"/>
      <c r="J253" s="212">
        <f>ROUND(I253*H253,2)</f>
        <v>0</v>
      </c>
      <c r="K253" s="208" t="s">
        <v>147</v>
      </c>
      <c r="L253" s="46"/>
      <c r="M253" s="213" t="s">
        <v>19</v>
      </c>
      <c r="N253" s="214" t="s">
        <v>44</v>
      </c>
      <c r="O253" s="86"/>
      <c r="P253" s="215">
        <f>O253*H253</f>
        <v>0</v>
      </c>
      <c r="Q253" s="215">
        <v>0.00056999999999999998</v>
      </c>
      <c r="R253" s="215">
        <f>Q253*H253</f>
        <v>0.00513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248</v>
      </c>
      <c r="AT253" s="217" t="s">
        <v>143</v>
      </c>
      <c r="AU253" s="217" t="s">
        <v>14</v>
      </c>
      <c r="AY253" s="19" t="s">
        <v>140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81</v>
      </c>
      <c r="BK253" s="218">
        <f>ROUND(I253*H253,2)</f>
        <v>0</v>
      </c>
      <c r="BL253" s="19" t="s">
        <v>248</v>
      </c>
      <c r="BM253" s="217" t="s">
        <v>2349</v>
      </c>
    </row>
    <row r="254" s="2" customFormat="1">
      <c r="A254" s="40"/>
      <c r="B254" s="41"/>
      <c r="C254" s="42"/>
      <c r="D254" s="219" t="s">
        <v>150</v>
      </c>
      <c r="E254" s="42"/>
      <c r="F254" s="220" t="s">
        <v>2350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150</v>
      </c>
      <c r="AU254" s="19" t="s">
        <v>14</v>
      </c>
    </row>
    <row r="255" s="14" customFormat="1">
      <c r="A255" s="14"/>
      <c r="B255" s="235"/>
      <c r="C255" s="236"/>
      <c r="D255" s="226" t="s">
        <v>152</v>
      </c>
      <c r="E255" s="237" t="s">
        <v>19</v>
      </c>
      <c r="F255" s="238" t="s">
        <v>2351</v>
      </c>
      <c r="G255" s="236"/>
      <c r="H255" s="239">
        <v>1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5" t="s">
        <v>152</v>
      </c>
      <c r="AU255" s="245" t="s">
        <v>14</v>
      </c>
      <c r="AV255" s="14" t="s">
        <v>14</v>
      </c>
      <c r="AW255" s="14" t="s">
        <v>33</v>
      </c>
      <c r="AX255" s="14" t="s">
        <v>73</v>
      </c>
      <c r="AY255" s="245" t="s">
        <v>140</v>
      </c>
    </row>
    <row r="256" s="14" customFormat="1">
      <c r="A256" s="14"/>
      <c r="B256" s="235"/>
      <c r="C256" s="236"/>
      <c r="D256" s="226" t="s">
        <v>152</v>
      </c>
      <c r="E256" s="237" t="s">
        <v>19</v>
      </c>
      <c r="F256" s="238" t="s">
        <v>2352</v>
      </c>
      <c r="G256" s="236"/>
      <c r="H256" s="239">
        <v>8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5" t="s">
        <v>152</v>
      </c>
      <c r="AU256" s="245" t="s">
        <v>14</v>
      </c>
      <c r="AV256" s="14" t="s">
        <v>14</v>
      </c>
      <c r="AW256" s="14" t="s">
        <v>33</v>
      </c>
      <c r="AX256" s="14" t="s">
        <v>73</v>
      </c>
      <c r="AY256" s="245" t="s">
        <v>140</v>
      </c>
    </row>
    <row r="257" s="15" customFormat="1">
      <c r="A257" s="15"/>
      <c r="B257" s="246"/>
      <c r="C257" s="247"/>
      <c r="D257" s="226" t="s">
        <v>152</v>
      </c>
      <c r="E257" s="248" t="s">
        <v>19</v>
      </c>
      <c r="F257" s="249" t="s">
        <v>189</v>
      </c>
      <c r="G257" s="247"/>
      <c r="H257" s="250">
        <v>9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6" t="s">
        <v>152</v>
      </c>
      <c r="AU257" s="256" t="s">
        <v>14</v>
      </c>
      <c r="AV257" s="15" t="s">
        <v>148</v>
      </c>
      <c r="AW257" s="15" t="s">
        <v>33</v>
      </c>
      <c r="AX257" s="15" t="s">
        <v>81</v>
      </c>
      <c r="AY257" s="256" t="s">
        <v>140</v>
      </c>
    </row>
    <row r="258" s="2" customFormat="1" ht="21.75" customHeight="1">
      <c r="A258" s="40"/>
      <c r="B258" s="41"/>
      <c r="C258" s="206" t="s">
        <v>633</v>
      </c>
      <c r="D258" s="206" t="s">
        <v>143</v>
      </c>
      <c r="E258" s="207" t="s">
        <v>2353</v>
      </c>
      <c r="F258" s="208" t="s">
        <v>2354</v>
      </c>
      <c r="G258" s="209" t="s">
        <v>146</v>
      </c>
      <c r="H258" s="210">
        <v>2</v>
      </c>
      <c r="I258" s="211"/>
      <c r="J258" s="212">
        <f>ROUND(I258*H258,2)</f>
        <v>0</v>
      </c>
      <c r="K258" s="208" t="s">
        <v>147</v>
      </c>
      <c r="L258" s="46"/>
      <c r="M258" s="213" t="s">
        <v>19</v>
      </c>
      <c r="N258" s="214" t="s">
        <v>44</v>
      </c>
      <c r="O258" s="86"/>
      <c r="P258" s="215">
        <f>O258*H258</f>
        <v>0</v>
      </c>
      <c r="Q258" s="215">
        <v>0.0011999999999999999</v>
      </c>
      <c r="R258" s="215">
        <f>Q258*H258</f>
        <v>0.0023999999999999998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248</v>
      </c>
      <c r="AT258" s="217" t="s">
        <v>143</v>
      </c>
      <c r="AU258" s="217" t="s">
        <v>14</v>
      </c>
      <c r="AY258" s="19" t="s">
        <v>140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81</v>
      </c>
      <c r="BK258" s="218">
        <f>ROUND(I258*H258,2)</f>
        <v>0</v>
      </c>
      <c r="BL258" s="19" t="s">
        <v>248</v>
      </c>
      <c r="BM258" s="217" t="s">
        <v>2355</v>
      </c>
    </row>
    <row r="259" s="2" customFormat="1">
      <c r="A259" s="40"/>
      <c r="B259" s="41"/>
      <c r="C259" s="42"/>
      <c r="D259" s="219" t="s">
        <v>150</v>
      </c>
      <c r="E259" s="42"/>
      <c r="F259" s="220" t="s">
        <v>2356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150</v>
      </c>
      <c r="AU259" s="19" t="s">
        <v>14</v>
      </c>
    </row>
    <row r="260" s="2" customFormat="1" ht="16.5" customHeight="1">
      <c r="A260" s="40"/>
      <c r="B260" s="41"/>
      <c r="C260" s="206" t="s">
        <v>647</v>
      </c>
      <c r="D260" s="206" t="s">
        <v>143</v>
      </c>
      <c r="E260" s="207" t="s">
        <v>2357</v>
      </c>
      <c r="F260" s="208" t="s">
        <v>2358</v>
      </c>
      <c r="G260" s="209" t="s">
        <v>146</v>
      </c>
      <c r="H260" s="210">
        <v>1</v>
      </c>
      <c r="I260" s="211"/>
      <c r="J260" s="212">
        <f>ROUND(I260*H260,2)</f>
        <v>0</v>
      </c>
      <c r="K260" s="208" t="s">
        <v>147</v>
      </c>
      <c r="L260" s="46"/>
      <c r="M260" s="213" t="s">
        <v>19</v>
      </c>
      <c r="N260" s="214" t="s">
        <v>44</v>
      </c>
      <c r="O260" s="86"/>
      <c r="P260" s="215">
        <f>O260*H260</f>
        <v>0</v>
      </c>
      <c r="Q260" s="215">
        <v>0.00232</v>
      </c>
      <c r="R260" s="215">
        <f>Q260*H260</f>
        <v>0.00232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248</v>
      </c>
      <c r="AT260" s="217" t="s">
        <v>143</v>
      </c>
      <c r="AU260" s="217" t="s">
        <v>14</v>
      </c>
      <c r="AY260" s="19" t="s">
        <v>140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81</v>
      </c>
      <c r="BK260" s="218">
        <f>ROUND(I260*H260,2)</f>
        <v>0</v>
      </c>
      <c r="BL260" s="19" t="s">
        <v>248</v>
      </c>
      <c r="BM260" s="217" t="s">
        <v>2359</v>
      </c>
    </row>
    <row r="261" s="2" customFormat="1">
      <c r="A261" s="40"/>
      <c r="B261" s="41"/>
      <c r="C261" s="42"/>
      <c r="D261" s="219" t="s">
        <v>150</v>
      </c>
      <c r="E261" s="42"/>
      <c r="F261" s="220" t="s">
        <v>2360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150</v>
      </c>
      <c r="AU261" s="19" t="s">
        <v>14</v>
      </c>
    </row>
    <row r="262" s="2" customFormat="1" ht="16.5" customHeight="1">
      <c r="A262" s="40"/>
      <c r="B262" s="41"/>
      <c r="C262" s="206" t="s">
        <v>653</v>
      </c>
      <c r="D262" s="206" t="s">
        <v>143</v>
      </c>
      <c r="E262" s="207" t="s">
        <v>2361</v>
      </c>
      <c r="F262" s="208" t="s">
        <v>2362</v>
      </c>
      <c r="G262" s="209" t="s">
        <v>146</v>
      </c>
      <c r="H262" s="210">
        <v>4</v>
      </c>
      <c r="I262" s="211"/>
      <c r="J262" s="212">
        <f>ROUND(I262*H262,2)</f>
        <v>0</v>
      </c>
      <c r="K262" s="208" t="s">
        <v>147</v>
      </c>
      <c r="L262" s="46"/>
      <c r="M262" s="213" t="s">
        <v>19</v>
      </c>
      <c r="N262" s="214" t="s">
        <v>44</v>
      </c>
      <c r="O262" s="86"/>
      <c r="P262" s="215">
        <f>O262*H262</f>
        <v>0</v>
      </c>
      <c r="Q262" s="215">
        <v>2.0000000000000002E-05</v>
      </c>
      <c r="R262" s="215">
        <f>Q262*H262</f>
        <v>8.0000000000000007E-05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248</v>
      </c>
      <c r="AT262" s="217" t="s">
        <v>143</v>
      </c>
      <c r="AU262" s="217" t="s">
        <v>14</v>
      </c>
      <c r="AY262" s="19" t="s">
        <v>140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81</v>
      </c>
      <c r="BK262" s="218">
        <f>ROUND(I262*H262,2)</f>
        <v>0</v>
      </c>
      <c r="BL262" s="19" t="s">
        <v>248</v>
      </c>
      <c r="BM262" s="217" t="s">
        <v>2363</v>
      </c>
    </row>
    <row r="263" s="2" customFormat="1">
      <c r="A263" s="40"/>
      <c r="B263" s="41"/>
      <c r="C263" s="42"/>
      <c r="D263" s="219" t="s">
        <v>150</v>
      </c>
      <c r="E263" s="42"/>
      <c r="F263" s="220" t="s">
        <v>2364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150</v>
      </c>
      <c r="AU263" s="19" t="s">
        <v>14</v>
      </c>
    </row>
    <row r="264" s="2" customFormat="1" ht="16.5" customHeight="1">
      <c r="A264" s="40"/>
      <c r="B264" s="41"/>
      <c r="C264" s="268" t="s">
        <v>658</v>
      </c>
      <c r="D264" s="268" t="s">
        <v>329</v>
      </c>
      <c r="E264" s="269" t="s">
        <v>794</v>
      </c>
      <c r="F264" s="270" t="s">
        <v>2365</v>
      </c>
      <c r="G264" s="271" t="s">
        <v>146</v>
      </c>
      <c r="H264" s="272">
        <v>4</v>
      </c>
      <c r="I264" s="273"/>
      <c r="J264" s="274">
        <f>ROUND(I264*H264,2)</f>
        <v>0</v>
      </c>
      <c r="K264" s="270" t="s">
        <v>19</v>
      </c>
      <c r="L264" s="275"/>
      <c r="M264" s="276" t="s">
        <v>19</v>
      </c>
      <c r="N264" s="277" t="s">
        <v>44</v>
      </c>
      <c r="O264" s="86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377</v>
      </c>
      <c r="AT264" s="217" t="s">
        <v>329</v>
      </c>
      <c r="AU264" s="217" t="s">
        <v>14</v>
      </c>
      <c r="AY264" s="19" t="s">
        <v>140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81</v>
      </c>
      <c r="BK264" s="218">
        <f>ROUND(I264*H264,2)</f>
        <v>0</v>
      </c>
      <c r="BL264" s="19" t="s">
        <v>248</v>
      </c>
      <c r="BM264" s="217" t="s">
        <v>2366</v>
      </c>
    </row>
    <row r="265" s="2" customFormat="1" ht="21.75" customHeight="1">
      <c r="A265" s="40"/>
      <c r="B265" s="41"/>
      <c r="C265" s="206" t="s">
        <v>664</v>
      </c>
      <c r="D265" s="206" t="s">
        <v>143</v>
      </c>
      <c r="E265" s="207" t="s">
        <v>2367</v>
      </c>
      <c r="F265" s="208" t="s">
        <v>2368</v>
      </c>
      <c r="G265" s="209" t="s">
        <v>1758</v>
      </c>
      <c r="H265" s="210">
        <v>2</v>
      </c>
      <c r="I265" s="211"/>
      <c r="J265" s="212">
        <f>ROUND(I265*H265,2)</f>
        <v>0</v>
      </c>
      <c r="K265" s="208" t="s">
        <v>147</v>
      </c>
      <c r="L265" s="46"/>
      <c r="M265" s="213" t="s">
        <v>19</v>
      </c>
      <c r="N265" s="214" t="s">
        <v>44</v>
      </c>
      <c r="O265" s="86"/>
      <c r="P265" s="215">
        <f>O265*H265</f>
        <v>0</v>
      </c>
      <c r="Q265" s="215">
        <v>0.0292</v>
      </c>
      <c r="R265" s="215">
        <f>Q265*H265</f>
        <v>0.058400000000000001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248</v>
      </c>
      <c r="AT265" s="217" t="s">
        <v>143</v>
      </c>
      <c r="AU265" s="217" t="s">
        <v>14</v>
      </c>
      <c r="AY265" s="19" t="s">
        <v>140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9" t="s">
        <v>81</v>
      </c>
      <c r="BK265" s="218">
        <f>ROUND(I265*H265,2)</f>
        <v>0</v>
      </c>
      <c r="BL265" s="19" t="s">
        <v>248</v>
      </c>
      <c r="BM265" s="217" t="s">
        <v>2369</v>
      </c>
    </row>
    <row r="266" s="2" customFormat="1">
      <c r="A266" s="40"/>
      <c r="B266" s="41"/>
      <c r="C266" s="42"/>
      <c r="D266" s="219" t="s">
        <v>150</v>
      </c>
      <c r="E266" s="42"/>
      <c r="F266" s="220" t="s">
        <v>2370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150</v>
      </c>
      <c r="AU266" s="19" t="s">
        <v>14</v>
      </c>
    </row>
    <row r="267" s="2" customFormat="1" ht="24.15" customHeight="1">
      <c r="A267" s="40"/>
      <c r="B267" s="41"/>
      <c r="C267" s="206" t="s">
        <v>669</v>
      </c>
      <c r="D267" s="206" t="s">
        <v>143</v>
      </c>
      <c r="E267" s="207" t="s">
        <v>2371</v>
      </c>
      <c r="F267" s="208" t="s">
        <v>2372</v>
      </c>
      <c r="G267" s="209" t="s">
        <v>303</v>
      </c>
      <c r="H267" s="210">
        <v>9</v>
      </c>
      <c r="I267" s="211"/>
      <c r="J267" s="212">
        <f>ROUND(I267*H267,2)</f>
        <v>0</v>
      </c>
      <c r="K267" s="208" t="s">
        <v>147</v>
      </c>
      <c r="L267" s="46"/>
      <c r="M267" s="213" t="s">
        <v>19</v>
      </c>
      <c r="N267" s="214" t="s">
        <v>44</v>
      </c>
      <c r="O267" s="86"/>
      <c r="P267" s="215">
        <f>O267*H267</f>
        <v>0</v>
      </c>
      <c r="Q267" s="215">
        <v>0.00019000000000000001</v>
      </c>
      <c r="R267" s="215">
        <f>Q267*H267</f>
        <v>0.0017100000000000002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248</v>
      </c>
      <c r="AT267" s="217" t="s">
        <v>143</v>
      </c>
      <c r="AU267" s="217" t="s">
        <v>14</v>
      </c>
      <c r="AY267" s="19" t="s">
        <v>140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81</v>
      </c>
      <c r="BK267" s="218">
        <f>ROUND(I267*H267,2)</f>
        <v>0</v>
      </c>
      <c r="BL267" s="19" t="s">
        <v>248</v>
      </c>
      <c r="BM267" s="217" t="s">
        <v>2373</v>
      </c>
    </row>
    <row r="268" s="2" customFormat="1">
      <c r="A268" s="40"/>
      <c r="B268" s="41"/>
      <c r="C268" s="42"/>
      <c r="D268" s="219" t="s">
        <v>150</v>
      </c>
      <c r="E268" s="42"/>
      <c r="F268" s="220" t="s">
        <v>2374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150</v>
      </c>
      <c r="AU268" s="19" t="s">
        <v>14</v>
      </c>
    </row>
    <row r="269" s="2" customFormat="1" ht="24.15" customHeight="1">
      <c r="A269" s="40"/>
      <c r="B269" s="41"/>
      <c r="C269" s="206" t="s">
        <v>675</v>
      </c>
      <c r="D269" s="206" t="s">
        <v>143</v>
      </c>
      <c r="E269" s="207" t="s">
        <v>2375</v>
      </c>
      <c r="F269" s="208" t="s">
        <v>2376</v>
      </c>
      <c r="G269" s="209" t="s">
        <v>303</v>
      </c>
      <c r="H269" s="210">
        <v>291.36000000000001</v>
      </c>
      <c r="I269" s="211"/>
      <c r="J269" s="212">
        <f>ROUND(I269*H269,2)</f>
        <v>0</v>
      </c>
      <c r="K269" s="208" t="s">
        <v>147</v>
      </c>
      <c r="L269" s="46"/>
      <c r="M269" s="213" t="s">
        <v>19</v>
      </c>
      <c r="N269" s="214" t="s">
        <v>44</v>
      </c>
      <c r="O269" s="86"/>
      <c r="P269" s="215">
        <f>O269*H269</f>
        <v>0</v>
      </c>
      <c r="Q269" s="215">
        <v>2.0000000000000002E-05</v>
      </c>
      <c r="R269" s="215">
        <f>Q269*H269</f>
        <v>0.0058272000000000011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248</v>
      </c>
      <c r="AT269" s="217" t="s">
        <v>143</v>
      </c>
      <c r="AU269" s="217" t="s">
        <v>14</v>
      </c>
      <c r="AY269" s="19" t="s">
        <v>140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81</v>
      </c>
      <c r="BK269" s="218">
        <f>ROUND(I269*H269,2)</f>
        <v>0</v>
      </c>
      <c r="BL269" s="19" t="s">
        <v>248</v>
      </c>
      <c r="BM269" s="217" t="s">
        <v>2377</v>
      </c>
    </row>
    <row r="270" s="2" customFormat="1">
      <c r="A270" s="40"/>
      <c r="B270" s="41"/>
      <c r="C270" s="42"/>
      <c r="D270" s="219" t="s">
        <v>150</v>
      </c>
      <c r="E270" s="42"/>
      <c r="F270" s="220" t="s">
        <v>2378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150</v>
      </c>
      <c r="AU270" s="19" t="s">
        <v>14</v>
      </c>
    </row>
    <row r="271" s="14" customFormat="1">
      <c r="A271" s="14"/>
      <c r="B271" s="235"/>
      <c r="C271" s="236"/>
      <c r="D271" s="226" t="s">
        <v>152</v>
      </c>
      <c r="E271" s="237" t="s">
        <v>19</v>
      </c>
      <c r="F271" s="238" t="s">
        <v>2379</v>
      </c>
      <c r="G271" s="236"/>
      <c r="H271" s="239">
        <v>187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152</v>
      </c>
      <c r="AU271" s="245" t="s">
        <v>14</v>
      </c>
      <c r="AV271" s="14" t="s">
        <v>14</v>
      </c>
      <c r="AW271" s="14" t="s">
        <v>33</v>
      </c>
      <c r="AX271" s="14" t="s">
        <v>73</v>
      </c>
      <c r="AY271" s="245" t="s">
        <v>140</v>
      </c>
    </row>
    <row r="272" s="14" customFormat="1">
      <c r="A272" s="14"/>
      <c r="B272" s="235"/>
      <c r="C272" s="236"/>
      <c r="D272" s="226" t="s">
        <v>152</v>
      </c>
      <c r="E272" s="237" t="s">
        <v>19</v>
      </c>
      <c r="F272" s="238" t="s">
        <v>2380</v>
      </c>
      <c r="G272" s="236"/>
      <c r="H272" s="239">
        <v>94.359999999999999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152</v>
      </c>
      <c r="AU272" s="245" t="s">
        <v>14</v>
      </c>
      <c r="AV272" s="14" t="s">
        <v>14</v>
      </c>
      <c r="AW272" s="14" t="s">
        <v>33</v>
      </c>
      <c r="AX272" s="14" t="s">
        <v>73</v>
      </c>
      <c r="AY272" s="245" t="s">
        <v>140</v>
      </c>
    </row>
    <row r="273" s="14" customFormat="1">
      <c r="A273" s="14"/>
      <c r="B273" s="235"/>
      <c r="C273" s="236"/>
      <c r="D273" s="226" t="s">
        <v>152</v>
      </c>
      <c r="E273" s="237" t="s">
        <v>19</v>
      </c>
      <c r="F273" s="238" t="s">
        <v>2381</v>
      </c>
      <c r="G273" s="236"/>
      <c r="H273" s="239">
        <v>10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5" t="s">
        <v>152</v>
      </c>
      <c r="AU273" s="245" t="s">
        <v>14</v>
      </c>
      <c r="AV273" s="14" t="s">
        <v>14</v>
      </c>
      <c r="AW273" s="14" t="s">
        <v>33</v>
      </c>
      <c r="AX273" s="14" t="s">
        <v>73</v>
      </c>
      <c r="AY273" s="245" t="s">
        <v>140</v>
      </c>
    </row>
    <row r="274" s="15" customFormat="1">
      <c r="A274" s="15"/>
      <c r="B274" s="246"/>
      <c r="C274" s="247"/>
      <c r="D274" s="226" t="s">
        <v>152</v>
      </c>
      <c r="E274" s="248" t="s">
        <v>19</v>
      </c>
      <c r="F274" s="249" t="s">
        <v>189</v>
      </c>
      <c r="G274" s="247"/>
      <c r="H274" s="250">
        <v>291.36000000000001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6" t="s">
        <v>152</v>
      </c>
      <c r="AU274" s="256" t="s">
        <v>14</v>
      </c>
      <c r="AV274" s="15" t="s">
        <v>148</v>
      </c>
      <c r="AW274" s="15" t="s">
        <v>33</v>
      </c>
      <c r="AX274" s="15" t="s">
        <v>81</v>
      </c>
      <c r="AY274" s="256" t="s">
        <v>140</v>
      </c>
    </row>
    <row r="275" s="2" customFormat="1" ht="24.15" customHeight="1">
      <c r="A275" s="40"/>
      <c r="B275" s="41"/>
      <c r="C275" s="206" t="s">
        <v>680</v>
      </c>
      <c r="D275" s="206" t="s">
        <v>143</v>
      </c>
      <c r="E275" s="207" t="s">
        <v>2382</v>
      </c>
      <c r="F275" s="208" t="s">
        <v>2383</v>
      </c>
      <c r="G275" s="209" t="s">
        <v>303</v>
      </c>
      <c r="H275" s="210">
        <v>34</v>
      </c>
      <c r="I275" s="211"/>
      <c r="J275" s="212">
        <f>ROUND(I275*H275,2)</f>
        <v>0</v>
      </c>
      <c r="K275" s="208" t="s">
        <v>147</v>
      </c>
      <c r="L275" s="46"/>
      <c r="M275" s="213" t="s">
        <v>19</v>
      </c>
      <c r="N275" s="214" t="s">
        <v>44</v>
      </c>
      <c r="O275" s="86"/>
      <c r="P275" s="215">
        <f>O275*H275</f>
        <v>0</v>
      </c>
      <c r="Q275" s="215">
        <v>6.0000000000000002E-05</v>
      </c>
      <c r="R275" s="215">
        <f>Q275*H275</f>
        <v>0.0020400000000000001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248</v>
      </c>
      <c r="AT275" s="217" t="s">
        <v>143</v>
      </c>
      <c r="AU275" s="217" t="s">
        <v>14</v>
      </c>
      <c r="AY275" s="19" t="s">
        <v>140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81</v>
      </c>
      <c r="BK275" s="218">
        <f>ROUND(I275*H275,2)</f>
        <v>0</v>
      </c>
      <c r="BL275" s="19" t="s">
        <v>248</v>
      </c>
      <c r="BM275" s="217" t="s">
        <v>2384</v>
      </c>
    </row>
    <row r="276" s="2" customFormat="1">
      <c r="A276" s="40"/>
      <c r="B276" s="41"/>
      <c r="C276" s="42"/>
      <c r="D276" s="219" t="s">
        <v>150</v>
      </c>
      <c r="E276" s="42"/>
      <c r="F276" s="220" t="s">
        <v>2385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150</v>
      </c>
      <c r="AU276" s="19" t="s">
        <v>14</v>
      </c>
    </row>
    <row r="277" s="14" customFormat="1">
      <c r="A277" s="14"/>
      <c r="B277" s="235"/>
      <c r="C277" s="236"/>
      <c r="D277" s="226" t="s">
        <v>152</v>
      </c>
      <c r="E277" s="237" t="s">
        <v>19</v>
      </c>
      <c r="F277" s="238" t="s">
        <v>2386</v>
      </c>
      <c r="G277" s="236"/>
      <c r="H277" s="239">
        <v>21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5" t="s">
        <v>152</v>
      </c>
      <c r="AU277" s="245" t="s">
        <v>14</v>
      </c>
      <c r="AV277" s="14" t="s">
        <v>14</v>
      </c>
      <c r="AW277" s="14" t="s">
        <v>33</v>
      </c>
      <c r="AX277" s="14" t="s">
        <v>73</v>
      </c>
      <c r="AY277" s="245" t="s">
        <v>140</v>
      </c>
    </row>
    <row r="278" s="14" customFormat="1">
      <c r="A278" s="14"/>
      <c r="B278" s="235"/>
      <c r="C278" s="236"/>
      <c r="D278" s="226" t="s">
        <v>152</v>
      </c>
      <c r="E278" s="237" t="s">
        <v>19</v>
      </c>
      <c r="F278" s="238" t="s">
        <v>2387</v>
      </c>
      <c r="G278" s="236"/>
      <c r="H278" s="239">
        <v>13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152</v>
      </c>
      <c r="AU278" s="245" t="s">
        <v>14</v>
      </c>
      <c r="AV278" s="14" t="s">
        <v>14</v>
      </c>
      <c r="AW278" s="14" t="s">
        <v>33</v>
      </c>
      <c r="AX278" s="14" t="s">
        <v>73</v>
      </c>
      <c r="AY278" s="245" t="s">
        <v>140</v>
      </c>
    </row>
    <row r="279" s="15" customFormat="1">
      <c r="A279" s="15"/>
      <c r="B279" s="246"/>
      <c r="C279" s="247"/>
      <c r="D279" s="226" t="s">
        <v>152</v>
      </c>
      <c r="E279" s="248" t="s">
        <v>19</v>
      </c>
      <c r="F279" s="249" t="s">
        <v>189</v>
      </c>
      <c r="G279" s="247"/>
      <c r="H279" s="250">
        <v>34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6" t="s">
        <v>152</v>
      </c>
      <c r="AU279" s="256" t="s">
        <v>14</v>
      </c>
      <c r="AV279" s="15" t="s">
        <v>148</v>
      </c>
      <c r="AW279" s="15" t="s">
        <v>33</v>
      </c>
      <c r="AX279" s="15" t="s">
        <v>81</v>
      </c>
      <c r="AY279" s="256" t="s">
        <v>140</v>
      </c>
    </row>
    <row r="280" s="2" customFormat="1" ht="24.15" customHeight="1">
      <c r="A280" s="40"/>
      <c r="B280" s="41"/>
      <c r="C280" s="206" t="s">
        <v>685</v>
      </c>
      <c r="D280" s="206" t="s">
        <v>143</v>
      </c>
      <c r="E280" s="207" t="s">
        <v>2388</v>
      </c>
      <c r="F280" s="208" t="s">
        <v>2389</v>
      </c>
      <c r="G280" s="209" t="s">
        <v>814</v>
      </c>
      <c r="H280" s="278"/>
      <c r="I280" s="211"/>
      <c r="J280" s="212">
        <f>ROUND(I280*H280,2)</f>
        <v>0</v>
      </c>
      <c r="K280" s="208" t="s">
        <v>147</v>
      </c>
      <c r="L280" s="46"/>
      <c r="M280" s="213" t="s">
        <v>19</v>
      </c>
      <c r="N280" s="214" t="s">
        <v>44</v>
      </c>
      <c r="O280" s="86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248</v>
      </c>
      <c r="AT280" s="217" t="s">
        <v>143</v>
      </c>
      <c r="AU280" s="217" t="s">
        <v>14</v>
      </c>
      <c r="AY280" s="19" t="s">
        <v>140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81</v>
      </c>
      <c r="BK280" s="218">
        <f>ROUND(I280*H280,2)</f>
        <v>0</v>
      </c>
      <c r="BL280" s="19" t="s">
        <v>248</v>
      </c>
      <c r="BM280" s="217" t="s">
        <v>2390</v>
      </c>
    </row>
    <row r="281" s="2" customFormat="1">
      <c r="A281" s="40"/>
      <c r="B281" s="41"/>
      <c r="C281" s="42"/>
      <c r="D281" s="219" t="s">
        <v>150</v>
      </c>
      <c r="E281" s="42"/>
      <c r="F281" s="220" t="s">
        <v>2391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150</v>
      </c>
      <c r="AU281" s="19" t="s">
        <v>14</v>
      </c>
    </row>
    <row r="282" s="12" customFormat="1" ht="22.8" customHeight="1">
      <c r="A282" s="12"/>
      <c r="B282" s="190"/>
      <c r="C282" s="191"/>
      <c r="D282" s="192" t="s">
        <v>72</v>
      </c>
      <c r="E282" s="204" t="s">
        <v>2392</v>
      </c>
      <c r="F282" s="204" t="s">
        <v>2393</v>
      </c>
      <c r="G282" s="191"/>
      <c r="H282" s="191"/>
      <c r="I282" s="194"/>
      <c r="J282" s="205">
        <f>BK282</f>
        <v>0</v>
      </c>
      <c r="K282" s="191"/>
      <c r="L282" s="196"/>
      <c r="M282" s="197"/>
      <c r="N282" s="198"/>
      <c r="O282" s="198"/>
      <c r="P282" s="199">
        <f>SUM(P283:P357)</f>
        <v>0</v>
      </c>
      <c r="Q282" s="198"/>
      <c r="R282" s="199">
        <f>SUM(R283:R357)</f>
        <v>0.37672000000000005</v>
      </c>
      <c r="S282" s="198"/>
      <c r="T282" s="200">
        <f>SUM(T283:T357)</f>
        <v>0.51241999999999999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1" t="s">
        <v>14</v>
      </c>
      <c r="AT282" s="202" t="s">
        <v>72</v>
      </c>
      <c r="AU282" s="202" t="s">
        <v>81</v>
      </c>
      <c r="AY282" s="201" t="s">
        <v>140</v>
      </c>
      <c r="BK282" s="203">
        <f>SUM(BK283:BK357)</f>
        <v>0</v>
      </c>
    </row>
    <row r="283" s="2" customFormat="1" ht="16.5" customHeight="1">
      <c r="A283" s="40"/>
      <c r="B283" s="41"/>
      <c r="C283" s="206" t="s">
        <v>690</v>
      </c>
      <c r="D283" s="206" t="s">
        <v>143</v>
      </c>
      <c r="E283" s="207" t="s">
        <v>2394</v>
      </c>
      <c r="F283" s="208" t="s">
        <v>2395</v>
      </c>
      <c r="G283" s="209" t="s">
        <v>1758</v>
      </c>
      <c r="H283" s="210">
        <v>8</v>
      </c>
      <c r="I283" s="211"/>
      <c r="J283" s="212">
        <f>ROUND(I283*H283,2)</f>
        <v>0</v>
      </c>
      <c r="K283" s="208" t="s">
        <v>147</v>
      </c>
      <c r="L283" s="46"/>
      <c r="M283" s="213" t="s">
        <v>19</v>
      </c>
      <c r="N283" s="214" t="s">
        <v>44</v>
      </c>
      <c r="O283" s="86"/>
      <c r="P283" s="215">
        <f>O283*H283</f>
        <v>0</v>
      </c>
      <c r="Q283" s="215">
        <v>0</v>
      </c>
      <c r="R283" s="215">
        <f>Q283*H283</f>
        <v>0</v>
      </c>
      <c r="S283" s="215">
        <v>0.034200000000000001</v>
      </c>
      <c r="T283" s="216">
        <f>S283*H283</f>
        <v>0.27360000000000001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248</v>
      </c>
      <c r="AT283" s="217" t="s">
        <v>143</v>
      </c>
      <c r="AU283" s="217" t="s">
        <v>14</v>
      </c>
      <c r="AY283" s="19" t="s">
        <v>140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81</v>
      </c>
      <c r="BK283" s="218">
        <f>ROUND(I283*H283,2)</f>
        <v>0</v>
      </c>
      <c r="BL283" s="19" t="s">
        <v>248</v>
      </c>
      <c r="BM283" s="217" t="s">
        <v>2396</v>
      </c>
    </row>
    <row r="284" s="2" customFormat="1">
      <c r="A284" s="40"/>
      <c r="B284" s="41"/>
      <c r="C284" s="42"/>
      <c r="D284" s="219" t="s">
        <v>150</v>
      </c>
      <c r="E284" s="42"/>
      <c r="F284" s="220" t="s">
        <v>2397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150</v>
      </c>
      <c r="AU284" s="19" t="s">
        <v>14</v>
      </c>
    </row>
    <row r="285" s="14" customFormat="1">
      <c r="A285" s="14"/>
      <c r="B285" s="235"/>
      <c r="C285" s="236"/>
      <c r="D285" s="226" t="s">
        <v>152</v>
      </c>
      <c r="E285" s="237" t="s">
        <v>19</v>
      </c>
      <c r="F285" s="238" t="s">
        <v>2033</v>
      </c>
      <c r="G285" s="236"/>
      <c r="H285" s="239">
        <v>8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5" t="s">
        <v>152</v>
      </c>
      <c r="AU285" s="245" t="s">
        <v>14</v>
      </c>
      <c r="AV285" s="14" t="s">
        <v>14</v>
      </c>
      <c r="AW285" s="14" t="s">
        <v>33</v>
      </c>
      <c r="AX285" s="14" t="s">
        <v>81</v>
      </c>
      <c r="AY285" s="245" t="s">
        <v>140</v>
      </c>
    </row>
    <row r="286" s="2" customFormat="1" ht="21.75" customHeight="1">
      <c r="A286" s="40"/>
      <c r="B286" s="41"/>
      <c r="C286" s="206" t="s">
        <v>695</v>
      </c>
      <c r="D286" s="206" t="s">
        <v>143</v>
      </c>
      <c r="E286" s="207" t="s">
        <v>2398</v>
      </c>
      <c r="F286" s="208" t="s">
        <v>2399</v>
      </c>
      <c r="G286" s="209" t="s">
        <v>1758</v>
      </c>
      <c r="H286" s="210">
        <v>6</v>
      </c>
      <c r="I286" s="211"/>
      <c r="J286" s="212">
        <f>ROUND(I286*H286,2)</f>
        <v>0</v>
      </c>
      <c r="K286" s="208" t="s">
        <v>147</v>
      </c>
      <c r="L286" s="46"/>
      <c r="M286" s="213" t="s">
        <v>19</v>
      </c>
      <c r="N286" s="214" t="s">
        <v>44</v>
      </c>
      <c r="O286" s="86"/>
      <c r="P286" s="215">
        <f>O286*H286</f>
        <v>0</v>
      </c>
      <c r="Q286" s="215">
        <v>0.016969999999999999</v>
      </c>
      <c r="R286" s="215">
        <f>Q286*H286</f>
        <v>0.10181999999999999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248</v>
      </c>
      <c r="AT286" s="217" t="s">
        <v>143</v>
      </c>
      <c r="AU286" s="217" t="s">
        <v>14</v>
      </c>
      <c r="AY286" s="19" t="s">
        <v>140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81</v>
      </c>
      <c r="BK286" s="218">
        <f>ROUND(I286*H286,2)</f>
        <v>0</v>
      </c>
      <c r="BL286" s="19" t="s">
        <v>248</v>
      </c>
      <c r="BM286" s="217" t="s">
        <v>2400</v>
      </c>
    </row>
    <row r="287" s="2" customFormat="1">
      <c r="A287" s="40"/>
      <c r="B287" s="41"/>
      <c r="C287" s="42"/>
      <c r="D287" s="219" t="s">
        <v>150</v>
      </c>
      <c r="E287" s="42"/>
      <c r="F287" s="220" t="s">
        <v>2401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150</v>
      </c>
      <c r="AU287" s="19" t="s">
        <v>14</v>
      </c>
    </row>
    <row r="288" s="14" customFormat="1">
      <c r="A288" s="14"/>
      <c r="B288" s="235"/>
      <c r="C288" s="236"/>
      <c r="D288" s="226" t="s">
        <v>152</v>
      </c>
      <c r="E288" s="237" t="s">
        <v>19</v>
      </c>
      <c r="F288" s="238" t="s">
        <v>2214</v>
      </c>
      <c r="G288" s="236"/>
      <c r="H288" s="239">
        <v>6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5" t="s">
        <v>152</v>
      </c>
      <c r="AU288" s="245" t="s">
        <v>14</v>
      </c>
      <c r="AV288" s="14" t="s">
        <v>14</v>
      </c>
      <c r="AW288" s="14" t="s">
        <v>33</v>
      </c>
      <c r="AX288" s="14" t="s">
        <v>81</v>
      </c>
      <c r="AY288" s="245" t="s">
        <v>140</v>
      </c>
    </row>
    <row r="289" s="2" customFormat="1" ht="16.5" customHeight="1">
      <c r="A289" s="40"/>
      <c r="B289" s="41"/>
      <c r="C289" s="206" t="s">
        <v>702</v>
      </c>
      <c r="D289" s="206" t="s">
        <v>143</v>
      </c>
      <c r="E289" s="207" t="s">
        <v>2402</v>
      </c>
      <c r="F289" s="208" t="s">
        <v>2403</v>
      </c>
      <c r="G289" s="209" t="s">
        <v>146</v>
      </c>
      <c r="H289" s="210">
        <v>2</v>
      </c>
      <c r="I289" s="211"/>
      <c r="J289" s="212">
        <f>ROUND(I289*H289,2)</f>
        <v>0</v>
      </c>
      <c r="K289" s="208" t="s">
        <v>147</v>
      </c>
      <c r="L289" s="46"/>
      <c r="M289" s="213" t="s">
        <v>19</v>
      </c>
      <c r="N289" s="214" t="s">
        <v>44</v>
      </c>
      <c r="O289" s="86"/>
      <c r="P289" s="215">
        <f>O289*H289</f>
        <v>0</v>
      </c>
      <c r="Q289" s="215">
        <v>0.0011900000000000001</v>
      </c>
      <c r="R289" s="215">
        <f>Q289*H289</f>
        <v>0.0023800000000000002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248</v>
      </c>
      <c r="AT289" s="217" t="s">
        <v>143</v>
      </c>
      <c r="AU289" s="217" t="s">
        <v>14</v>
      </c>
      <c r="AY289" s="19" t="s">
        <v>140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81</v>
      </c>
      <c r="BK289" s="218">
        <f>ROUND(I289*H289,2)</f>
        <v>0</v>
      </c>
      <c r="BL289" s="19" t="s">
        <v>248</v>
      </c>
      <c r="BM289" s="217" t="s">
        <v>2404</v>
      </c>
    </row>
    <row r="290" s="2" customFormat="1">
      <c r="A290" s="40"/>
      <c r="B290" s="41"/>
      <c r="C290" s="42"/>
      <c r="D290" s="219" t="s">
        <v>150</v>
      </c>
      <c r="E290" s="42"/>
      <c r="F290" s="220" t="s">
        <v>2405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150</v>
      </c>
      <c r="AU290" s="19" t="s">
        <v>14</v>
      </c>
    </row>
    <row r="291" s="2" customFormat="1" ht="16.5" customHeight="1">
      <c r="A291" s="40"/>
      <c r="B291" s="41"/>
      <c r="C291" s="268" t="s">
        <v>711</v>
      </c>
      <c r="D291" s="268" t="s">
        <v>329</v>
      </c>
      <c r="E291" s="269" t="s">
        <v>2406</v>
      </c>
      <c r="F291" s="270" t="s">
        <v>2407</v>
      </c>
      <c r="G291" s="271" t="s">
        <v>146</v>
      </c>
      <c r="H291" s="272">
        <v>2</v>
      </c>
      <c r="I291" s="273"/>
      <c r="J291" s="274">
        <f>ROUND(I291*H291,2)</f>
        <v>0</v>
      </c>
      <c r="K291" s="270" t="s">
        <v>147</v>
      </c>
      <c r="L291" s="275"/>
      <c r="M291" s="276" t="s">
        <v>19</v>
      </c>
      <c r="N291" s="277" t="s">
        <v>44</v>
      </c>
      <c r="O291" s="86"/>
      <c r="P291" s="215">
        <f>O291*H291</f>
        <v>0</v>
      </c>
      <c r="Q291" s="215">
        <v>0.021899999999999999</v>
      </c>
      <c r="R291" s="215">
        <f>Q291*H291</f>
        <v>0.043799999999999999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377</v>
      </c>
      <c r="AT291" s="217" t="s">
        <v>329</v>
      </c>
      <c r="AU291" s="217" t="s">
        <v>14</v>
      </c>
      <c r="AY291" s="19" t="s">
        <v>140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81</v>
      </c>
      <c r="BK291" s="218">
        <f>ROUND(I291*H291,2)</f>
        <v>0</v>
      </c>
      <c r="BL291" s="19" t="s">
        <v>248</v>
      </c>
      <c r="BM291" s="217" t="s">
        <v>2408</v>
      </c>
    </row>
    <row r="292" s="2" customFormat="1" ht="16.5" customHeight="1">
      <c r="A292" s="40"/>
      <c r="B292" s="41"/>
      <c r="C292" s="206" t="s">
        <v>716</v>
      </c>
      <c r="D292" s="206" t="s">
        <v>143</v>
      </c>
      <c r="E292" s="207" t="s">
        <v>2409</v>
      </c>
      <c r="F292" s="208" t="s">
        <v>2410</v>
      </c>
      <c r="G292" s="209" t="s">
        <v>146</v>
      </c>
      <c r="H292" s="210">
        <v>8</v>
      </c>
      <c r="I292" s="211"/>
      <c r="J292" s="212">
        <f>ROUND(I292*H292,2)</f>
        <v>0</v>
      </c>
      <c r="K292" s="208" t="s">
        <v>147</v>
      </c>
      <c r="L292" s="46"/>
      <c r="M292" s="213" t="s">
        <v>19</v>
      </c>
      <c r="N292" s="214" t="s">
        <v>44</v>
      </c>
      <c r="O292" s="86"/>
      <c r="P292" s="215">
        <f>O292*H292</f>
        <v>0</v>
      </c>
      <c r="Q292" s="215">
        <v>0</v>
      </c>
      <c r="R292" s="215">
        <f>Q292*H292</f>
        <v>0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248</v>
      </c>
      <c r="AT292" s="217" t="s">
        <v>143</v>
      </c>
      <c r="AU292" s="217" t="s">
        <v>14</v>
      </c>
      <c r="AY292" s="19" t="s">
        <v>140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81</v>
      </c>
      <c r="BK292" s="218">
        <f>ROUND(I292*H292,2)</f>
        <v>0</v>
      </c>
      <c r="BL292" s="19" t="s">
        <v>248</v>
      </c>
      <c r="BM292" s="217" t="s">
        <v>2411</v>
      </c>
    </row>
    <row r="293" s="2" customFormat="1">
      <c r="A293" s="40"/>
      <c r="B293" s="41"/>
      <c r="C293" s="42"/>
      <c r="D293" s="219" t="s">
        <v>150</v>
      </c>
      <c r="E293" s="42"/>
      <c r="F293" s="220" t="s">
        <v>2412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150</v>
      </c>
      <c r="AU293" s="19" t="s">
        <v>14</v>
      </c>
    </row>
    <row r="294" s="2" customFormat="1" ht="16.5" customHeight="1">
      <c r="A294" s="40"/>
      <c r="B294" s="41"/>
      <c r="C294" s="268" t="s">
        <v>721</v>
      </c>
      <c r="D294" s="268" t="s">
        <v>329</v>
      </c>
      <c r="E294" s="269" t="s">
        <v>2413</v>
      </c>
      <c r="F294" s="270" t="s">
        <v>2414</v>
      </c>
      <c r="G294" s="271" t="s">
        <v>146</v>
      </c>
      <c r="H294" s="272">
        <v>8</v>
      </c>
      <c r="I294" s="273"/>
      <c r="J294" s="274">
        <f>ROUND(I294*H294,2)</f>
        <v>0</v>
      </c>
      <c r="K294" s="270" t="s">
        <v>147</v>
      </c>
      <c r="L294" s="275"/>
      <c r="M294" s="276" t="s">
        <v>19</v>
      </c>
      <c r="N294" s="277" t="s">
        <v>44</v>
      </c>
      <c r="O294" s="86"/>
      <c r="P294" s="215">
        <f>O294*H294</f>
        <v>0</v>
      </c>
      <c r="Q294" s="215">
        <v>0.00125</v>
      </c>
      <c r="R294" s="215">
        <f>Q294*H294</f>
        <v>0.01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377</v>
      </c>
      <c r="AT294" s="217" t="s">
        <v>329</v>
      </c>
      <c r="AU294" s="217" t="s">
        <v>14</v>
      </c>
      <c r="AY294" s="19" t="s">
        <v>140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81</v>
      </c>
      <c r="BK294" s="218">
        <f>ROUND(I294*H294,2)</f>
        <v>0</v>
      </c>
      <c r="BL294" s="19" t="s">
        <v>248</v>
      </c>
      <c r="BM294" s="217" t="s">
        <v>2415</v>
      </c>
    </row>
    <row r="295" s="2" customFormat="1" ht="16.5" customHeight="1">
      <c r="A295" s="40"/>
      <c r="B295" s="41"/>
      <c r="C295" s="206" t="s">
        <v>731</v>
      </c>
      <c r="D295" s="206" t="s">
        <v>143</v>
      </c>
      <c r="E295" s="207" t="s">
        <v>2416</v>
      </c>
      <c r="F295" s="208" t="s">
        <v>2417</v>
      </c>
      <c r="G295" s="209" t="s">
        <v>1758</v>
      </c>
      <c r="H295" s="210">
        <v>8</v>
      </c>
      <c r="I295" s="211"/>
      <c r="J295" s="212">
        <f>ROUND(I295*H295,2)</f>
        <v>0</v>
      </c>
      <c r="K295" s="208" t="s">
        <v>147</v>
      </c>
      <c r="L295" s="46"/>
      <c r="M295" s="213" t="s">
        <v>19</v>
      </c>
      <c r="N295" s="214" t="s">
        <v>44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0.019460000000000002</v>
      </c>
      <c r="T295" s="216">
        <f>S295*H295</f>
        <v>0.15568000000000001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248</v>
      </c>
      <c r="AT295" s="217" t="s">
        <v>143</v>
      </c>
      <c r="AU295" s="217" t="s">
        <v>14</v>
      </c>
      <c r="AY295" s="19" t="s">
        <v>140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81</v>
      </c>
      <c r="BK295" s="218">
        <f>ROUND(I295*H295,2)</f>
        <v>0</v>
      </c>
      <c r="BL295" s="19" t="s">
        <v>248</v>
      </c>
      <c r="BM295" s="217" t="s">
        <v>2418</v>
      </c>
    </row>
    <row r="296" s="2" customFormat="1">
      <c r="A296" s="40"/>
      <c r="B296" s="41"/>
      <c r="C296" s="42"/>
      <c r="D296" s="219" t="s">
        <v>150</v>
      </c>
      <c r="E296" s="42"/>
      <c r="F296" s="220" t="s">
        <v>2419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150</v>
      </c>
      <c r="AU296" s="19" t="s">
        <v>14</v>
      </c>
    </row>
    <row r="297" s="2" customFormat="1" ht="24.15" customHeight="1">
      <c r="A297" s="40"/>
      <c r="B297" s="41"/>
      <c r="C297" s="206" t="s">
        <v>736</v>
      </c>
      <c r="D297" s="206" t="s">
        <v>143</v>
      </c>
      <c r="E297" s="207" t="s">
        <v>2420</v>
      </c>
      <c r="F297" s="208" t="s">
        <v>2421</v>
      </c>
      <c r="G297" s="209" t="s">
        <v>1758</v>
      </c>
      <c r="H297" s="210">
        <v>4</v>
      </c>
      <c r="I297" s="211"/>
      <c r="J297" s="212">
        <f>ROUND(I297*H297,2)</f>
        <v>0</v>
      </c>
      <c r="K297" s="208" t="s">
        <v>147</v>
      </c>
      <c r="L297" s="46"/>
      <c r="M297" s="213" t="s">
        <v>19</v>
      </c>
      <c r="N297" s="214" t="s">
        <v>44</v>
      </c>
      <c r="O297" s="86"/>
      <c r="P297" s="215">
        <f>O297*H297</f>
        <v>0</v>
      </c>
      <c r="Q297" s="215">
        <v>0.016469999999999999</v>
      </c>
      <c r="R297" s="215">
        <f>Q297*H297</f>
        <v>0.065879999999999994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248</v>
      </c>
      <c r="AT297" s="217" t="s">
        <v>143</v>
      </c>
      <c r="AU297" s="217" t="s">
        <v>14</v>
      </c>
      <c r="AY297" s="19" t="s">
        <v>140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81</v>
      </c>
      <c r="BK297" s="218">
        <f>ROUND(I297*H297,2)</f>
        <v>0</v>
      </c>
      <c r="BL297" s="19" t="s">
        <v>248</v>
      </c>
      <c r="BM297" s="217" t="s">
        <v>2422</v>
      </c>
    </row>
    <row r="298" s="2" customFormat="1">
      <c r="A298" s="40"/>
      <c r="B298" s="41"/>
      <c r="C298" s="42"/>
      <c r="D298" s="219" t="s">
        <v>150</v>
      </c>
      <c r="E298" s="42"/>
      <c r="F298" s="220" t="s">
        <v>2423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150</v>
      </c>
      <c r="AU298" s="19" t="s">
        <v>14</v>
      </c>
    </row>
    <row r="299" s="2" customFormat="1" ht="24.15" customHeight="1">
      <c r="A299" s="40"/>
      <c r="B299" s="41"/>
      <c r="C299" s="206" t="s">
        <v>741</v>
      </c>
      <c r="D299" s="206" t="s">
        <v>143</v>
      </c>
      <c r="E299" s="207" t="s">
        <v>2424</v>
      </c>
      <c r="F299" s="208" t="s">
        <v>2425</v>
      </c>
      <c r="G299" s="209" t="s">
        <v>1758</v>
      </c>
      <c r="H299" s="210">
        <v>4</v>
      </c>
      <c r="I299" s="211"/>
      <c r="J299" s="212">
        <f>ROUND(I299*H299,2)</f>
        <v>0</v>
      </c>
      <c r="K299" s="208" t="s">
        <v>147</v>
      </c>
      <c r="L299" s="46"/>
      <c r="M299" s="213" t="s">
        <v>19</v>
      </c>
      <c r="N299" s="214" t="s">
        <v>44</v>
      </c>
      <c r="O299" s="86"/>
      <c r="P299" s="215">
        <f>O299*H299</f>
        <v>0</v>
      </c>
      <c r="Q299" s="215">
        <v>0.019210000000000001</v>
      </c>
      <c r="R299" s="215">
        <f>Q299*H299</f>
        <v>0.076840000000000006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248</v>
      </c>
      <c r="AT299" s="217" t="s">
        <v>143</v>
      </c>
      <c r="AU299" s="217" t="s">
        <v>14</v>
      </c>
      <c r="AY299" s="19" t="s">
        <v>140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81</v>
      </c>
      <c r="BK299" s="218">
        <f>ROUND(I299*H299,2)</f>
        <v>0</v>
      </c>
      <c r="BL299" s="19" t="s">
        <v>248</v>
      </c>
      <c r="BM299" s="217" t="s">
        <v>2426</v>
      </c>
    </row>
    <row r="300" s="2" customFormat="1">
      <c r="A300" s="40"/>
      <c r="B300" s="41"/>
      <c r="C300" s="42"/>
      <c r="D300" s="219" t="s">
        <v>150</v>
      </c>
      <c r="E300" s="42"/>
      <c r="F300" s="220" t="s">
        <v>2427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150</v>
      </c>
      <c r="AU300" s="19" t="s">
        <v>14</v>
      </c>
    </row>
    <row r="301" s="2" customFormat="1" ht="24.15" customHeight="1">
      <c r="A301" s="40"/>
      <c r="B301" s="41"/>
      <c r="C301" s="206" t="s">
        <v>747</v>
      </c>
      <c r="D301" s="206" t="s">
        <v>143</v>
      </c>
      <c r="E301" s="207" t="s">
        <v>2428</v>
      </c>
      <c r="F301" s="208" t="s">
        <v>2429</v>
      </c>
      <c r="G301" s="209" t="s">
        <v>1758</v>
      </c>
      <c r="H301" s="210">
        <v>2</v>
      </c>
      <c r="I301" s="211"/>
      <c r="J301" s="212">
        <f>ROUND(I301*H301,2)</f>
        <v>0</v>
      </c>
      <c r="K301" s="208" t="s">
        <v>147</v>
      </c>
      <c r="L301" s="46"/>
      <c r="M301" s="213" t="s">
        <v>19</v>
      </c>
      <c r="N301" s="214" t="s">
        <v>44</v>
      </c>
      <c r="O301" s="86"/>
      <c r="P301" s="215">
        <f>O301*H301</f>
        <v>0</v>
      </c>
      <c r="Q301" s="215">
        <v>0.0094599999999999997</v>
      </c>
      <c r="R301" s="215">
        <f>Q301*H301</f>
        <v>0.018919999999999999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248</v>
      </c>
      <c r="AT301" s="217" t="s">
        <v>143</v>
      </c>
      <c r="AU301" s="217" t="s">
        <v>14</v>
      </c>
      <c r="AY301" s="19" t="s">
        <v>140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81</v>
      </c>
      <c r="BK301" s="218">
        <f>ROUND(I301*H301,2)</f>
        <v>0</v>
      </c>
      <c r="BL301" s="19" t="s">
        <v>248</v>
      </c>
      <c r="BM301" s="217" t="s">
        <v>2430</v>
      </c>
    </row>
    <row r="302" s="2" customFormat="1">
      <c r="A302" s="40"/>
      <c r="B302" s="41"/>
      <c r="C302" s="42"/>
      <c r="D302" s="219" t="s">
        <v>150</v>
      </c>
      <c r="E302" s="42"/>
      <c r="F302" s="220" t="s">
        <v>2431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150</v>
      </c>
      <c r="AU302" s="19" t="s">
        <v>14</v>
      </c>
    </row>
    <row r="303" s="2" customFormat="1" ht="16.5" customHeight="1">
      <c r="A303" s="40"/>
      <c r="B303" s="41"/>
      <c r="C303" s="206" t="s">
        <v>753</v>
      </c>
      <c r="D303" s="206" t="s">
        <v>143</v>
      </c>
      <c r="E303" s="207" t="s">
        <v>2432</v>
      </c>
      <c r="F303" s="208" t="s">
        <v>2433</v>
      </c>
      <c r="G303" s="209" t="s">
        <v>1758</v>
      </c>
      <c r="H303" s="210">
        <v>2</v>
      </c>
      <c r="I303" s="211"/>
      <c r="J303" s="212">
        <f>ROUND(I303*H303,2)</f>
        <v>0</v>
      </c>
      <c r="K303" s="208" t="s">
        <v>147</v>
      </c>
      <c r="L303" s="46"/>
      <c r="M303" s="213" t="s">
        <v>19</v>
      </c>
      <c r="N303" s="214" t="s">
        <v>44</v>
      </c>
      <c r="O303" s="86"/>
      <c r="P303" s="215">
        <f>O303*H303</f>
        <v>0</v>
      </c>
      <c r="Q303" s="215">
        <v>0</v>
      </c>
      <c r="R303" s="215">
        <f>Q303*H303</f>
        <v>0</v>
      </c>
      <c r="S303" s="215">
        <v>0.022499999999999999</v>
      </c>
      <c r="T303" s="216">
        <f>S303*H303</f>
        <v>0.044999999999999998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248</v>
      </c>
      <c r="AT303" s="217" t="s">
        <v>143</v>
      </c>
      <c r="AU303" s="217" t="s">
        <v>14</v>
      </c>
      <c r="AY303" s="19" t="s">
        <v>140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81</v>
      </c>
      <c r="BK303" s="218">
        <f>ROUND(I303*H303,2)</f>
        <v>0</v>
      </c>
      <c r="BL303" s="19" t="s">
        <v>248</v>
      </c>
      <c r="BM303" s="217" t="s">
        <v>2434</v>
      </c>
    </row>
    <row r="304" s="2" customFormat="1">
      <c r="A304" s="40"/>
      <c r="B304" s="41"/>
      <c r="C304" s="42"/>
      <c r="D304" s="219" t="s">
        <v>150</v>
      </c>
      <c r="E304" s="42"/>
      <c r="F304" s="220" t="s">
        <v>2435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150</v>
      </c>
      <c r="AU304" s="19" t="s">
        <v>14</v>
      </c>
    </row>
    <row r="305" s="2" customFormat="1" ht="16.5" customHeight="1">
      <c r="A305" s="40"/>
      <c r="B305" s="41"/>
      <c r="C305" s="206" t="s">
        <v>760</v>
      </c>
      <c r="D305" s="206" t="s">
        <v>143</v>
      </c>
      <c r="E305" s="207" t="s">
        <v>2436</v>
      </c>
      <c r="F305" s="208" t="s">
        <v>2437</v>
      </c>
      <c r="G305" s="209" t="s">
        <v>1758</v>
      </c>
      <c r="H305" s="210">
        <v>2</v>
      </c>
      <c r="I305" s="211"/>
      <c r="J305" s="212">
        <f>ROUND(I305*H305,2)</f>
        <v>0</v>
      </c>
      <c r="K305" s="208" t="s">
        <v>147</v>
      </c>
      <c r="L305" s="46"/>
      <c r="M305" s="213" t="s">
        <v>19</v>
      </c>
      <c r="N305" s="214" t="s">
        <v>44</v>
      </c>
      <c r="O305" s="86"/>
      <c r="P305" s="215">
        <f>O305*H305</f>
        <v>0</v>
      </c>
      <c r="Q305" s="215">
        <v>0.00157</v>
      </c>
      <c r="R305" s="215">
        <f>Q305*H305</f>
        <v>0.00314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248</v>
      </c>
      <c r="AT305" s="217" t="s">
        <v>143</v>
      </c>
      <c r="AU305" s="217" t="s">
        <v>14</v>
      </c>
      <c r="AY305" s="19" t="s">
        <v>140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81</v>
      </c>
      <c r="BK305" s="218">
        <f>ROUND(I305*H305,2)</f>
        <v>0</v>
      </c>
      <c r="BL305" s="19" t="s">
        <v>248</v>
      </c>
      <c r="BM305" s="217" t="s">
        <v>2438</v>
      </c>
    </row>
    <row r="306" s="2" customFormat="1">
      <c r="A306" s="40"/>
      <c r="B306" s="41"/>
      <c r="C306" s="42"/>
      <c r="D306" s="219" t="s">
        <v>150</v>
      </c>
      <c r="E306" s="42"/>
      <c r="F306" s="220" t="s">
        <v>2439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150</v>
      </c>
      <c r="AU306" s="19" t="s">
        <v>14</v>
      </c>
    </row>
    <row r="307" s="2" customFormat="1" ht="16.5" customHeight="1">
      <c r="A307" s="40"/>
      <c r="B307" s="41"/>
      <c r="C307" s="268" t="s">
        <v>768</v>
      </c>
      <c r="D307" s="268" t="s">
        <v>329</v>
      </c>
      <c r="E307" s="269" t="s">
        <v>1489</v>
      </c>
      <c r="F307" s="270" t="s">
        <v>2440</v>
      </c>
      <c r="G307" s="271" t="s">
        <v>146</v>
      </c>
      <c r="H307" s="272">
        <v>2</v>
      </c>
      <c r="I307" s="273"/>
      <c r="J307" s="274">
        <f>ROUND(I307*H307,2)</f>
        <v>0</v>
      </c>
      <c r="K307" s="270" t="s">
        <v>19</v>
      </c>
      <c r="L307" s="275"/>
      <c r="M307" s="276" t="s">
        <v>19</v>
      </c>
      <c r="N307" s="277" t="s">
        <v>44</v>
      </c>
      <c r="O307" s="86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377</v>
      </c>
      <c r="AT307" s="217" t="s">
        <v>329</v>
      </c>
      <c r="AU307" s="217" t="s">
        <v>14</v>
      </c>
      <c r="AY307" s="19" t="s">
        <v>140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81</v>
      </c>
      <c r="BK307" s="218">
        <f>ROUND(I307*H307,2)</f>
        <v>0</v>
      </c>
      <c r="BL307" s="19" t="s">
        <v>248</v>
      </c>
      <c r="BM307" s="217" t="s">
        <v>2441</v>
      </c>
    </row>
    <row r="308" s="2" customFormat="1" ht="16.5" customHeight="1">
      <c r="A308" s="40"/>
      <c r="B308" s="41"/>
      <c r="C308" s="206" t="s">
        <v>774</v>
      </c>
      <c r="D308" s="206" t="s">
        <v>143</v>
      </c>
      <c r="E308" s="207" t="s">
        <v>2442</v>
      </c>
      <c r="F308" s="208" t="s">
        <v>2443</v>
      </c>
      <c r="G308" s="209" t="s">
        <v>1758</v>
      </c>
      <c r="H308" s="210">
        <v>4</v>
      </c>
      <c r="I308" s="211"/>
      <c r="J308" s="212">
        <f>ROUND(I308*H308,2)</f>
        <v>0</v>
      </c>
      <c r="K308" s="208" t="s">
        <v>147</v>
      </c>
      <c r="L308" s="46"/>
      <c r="M308" s="213" t="s">
        <v>19</v>
      </c>
      <c r="N308" s="214" t="s">
        <v>44</v>
      </c>
      <c r="O308" s="86"/>
      <c r="P308" s="215">
        <f>O308*H308</f>
        <v>0</v>
      </c>
      <c r="Q308" s="215">
        <v>0.00017000000000000001</v>
      </c>
      <c r="R308" s="215">
        <f>Q308*H308</f>
        <v>0.00068000000000000005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148</v>
      </c>
      <c r="AT308" s="217" t="s">
        <v>143</v>
      </c>
      <c r="AU308" s="217" t="s">
        <v>14</v>
      </c>
      <c r="AY308" s="19" t="s">
        <v>140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81</v>
      </c>
      <c r="BK308" s="218">
        <f>ROUND(I308*H308,2)</f>
        <v>0</v>
      </c>
      <c r="BL308" s="19" t="s">
        <v>148</v>
      </c>
      <c r="BM308" s="217" t="s">
        <v>2444</v>
      </c>
    </row>
    <row r="309" s="2" customFormat="1">
      <c r="A309" s="40"/>
      <c r="B309" s="41"/>
      <c r="C309" s="42"/>
      <c r="D309" s="219" t="s">
        <v>150</v>
      </c>
      <c r="E309" s="42"/>
      <c r="F309" s="220" t="s">
        <v>2445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150</v>
      </c>
      <c r="AU309" s="19" t="s">
        <v>14</v>
      </c>
    </row>
    <row r="310" s="2" customFormat="1" ht="24.15" customHeight="1">
      <c r="A310" s="40"/>
      <c r="B310" s="41"/>
      <c r="C310" s="268" t="s">
        <v>779</v>
      </c>
      <c r="D310" s="268" t="s">
        <v>329</v>
      </c>
      <c r="E310" s="269" t="s">
        <v>2446</v>
      </c>
      <c r="F310" s="270" t="s">
        <v>2447</v>
      </c>
      <c r="G310" s="271" t="s">
        <v>146</v>
      </c>
      <c r="H310" s="272">
        <v>4</v>
      </c>
      <c r="I310" s="273"/>
      <c r="J310" s="274">
        <f>ROUND(I310*H310,2)</f>
        <v>0</v>
      </c>
      <c r="K310" s="270" t="s">
        <v>19</v>
      </c>
      <c r="L310" s="275"/>
      <c r="M310" s="276" t="s">
        <v>19</v>
      </c>
      <c r="N310" s="277" t="s">
        <v>44</v>
      </c>
      <c r="O310" s="86"/>
      <c r="P310" s="215">
        <f>O310*H310</f>
        <v>0</v>
      </c>
      <c r="Q310" s="215">
        <v>0</v>
      </c>
      <c r="R310" s="215">
        <f>Q310*H310</f>
        <v>0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196</v>
      </c>
      <c r="AT310" s="217" t="s">
        <v>329</v>
      </c>
      <c r="AU310" s="217" t="s">
        <v>14</v>
      </c>
      <c r="AY310" s="19" t="s">
        <v>140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81</v>
      </c>
      <c r="BK310" s="218">
        <f>ROUND(I310*H310,2)</f>
        <v>0</v>
      </c>
      <c r="BL310" s="19" t="s">
        <v>148</v>
      </c>
      <c r="BM310" s="217" t="s">
        <v>2448</v>
      </c>
    </row>
    <row r="311" s="2" customFormat="1" ht="16.5" customHeight="1">
      <c r="A311" s="40"/>
      <c r="B311" s="41"/>
      <c r="C311" s="206" t="s">
        <v>793</v>
      </c>
      <c r="D311" s="206" t="s">
        <v>143</v>
      </c>
      <c r="E311" s="207" t="s">
        <v>2449</v>
      </c>
      <c r="F311" s="208" t="s">
        <v>2450</v>
      </c>
      <c r="G311" s="209" t="s">
        <v>1758</v>
      </c>
      <c r="H311" s="210">
        <v>2</v>
      </c>
      <c r="I311" s="211"/>
      <c r="J311" s="212">
        <f>ROUND(I311*H311,2)</f>
        <v>0</v>
      </c>
      <c r="K311" s="208" t="s">
        <v>147</v>
      </c>
      <c r="L311" s="46"/>
      <c r="M311" s="213" t="s">
        <v>19</v>
      </c>
      <c r="N311" s="214" t="s">
        <v>44</v>
      </c>
      <c r="O311" s="86"/>
      <c r="P311" s="215">
        <f>O311*H311</f>
        <v>0</v>
      </c>
      <c r="Q311" s="215">
        <v>0.0011000000000000001</v>
      </c>
      <c r="R311" s="215">
        <f>Q311*H311</f>
        <v>0.0022000000000000001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248</v>
      </c>
      <c r="AT311" s="217" t="s">
        <v>143</v>
      </c>
      <c r="AU311" s="217" t="s">
        <v>14</v>
      </c>
      <c r="AY311" s="19" t="s">
        <v>140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81</v>
      </c>
      <c r="BK311" s="218">
        <f>ROUND(I311*H311,2)</f>
        <v>0</v>
      </c>
      <c r="BL311" s="19" t="s">
        <v>248</v>
      </c>
      <c r="BM311" s="217" t="s">
        <v>2451</v>
      </c>
    </row>
    <row r="312" s="2" customFormat="1">
      <c r="A312" s="40"/>
      <c r="B312" s="41"/>
      <c r="C312" s="42"/>
      <c r="D312" s="219" t="s">
        <v>150</v>
      </c>
      <c r="E312" s="42"/>
      <c r="F312" s="220" t="s">
        <v>2452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150</v>
      </c>
      <c r="AU312" s="19" t="s">
        <v>14</v>
      </c>
    </row>
    <row r="313" s="2" customFormat="1" ht="16.5" customHeight="1">
      <c r="A313" s="40"/>
      <c r="B313" s="41"/>
      <c r="C313" s="206" t="s">
        <v>799</v>
      </c>
      <c r="D313" s="206" t="s">
        <v>143</v>
      </c>
      <c r="E313" s="207" t="s">
        <v>2453</v>
      </c>
      <c r="F313" s="208" t="s">
        <v>2454</v>
      </c>
      <c r="G313" s="209" t="s">
        <v>1758</v>
      </c>
      <c r="H313" s="210">
        <v>2</v>
      </c>
      <c r="I313" s="211"/>
      <c r="J313" s="212">
        <f>ROUND(I313*H313,2)</f>
        <v>0</v>
      </c>
      <c r="K313" s="208" t="s">
        <v>147</v>
      </c>
      <c r="L313" s="46"/>
      <c r="M313" s="213" t="s">
        <v>19</v>
      </c>
      <c r="N313" s="214" t="s">
        <v>44</v>
      </c>
      <c r="O313" s="86"/>
      <c r="P313" s="215">
        <f>O313*H313</f>
        <v>0</v>
      </c>
      <c r="Q313" s="215">
        <v>0.0015</v>
      </c>
      <c r="R313" s="215">
        <f>Q313*H313</f>
        <v>0.0030000000000000001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248</v>
      </c>
      <c r="AT313" s="217" t="s">
        <v>143</v>
      </c>
      <c r="AU313" s="217" t="s">
        <v>14</v>
      </c>
      <c r="AY313" s="19" t="s">
        <v>140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81</v>
      </c>
      <c r="BK313" s="218">
        <f>ROUND(I313*H313,2)</f>
        <v>0</v>
      </c>
      <c r="BL313" s="19" t="s">
        <v>248</v>
      </c>
      <c r="BM313" s="217" t="s">
        <v>2455</v>
      </c>
    </row>
    <row r="314" s="2" customFormat="1">
      <c r="A314" s="40"/>
      <c r="B314" s="41"/>
      <c r="C314" s="42"/>
      <c r="D314" s="219" t="s">
        <v>150</v>
      </c>
      <c r="E314" s="42"/>
      <c r="F314" s="220" t="s">
        <v>2456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150</v>
      </c>
      <c r="AU314" s="19" t="s">
        <v>14</v>
      </c>
    </row>
    <row r="315" s="2" customFormat="1" ht="16.5" customHeight="1">
      <c r="A315" s="40"/>
      <c r="B315" s="41"/>
      <c r="C315" s="206" t="s">
        <v>806</v>
      </c>
      <c r="D315" s="206" t="s">
        <v>143</v>
      </c>
      <c r="E315" s="207" t="s">
        <v>2457</v>
      </c>
      <c r="F315" s="208" t="s">
        <v>2458</v>
      </c>
      <c r="G315" s="209" t="s">
        <v>1758</v>
      </c>
      <c r="H315" s="210">
        <v>2</v>
      </c>
      <c r="I315" s="211"/>
      <c r="J315" s="212">
        <f>ROUND(I315*H315,2)</f>
        <v>0</v>
      </c>
      <c r="K315" s="208" t="s">
        <v>147</v>
      </c>
      <c r="L315" s="46"/>
      <c r="M315" s="213" t="s">
        <v>19</v>
      </c>
      <c r="N315" s="214" t="s">
        <v>44</v>
      </c>
      <c r="O315" s="86"/>
      <c r="P315" s="215">
        <f>O315*H315</f>
        <v>0</v>
      </c>
      <c r="Q315" s="215">
        <v>0.00084999999999999995</v>
      </c>
      <c r="R315" s="215">
        <f>Q315*H315</f>
        <v>0.0016999999999999999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248</v>
      </c>
      <c r="AT315" s="217" t="s">
        <v>143</v>
      </c>
      <c r="AU315" s="217" t="s">
        <v>14</v>
      </c>
      <c r="AY315" s="19" t="s">
        <v>140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81</v>
      </c>
      <c r="BK315" s="218">
        <f>ROUND(I315*H315,2)</f>
        <v>0</v>
      </c>
      <c r="BL315" s="19" t="s">
        <v>248</v>
      </c>
      <c r="BM315" s="217" t="s">
        <v>2459</v>
      </c>
    </row>
    <row r="316" s="2" customFormat="1">
      <c r="A316" s="40"/>
      <c r="B316" s="41"/>
      <c r="C316" s="42"/>
      <c r="D316" s="219" t="s">
        <v>150</v>
      </c>
      <c r="E316" s="42"/>
      <c r="F316" s="220" t="s">
        <v>2460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150</v>
      </c>
      <c r="AU316" s="19" t="s">
        <v>14</v>
      </c>
    </row>
    <row r="317" s="2" customFormat="1" ht="16.5" customHeight="1">
      <c r="A317" s="40"/>
      <c r="B317" s="41"/>
      <c r="C317" s="206" t="s">
        <v>811</v>
      </c>
      <c r="D317" s="206" t="s">
        <v>143</v>
      </c>
      <c r="E317" s="207" t="s">
        <v>2461</v>
      </c>
      <c r="F317" s="208" t="s">
        <v>2462</v>
      </c>
      <c r="G317" s="209" t="s">
        <v>1758</v>
      </c>
      <c r="H317" s="210">
        <v>2</v>
      </c>
      <c r="I317" s="211"/>
      <c r="J317" s="212">
        <f>ROUND(I317*H317,2)</f>
        <v>0</v>
      </c>
      <c r="K317" s="208" t="s">
        <v>147</v>
      </c>
      <c r="L317" s="46"/>
      <c r="M317" s="213" t="s">
        <v>19</v>
      </c>
      <c r="N317" s="214" t="s">
        <v>44</v>
      </c>
      <c r="O317" s="86"/>
      <c r="P317" s="215">
        <f>O317*H317</f>
        <v>0</v>
      </c>
      <c r="Q317" s="215">
        <v>0</v>
      </c>
      <c r="R317" s="215">
        <f>Q317*H317</f>
        <v>0</v>
      </c>
      <c r="S317" s="215">
        <v>0.0091999999999999998</v>
      </c>
      <c r="T317" s="216">
        <f>S317*H317</f>
        <v>0.0184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248</v>
      </c>
      <c r="AT317" s="217" t="s">
        <v>143</v>
      </c>
      <c r="AU317" s="217" t="s">
        <v>14</v>
      </c>
      <c r="AY317" s="19" t="s">
        <v>140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81</v>
      </c>
      <c r="BK317" s="218">
        <f>ROUND(I317*H317,2)</f>
        <v>0</v>
      </c>
      <c r="BL317" s="19" t="s">
        <v>248</v>
      </c>
      <c r="BM317" s="217" t="s">
        <v>2463</v>
      </c>
    </row>
    <row r="318" s="2" customFormat="1">
      <c r="A318" s="40"/>
      <c r="B318" s="41"/>
      <c r="C318" s="42"/>
      <c r="D318" s="219" t="s">
        <v>150</v>
      </c>
      <c r="E318" s="42"/>
      <c r="F318" s="220" t="s">
        <v>2464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150</v>
      </c>
      <c r="AU318" s="19" t="s">
        <v>14</v>
      </c>
    </row>
    <row r="319" s="2" customFormat="1" ht="16.5" customHeight="1">
      <c r="A319" s="40"/>
      <c r="B319" s="41"/>
      <c r="C319" s="206" t="s">
        <v>819</v>
      </c>
      <c r="D319" s="206" t="s">
        <v>143</v>
      </c>
      <c r="E319" s="207" t="s">
        <v>2465</v>
      </c>
      <c r="F319" s="208" t="s">
        <v>2466</v>
      </c>
      <c r="G319" s="209" t="s">
        <v>1758</v>
      </c>
      <c r="H319" s="210">
        <v>2</v>
      </c>
      <c r="I319" s="211"/>
      <c r="J319" s="212">
        <f>ROUND(I319*H319,2)</f>
        <v>0</v>
      </c>
      <c r="K319" s="208" t="s">
        <v>147</v>
      </c>
      <c r="L319" s="46"/>
      <c r="M319" s="213" t="s">
        <v>19</v>
      </c>
      <c r="N319" s="214" t="s">
        <v>44</v>
      </c>
      <c r="O319" s="86"/>
      <c r="P319" s="215">
        <f>O319*H319</f>
        <v>0</v>
      </c>
      <c r="Q319" s="215">
        <v>0.00064000000000000005</v>
      </c>
      <c r="R319" s="215">
        <f>Q319*H319</f>
        <v>0.0012800000000000001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248</v>
      </c>
      <c r="AT319" s="217" t="s">
        <v>143</v>
      </c>
      <c r="AU319" s="217" t="s">
        <v>14</v>
      </c>
      <c r="AY319" s="19" t="s">
        <v>140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81</v>
      </c>
      <c r="BK319" s="218">
        <f>ROUND(I319*H319,2)</f>
        <v>0</v>
      </c>
      <c r="BL319" s="19" t="s">
        <v>248</v>
      </c>
      <c r="BM319" s="217" t="s">
        <v>2467</v>
      </c>
    </row>
    <row r="320" s="2" customFormat="1">
      <c r="A320" s="40"/>
      <c r="B320" s="41"/>
      <c r="C320" s="42"/>
      <c r="D320" s="219" t="s">
        <v>150</v>
      </c>
      <c r="E320" s="42"/>
      <c r="F320" s="220" t="s">
        <v>2468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150</v>
      </c>
      <c r="AU320" s="19" t="s">
        <v>14</v>
      </c>
    </row>
    <row r="321" s="2" customFormat="1" ht="16.5" customHeight="1">
      <c r="A321" s="40"/>
      <c r="B321" s="41"/>
      <c r="C321" s="268" t="s">
        <v>845</v>
      </c>
      <c r="D321" s="268" t="s">
        <v>329</v>
      </c>
      <c r="E321" s="269" t="s">
        <v>1478</v>
      </c>
      <c r="F321" s="270" t="s">
        <v>2469</v>
      </c>
      <c r="G321" s="271" t="s">
        <v>146</v>
      </c>
      <c r="H321" s="272">
        <v>2</v>
      </c>
      <c r="I321" s="273"/>
      <c r="J321" s="274">
        <f>ROUND(I321*H321,2)</f>
        <v>0</v>
      </c>
      <c r="K321" s="270" t="s">
        <v>19</v>
      </c>
      <c r="L321" s="275"/>
      <c r="M321" s="276" t="s">
        <v>19</v>
      </c>
      <c r="N321" s="277" t="s">
        <v>44</v>
      </c>
      <c r="O321" s="86"/>
      <c r="P321" s="215">
        <f>O321*H321</f>
        <v>0</v>
      </c>
      <c r="Q321" s="215">
        <v>0</v>
      </c>
      <c r="R321" s="215">
        <f>Q321*H321</f>
        <v>0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377</v>
      </c>
      <c r="AT321" s="217" t="s">
        <v>329</v>
      </c>
      <c r="AU321" s="217" t="s">
        <v>14</v>
      </c>
      <c r="AY321" s="19" t="s">
        <v>140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81</v>
      </c>
      <c r="BK321" s="218">
        <f>ROUND(I321*H321,2)</f>
        <v>0</v>
      </c>
      <c r="BL321" s="19" t="s">
        <v>248</v>
      </c>
      <c r="BM321" s="217" t="s">
        <v>2470</v>
      </c>
    </row>
    <row r="322" s="2" customFormat="1" ht="16.5" customHeight="1">
      <c r="A322" s="40"/>
      <c r="B322" s="41"/>
      <c r="C322" s="206" t="s">
        <v>854</v>
      </c>
      <c r="D322" s="206" t="s">
        <v>143</v>
      </c>
      <c r="E322" s="207" t="s">
        <v>2471</v>
      </c>
      <c r="F322" s="208" t="s">
        <v>2472</v>
      </c>
      <c r="G322" s="209" t="s">
        <v>1758</v>
      </c>
      <c r="H322" s="210">
        <v>42</v>
      </c>
      <c r="I322" s="211"/>
      <c r="J322" s="212">
        <f>ROUND(I322*H322,2)</f>
        <v>0</v>
      </c>
      <c r="K322" s="208" t="s">
        <v>147</v>
      </c>
      <c r="L322" s="46"/>
      <c r="M322" s="213" t="s">
        <v>19</v>
      </c>
      <c r="N322" s="214" t="s">
        <v>44</v>
      </c>
      <c r="O322" s="86"/>
      <c r="P322" s="215">
        <f>O322*H322</f>
        <v>0</v>
      </c>
      <c r="Q322" s="215">
        <v>0.00024000000000000001</v>
      </c>
      <c r="R322" s="215">
        <f>Q322*H322</f>
        <v>0.01008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248</v>
      </c>
      <c r="AT322" s="217" t="s">
        <v>143</v>
      </c>
      <c r="AU322" s="217" t="s">
        <v>14</v>
      </c>
      <c r="AY322" s="19" t="s">
        <v>140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9" t="s">
        <v>81</v>
      </c>
      <c r="BK322" s="218">
        <f>ROUND(I322*H322,2)</f>
        <v>0</v>
      </c>
      <c r="BL322" s="19" t="s">
        <v>248</v>
      </c>
      <c r="BM322" s="217" t="s">
        <v>2473</v>
      </c>
    </row>
    <row r="323" s="2" customFormat="1">
      <c r="A323" s="40"/>
      <c r="B323" s="41"/>
      <c r="C323" s="42"/>
      <c r="D323" s="219" t="s">
        <v>150</v>
      </c>
      <c r="E323" s="42"/>
      <c r="F323" s="220" t="s">
        <v>2474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150</v>
      </c>
      <c r="AU323" s="19" t="s">
        <v>14</v>
      </c>
    </row>
    <row r="324" s="14" customFormat="1">
      <c r="A324" s="14"/>
      <c r="B324" s="235"/>
      <c r="C324" s="236"/>
      <c r="D324" s="226" t="s">
        <v>152</v>
      </c>
      <c r="E324" s="237" t="s">
        <v>19</v>
      </c>
      <c r="F324" s="238" t="s">
        <v>2475</v>
      </c>
      <c r="G324" s="236"/>
      <c r="H324" s="239">
        <v>22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5" t="s">
        <v>152</v>
      </c>
      <c r="AU324" s="245" t="s">
        <v>14</v>
      </c>
      <c r="AV324" s="14" t="s">
        <v>14</v>
      </c>
      <c r="AW324" s="14" t="s">
        <v>33</v>
      </c>
      <c r="AX324" s="14" t="s">
        <v>73</v>
      </c>
      <c r="AY324" s="245" t="s">
        <v>140</v>
      </c>
    </row>
    <row r="325" s="14" customFormat="1">
      <c r="A325" s="14"/>
      <c r="B325" s="235"/>
      <c r="C325" s="236"/>
      <c r="D325" s="226" t="s">
        <v>152</v>
      </c>
      <c r="E325" s="237" t="s">
        <v>19</v>
      </c>
      <c r="F325" s="238" t="s">
        <v>2476</v>
      </c>
      <c r="G325" s="236"/>
      <c r="H325" s="239">
        <v>20</v>
      </c>
      <c r="I325" s="240"/>
      <c r="J325" s="236"/>
      <c r="K325" s="236"/>
      <c r="L325" s="241"/>
      <c r="M325" s="242"/>
      <c r="N325" s="243"/>
      <c r="O325" s="243"/>
      <c r="P325" s="243"/>
      <c r="Q325" s="243"/>
      <c r="R325" s="243"/>
      <c r="S325" s="243"/>
      <c r="T325" s="24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5" t="s">
        <v>152</v>
      </c>
      <c r="AU325" s="245" t="s">
        <v>14</v>
      </c>
      <c r="AV325" s="14" t="s">
        <v>14</v>
      </c>
      <c r="AW325" s="14" t="s">
        <v>33</v>
      </c>
      <c r="AX325" s="14" t="s">
        <v>73</v>
      </c>
      <c r="AY325" s="245" t="s">
        <v>140</v>
      </c>
    </row>
    <row r="326" s="15" customFormat="1">
      <c r="A326" s="15"/>
      <c r="B326" s="246"/>
      <c r="C326" s="247"/>
      <c r="D326" s="226" t="s">
        <v>152</v>
      </c>
      <c r="E326" s="248" t="s">
        <v>19</v>
      </c>
      <c r="F326" s="249" t="s">
        <v>189</v>
      </c>
      <c r="G326" s="247"/>
      <c r="H326" s="250">
        <v>42</v>
      </c>
      <c r="I326" s="251"/>
      <c r="J326" s="247"/>
      <c r="K326" s="247"/>
      <c r="L326" s="252"/>
      <c r="M326" s="253"/>
      <c r="N326" s="254"/>
      <c r="O326" s="254"/>
      <c r="P326" s="254"/>
      <c r="Q326" s="254"/>
      <c r="R326" s="254"/>
      <c r="S326" s="254"/>
      <c r="T326" s="25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56" t="s">
        <v>152</v>
      </c>
      <c r="AU326" s="256" t="s">
        <v>14</v>
      </c>
      <c r="AV326" s="15" t="s">
        <v>148</v>
      </c>
      <c r="AW326" s="15" t="s">
        <v>33</v>
      </c>
      <c r="AX326" s="15" t="s">
        <v>81</v>
      </c>
      <c r="AY326" s="256" t="s">
        <v>140</v>
      </c>
    </row>
    <row r="327" s="2" customFormat="1" ht="16.5" customHeight="1">
      <c r="A327" s="40"/>
      <c r="B327" s="41"/>
      <c r="C327" s="206" t="s">
        <v>882</v>
      </c>
      <c r="D327" s="206" t="s">
        <v>143</v>
      </c>
      <c r="E327" s="207" t="s">
        <v>2477</v>
      </c>
      <c r="F327" s="208" t="s">
        <v>2478</v>
      </c>
      <c r="G327" s="209" t="s">
        <v>1758</v>
      </c>
      <c r="H327" s="210">
        <v>8</v>
      </c>
      <c r="I327" s="211"/>
      <c r="J327" s="212">
        <f>ROUND(I327*H327,2)</f>
        <v>0</v>
      </c>
      <c r="K327" s="208" t="s">
        <v>147</v>
      </c>
      <c r="L327" s="46"/>
      <c r="M327" s="213" t="s">
        <v>19</v>
      </c>
      <c r="N327" s="214" t="s">
        <v>44</v>
      </c>
      <c r="O327" s="86"/>
      <c r="P327" s="215">
        <f>O327*H327</f>
        <v>0</v>
      </c>
      <c r="Q327" s="215">
        <v>0</v>
      </c>
      <c r="R327" s="215">
        <f>Q327*H327</f>
        <v>0</v>
      </c>
      <c r="S327" s="215">
        <v>0.00156</v>
      </c>
      <c r="T327" s="216">
        <f>S327*H327</f>
        <v>0.01248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248</v>
      </c>
      <c r="AT327" s="217" t="s">
        <v>143</v>
      </c>
      <c r="AU327" s="217" t="s">
        <v>14</v>
      </c>
      <c r="AY327" s="19" t="s">
        <v>140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81</v>
      </c>
      <c r="BK327" s="218">
        <f>ROUND(I327*H327,2)</f>
        <v>0</v>
      </c>
      <c r="BL327" s="19" t="s">
        <v>248</v>
      </c>
      <c r="BM327" s="217" t="s">
        <v>2479</v>
      </c>
    </row>
    <row r="328" s="2" customFormat="1">
      <c r="A328" s="40"/>
      <c r="B328" s="41"/>
      <c r="C328" s="42"/>
      <c r="D328" s="219" t="s">
        <v>150</v>
      </c>
      <c r="E328" s="42"/>
      <c r="F328" s="220" t="s">
        <v>2480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150</v>
      </c>
      <c r="AU328" s="19" t="s">
        <v>14</v>
      </c>
    </row>
    <row r="329" s="2" customFormat="1" ht="16.5" customHeight="1">
      <c r="A329" s="40"/>
      <c r="B329" s="41"/>
      <c r="C329" s="206" t="s">
        <v>889</v>
      </c>
      <c r="D329" s="206" t="s">
        <v>143</v>
      </c>
      <c r="E329" s="207" t="s">
        <v>2481</v>
      </c>
      <c r="F329" s="208" t="s">
        <v>2482</v>
      </c>
      <c r="G329" s="209" t="s">
        <v>1758</v>
      </c>
      <c r="H329" s="210">
        <v>2</v>
      </c>
      <c r="I329" s="211"/>
      <c r="J329" s="212">
        <f>ROUND(I329*H329,2)</f>
        <v>0</v>
      </c>
      <c r="K329" s="208" t="s">
        <v>147</v>
      </c>
      <c r="L329" s="46"/>
      <c r="M329" s="213" t="s">
        <v>19</v>
      </c>
      <c r="N329" s="214" t="s">
        <v>44</v>
      </c>
      <c r="O329" s="86"/>
      <c r="P329" s="215">
        <f>O329*H329</f>
        <v>0</v>
      </c>
      <c r="Q329" s="215">
        <v>0</v>
      </c>
      <c r="R329" s="215">
        <f>Q329*H329</f>
        <v>0</v>
      </c>
      <c r="S329" s="215">
        <v>0.00085999999999999998</v>
      </c>
      <c r="T329" s="216">
        <f>S329*H329</f>
        <v>0.00172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248</v>
      </c>
      <c r="AT329" s="217" t="s">
        <v>143</v>
      </c>
      <c r="AU329" s="217" t="s">
        <v>14</v>
      </c>
      <c r="AY329" s="19" t="s">
        <v>140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9" t="s">
        <v>81</v>
      </c>
      <c r="BK329" s="218">
        <f>ROUND(I329*H329,2)</f>
        <v>0</v>
      </c>
      <c r="BL329" s="19" t="s">
        <v>248</v>
      </c>
      <c r="BM329" s="217" t="s">
        <v>2483</v>
      </c>
    </row>
    <row r="330" s="2" customFormat="1">
      <c r="A330" s="40"/>
      <c r="B330" s="41"/>
      <c r="C330" s="42"/>
      <c r="D330" s="219" t="s">
        <v>150</v>
      </c>
      <c r="E330" s="42"/>
      <c r="F330" s="220" t="s">
        <v>2484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150</v>
      </c>
      <c r="AU330" s="19" t="s">
        <v>14</v>
      </c>
    </row>
    <row r="331" s="2" customFormat="1" ht="16.5" customHeight="1">
      <c r="A331" s="40"/>
      <c r="B331" s="41"/>
      <c r="C331" s="206" t="s">
        <v>898</v>
      </c>
      <c r="D331" s="206" t="s">
        <v>143</v>
      </c>
      <c r="E331" s="207" t="s">
        <v>2485</v>
      </c>
      <c r="F331" s="208" t="s">
        <v>2486</v>
      </c>
      <c r="G331" s="209" t="s">
        <v>1758</v>
      </c>
      <c r="H331" s="210">
        <v>5</v>
      </c>
      <c r="I331" s="211"/>
      <c r="J331" s="212">
        <f>ROUND(I331*H331,2)</f>
        <v>0</v>
      </c>
      <c r="K331" s="208" t="s">
        <v>147</v>
      </c>
      <c r="L331" s="46"/>
      <c r="M331" s="213" t="s">
        <v>19</v>
      </c>
      <c r="N331" s="214" t="s">
        <v>44</v>
      </c>
      <c r="O331" s="86"/>
      <c r="P331" s="215">
        <f>O331*H331</f>
        <v>0</v>
      </c>
      <c r="Q331" s="215">
        <v>0.0018</v>
      </c>
      <c r="R331" s="215">
        <f>Q331*H331</f>
        <v>0.0089999999999999993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248</v>
      </c>
      <c r="AT331" s="217" t="s">
        <v>143</v>
      </c>
      <c r="AU331" s="217" t="s">
        <v>14</v>
      </c>
      <c r="AY331" s="19" t="s">
        <v>140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81</v>
      </c>
      <c r="BK331" s="218">
        <f>ROUND(I331*H331,2)</f>
        <v>0</v>
      </c>
      <c r="BL331" s="19" t="s">
        <v>248</v>
      </c>
      <c r="BM331" s="217" t="s">
        <v>2487</v>
      </c>
    </row>
    <row r="332" s="2" customFormat="1">
      <c r="A332" s="40"/>
      <c r="B332" s="41"/>
      <c r="C332" s="42"/>
      <c r="D332" s="219" t="s">
        <v>150</v>
      </c>
      <c r="E332" s="42"/>
      <c r="F332" s="220" t="s">
        <v>2488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150</v>
      </c>
      <c r="AU332" s="19" t="s">
        <v>14</v>
      </c>
    </row>
    <row r="333" s="2" customFormat="1" ht="16.5" customHeight="1">
      <c r="A333" s="40"/>
      <c r="B333" s="41"/>
      <c r="C333" s="206" t="s">
        <v>908</v>
      </c>
      <c r="D333" s="206" t="s">
        <v>143</v>
      </c>
      <c r="E333" s="207" t="s">
        <v>2489</v>
      </c>
      <c r="F333" s="208" t="s">
        <v>2490</v>
      </c>
      <c r="G333" s="209" t="s">
        <v>1758</v>
      </c>
      <c r="H333" s="210">
        <v>6</v>
      </c>
      <c r="I333" s="211"/>
      <c r="J333" s="212">
        <f>ROUND(I333*H333,2)</f>
        <v>0</v>
      </c>
      <c r="K333" s="208" t="s">
        <v>147</v>
      </c>
      <c r="L333" s="46"/>
      <c r="M333" s="213" t="s">
        <v>19</v>
      </c>
      <c r="N333" s="214" t="s">
        <v>44</v>
      </c>
      <c r="O333" s="86"/>
      <c r="P333" s="215">
        <f>O333*H333</f>
        <v>0</v>
      </c>
      <c r="Q333" s="215">
        <v>0.0018</v>
      </c>
      <c r="R333" s="215">
        <f>Q333*H333</f>
        <v>0.010800000000000001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248</v>
      </c>
      <c r="AT333" s="217" t="s">
        <v>143</v>
      </c>
      <c r="AU333" s="217" t="s">
        <v>14</v>
      </c>
      <c r="AY333" s="19" t="s">
        <v>140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81</v>
      </c>
      <c r="BK333" s="218">
        <f>ROUND(I333*H333,2)</f>
        <v>0</v>
      </c>
      <c r="BL333" s="19" t="s">
        <v>248</v>
      </c>
      <c r="BM333" s="217" t="s">
        <v>2491</v>
      </c>
    </row>
    <row r="334" s="2" customFormat="1">
      <c r="A334" s="40"/>
      <c r="B334" s="41"/>
      <c r="C334" s="42"/>
      <c r="D334" s="219" t="s">
        <v>150</v>
      </c>
      <c r="E334" s="42"/>
      <c r="F334" s="220" t="s">
        <v>2492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150</v>
      </c>
      <c r="AU334" s="19" t="s">
        <v>14</v>
      </c>
    </row>
    <row r="335" s="2" customFormat="1" ht="16.5" customHeight="1">
      <c r="A335" s="40"/>
      <c r="B335" s="41"/>
      <c r="C335" s="206" t="s">
        <v>914</v>
      </c>
      <c r="D335" s="206" t="s">
        <v>143</v>
      </c>
      <c r="E335" s="207" t="s">
        <v>2493</v>
      </c>
      <c r="F335" s="208" t="s">
        <v>2494</v>
      </c>
      <c r="G335" s="209" t="s">
        <v>146</v>
      </c>
      <c r="H335" s="210">
        <v>2</v>
      </c>
      <c r="I335" s="211"/>
      <c r="J335" s="212">
        <f>ROUND(I335*H335,2)</f>
        <v>0</v>
      </c>
      <c r="K335" s="208" t="s">
        <v>147</v>
      </c>
      <c r="L335" s="46"/>
      <c r="M335" s="213" t="s">
        <v>19</v>
      </c>
      <c r="N335" s="214" t="s">
        <v>44</v>
      </c>
      <c r="O335" s="86"/>
      <c r="P335" s="215">
        <f>O335*H335</f>
        <v>0</v>
      </c>
      <c r="Q335" s="215">
        <v>0.00016000000000000001</v>
      </c>
      <c r="R335" s="215">
        <f>Q335*H335</f>
        <v>0.00032000000000000003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248</v>
      </c>
      <c r="AT335" s="217" t="s">
        <v>143</v>
      </c>
      <c r="AU335" s="217" t="s">
        <v>14</v>
      </c>
      <c r="AY335" s="19" t="s">
        <v>140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81</v>
      </c>
      <c r="BK335" s="218">
        <f>ROUND(I335*H335,2)</f>
        <v>0</v>
      </c>
      <c r="BL335" s="19" t="s">
        <v>248</v>
      </c>
      <c r="BM335" s="217" t="s">
        <v>2495</v>
      </c>
    </row>
    <row r="336" s="2" customFormat="1">
      <c r="A336" s="40"/>
      <c r="B336" s="41"/>
      <c r="C336" s="42"/>
      <c r="D336" s="219" t="s">
        <v>150</v>
      </c>
      <c r="E336" s="42"/>
      <c r="F336" s="220" t="s">
        <v>2496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150</v>
      </c>
      <c r="AU336" s="19" t="s">
        <v>14</v>
      </c>
    </row>
    <row r="337" s="2" customFormat="1" ht="16.5" customHeight="1">
      <c r="A337" s="40"/>
      <c r="B337" s="41"/>
      <c r="C337" s="268" t="s">
        <v>921</v>
      </c>
      <c r="D337" s="268" t="s">
        <v>329</v>
      </c>
      <c r="E337" s="269" t="s">
        <v>2497</v>
      </c>
      <c r="F337" s="270" t="s">
        <v>2498</v>
      </c>
      <c r="G337" s="271" t="s">
        <v>146</v>
      </c>
      <c r="H337" s="272">
        <v>2</v>
      </c>
      <c r="I337" s="273"/>
      <c r="J337" s="274">
        <f>ROUND(I337*H337,2)</f>
        <v>0</v>
      </c>
      <c r="K337" s="270" t="s">
        <v>147</v>
      </c>
      <c r="L337" s="275"/>
      <c r="M337" s="276" t="s">
        <v>19</v>
      </c>
      <c r="N337" s="277" t="s">
        <v>44</v>
      </c>
      <c r="O337" s="86"/>
      <c r="P337" s="215">
        <f>O337*H337</f>
        <v>0</v>
      </c>
      <c r="Q337" s="215">
        <v>0.002</v>
      </c>
      <c r="R337" s="215">
        <f>Q337*H337</f>
        <v>0.0040000000000000001</v>
      </c>
      <c r="S337" s="215">
        <v>0</v>
      </c>
      <c r="T337" s="21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377</v>
      </c>
      <c r="AT337" s="217" t="s">
        <v>329</v>
      </c>
      <c r="AU337" s="217" t="s">
        <v>14</v>
      </c>
      <c r="AY337" s="19" t="s">
        <v>140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9" t="s">
        <v>81</v>
      </c>
      <c r="BK337" s="218">
        <f>ROUND(I337*H337,2)</f>
        <v>0</v>
      </c>
      <c r="BL337" s="19" t="s">
        <v>248</v>
      </c>
      <c r="BM337" s="217" t="s">
        <v>2499</v>
      </c>
    </row>
    <row r="338" s="2" customFormat="1" ht="16.5" customHeight="1">
      <c r="A338" s="40"/>
      <c r="B338" s="41"/>
      <c r="C338" s="206" t="s">
        <v>931</v>
      </c>
      <c r="D338" s="206" t="s">
        <v>143</v>
      </c>
      <c r="E338" s="207" t="s">
        <v>2500</v>
      </c>
      <c r="F338" s="208" t="s">
        <v>2501</v>
      </c>
      <c r="G338" s="209" t="s">
        <v>146</v>
      </c>
      <c r="H338" s="210">
        <v>2</v>
      </c>
      <c r="I338" s="211"/>
      <c r="J338" s="212">
        <f>ROUND(I338*H338,2)</f>
        <v>0</v>
      </c>
      <c r="K338" s="208" t="s">
        <v>147</v>
      </c>
      <c r="L338" s="46"/>
      <c r="M338" s="213" t="s">
        <v>19</v>
      </c>
      <c r="N338" s="214" t="s">
        <v>44</v>
      </c>
      <c r="O338" s="86"/>
      <c r="P338" s="215">
        <f>O338*H338</f>
        <v>0</v>
      </c>
      <c r="Q338" s="215">
        <v>0</v>
      </c>
      <c r="R338" s="215">
        <f>Q338*H338</f>
        <v>0</v>
      </c>
      <c r="S338" s="215">
        <v>0.0022499999999999998</v>
      </c>
      <c r="T338" s="216">
        <f>S338*H338</f>
        <v>0.0044999999999999997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248</v>
      </c>
      <c r="AT338" s="217" t="s">
        <v>143</v>
      </c>
      <c r="AU338" s="217" t="s">
        <v>14</v>
      </c>
      <c r="AY338" s="19" t="s">
        <v>140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81</v>
      </c>
      <c r="BK338" s="218">
        <f>ROUND(I338*H338,2)</f>
        <v>0</v>
      </c>
      <c r="BL338" s="19" t="s">
        <v>248</v>
      </c>
      <c r="BM338" s="217" t="s">
        <v>2502</v>
      </c>
    </row>
    <row r="339" s="2" customFormat="1">
      <c r="A339" s="40"/>
      <c r="B339" s="41"/>
      <c r="C339" s="42"/>
      <c r="D339" s="219" t="s">
        <v>150</v>
      </c>
      <c r="E339" s="42"/>
      <c r="F339" s="220" t="s">
        <v>2503</v>
      </c>
      <c r="G339" s="42"/>
      <c r="H339" s="42"/>
      <c r="I339" s="221"/>
      <c r="J339" s="42"/>
      <c r="K339" s="42"/>
      <c r="L339" s="46"/>
      <c r="M339" s="222"/>
      <c r="N339" s="223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150</v>
      </c>
      <c r="AU339" s="19" t="s">
        <v>14</v>
      </c>
    </row>
    <row r="340" s="2" customFormat="1" ht="16.5" customHeight="1">
      <c r="A340" s="40"/>
      <c r="B340" s="41"/>
      <c r="C340" s="206" t="s">
        <v>939</v>
      </c>
      <c r="D340" s="206" t="s">
        <v>143</v>
      </c>
      <c r="E340" s="207" t="s">
        <v>2504</v>
      </c>
      <c r="F340" s="208" t="s">
        <v>2505</v>
      </c>
      <c r="G340" s="209" t="s">
        <v>146</v>
      </c>
      <c r="H340" s="210">
        <v>2</v>
      </c>
      <c r="I340" s="211"/>
      <c r="J340" s="212">
        <f>ROUND(I340*H340,2)</f>
        <v>0</v>
      </c>
      <c r="K340" s="208" t="s">
        <v>147</v>
      </c>
      <c r="L340" s="46"/>
      <c r="M340" s="213" t="s">
        <v>19</v>
      </c>
      <c r="N340" s="214" t="s">
        <v>44</v>
      </c>
      <c r="O340" s="86"/>
      <c r="P340" s="215">
        <f>O340*H340</f>
        <v>0</v>
      </c>
      <c r="Q340" s="215">
        <v>0</v>
      </c>
      <c r="R340" s="215">
        <f>Q340*H340</f>
        <v>0</v>
      </c>
      <c r="S340" s="215">
        <v>0.00051999999999999995</v>
      </c>
      <c r="T340" s="216">
        <f>S340*H340</f>
        <v>0.0010399999999999999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7" t="s">
        <v>248</v>
      </c>
      <c r="AT340" s="217" t="s">
        <v>143</v>
      </c>
      <c r="AU340" s="217" t="s">
        <v>14</v>
      </c>
      <c r="AY340" s="19" t="s">
        <v>140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9" t="s">
        <v>81</v>
      </c>
      <c r="BK340" s="218">
        <f>ROUND(I340*H340,2)</f>
        <v>0</v>
      </c>
      <c r="BL340" s="19" t="s">
        <v>248</v>
      </c>
      <c r="BM340" s="217" t="s">
        <v>2506</v>
      </c>
    </row>
    <row r="341" s="2" customFormat="1">
      <c r="A341" s="40"/>
      <c r="B341" s="41"/>
      <c r="C341" s="42"/>
      <c r="D341" s="219" t="s">
        <v>150</v>
      </c>
      <c r="E341" s="42"/>
      <c r="F341" s="220" t="s">
        <v>2507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150</v>
      </c>
      <c r="AU341" s="19" t="s">
        <v>14</v>
      </c>
    </row>
    <row r="342" s="2" customFormat="1" ht="16.5" customHeight="1">
      <c r="A342" s="40"/>
      <c r="B342" s="41"/>
      <c r="C342" s="206" t="s">
        <v>949</v>
      </c>
      <c r="D342" s="206" t="s">
        <v>143</v>
      </c>
      <c r="E342" s="207" t="s">
        <v>2508</v>
      </c>
      <c r="F342" s="208" t="s">
        <v>2509</v>
      </c>
      <c r="G342" s="209" t="s">
        <v>1758</v>
      </c>
      <c r="H342" s="210">
        <v>4</v>
      </c>
      <c r="I342" s="211"/>
      <c r="J342" s="212">
        <f>ROUND(I342*H342,2)</f>
        <v>0</v>
      </c>
      <c r="K342" s="208" t="s">
        <v>147</v>
      </c>
      <c r="L342" s="46"/>
      <c r="M342" s="213" t="s">
        <v>19</v>
      </c>
      <c r="N342" s="214" t="s">
        <v>44</v>
      </c>
      <c r="O342" s="86"/>
      <c r="P342" s="215">
        <f>O342*H342</f>
        <v>0</v>
      </c>
      <c r="Q342" s="215">
        <v>0.0018400000000000001</v>
      </c>
      <c r="R342" s="215">
        <f>Q342*H342</f>
        <v>0.0073600000000000002</v>
      </c>
      <c r="S342" s="215">
        <v>0</v>
      </c>
      <c r="T342" s="216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7" t="s">
        <v>248</v>
      </c>
      <c r="AT342" s="217" t="s">
        <v>143</v>
      </c>
      <c r="AU342" s="217" t="s">
        <v>14</v>
      </c>
      <c r="AY342" s="19" t="s">
        <v>140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9" t="s">
        <v>81</v>
      </c>
      <c r="BK342" s="218">
        <f>ROUND(I342*H342,2)</f>
        <v>0</v>
      </c>
      <c r="BL342" s="19" t="s">
        <v>248</v>
      </c>
      <c r="BM342" s="217" t="s">
        <v>2510</v>
      </c>
    </row>
    <row r="343" s="2" customFormat="1">
      <c r="A343" s="40"/>
      <c r="B343" s="41"/>
      <c r="C343" s="42"/>
      <c r="D343" s="219" t="s">
        <v>150</v>
      </c>
      <c r="E343" s="42"/>
      <c r="F343" s="220" t="s">
        <v>2511</v>
      </c>
      <c r="G343" s="42"/>
      <c r="H343" s="42"/>
      <c r="I343" s="221"/>
      <c r="J343" s="42"/>
      <c r="K343" s="42"/>
      <c r="L343" s="46"/>
      <c r="M343" s="222"/>
      <c r="N343" s="223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150</v>
      </c>
      <c r="AU343" s="19" t="s">
        <v>14</v>
      </c>
    </row>
    <row r="344" s="2" customFormat="1" ht="16.5" customHeight="1">
      <c r="A344" s="40"/>
      <c r="B344" s="41"/>
      <c r="C344" s="206" t="s">
        <v>954</v>
      </c>
      <c r="D344" s="206" t="s">
        <v>143</v>
      </c>
      <c r="E344" s="207" t="s">
        <v>2512</v>
      </c>
      <c r="F344" s="208" t="s">
        <v>2513</v>
      </c>
      <c r="G344" s="209" t="s">
        <v>146</v>
      </c>
      <c r="H344" s="210">
        <v>2</v>
      </c>
      <c r="I344" s="211"/>
      <c r="J344" s="212">
        <f>ROUND(I344*H344,2)</f>
        <v>0</v>
      </c>
      <c r="K344" s="208" t="s">
        <v>147</v>
      </c>
      <c r="L344" s="46"/>
      <c r="M344" s="213" t="s">
        <v>19</v>
      </c>
      <c r="N344" s="214" t="s">
        <v>44</v>
      </c>
      <c r="O344" s="86"/>
      <c r="P344" s="215">
        <f>O344*H344</f>
        <v>0</v>
      </c>
      <c r="Q344" s="215">
        <v>4.0000000000000003E-05</v>
      </c>
      <c r="R344" s="215">
        <f>Q344*H344</f>
        <v>8.0000000000000007E-05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248</v>
      </c>
      <c r="AT344" s="217" t="s">
        <v>143</v>
      </c>
      <c r="AU344" s="217" t="s">
        <v>14</v>
      </c>
      <c r="AY344" s="19" t="s">
        <v>140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9" t="s">
        <v>81</v>
      </c>
      <c r="BK344" s="218">
        <f>ROUND(I344*H344,2)</f>
        <v>0</v>
      </c>
      <c r="BL344" s="19" t="s">
        <v>248</v>
      </c>
      <c r="BM344" s="217" t="s">
        <v>2514</v>
      </c>
    </row>
    <row r="345" s="2" customFormat="1">
      <c r="A345" s="40"/>
      <c r="B345" s="41"/>
      <c r="C345" s="42"/>
      <c r="D345" s="219" t="s">
        <v>150</v>
      </c>
      <c r="E345" s="42"/>
      <c r="F345" s="220" t="s">
        <v>2515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150</v>
      </c>
      <c r="AU345" s="19" t="s">
        <v>14</v>
      </c>
    </row>
    <row r="346" s="2" customFormat="1" ht="16.5" customHeight="1">
      <c r="A346" s="40"/>
      <c r="B346" s="41"/>
      <c r="C346" s="268" t="s">
        <v>961</v>
      </c>
      <c r="D346" s="268" t="s">
        <v>329</v>
      </c>
      <c r="E346" s="269" t="s">
        <v>2516</v>
      </c>
      <c r="F346" s="270" t="s">
        <v>2517</v>
      </c>
      <c r="G346" s="271" t="s">
        <v>146</v>
      </c>
      <c r="H346" s="272">
        <v>2</v>
      </c>
      <c r="I346" s="273"/>
      <c r="J346" s="274">
        <f>ROUND(I346*H346,2)</f>
        <v>0</v>
      </c>
      <c r="K346" s="270" t="s">
        <v>19</v>
      </c>
      <c r="L346" s="275"/>
      <c r="M346" s="276" t="s">
        <v>19</v>
      </c>
      <c r="N346" s="277" t="s">
        <v>44</v>
      </c>
      <c r="O346" s="86"/>
      <c r="P346" s="215">
        <f>O346*H346</f>
        <v>0</v>
      </c>
      <c r="Q346" s="215">
        <v>0</v>
      </c>
      <c r="R346" s="215">
        <f>Q346*H346</f>
        <v>0</v>
      </c>
      <c r="S346" s="215">
        <v>0</v>
      </c>
      <c r="T346" s="21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7" t="s">
        <v>377</v>
      </c>
      <c r="AT346" s="217" t="s">
        <v>329</v>
      </c>
      <c r="AU346" s="217" t="s">
        <v>14</v>
      </c>
      <c r="AY346" s="19" t="s">
        <v>140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9" t="s">
        <v>81</v>
      </c>
      <c r="BK346" s="218">
        <f>ROUND(I346*H346,2)</f>
        <v>0</v>
      </c>
      <c r="BL346" s="19" t="s">
        <v>248</v>
      </c>
      <c r="BM346" s="217" t="s">
        <v>2518</v>
      </c>
    </row>
    <row r="347" s="2" customFormat="1" ht="16.5" customHeight="1">
      <c r="A347" s="40"/>
      <c r="B347" s="41"/>
      <c r="C347" s="206" t="s">
        <v>966</v>
      </c>
      <c r="D347" s="206" t="s">
        <v>143</v>
      </c>
      <c r="E347" s="207" t="s">
        <v>2519</v>
      </c>
      <c r="F347" s="208" t="s">
        <v>2520</v>
      </c>
      <c r="G347" s="209" t="s">
        <v>146</v>
      </c>
      <c r="H347" s="210">
        <v>6</v>
      </c>
      <c r="I347" s="211"/>
      <c r="J347" s="212">
        <f>ROUND(I347*H347,2)</f>
        <v>0</v>
      </c>
      <c r="K347" s="208" t="s">
        <v>147</v>
      </c>
      <c r="L347" s="46"/>
      <c r="M347" s="213" t="s">
        <v>19</v>
      </c>
      <c r="N347" s="214" t="s">
        <v>44</v>
      </c>
      <c r="O347" s="86"/>
      <c r="P347" s="215">
        <f>O347*H347</f>
        <v>0</v>
      </c>
      <c r="Q347" s="215">
        <v>0.00024000000000000001</v>
      </c>
      <c r="R347" s="215">
        <f>Q347*H347</f>
        <v>0.0014400000000000001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248</v>
      </c>
      <c r="AT347" s="217" t="s">
        <v>143</v>
      </c>
      <c r="AU347" s="217" t="s">
        <v>14</v>
      </c>
      <c r="AY347" s="19" t="s">
        <v>140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81</v>
      </c>
      <c r="BK347" s="218">
        <f>ROUND(I347*H347,2)</f>
        <v>0</v>
      </c>
      <c r="BL347" s="19" t="s">
        <v>248</v>
      </c>
      <c r="BM347" s="217" t="s">
        <v>2521</v>
      </c>
    </row>
    <row r="348" s="2" customFormat="1">
      <c r="A348" s="40"/>
      <c r="B348" s="41"/>
      <c r="C348" s="42"/>
      <c r="D348" s="219" t="s">
        <v>150</v>
      </c>
      <c r="E348" s="42"/>
      <c r="F348" s="220" t="s">
        <v>2522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150</v>
      </c>
      <c r="AU348" s="19" t="s">
        <v>14</v>
      </c>
    </row>
    <row r="349" s="2" customFormat="1" ht="16.5" customHeight="1">
      <c r="A349" s="40"/>
      <c r="B349" s="41"/>
      <c r="C349" s="206" t="s">
        <v>976</v>
      </c>
      <c r="D349" s="206" t="s">
        <v>143</v>
      </c>
      <c r="E349" s="207" t="s">
        <v>2523</v>
      </c>
      <c r="F349" s="208" t="s">
        <v>2524</v>
      </c>
      <c r="G349" s="209" t="s">
        <v>146</v>
      </c>
      <c r="H349" s="210">
        <v>5</v>
      </c>
      <c r="I349" s="211"/>
      <c r="J349" s="212">
        <f>ROUND(I349*H349,2)</f>
        <v>0</v>
      </c>
      <c r="K349" s="208" t="s">
        <v>147</v>
      </c>
      <c r="L349" s="46"/>
      <c r="M349" s="213" t="s">
        <v>19</v>
      </c>
      <c r="N349" s="214" t="s">
        <v>44</v>
      </c>
      <c r="O349" s="86"/>
      <c r="P349" s="215">
        <f>O349*H349</f>
        <v>0</v>
      </c>
      <c r="Q349" s="215">
        <v>0.00027999999999999998</v>
      </c>
      <c r="R349" s="215">
        <f>Q349*H349</f>
        <v>0.0013999999999999998</v>
      </c>
      <c r="S349" s="215">
        <v>0</v>
      </c>
      <c r="T349" s="216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7" t="s">
        <v>248</v>
      </c>
      <c r="AT349" s="217" t="s">
        <v>143</v>
      </c>
      <c r="AU349" s="217" t="s">
        <v>14</v>
      </c>
      <c r="AY349" s="19" t="s">
        <v>140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9" t="s">
        <v>81</v>
      </c>
      <c r="BK349" s="218">
        <f>ROUND(I349*H349,2)</f>
        <v>0</v>
      </c>
      <c r="BL349" s="19" t="s">
        <v>248</v>
      </c>
      <c r="BM349" s="217" t="s">
        <v>2525</v>
      </c>
    </row>
    <row r="350" s="2" customFormat="1">
      <c r="A350" s="40"/>
      <c r="B350" s="41"/>
      <c r="C350" s="42"/>
      <c r="D350" s="219" t="s">
        <v>150</v>
      </c>
      <c r="E350" s="42"/>
      <c r="F350" s="220" t="s">
        <v>2526</v>
      </c>
      <c r="G350" s="42"/>
      <c r="H350" s="42"/>
      <c r="I350" s="221"/>
      <c r="J350" s="42"/>
      <c r="K350" s="42"/>
      <c r="L350" s="46"/>
      <c r="M350" s="222"/>
      <c r="N350" s="223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150</v>
      </c>
      <c r="AU350" s="19" t="s">
        <v>14</v>
      </c>
    </row>
    <row r="351" s="2" customFormat="1" ht="16.5" customHeight="1">
      <c r="A351" s="40"/>
      <c r="B351" s="41"/>
      <c r="C351" s="206" t="s">
        <v>983</v>
      </c>
      <c r="D351" s="206" t="s">
        <v>143</v>
      </c>
      <c r="E351" s="207" t="s">
        <v>2527</v>
      </c>
      <c r="F351" s="208" t="s">
        <v>2528</v>
      </c>
      <c r="G351" s="209" t="s">
        <v>146</v>
      </c>
      <c r="H351" s="210">
        <v>4</v>
      </c>
      <c r="I351" s="211"/>
      <c r="J351" s="212">
        <f>ROUND(I351*H351,2)</f>
        <v>0</v>
      </c>
      <c r="K351" s="208" t="s">
        <v>147</v>
      </c>
      <c r="L351" s="46"/>
      <c r="M351" s="213" t="s">
        <v>19</v>
      </c>
      <c r="N351" s="214" t="s">
        <v>44</v>
      </c>
      <c r="O351" s="86"/>
      <c r="P351" s="215">
        <f>O351*H351</f>
        <v>0</v>
      </c>
      <c r="Q351" s="215">
        <v>0.00014999999999999999</v>
      </c>
      <c r="R351" s="215">
        <f>Q351*H351</f>
        <v>0.00059999999999999995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248</v>
      </c>
      <c r="AT351" s="217" t="s">
        <v>143</v>
      </c>
      <c r="AU351" s="217" t="s">
        <v>14</v>
      </c>
      <c r="AY351" s="19" t="s">
        <v>140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81</v>
      </c>
      <c r="BK351" s="218">
        <f>ROUND(I351*H351,2)</f>
        <v>0</v>
      </c>
      <c r="BL351" s="19" t="s">
        <v>248</v>
      </c>
      <c r="BM351" s="217" t="s">
        <v>2529</v>
      </c>
    </row>
    <row r="352" s="2" customFormat="1">
      <c r="A352" s="40"/>
      <c r="B352" s="41"/>
      <c r="C352" s="42"/>
      <c r="D352" s="219" t="s">
        <v>150</v>
      </c>
      <c r="E352" s="42"/>
      <c r="F352" s="220" t="s">
        <v>2530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150</v>
      </c>
      <c r="AU352" s="19" t="s">
        <v>14</v>
      </c>
    </row>
    <row r="353" s="2" customFormat="1" ht="16.5" customHeight="1">
      <c r="A353" s="40"/>
      <c r="B353" s="41"/>
      <c r="C353" s="268" t="s">
        <v>990</v>
      </c>
      <c r="D353" s="268" t="s">
        <v>329</v>
      </c>
      <c r="E353" s="269" t="s">
        <v>1498</v>
      </c>
      <c r="F353" s="270" t="s">
        <v>2531</v>
      </c>
      <c r="G353" s="271" t="s">
        <v>146</v>
      </c>
      <c r="H353" s="272">
        <v>4</v>
      </c>
      <c r="I353" s="273"/>
      <c r="J353" s="274">
        <f>ROUND(I353*H353,2)</f>
        <v>0</v>
      </c>
      <c r="K353" s="270" t="s">
        <v>19</v>
      </c>
      <c r="L353" s="275"/>
      <c r="M353" s="276" t="s">
        <v>19</v>
      </c>
      <c r="N353" s="277" t="s">
        <v>44</v>
      </c>
      <c r="O353" s="86"/>
      <c r="P353" s="215">
        <f>O353*H353</f>
        <v>0</v>
      </c>
      <c r="Q353" s="215">
        <v>0</v>
      </c>
      <c r="R353" s="215">
        <f>Q353*H353</f>
        <v>0</v>
      </c>
      <c r="S353" s="215">
        <v>0</v>
      </c>
      <c r="T353" s="21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377</v>
      </c>
      <c r="AT353" s="217" t="s">
        <v>329</v>
      </c>
      <c r="AU353" s="217" t="s">
        <v>14</v>
      </c>
      <c r="AY353" s="19" t="s">
        <v>140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9" t="s">
        <v>81</v>
      </c>
      <c r="BK353" s="218">
        <f>ROUND(I353*H353,2)</f>
        <v>0</v>
      </c>
      <c r="BL353" s="19" t="s">
        <v>248</v>
      </c>
      <c r="BM353" s="217" t="s">
        <v>2532</v>
      </c>
    </row>
    <row r="354" s="2" customFormat="1" ht="16.5" customHeight="1">
      <c r="A354" s="40"/>
      <c r="B354" s="41"/>
      <c r="C354" s="206" t="s">
        <v>995</v>
      </c>
      <c r="D354" s="206" t="s">
        <v>143</v>
      </c>
      <c r="E354" s="207" t="s">
        <v>2533</v>
      </c>
      <c r="F354" s="208" t="s">
        <v>2534</v>
      </c>
      <c r="G354" s="209" t="s">
        <v>636</v>
      </c>
      <c r="H354" s="210">
        <v>4</v>
      </c>
      <c r="I354" s="211"/>
      <c r="J354" s="212">
        <f>ROUND(I354*H354,2)</f>
        <v>0</v>
      </c>
      <c r="K354" s="208" t="s">
        <v>19</v>
      </c>
      <c r="L354" s="46"/>
      <c r="M354" s="213" t="s">
        <v>19</v>
      </c>
      <c r="N354" s="214" t="s">
        <v>44</v>
      </c>
      <c r="O354" s="86"/>
      <c r="P354" s="215">
        <f>O354*H354</f>
        <v>0</v>
      </c>
      <c r="Q354" s="215">
        <v>0</v>
      </c>
      <c r="R354" s="215">
        <f>Q354*H354</f>
        <v>0</v>
      </c>
      <c r="S354" s="215">
        <v>0</v>
      </c>
      <c r="T354" s="21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7" t="s">
        <v>248</v>
      </c>
      <c r="AT354" s="217" t="s">
        <v>143</v>
      </c>
      <c r="AU354" s="217" t="s">
        <v>14</v>
      </c>
      <c r="AY354" s="19" t="s">
        <v>140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9" t="s">
        <v>81</v>
      </c>
      <c r="BK354" s="218">
        <f>ROUND(I354*H354,2)</f>
        <v>0</v>
      </c>
      <c r="BL354" s="19" t="s">
        <v>248</v>
      </c>
      <c r="BM354" s="217" t="s">
        <v>2535</v>
      </c>
    </row>
    <row r="355" s="2" customFormat="1" ht="16.5" customHeight="1">
      <c r="A355" s="40"/>
      <c r="B355" s="41"/>
      <c r="C355" s="206" t="s">
        <v>999</v>
      </c>
      <c r="D355" s="206" t="s">
        <v>143</v>
      </c>
      <c r="E355" s="207" t="s">
        <v>2536</v>
      </c>
      <c r="F355" s="208" t="s">
        <v>2537</v>
      </c>
      <c r="G355" s="209" t="s">
        <v>636</v>
      </c>
      <c r="H355" s="210">
        <v>2</v>
      </c>
      <c r="I355" s="211"/>
      <c r="J355" s="212">
        <f>ROUND(I355*H355,2)</f>
        <v>0</v>
      </c>
      <c r="K355" s="208" t="s">
        <v>19</v>
      </c>
      <c r="L355" s="46"/>
      <c r="M355" s="213" t="s">
        <v>19</v>
      </c>
      <c r="N355" s="214" t="s">
        <v>44</v>
      </c>
      <c r="O355" s="86"/>
      <c r="P355" s="215">
        <f>O355*H355</f>
        <v>0</v>
      </c>
      <c r="Q355" s="215">
        <v>0</v>
      </c>
      <c r="R355" s="215">
        <f>Q355*H355</f>
        <v>0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248</v>
      </c>
      <c r="AT355" s="217" t="s">
        <v>143</v>
      </c>
      <c r="AU355" s="217" t="s">
        <v>14</v>
      </c>
      <c r="AY355" s="19" t="s">
        <v>140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81</v>
      </c>
      <c r="BK355" s="218">
        <f>ROUND(I355*H355,2)</f>
        <v>0</v>
      </c>
      <c r="BL355" s="19" t="s">
        <v>248</v>
      </c>
      <c r="BM355" s="217" t="s">
        <v>2538</v>
      </c>
    </row>
    <row r="356" s="2" customFormat="1" ht="24.15" customHeight="1">
      <c r="A356" s="40"/>
      <c r="B356" s="41"/>
      <c r="C356" s="206" t="s">
        <v>1006</v>
      </c>
      <c r="D356" s="206" t="s">
        <v>143</v>
      </c>
      <c r="E356" s="207" t="s">
        <v>2539</v>
      </c>
      <c r="F356" s="208" t="s">
        <v>2540</v>
      </c>
      <c r="G356" s="209" t="s">
        <v>814</v>
      </c>
      <c r="H356" s="278"/>
      <c r="I356" s="211"/>
      <c r="J356" s="212">
        <f>ROUND(I356*H356,2)</f>
        <v>0</v>
      </c>
      <c r="K356" s="208" t="s">
        <v>147</v>
      </c>
      <c r="L356" s="46"/>
      <c r="M356" s="213" t="s">
        <v>19</v>
      </c>
      <c r="N356" s="214" t="s">
        <v>44</v>
      </c>
      <c r="O356" s="86"/>
      <c r="P356" s="215">
        <f>O356*H356</f>
        <v>0</v>
      </c>
      <c r="Q356" s="215">
        <v>0</v>
      </c>
      <c r="R356" s="215">
        <f>Q356*H356</f>
        <v>0</v>
      </c>
      <c r="S356" s="215">
        <v>0</v>
      </c>
      <c r="T356" s="216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7" t="s">
        <v>248</v>
      </c>
      <c r="AT356" s="217" t="s">
        <v>143</v>
      </c>
      <c r="AU356" s="217" t="s">
        <v>14</v>
      </c>
      <c r="AY356" s="19" t="s">
        <v>140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9" t="s">
        <v>81</v>
      </c>
      <c r="BK356" s="218">
        <f>ROUND(I356*H356,2)</f>
        <v>0</v>
      </c>
      <c r="BL356" s="19" t="s">
        <v>248</v>
      </c>
      <c r="BM356" s="217" t="s">
        <v>2541</v>
      </c>
    </row>
    <row r="357" s="2" customFormat="1">
      <c r="A357" s="40"/>
      <c r="B357" s="41"/>
      <c r="C357" s="42"/>
      <c r="D357" s="219" t="s">
        <v>150</v>
      </c>
      <c r="E357" s="42"/>
      <c r="F357" s="220" t="s">
        <v>2542</v>
      </c>
      <c r="G357" s="42"/>
      <c r="H357" s="42"/>
      <c r="I357" s="221"/>
      <c r="J357" s="42"/>
      <c r="K357" s="42"/>
      <c r="L357" s="46"/>
      <c r="M357" s="222"/>
      <c r="N357" s="223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150</v>
      </c>
      <c r="AU357" s="19" t="s">
        <v>14</v>
      </c>
    </row>
    <row r="358" s="12" customFormat="1" ht="22.8" customHeight="1">
      <c r="A358" s="12"/>
      <c r="B358" s="190"/>
      <c r="C358" s="191"/>
      <c r="D358" s="192" t="s">
        <v>72</v>
      </c>
      <c r="E358" s="204" t="s">
        <v>2543</v>
      </c>
      <c r="F358" s="204" t="s">
        <v>2544</v>
      </c>
      <c r="G358" s="191"/>
      <c r="H358" s="191"/>
      <c r="I358" s="194"/>
      <c r="J358" s="205">
        <f>BK358</f>
        <v>0</v>
      </c>
      <c r="K358" s="191"/>
      <c r="L358" s="196"/>
      <c r="M358" s="197"/>
      <c r="N358" s="198"/>
      <c r="O358" s="198"/>
      <c r="P358" s="199">
        <f>SUM(P359:P374)</f>
        <v>0</v>
      </c>
      <c r="Q358" s="198"/>
      <c r="R358" s="199">
        <f>SUM(R359:R374)</f>
        <v>0.12750000000000003</v>
      </c>
      <c r="S358" s="198"/>
      <c r="T358" s="200">
        <f>SUM(T359:T374)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1" t="s">
        <v>14</v>
      </c>
      <c r="AT358" s="202" t="s">
        <v>72</v>
      </c>
      <c r="AU358" s="202" t="s">
        <v>81</v>
      </c>
      <c r="AY358" s="201" t="s">
        <v>140</v>
      </c>
      <c r="BK358" s="203">
        <f>SUM(BK359:BK374)</f>
        <v>0</v>
      </c>
    </row>
    <row r="359" s="2" customFormat="1" ht="24.15" customHeight="1">
      <c r="A359" s="40"/>
      <c r="B359" s="41"/>
      <c r="C359" s="206" t="s">
        <v>1012</v>
      </c>
      <c r="D359" s="206" t="s">
        <v>143</v>
      </c>
      <c r="E359" s="207" t="s">
        <v>2545</v>
      </c>
      <c r="F359" s="208" t="s">
        <v>2546</v>
      </c>
      <c r="G359" s="209" t="s">
        <v>1758</v>
      </c>
      <c r="H359" s="210">
        <v>2</v>
      </c>
      <c r="I359" s="211"/>
      <c r="J359" s="212">
        <f>ROUND(I359*H359,2)</f>
        <v>0</v>
      </c>
      <c r="K359" s="208" t="s">
        <v>147</v>
      </c>
      <c r="L359" s="46"/>
      <c r="M359" s="213" t="s">
        <v>19</v>
      </c>
      <c r="N359" s="214" t="s">
        <v>44</v>
      </c>
      <c r="O359" s="86"/>
      <c r="P359" s="215">
        <f>O359*H359</f>
        <v>0</v>
      </c>
      <c r="Q359" s="215">
        <v>0.0091999999999999998</v>
      </c>
      <c r="R359" s="215">
        <f>Q359*H359</f>
        <v>0.0184</v>
      </c>
      <c r="S359" s="215">
        <v>0</v>
      </c>
      <c r="T359" s="216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248</v>
      </c>
      <c r="AT359" s="217" t="s">
        <v>143</v>
      </c>
      <c r="AU359" s="217" t="s">
        <v>14</v>
      </c>
      <c r="AY359" s="19" t="s">
        <v>140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9" t="s">
        <v>81</v>
      </c>
      <c r="BK359" s="218">
        <f>ROUND(I359*H359,2)</f>
        <v>0</v>
      </c>
      <c r="BL359" s="19" t="s">
        <v>248</v>
      </c>
      <c r="BM359" s="217" t="s">
        <v>2547</v>
      </c>
    </row>
    <row r="360" s="2" customFormat="1">
      <c r="A360" s="40"/>
      <c r="B360" s="41"/>
      <c r="C360" s="42"/>
      <c r="D360" s="219" t="s">
        <v>150</v>
      </c>
      <c r="E360" s="42"/>
      <c r="F360" s="220" t="s">
        <v>2548</v>
      </c>
      <c r="G360" s="42"/>
      <c r="H360" s="42"/>
      <c r="I360" s="221"/>
      <c r="J360" s="42"/>
      <c r="K360" s="42"/>
      <c r="L360" s="46"/>
      <c r="M360" s="222"/>
      <c r="N360" s="22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150</v>
      </c>
      <c r="AU360" s="19" t="s">
        <v>14</v>
      </c>
    </row>
    <row r="361" s="2" customFormat="1" ht="24.15" customHeight="1">
      <c r="A361" s="40"/>
      <c r="B361" s="41"/>
      <c r="C361" s="206" t="s">
        <v>1016</v>
      </c>
      <c r="D361" s="206" t="s">
        <v>143</v>
      </c>
      <c r="E361" s="207" t="s">
        <v>2549</v>
      </c>
      <c r="F361" s="208" t="s">
        <v>2550</v>
      </c>
      <c r="G361" s="209" t="s">
        <v>1758</v>
      </c>
      <c r="H361" s="210">
        <v>6</v>
      </c>
      <c r="I361" s="211"/>
      <c r="J361" s="212">
        <f>ROUND(I361*H361,2)</f>
        <v>0</v>
      </c>
      <c r="K361" s="208" t="s">
        <v>147</v>
      </c>
      <c r="L361" s="46"/>
      <c r="M361" s="213" t="s">
        <v>19</v>
      </c>
      <c r="N361" s="214" t="s">
        <v>44</v>
      </c>
      <c r="O361" s="86"/>
      <c r="P361" s="215">
        <f>O361*H361</f>
        <v>0</v>
      </c>
      <c r="Q361" s="215">
        <v>0.016650000000000002</v>
      </c>
      <c r="R361" s="215">
        <f>Q361*H361</f>
        <v>0.099900000000000017</v>
      </c>
      <c r="S361" s="215">
        <v>0</v>
      </c>
      <c r="T361" s="21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248</v>
      </c>
      <c r="AT361" s="217" t="s">
        <v>143</v>
      </c>
      <c r="AU361" s="217" t="s">
        <v>14</v>
      </c>
      <c r="AY361" s="19" t="s">
        <v>140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81</v>
      </c>
      <c r="BK361" s="218">
        <f>ROUND(I361*H361,2)</f>
        <v>0</v>
      </c>
      <c r="BL361" s="19" t="s">
        <v>248</v>
      </c>
      <c r="BM361" s="217" t="s">
        <v>2551</v>
      </c>
    </row>
    <row r="362" s="2" customFormat="1">
      <c r="A362" s="40"/>
      <c r="B362" s="41"/>
      <c r="C362" s="42"/>
      <c r="D362" s="219" t="s">
        <v>150</v>
      </c>
      <c r="E362" s="42"/>
      <c r="F362" s="220" t="s">
        <v>2552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150</v>
      </c>
      <c r="AU362" s="19" t="s">
        <v>14</v>
      </c>
    </row>
    <row r="363" s="14" customFormat="1">
      <c r="A363" s="14"/>
      <c r="B363" s="235"/>
      <c r="C363" s="236"/>
      <c r="D363" s="226" t="s">
        <v>152</v>
      </c>
      <c r="E363" s="237" t="s">
        <v>19</v>
      </c>
      <c r="F363" s="238" t="s">
        <v>2553</v>
      </c>
      <c r="G363" s="236"/>
      <c r="H363" s="239">
        <v>6</v>
      </c>
      <c r="I363" s="240"/>
      <c r="J363" s="236"/>
      <c r="K363" s="236"/>
      <c r="L363" s="241"/>
      <c r="M363" s="242"/>
      <c r="N363" s="243"/>
      <c r="O363" s="243"/>
      <c r="P363" s="243"/>
      <c r="Q363" s="243"/>
      <c r="R363" s="243"/>
      <c r="S363" s="243"/>
      <c r="T363" s="24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5" t="s">
        <v>152</v>
      </c>
      <c r="AU363" s="245" t="s">
        <v>14</v>
      </c>
      <c r="AV363" s="14" t="s">
        <v>14</v>
      </c>
      <c r="AW363" s="14" t="s">
        <v>33</v>
      </c>
      <c r="AX363" s="14" t="s">
        <v>73</v>
      </c>
      <c r="AY363" s="245" t="s">
        <v>140</v>
      </c>
    </row>
    <row r="364" s="15" customFormat="1">
      <c r="A364" s="15"/>
      <c r="B364" s="246"/>
      <c r="C364" s="247"/>
      <c r="D364" s="226" t="s">
        <v>152</v>
      </c>
      <c r="E364" s="248" t="s">
        <v>19</v>
      </c>
      <c r="F364" s="249" t="s">
        <v>189</v>
      </c>
      <c r="G364" s="247"/>
      <c r="H364" s="250">
        <v>6</v>
      </c>
      <c r="I364" s="251"/>
      <c r="J364" s="247"/>
      <c r="K364" s="247"/>
      <c r="L364" s="252"/>
      <c r="M364" s="253"/>
      <c r="N364" s="254"/>
      <c r="O364" s="254"/>
      <c r="P364" s="254"/>
      <c r="Q364" s="254"/>
      <c r="R364" s="254"/>
      <c r="S364" s="254"/>
      <c r="T364" s="25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56" t="s">
        <v>152</v>
      </c>
      <c r="AU364" s="256" t="s">
        <v>14</v>
      </c>
      <c r="AV364" s="15" t="s">
        <v>148</v>
      </c>
      <c r="AW364" s="15" t="s">
        <v>33</v>
      </c>
      <c r="AX364" s="15" t="s">
        <v>81</v>
      </c>
      <c r="AY364" s="256" t="s">
        <v>140</v>
      </c>
    </row>
    <row r="365" s="2" customFormat="1" ht="16.5" customHeight="1">
      <c r="A365" s="40"/>
      <c r="B365" s="41"/>
      <c r="C365" s="206" t="s">
        <v>1023</v>
      </c>
      <c r="D365" s="206" t="s">
        <v>143</v>
      </c>
      <c r="E365" s="207" t="s">
        <v>2554</v>
      </c>
      <c r="F365" s="208" t="s">
        <v>2555</v>
      </c>
      <c r="G365" s="209" t="s">
        <v>1758</v>
      </c>
      <c r="H365" s="210">
        <v>2</v>
      </c>
      <c r="I365" s="211"/>
      <c r="J365" s="212">
        <f>ROUND(I365*H365,2)</f>
        <v>0</v>
      </c>
      <c r="K365" s="208" t="s">
        <v>147</v>
      </c>
      <c r="L365" s="46"/>
      <c r="M365" s="213" t="s">
        <v>19</v>
      </c>
      <c r="N365" s="214" t="s">
        <v>44</v>
      </c>
      <c r="O365" s="86"/>
      <c r="P365" s="215">
        <f>O365*H365</f>
        <v>0</v>
      </c>
      <c r="Q365" s="215">
        <v>0</v>
      </c>
      <c r="R365" s="215">
        <f>Q365*H365</f>
        <v>0</v>
      </c>
      <c r="S365" s="215">
        <v>0</v>
      </c>
      <c r="T365" s="216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7" t="s">
        <v>248</v>
      </c>
      <c r="AT365" s="217" t="s">
        <v>143</v>
      </c>
      <c r="AU365" s="217" t="s">
        <v>14</v>
      </c>
      <c r="AY365" s="19" t="s">
        <v>140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9" t="s">
        <v>81</v>
      </c>
      <c r="BK365" s="218">
        <f>ROUND(I365*H365,2)</f>
        <v>0</v>
      </c>
      <c r="BL365" s="19" t="s">
        <v>248</v>
      </c>
      <c r="BM365" s="217" t="s">
        <v>2556</v>
      </c>
    </row>
    <row r="366" s="2" customFormat="1">
      <c r="A366" s="40"/>
      <c r="B366" s="41"/>
      <c r="C366" s="42"/>
      <c r="D366" s="219" t="s">
        <v>150</v>
      </c>
      <c r="E366" s="42"/>
      <c r="F366" s="220" t="s">
        <v>2557</v>
      </c>
      <c r="G366" s="42"/>
      <c r="H366" s="42"/>
      <c r="I366" s="221"/>
      <c r="J366" s="42"/>
      <c r="K366" s="42"/>
      <c r="L366" s="46"/>
      <c r="M366" s="222"/>
      <c r="N366" s="223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150</v>
      </c>
      <c r="AU366" s="19" t="s">
        <v>14</v>
      </c>
    </row>
    <row r="367" s="2" customFormat="1" ht="16.5" customHeight="1">
      <c r="A367" s="40"/>
      <c r="B367" s="41"/>
      <c r="C367" s="268" t="s">
        <v>1030</v>
      </c>
      <c r="D367" s="268" t="s">
        <v>329</v>
      </c>
      <c r="E367" s="269" t="s">
        <v>330</v>
      </c>
      <c r="F367" s="270" t="s">
        <v>2558</v>
      </c>
      <c r="G367" s="271" t="s">
        <v>146</v>
      </c>
      <c r="H367" s="272">
        <v>2</v>
      </c>
      <c r="I367" s="273"/>
      <c r="J367" s="274">
        <f>ROUND(I367*H367,2)</f>
        <v>0</v>
      </c>
      <c r="K367" s="270" t="s">
        <v>19</v>
      </c>
      <c r="L367" s="275"/>
      <c r="M367" s="276" t="s">
        <v>19</v>
      </c>
      <c r="N367" s="277" t="s">
        <v>44</v>
      </c>
      <c r="O367" s="86"/>
      <c r="P367" s="215">
        <f>O367*H367</f>
        <v>0</v>
      </c>
      <c r="Q367" s="215">
        <v>0</v>
      </c>
      <c r="R367" s="215">
        <f>Q367*H367</f>
        <v>0</v>
      </c>
      <c r="S367" s="215">
        <v>0</v>
      </c>
      <c r="T367" s="216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7" t="s">
        <v>377</v>
      </c>
      <c r="AT367" s="217" t="s">
        <v>329</v>
      </c>
      <c r="AU367" s="217" t="s">
        <v>14</v>
      </c>
      <c r="AY367" s="19" t="s">
        <v>140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9" t="s">
        <v>81</v>
      </c>
      <c r="BK367" s="218">
        <f>ROUND(I367*H367,2)</f>
        <v>0</v>
      </c>
      <c r="BL367" s="19" t="s">
        <v>248</v>
      </c>
      <c r="BM367" s="217" t="s">
        <v>2559</v>
      </c>
    </row>
    <row r="368" s="2" customFormat="1" ht="16.5" customHeight="1">
      <c r="A368" s="40"/>
      <c r="B368" s="41"/>
      <c r="C368" s="206" t="s">
        <v>1041</v>
      </c>
      <c r="D368" s="206" t="s">
        <v>143</v>
      </c>
      <c r="E368" s="207" t="s">
        <v>2560</v>
      </c>
      <c r="F368" s="208" t="s">
        <v>2561</v>
      </c>
      <c r="G368" s="209" t="s">
        <v>1758</v>
      </c>
      <c r="H368" s="210">
        <v>8</v>
      </c>
      <c r="I368" s="211"/>
      <c r="J368" s="212">
        <f>ROUND(I368*H368,2)</f>
        <v>0</v>
      </c>
      <c r="K368" s="208" t="s">
        <v>147</v>
      </c>
      <c r="L368" s="46"/>
      <c r="M368" s="213" t="s">
        <v>19</v>
      </c>
      <c r="N368" s="214" t="s">
        <v>44</v>
      </c>
      <c r="O368" s="86"/>
      <c r="P368" s="215">
        <f>O368*H368</f>
        <v>0</v>
      </c>
      <c r="Q368" s="215">
        <v>0.00014999999999999999</v>
      </c>
      <c r="R368" s="215">
        <f>Q368*H368</f>
        <v>0.0011999999999999999</v>
      </c>
      <c r="S368" s="215">
        <v>0</v>
      </c>
      <c r="T368" s="216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7" t="s">
        <v>248</v>
      </c>
      <c r="AT368" s="217" t="s">
        <v>143</v>
      </c>
      <c r="AU368" s="217" t="s">
        <v>14</v>
      </c>
      <c r="AY368" s="19" t="s">
        <v>140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9" t="s">
        <v>81</v>
      </c>
      <c r="BK368" s="218">
        <f>ROUND(I368*H368,2)</f>
        <v>0</v>
      </c>
      <c r="BL368" s="19" t="s">
        <v>248</v>
      </c>
      <c r="BM368" s="217" t="s">
        <v>2562</v>
      </c>
    </row>
    <row r="369" s="2" customFormat="1">
      <c r="A369" s="40"/>
      <c r="B369" s="41"/>
      <c r="C369" s="42"/>
      <c r="D369" s="219" t="s">
        <v>150</v>
      </c>
      <c r="E369" s="42"/>
      <c r="F369" s="220" t="s">
        <v>2563</v>
      </c>
      <c r="G369" s="42"/>
      <c r="H369" s="42"/>
      <c r="I369" s="221"/>
      <c r="J369" s="42"/>
      <c r="K369" s="42"/>
      <c r="L369" s="46"/>
      <c r="M369" s="222"/>
      <c r="N369" s="223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150</v>
      </c>
      <c r="AU369" s="19" t="s">
        <v>14</v>
      </c>
    </row>
    <row r="370" s="2" customFormat="1" ht="16.5" customHeight="1">
      <c r="A370" s="40"/>
      <c r="B370" s="41"/>
      <c r="C370" s="206" t="s">
        <v>1048</v>
      </c>
      <c r="D370" s="206" t="s">
        <v>143</v>
      </c>
      <c r="E370" s="207" t="s">
        <v>2564</v>
      </c>
      <c r="F370" s="208" t="s">
        <v>2565</v>
      </c>
      <c r="G370" s="209" t="s">
        <v>1758</v>
      </c>
      <c r="H370" s="210">
        <v>8</v>
      </c>
      <c r="I370" s="211"/>
      <c r="J370" s="212">
        <f>ROUND(I370*H370,2)</f>
        <v>0</v>
      </c>
      <c r="K370" s="208" t="s">
        <v>147</v>
      </c>
      <c r="L370" s="46"/>
      <c r="M370" s="213" t="s">
        <v>19</v>
      </c>
      <c r="N370" s="214" t="s">
        <v>44</v>
      </c>
      <c r="O370" s="86"/>
      <c r="P370" s="215">
        <f>O370*H370</f>
        <v>0</v>
      </c>
      <c r="Q370" s="215">
        <v>0</v>
      </c>
      <c r="R370" s="215">
        <f>Q370*H370</f>
        <v>0</v>
      </c>
      <c r="S370" s="215">
        <v>0</v>
      </c>
      <c r="T370" s="21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248</v>
      </c>
      <c r="AT370" s="217" t="s">
        <v>143</v>
      </c>
      <c r="AU370" s="217" t="s">
        <v>14</v>
      </c>
      <c r="AY370" s="19" t="s">
        <v>140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9" t="s">
        <v>81</v>
      </c>
      <c r="BK370" s="218">
        <f>ROUND(I370*H370,2)</f>
        <v>0</v>
      </c>
      <c r="BL370" s="19" t="s">
        <v>248</v>
      </c>
      <c r="BM370" s="217" t="s">
        <v>2566</v>
      </c>
    </row>
    <row r="371" s="2" customFormat="1">
      <c r="A371" s="40"/>
      <c r="B371" s="41"/>
      <c r="C371" s="42"/>
      <c r="D371" s="219" t="s">
        <v>150</v>
      </c>
      <c r="E371" s="42"/>
      <c r="F371" s="220" t="s">
        <v>2567</v>
      </c>
      <c r="G371" s="42"/>
      <c r="H371" s="42"/>
      <c r="I371" s="221"/>
      <c r="J371" s="42"/>
      <c r="K371" s="42"/>
      <c r="L371" s="46"/>
      <c r="M371" s="222"/>
      <c r="N371" s="223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150</v>
      </c>
      <c r="AU371" s="19" t="s">
        <v>14</v>
      </c>
    </row>
    <row r="372" s="2" customFormat="1" ht="16.5" customHeight="1">
      <c r="A372" s="40"/>
      <c r="B372" s="41"/>
      <c r="C372" s="268" t="s">
        <v>1056</v>
      </c>
      <c r="D372" s="268" t="s">
        <v>329</v>
      </c>
      <c r="E372" s="269" t="s">
        <v>2568</v>
      </c>
      <c r="F372" s="270" t="s">
        <v>2569</v>
      </c>
      <c r="G372" s="271" t="s">
        <v>146</v>
      </c>
      <c r="H372" s="272">
        <v>8</v>
      </c>
      <c r="I372" s="273"/>
      <c r="J372" s="274">
        <f>ROUND(I372*H372,2)</f>
        <v>0</v>
      </c>
      <c r="K372" s="270" t="s">
        <v>147</v>
      </c>
      <c r="L372" s="275"/>
      <c r="M372" s="276" t="s">
        <v>19</v>
      </c>
      <c r="N372" s="277" t="s">
        <v>44</v>
      </c>
      <c r="O372" s="86"/>
      <c r="P372" s="215">
        <f>O372*H372</f>
        <v>0</v>
      </c>
      <c r="Q372" s="215">
        <v>0.001</v>
      </c>
      <c r="R372" s="215">
        <f>Q372*H372</f>
        <v>0.0080000000000000002</v>
      </c>
      <c r="S372" s="215">
        <v>0</v>
      </c>
      <c r="T372" s="216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17" t="s">
        <v>377</v>
      </c>
      <c r="AT372" s="217" t="s">
        <v>329</v>
      </c>
      <c r="AU372" s="217" t="s">
        <v>14</v>
      </c>
      <c r="AY372" s="19" t="s">
        <v>140</v>
      </c>
      <c r="BE372" s="218">
        <f>IF(N372="základní",J372,0)</f>
        <v>0</v>
      </c>
      <c r="BF372" s="218">
        <f>IF(N372="snížená",J372,0)</f>
        <v>0</v>
      </c>
      <c r="BG372" s="218">
        <f>IF(N372="zákl. přenesená",J372,0)</f>
        <v>0</v>
      </c>
      <c r="BH372" s="218">
        <f>IF(N372="sníž. přenesená",J372,0)</f>
        <v>0</v>
      </c>
      <c r="BI372" s="218">
        <f>IF(N372="nulová",J372,0)</f>
        <v>0</v>
      </c>
      <c r="BJ372" s="19" t="s">
        <v>81</v>
      </c>
      <c r="BK372" s="218">
        <f>ROUND(I372*H372,2)</f>
        <v>0</v>
      </c>
      <c r="BL372" s="19" t="s">
        <v>248</v>
      </c>
      <c r="BM372" s="217" t="s">
        <v>2570</v>
      </c>
    </row>
    <row r="373" s="2" customFormat="1" ht="24.15" customHeight="1">
      <c r="A373" s="40"/>
      <c r="B373" s="41"/>
      <c r="C373" s="206" t="s">
        <v>1060</v>
      </c>
      <c r="D373" s="206" t="s">
        <v>143</v>
      </c>
      <c r="E373" s="207" t="s">
        <v>2571</v>
      </c>
      <c r="F373" s="208" t="s">
        <v>2572</v>
      </c>
      <c r="G373" s="209" t="s">
        <v>814</v>
      </c>
      <c r="H373" s="278"/>
      <c r="I373" s="211"/>
      <c r="J373" s="212">
        <f>ROUND(I373*H373,2)</f>
        <v>0</v>
      </c>
      <c r="K373" s="208" t="s">
        <v>147</v>
      </c>
      <c r="L373" s="46"/>
      <c r="M373" s="213" t="s">
        <v>19</v>
      </c>
      <c r="N373" s="214" t="s">
        <v>44</v>
      </c>
      <c r="O373" s="86"/>
      <c r="P373" s="215">
        <f>O373*H373</f>
        <v>0</v>
      </c>
      <c r="Q373" s="215">
        <v>0</v>
      </c>
      <c r="R373" s="215">
        <f>Q373*H373</f>
        <v>0</v>
      </c>
      <c r="S373" s="215">
        <v>0</v>
      </c>
      <c r="T373" s="216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7" t="s">
        <v>248</v>
      </c>
      <c r="AT373" s="217" t="s">
        <v>143</v>
      </c>
      <c r="AU373" s="217" t="s">
        <v>14</v>
      </c>
      <c r="AY373" s="19" t="s">
        <v>140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9" t="s">
        <v>81</v>
      </c>
      <c r="BK373" s="218">
        <f>ROUND(I373*H373,2)</f>
        <v>0</v>
      </c>
      <c r="BL373" s="19" t="s">
        <v>248</v>
      </c>
      <c r="BM373" s="217" t="s">
        <v>2573</v>
      </c>
    </row>
    <row r="374" s="2" customFormat="1">
      <c r="A374" s="40"/>
      <c r="B374" s="41"/>
      <c r="C374" s="42"/>
      <c r="D374" s="219" t="s">
        <v>150</v>
      </c>
      <c r="E374" s="42"/>
      <c r="F374" s="220" t="s">
        <v>2574</v>
      </c>
      <c r="G374" s="42"/>
      <c r="H374" s="42"/>
      <c r="I374" s="221"/>
      <c r="J374" s="42"/>
      <c r="K374" s="42"/>
      <c r="L374" s="46"/>
      <c r="M374" s="222"/>
      <c r="N374" s="223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150</v>
      </c>
      <c r="AU374" s="19" t="s">
        <v>14</v>
      </c>
    </row>
    <row r="375" s="12" customFormat="1" ht="22.8" customHeight="1">
      <c r="A375" s="12"/>
      <c r="B375" s="190"/>
      <c r="C375" s="191"/>
      <c r="D375" s="192" t="s">
        <v>72</v>
      </c>
      <c r="E375" s="204" t="s">
        <v>1744</v>
      </c>
      <c r="F375" s="204" t="s">
        <v>1745</v>
      </c>
      <c r="G375" s="191"/>
      <c r="H375" s="191"/>
      <c r="I375" s="194"/>
      <c r="J375" s="205">
        <f>BK375</f>
        <v>0</v>
      </c>
      <c r="K375" s="191"/>
      <c r="L375" s="196"/>
      <c r="M375" s="197"/>
      <c r="N375" s="198"/>
      <c r="O375" s="198"/>
      <c r="P375" s="199">
        <f>SUM(P376:P390)</f>
        <v>0</v>
      </c>
      <c r="Q375" s="198"/>
      <c r="R375" s="199">
        <f>SUM(R376:R390)</f>
        <v>0.0062500000000000003</v>
      </c>
      <c r="S375" s="198"/>
      <c r="T375" s="200">
        <f>SUM(T376:T390)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01" t="s">
        <v>14</v>
      </c>
      <c r="AT375" s="202" t="s">
        <v>72</v>
      </c>
      <c r="AU375" s="202" t="s">
        <v>81</v>
      </c>
      <c r="AY375" s="201" t="s">
        <v>140</v>
      </c>
      <c r="BK375" s="203">
        <f>SUM(BK376:BK390)</f>
        <v>0</v>
      </c>
    </row>
    <row r="376" s="2" customFormat="1" ht="21.75" customHeight="1">
      <c r="A376" s="40"/>
      <c r="B376" s="41"/>
      <c r="C376" s="206" t="s">
        <v>1065</v>
      </c>
      <c r="D376" s="206" t="s">
        <v>143</v>
      </c>
      <c r="E376" s="207" t="s">
        <v>2575</v>
      </c>
      <c r="F376" s="208" t="s">
        <v>2576</v>
      </c>
      <c r="G376" s="209" t="s">
        <v>146</v>
      </c>
      <c r="H376" s="210">
        <v>10</v>
      </c>
      <c r="I376" s="211"/>
      <c r="J376" s="212">
        <f>ROUND(I376*H376,2)</f>
        <v>0</v>
      </c>
      <c r="K376" s="208" t="s">
        <v>147</v>
      </c>
      <c r="L376" s="46"/>
      <c r="M376" s="213" t="s">
        <v>19</v>
      </c>
      <c r="N376" s="214" t="s">
        <v>44</v>
      </c>
      <c r="O376" s="86"/>
      <c r="P376" s="215">
        <f>O376*H376</f>
        <v>0</v>
      </c>
      <c r="Q376" s="215">
        <v>0.00010000000000000001</v>
      </c>
      <c r="R376" s="215">
        <f>Q376*H376</f>
        <v>0.001</v>
      </c>
      <c r="S376" s="215">
        <v>0</v>
      </c>
      <c r="T376" s="216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7" t="s">
        <v>248</v>
      </c>
      <c r="AT376" s="217" t="s">
        <v>143</v>
      </c>
      <c r="AU376" s="217" t="s">
        <v>14</v>
      </c>
      <c r="AY376" s="19" t="s">
        <v>140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9" t="s">
        <v>81</v>
      </c>
      <c r="BK376" s="218">
        <f>ROUND(I376*H376,2)</f>
        <v>0</v>
      </c>
      <c r="BL376" s="19" t="s">
        <v>248</v>
      </c>
      <c r="BM376" s="217" t="s">
        <v>2577</v>
      </c>
    </row>
    <row r="377" s="2" customFormat="1">
      <c r="A377" s="40"/>
      <c r="B377" s="41"/>
      <c r="C377" s="42"/>
      <c r="D377" s="219" t="s">
        <v>150</v>
      </c>
      <c r="E377" s="42"/>
      <c r="F377" s="220" t="s">
        <v>2578</v>
      </c>
      <c r="G377" s="42"/>
      <c r="H377" s="42"/>
      <c r="I377" s="221"/>
      <c r="J377" s="42"/>
      <c r="K377" s="42"/>
      <c r="L377" s="46"/>
      <c r="M377" s="222"/>
      <c r="N377" s="223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150</v>
      </c>
      <c r="AU377" s="19" t="s">
        <v>14</v>
      </c>
    </row>
    <row r="378" s="14" customFormat="1">
      <c r="A378" s="14"/>
      <c r="B378" s="235"/>
      <c r="C378" s="236"/>
      <c r="D378" s="226" t="s">
        <v>152</v>
      </c>
      <c r="E378" s="237" t="s">
        <v>19</v>
      </c>
      <c r="F378" s="238" t="s">
        <v>211</v>
      </c>
      <c r="G378" s="236"/>
      <c r="H378" s="239">
        <v>10</v>
      </c>
      <c r="I378" s="240"/>
      <c r="J378" s="236"/>
      <c r="K378" s="236"/>
      <c r="L378" s="241"/>
      <c r="M378" s="242"/>
      <c r="N378" s="243"/>
      <c r="O378" s="243"/>
      <c r="P378" s="243"/>
      <c r="Q378" s="243"/>
      <c r="R378" s="243"/>
      <c r="S378" s="243"/>
      <c r="T378" s="24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5" t="s">
        <v>152</v>
      </c>
      <c r="AU378" s="245" t="s">
        <v>14</v>
      </c>
      <c r="AV378" s="14" t="s">
        <v>14</v>
      </c>
      <c r="AW378" s="14" t="s">
        <v>33</v>
      </c>
      <c r="AX378" s="14" t="s">
        <v>81</v>
      </c>
      <c r="AY378" s="245" t="s">
        <v>140</v>
      </c>
    </row>
    <row r="379" s="2" customFormat="1" ht="21.75" customHeight="1">
      <c r="A379" s="40"/>
      <c r="B379" s="41"/>
      <c r="C379" s="206" t="s">
        <v>1071</v>
      </c>
      <c r="D379" s="206" t="s">
        <v>143</v>
      </c>
      <c r="E379" s="207" t="s">
        <v>2579</v>
      </c>
      <c r="F379" s="208" t="s">
        <v>2580</v>
      </c>
      <c r="G379" s="209" t="s">
        <v>146</v>
      </c>
      <c r="H379" s="210">
        <v>12</v>
      </c>
      <c r="I379" s="211"/>
      <c r="J379" s="212">
        <f>ROUND(I379*H379,2)</f>
        <v>0</v>
      </c>
      <c r="K379" s="208" t="s">
        <v>147</v>
      </c>
      <c r="L379" s="46"/>
      <c r="M379" s="213" t="s">
        <v>19</v>
      </c>
      <c r="N379" s="214" t="s">
        <v>44</v>
      </c>
      <c r="O379" s="86"/>
      <c r="P379" s="215">
        <f>O379*H379</f>
        <v>0</v>
      </c>
      <c r="Q379" s="215">
        <v>0.00011</v>
      </c>
      <c r="R379" s="215">
        <f>Q379*H379</f>
        <v>0.00132</v>
      </c>
      <c r="S379" s="215">
        <v>0</v>
      </c>
      <c r="T379" s="216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248</v>
      </c>
      <c r="AT379" s="217" t="s">
        <v>143</v>
      </c>
      <c r="AU379" s="217" t="s">
        <v>14</v>
      </c>
      <c r="AY379" s="19" t="s">
        <v>140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9" t="s">
        <v>81</v>
      </c>
      <c r="BK379" s="218">
        <f>ROUND(I379*H379,2)</f>
        <v>0</v>
      </c>
      <c r="BL379" s="19" t="s">
        <v>248</v>
      </c>
      <c r="BM379" s="217" t="s">
        <v>2581</v>
      </c>
    </row>
    <row r="380" s="2" customFormat="1">
      <c r="A380" s="40"/>
      <c r="B380" s="41"/>
      <c r="C380" s="42"/>
      <c r="D380" s="219" t="s">
        <v>150</v>
      </c>
      <c r="E380" s="42"/>
      <c r="F380" s="220" t="s">
        <v>2582</v>
      </c>
      <c r="G380" s="42"/>
      <c r="H380" s="42"/>
      <c r="I380" s="221"/>
      <c r="J380" s="42"/>
      <c r="K380" s="42"/>
      <c r="L380" s="46"/>
      <c r="M380" s="222"/>
      <c r="N380" s="223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150</v>
      </c>
      <c r="AU380" s="19" t="s">
        <v>14</v>
      </c>
    </row>
    <row r="381" s="2" customFormat="1" ht="21.75" customHeight="1">
      <c r="A381" s="40"/>
      <c r="B381" s="41"/>
      <c r="C381" s="206" t="s">
        <v>1075</v>
      </c>
      <c r="D381" s="206" t="s">
        <v>143</v>
      </c>
      <c r="E381" s="207" t="s">
        <v>2583</v>
      </c>
      <c r="F381" s="208" t="s">
        <v>2584</v>
      </c>
      <c r="G381" s="209" t="s">
        <v>146</v>
      </c>
      <c r="H381" s="210">
        <v>6</v>
      </c>
      <c r="I381" s="211"/>
      <c r="J381" s="212">
        <f>ROUND(I381*H381,2)</f>
        <v>0</v>
      </c>
      <c r="K381" s="208" t="s">
        <v>147</v>
      </c>
      <c r="L381" s="46"/>
      <c r="M381" s="213" t="s">
        <v>19</v>
      </c>
      <c r="N381" s="214" t="s">
        <v>44</v>
      </c>
      <c r="O381" s="86"/>
      <c r="P381" s="215">
        <f>O381*H381</f>
        <v>0</v>
      </c>
      <c r="Q381" s="215">
        <v>0.00012999999999999999</v>
      </c>
      <c r="R381" s="215">
        <f>Q381*H381</f>
        <v>0.00077999999999999988</v>
      </c>
      <c r="S381" s="215">
        <v>0</v>
      </c>
      <c r="T381" s="216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7" t="s">
        <v>248</v>
      </c>
      <c r="AT381" s="217" t="s">
        <v>143</v>
      </c>
      <c r="AU381" s="217" t="s">
        <v>14</v>
      </c>
      <c r="AY381" s="19" t="s">
        <v>140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19" t="s">
        <v>81</v>
      </c>
      <c r="BK381" s="218">
        <f>ROUND(I381*H381,2)</f>
        <v>0</v>
      </c>
      <c r="BL381" s="19" t="s">
        <v>248</v>
      </c>
      <c r="BM381" s="217" t="s">
        <v>2585</v>
      </c>
    </row>
    <row r="382" s="2" customFormat="1">
      <c r="A382" s="40"/>
      <c r="B382" s="41"/>
      <c r="C382" s="42"/>
      <c r="D382" s="219" t="s">
        <v>150</v>
      </c>
      <c r="E382" s="42"/>
      <c r="F382" s="220" t="s">
        <v>2586</v>
      </c>
      <c r="G382" s="42"/>
      <c r="H382" s="42"/>
      <c r="I382" s="221"/>
      <c r="J382" s="42"/>
      <c r="K382" s="42"/>
      <c r="L382" s="46"/>
      <c r="M382" s="222"/>
      <c r="N382" s="223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150</v>
      </c>
      <c r="AU382" s="19" t="s">
        <v>14</v>
      </c>
    </row>
    <row r="383" s="14" customFormat="1">
      <c r="A383" s="14"/>
      <c r="B383" s="235"/>
      <c r="C383" s="236"/>
      <c r="D383" s="226" t="s">
        <v>152</v>
      </c>
      <c r="E383" s="237" t="s">
        <v>19</v>
      </c>
      <c r="F383" s="238" t="s">
        <v>2587</v>
      </c>
      <c r="G383" s="236"/>
      <c r="H383" s="239">
        <v>1</v>
      </c>
      <c r="I383" s="240"/>
      <c r="J383" s="236"/>
      <c r="K383" s="236"/>
      <c r="L383" s="241"/>
      <c r="M383" s="242"/>
      <c r="N383" s="243"/>
      <c r="O383" s="243"/>
      <c r="P383" s="243"/>
      <c r="Q383" s="243"/>
      <c r="R383" s="243"/>
      <c r="S383" s="243"/>
      <c r="T383" s="24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5" t="s">
        <v>152</v>
      </c>
      <c r="AU383" s="245" t="s">
        <v>14</v>
      </c>
      <c r="AV383" s="14" t="s">
        <v>14</v>
      </c>
      <c r="AW383" s="14" t="s">
        <v>33</v>
      </c>
      <c r="AX383" s="14" t="s">
        <v>73</v>
      </c>
      <c r="AY383" s="245" t="s">
        <v>140</v>
      </c>
    </row>
    <row r="384" s="14" customFormat="1">
      <c r="A384" s="14"/>
      <c r="B384" s="235"/>
      <c r="C384" s="236"/>
      <c r="D384" s="226" t="s">
        <v>152</v>
      </c>
      <c r="E384" s="237" t="s">
        <v>19</v>
      </c>
      <c r="F384" s="238" t="s">
        <v>2588</v>
      </c>
      <c r="G384" s="236"/>
      <c r="H384" s="239">
        <v>5</v>
      </c>
      <c r="I384" s="240"/>
      <c r="J384" s="236"/>
      <c r="K384" s="236"/>
      <c r="L384" s="241"/>
      <c r="M384" s="242"/>
      <c r="N384" s="243"/>
      <c r="O384" s="243"/>
      <c r="P384" s="243"/>
      <c r="Q384" s="243"/>
      <c r="R384" s="243"/>
      <c r="S384" s="243"/>
      <c r="T384" s="24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5" t="s">
        <v>152</v>
      </c>
      <c r="AU384" s="245" t="s">
        <v>14</v>
      </c>
      <c r="AV384" s="14" t="s">
        <v>14</v>
      </c>
      <c r="AW384" s="14" t="s">
        <v>33</v>
      </c>
      <c r="AX384" s="14" t="s">
        <v>73</v>
      </c>
      <c r="AY384" s="245" t="s">
        <v>140</v>
      </c>
    </row>
    <row r="385" s="15" customFormat="1">
      <c r="A385" s="15"/>
      <c r="B385" s="246"/>
      <c r="C385" s="247"/>
      <c r="D385" s="226" t="s">
        <v>152</v>
      </c>
      <c r="E385" s="248" t="s">
        <v>19</v>
      </c>
      <c r="F385" s="249" t="s">
        <v>189</v>
      </c>
      <c r="G385" s="247"/>
      <c r="H385" s="250">
        <v>6</v>
      </c>
      <c r="I385" s="251"/>
      <c r="J385" s="247"/>
      <c r="K385" s="247"/>
      <c r="L385" s="252"/>
      <c r="M385" s="253"/>
      <c r="N385" s="254"/>
      <c r="O385" s="254"/>
      <c r="P385" s="254"/>
      <c r="Q385" s="254"/>
      <c r="R385" s="254"/>
      <c r="S385" s="254"/>
      <c r="T385" s="25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56" t="s">
        <v>152</v>
      </c>
      <c r="AU385" s="256" t="s">
        <v>14</v>
      </c>
      <c r="AV385" s="15" t="s">
        <v>148</v>
      </c>
      <c r="AW385" s="15" t="s">
        <v>33</v>
      </c>
      <c r="AX385" s="15" t="s">
        <v>81</v>
      </c>
      <c r="AY385" s="256" t="s">
        <v>140</v>
      </c>
    </row>
    <row r="386" s="2" customFormat="1" ht="24.15" customHeight="1">
      <c r="A386" s="40"/>
      <c r="B386" s="41"/>
      <c r="C386" s="206" t="s">
        <v>1080</v>
      </c>
      <c r="D386" s="206" t="s">
        <v>143</v>
      </c>
      <c r="E386" s="207" t="s">
        <v>2589</v>
      </c>
      <c r="F386" s="208" t="s">
        <v>2590</v>
      </c>
      <c r="G386" s="209" t="s">
        <v>146</v>
      </c>
      <c r="H386" s="210">
        <v>15</v>
      </c>
      <c r="I386" s="211"/>
      <c r="J386" s="212">
        <f>ROUND(I386*H386,2)</f>
        <v>0</v>
      </c>
      <c r="K386" s="208" t="s">
        <v>147</v>
      </c>
      <c r="L386" s="46"/>
      <c r="M386" s="213" t="s">
        <v>19</v>
      </c>
      <c r="N386" s="214" t="s">
        <v>44</v>
      </c>
      <c r="O386" s="86"/>
      <c r="P386" s="215">
        <f>O386*H386</f>
        <v>0</v>
      </c>
      <c r="Q386" s="215">
        <v>0.00021000000000000001</v>
      </c>
      <c r="R386" s="215">
        <f>Q386*H386</f>
        <v>0.00315</v>
      </c>
      <c r="S386" s="215">
        <v>0</v>
      </c>
      <c r="T386" s="216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7" t="s">
        <v>248</v>
      </c>
      <c r="AT386" s="217" t="s">
        <v>143</v>
      </c>
      <c r="AU386" s="217" t="s">
        <v>14</v>
      </c>
      <c r="AY386" s="19" t="s">
        <v>140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9" t="s">
        <v>81</v>
      </c>
      <c r="BK386" s="218">
        <f>ROUND(I386*H386,2)</f>
        <v>0</v>
      </c>
      <c r="BL386" s="19" t="s">
        <v>248</v>
      </c>
      <c r="BM386" s="217" t="s">
        <v>2591</v>
      </c>
    </row>
    <row r="387" s="2" customFormat="1">
      <c r="A387" s="40"/>
      <c r="B387" s="41"/>
      <c r="C387" s="42"/>
      <c r="D387" s="219" t="s">
        <v>150</v>
      </c>
      <c r="E387" s="42"/>
      <c r="F387" s="220" t="s">
        <v>2592</v>
      </c>
      <c r="G387" s="42"/>
      <c r="H387" s="42"/>
      <c r="I387" s="221"/>
      <c r="J387" s="42"/>
      <c r="K387" s="42"/>
      <c r="L387" s="46"/>
      <c r="M387" s="222"/>
      <c r="N387" s="223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150</v>
      </c>
      <c r="AU387" s="19" t="s">
        <v>14</v>
      </c>
    </row>
    <row r="388" s="14" customFormat="1">
      <c r="A388" s="14"/>
      <c r="B388" s="235"/>
      <c r="C388" s="236"/>
      <c r="D388" s="226" t="s">
        <v>152</v>
      </c>
      <c r="E388" s="237" t="s">
        <v>19</v>
      </c>
      <c r="F388" s="238" t="s">
        <v>2593</v>
      </c>
      <c r="G388" s="236"/>
      <c r="H388" s="239">
        <v>11</v>
      </c>
      <c r="I388" s="240"/>
      <c r="J388" s="236"/>
      <c r="K388" s="236"/>
      <c r="L388" s="241"/>
      <c r="M388" s="242"/>
      <c r="N388" s="243"/>
      <c r="O388" s="243"/>
      <c r="P388" s="243"/>
      <c r="Q388" s="243"/>
      <c r="R388" s="243"/>
      <c r="S388" s="243"/>
      <c r="T388" s="24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5" t="s">
        <v>152</v>
      </c>
      <c r="AU388" s="245" t="s">
        <v>14</v>
      </c>
      <c r="AV388" s="14" t="s">
        <v>14</v>
      </c>
      <c r="AW388" s="14" t="s">
        <v>33</v>
      </c>
      <c r="AX388" s="14" t="s">
        <v>73</v>
      </c>
      <c r="AY388" s="245" t="s">
        <v>140</v>
      </c>
    </row>
    <row r="389" s="14" customFormat="1">
      <c r="A389" s="14"/>
      <c r="B389" s="235"/>
      <c r="C389" s="236"/>
      <c r="D389" s="226" t="s">
        <v>152</v>
      </c>
      <c r="E389" s="237" t="s">
        <v>19</v>
      </c>
      <c r="F389" s="238" t="s">
        <v>2594</v>
      </c>
      <c r="G389" s="236"/>
      <c r="H389" s="239">
        <v>4</v>
      </c>
      <c r="I389" s="240"/>
      <c r="J389" s="236"/>
      <c r="K389" s="236"/>
      <c r="L389" s="241"/>
      <c r="M389" s="242"/>
      <c r="N389" s="243"/>
      <c r="O389" s="243"/>
      <c r="P389" s="243"/>
      <c r="Q389" s="243"/>
      <c r="R389" s="243"/>
      <c r="S389" s="243"/>
      <c r="T389" s="24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5" t="s">
        <v>152</v>
      </c>
      <c r="AU389" s="245" t="s">
        <v>14</v>
      </c>
      <c r="AV389" s="14" t="s">
        <v>14</v>
      </c>
      <c r="AW389" s="14" t="s">
        <v>33</v>
      </c>
      <c r="AX389" s="14" t="s">
        <v>73</v>
      </c>
      <c r="AY389" s="245" t="s">
        <v>140</v>
      </c>
    </row>
    <row r="390" s="15" customFormat="1">
      <c r="A390" s="15"/>
      <c r="B390" s="246"/>
      <c r="C390" s="247"/>
      <c r="D390" s="226" t="s">
        <v>152</v>
      </c>
      <c r="E390" s="248" t="s">
        <v>19</v>
      </c>
      <c r="F390" s="249" t="s">
        <v>189</v>
      </c>
      <c r="G390" s="247"/>
      <c r="H390" s="250">
        <v>15</v>
      </c>
      <c r="I390" s="251"/>
      <c r="J390" s="247"/>
      <c r="K390" s="247"/>
      <c r="L390" s="252"/>
      <c r="M390" s="253"/>
      <c r="N390" s="254"/>
      <c r="O390" s="254"/>
      <c r="P390" s="254"/>
      <c r="Q390" s="254"/>
      <c r="R390" s="254"/>
      <c r="S390" s="254"/>
      <c r="T390" s="255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6" t="s">
        <v>152</v>
      </c>
      <c r="AU390" s="256" t="s">
        <v>14</v>
      </c>
      <c r="AV390" s="15" t="s">
        <v>148</v>
      </c>
      <c r="AW390" s="15" t="s">
        <v>33</v>
      </c>
      <c r="AX390" s="15" t="s">
        <v>81</v>
      </c>
      <c r="AY390" s="256" t="s">
        <v>140</v>
      </c>
    </row>
    <row r="391" s="12" customFormat="1" ht="22.8" customHeight="1">
      <c r="A391" s="12"/>
      <c r="B391" s="190"/>
      <c r="C391" s="191"/>
      <c r="D391" s="192" t="s">
        <v>72</v>
      </c>
      <c r="E391" s="204" t="s">
        <v>817</v>
      </c>
      <c r="F391" s="204" t="s">
        <v>818</v>
      </c>
      <c r="G391" s="191"/>
      <c r="H391" s="191"/>
      <c r="I391" s="194"/>
      <c r="J391" s="205">
        <f>BK391</f>
        <v>0</v>
      </c>
      <c r="K391" s="191"/>
      <c r="L391" s="196"/>
      <c r="M391" s="197"/>
      <c r="N391" s="198"/>
      <c r="O391" s="198"/>
      <c r="P391" s="199">
        <f>SUM(P392:P396)</f>
        <v>0</v>
      </c>
      <c r="Q391" s="198"/>
      <c r="R391" s="199">
        <f>SUM(R392:R396)</f>
        <v>0.0143</v>
      </c>
      <c r="S391" s="198"/>
      <c r="T391" s="200">
        <f>SUM(T392:T396)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01" t="s">
        <v>14</v>
      </c>
      <c r="AT391" s="202" t="s">
        <v>72</v>
      </c>
      <c r="AU391" s="202" t="s">
        <v>81</v>
      </c>
      <c r="AY391" s="201" t="s">
        <v>140</v>
      </c>
      <c r="BK391" s="203">
        <f>SUM(BK392:BK396)</f>
        <v>0</v>
      </c>
    </row>
    <row r="392" s="2" customFormat="1" ht="24.15" customHeight="1">
      <c r="A392" s="40"/>
      <c r="B392" s="41"/>
      <c r="C392" s="206" t="s">
        <v>1085</v>
      </c>
      <c r="D392" s="206" t="s">
        <v>143</v>
      </c>
      <c r="E392" s="207" t="s">
        <v>2595</v>
      </c>
      <c r="F392" s="208" t="s">
        <v>2596</v>
      </c>
      <c r="G392" s="209" t="s">
        <v>146</v>
      </c>
      <c r="H392" s="210">
        <v>10</v>
      </c>
      <c r="I392" s="211"/>
      <c r="J392" s="212">
        <f>ROUND(I392*H392,2)</f>
        <v>0</v>
      </c>
      <c r="K392" s="208" t="s">
        <v>147</v>
      </c>
      <c r="L392" s="46"/>
      <c r="M392" s="213" t="s">
        <v>19</v>
      </c>
      <c r="N392" s="214" t="s">
        <v>44</v>
      </c>
      <c r="O392" s="86"/>
      <c r="P392" s="215">
        <f>O392*H392</f>
        <v>0</v>
      </c>
      <c r="Q392" s="215">
        <v>3.0000000000000001E-05</v>
      </c>
      <c r="R392" s="215">
        <f>Q392*H392</f>
        <v>0.00030000000000000003</v>
      </c>
      <c r="S392" s="215">
        <v>0</v>
      </c>
      <c r="T392" s="21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7" t="s">
        <v>248</v>
      </c>
      <c r="AT392" s="217" t="s">
        <v>143</v>
      </c>
      <c r="AU392" s="217" t="s">
        <v>14</v>
      </c>
      <c r="AY392" s="19" t="s">
        <v>140</v>
      </c>
      <c r="BE392" s="218">
        <f>IF(N392="základní",J392,0)</f>
        <v>0</v>
      </c>
      <c r="BF392" s="218">
        <f>IF(N392="snížená",J392,0)</f>
        <v>0</v>
      </c>
      <c r="BG392" s="218">
        <f>IF(N392="zákl. přenesená",J392,0)</f>
        <v>0</v>
      </c>
      <c r="BH392" s="218">
        <f>IF(N392="sníž. přenesená",J392,0)</f>
        <v>0</v>
      </c>
      <c r="BI392" s="218">
        <f>IF(N392="nulová",J392,0)</f>
        <v>0</v>
      </c>
      <c r="BJ392" s="19" t="s">
        <v>81</v>
      </c>
      <c r="BK392" s="218">
        <f>ROUND(I392*H392,2)</f>
        <v>0</v>
      </c>
      <c r="BL392" s="19" t="s">
        <v>248</v>
      </c>
      <c r="BM392" s="217" t="s">
        <v>2597</v>
      </c>
    </row>
    <row r="393" s="2" customFormat="1">
      <c r="A393" s="40"/>
      <c r="B393" s="41"/>
      <c r="C393" s="42"/>
      <c r="D393" s="219" t="s">
        <v>150</v>
      </c>
      <c r="E393" s="42"/>
      <c r="F393" s="220" t="s">
        <v>2598</v>
      </c>
      <c r="G393" s="42"/>
      <c r="H393" s="42"/>
      <c r="I393" s="221"/>
      <c r="J393" s="42"/>
      <c r="K393" s="42"/>
      <c r="L393" s="46"/>
      <c r="M393" s="222"/>
      <c r="N393" s="22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150</v>
      </c>
      <c r="AU393" s="19" t="s">
        <v>14</v>
      </c>
    </row>
    <row r="394" s="2" customFormat="1" ht="16.5" customHeight="1">
      <c r="A394" s="40"/>
      <c r="B394" s="41"/>
      <c r="C394" s="268" t="s">
        <v>1090</v>
      </c>
      <c r="D394" s="268" t="s">
        <v>329</v>
      </c>
      <c r="E394" s="269" t="s">
        <v>2599</v>
      </c>
      <c r="F394" s="270" t="s">
        <v>2600</v>
      </c>
      <c r="G394" s="271" t="s">
        <v>146</v>
      </c>
      <c r="H394" s="272">
        <v>10</v>
      </c>
      <c r="I394" s="273"/>
      <c r="J394" s="274">
        <f>ROUND(I394*H394,2)</f>
        <v>0</v>
      </c>
      <c r="K394" s="270" t="s">
        <v>147</v>
      </c>
      <c r="L394" s="275"/>
      <c r="M394" s="276" t="s">
        <v>19</v>
      </c>
      <c r="N394" s="277" t="s">
        <v>44</v>
      </c>
      <c r="O394" s="86"/>
      <c r="P394" s="215">
        <f>O394*H394</f>
        <v>0</v>
      </c>
      <c r="Q394" s="215">
        <v>0.0014</v>
      </c>
      <c r="R394" s="215">
        <f>Q394*H394</f>
        <v>0.014</v>
      </c>
      <c r="S394" s="215">
        <v>0</v>
      </c>
      <c r="T394" s="216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7" t="s">
        <v>377</v>
      </c>
      <c r="AT394" s="217" t="s">
        <v>329</v>
      </c>
      <c r="AU394" s="217" t="s">
        <v>14</v>
      </c>
      <c r="AY394" s="19" t="s">
        <v>140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9" t="s">
        <v>81</v>
      </c>
      <c r="BK394" s="218">
        <f>ROUND(I394*H394,2)</f>
        <v>0</v>
      </c>
      <c r="BL394" s="19" t="s">
        <v>248</v>
      </c>
      <c r="BM394" s="217" t="s">
        <v>2601</v>
      </c>
    </row>
    <row r="395" s="2" customFormat="1" ht="24.15" customHeight="1">
      <c r="A395" s="40"/>
      <c r="B395" s="41"/>
      <c r="C395" s="206" t="s">
        <v>1095</v>
      </c>
      <c r="D395" s="206" t="s">
        <v>143</v>
      </c>
      <c r="E395" s="207" t="s">
        <v>2602</v>
      </c>
      <c r="F395" s="208" t="s">
        <v>2603</v>
      </c>
      <c r="G395" s="209" t="s">
        <v>814</v>
      </c>
      <c r="H395" s="278"/>
      <c r="I395" s="211"/>
      <c r="J395" s="212">
        <f>ROUND(I395*H395,2)</f>
        <v>0</v>
      </c>
      <c r="K395" s="208" t="s">
        <v>147</v>
      </c>
      <c r="L395" s="46"/>
      <c r="M395" s="213" t="s">
        <v>19</v>
      </c>
      <c r="N395" s="214" t="s">
        <v>44</v>
      </c>
      <c r="O395" s="86"/>
      <c r="P395" s="215">
        <f>O395*H395</f>
        <v>0</v>
      </c>
      <c r="Q395" s="215">
        <v>0</v>
      </c>
      <c r="R395" s="215">
        <f>Q395*H395</f>
        <v>0</v>
      </c>
      <c r="S395" s="215">
        <v>0</v>
      </c>
      <c r="T395" s="216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7" t="s">
        <v>248</v>
      </c>
      <c r="AT395" s="217" t="s">
        <v>143</v>
      </c>
      <c r="AU395" s="217" t="s">
        <v>14</v>
      </c>
      <c r="AY395" s="19" t="s">
        <v>140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9" t="s">
        <v>81</v>
      </c>
      <c r="BK395" s="218">
        <f>ROUND(I395*H395,2)</f>
        <v>0</v>
      </c>
      <c r="BL395" s="19" t="s">
        <v>248</v>
      </c>
      <c r="BM395" s="217" t="s">
        <v>2604</v>
      </c>
    </row>
    <row r="396" s="2" customFormat="1">
      <c r="A396" s="40"/>
      <c r="B396" s="41"/>
      <c r="C396" s="42"/>
      <c r="D396" s="219" t="s">
        <v>150</v>
      </c>
      <c r="E396" s="42"/>
      <c r="F396" s="220" t="s">
        <v>2605</v>
      </c>
      <c r="G396" s="42"/>
      <c r="H396" s="42"/>
      <c r="I396" s="221"/>
      <c r="J396" s="42"/>
      <c r="K396" s="42"/>
      <c r="L396" s="46"/>
      <c r="M396" s="222"/>
      <c r="N396" s="223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150</v>
      </c>
      <c r="AU396" s="19" t="s">
        <v>14</v>
      </c>
    </row>
    <row r="397" s="12" customFormat="1" ht="25.92" customHeight="1">
      <c r="A397" s="12"/>
      <c r="B397" s="190"/>
      <c r="C397" s="191"/>
      <c r="D397" s="192" t="s">
        <v>72</v>
      </c>
      <c r="E397" s="193" t="s">
        <v>1724</v>
      </c>
      <c r="F397" s="193" t="s">
        <v>1725</v>
      </c>
      <c r="G397" s="191"/>
      <c r="H397" s="191"/>
      <c r="I397" s="194"/>
      <c r="J397" s="195">
        <f>BK397</f>
        <v>0</v>
      </c>
      <c r="K397" s="191"/>
      <c r="L397" s="196"/>
      <c r="M397" s="197"/>
      <c r="N397" s="198"/>
      <c r="O397" s="198"/>
      <c r="P397" s="199">
        <f>SUM(P398:P399)</f>
        <v>0</v>
      </c>
      <c r="Q397" s="198"/>
      <c r="R397" s="199">
        <f>SUM(R398:R399)</f>
        <v>0</v>
      </c>
      <c r="S397" s="198"/>
      <c r="T397" s="200">
        <f>SUM(T398:T399)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01" t="s">
        <v>148</v>
      </c>
      <c r="AT397" s="202" t="s">
        <v>72</v>
      </c>
      <c r="AU397" s="202" t="s">
        <v>73</v>
      </c>
      <c r="AY397" s="201" t="s">
        <v>140</v>
      </c>
      <c r="BK397" s="203">
        <f>SUM(BK398:BK399)</f>
        <v>0</v>
      </c>
    </row>
    <row r="398" s="2" customFormat="1" ht="16.5" customHeight="1">
      <c r="A398" s="40"/>
      <c r="B398" s="41"/>
      <c r="C398" s="206" t="s">
        <v>1100</v>
      </c>
      <c r="D398" s="206" t="s">
        <v>143</v>
      </c>
      <c r="E398" s="207" t="s">
        <v>2606</v>
      </c>
      <c r="F398" s="208" t="s">
        <v>2607</v>
      </c>
      <c r="G398" s="209" t="s">
        <v>1729</v>
      </c>
      <c r="H398" s="210">
        <v>20</v>
      </c>
      <c r="I398" s="211"/>
      <c r="J398" s="212">
        <f>ROUND(I398*H398,2)</f>
        <v>0</v>
      </c>
      <c r="K398" s="208" t="s">
        <v>147</v>
      </c>
      <c r="L398" s="46"/>
      <c r="M398" s="213" t="s">
        <v>19</v>
      </c>
      <c r="N398" s="214" t="s">
        <v>44</v>
      </c>
      <c r="O398" s="86"/>
      <c r="P398" s="215">
        <f>O398*H398</f>
        <v>0</v>
      </c>
      <c r="Q398" s="215">
        <v>0</v>
      </c>
      <c r="R398" s="215">
        <f>Q398*H398</f>
        <v>0</v>
      </c>
      <c r="S398" s="215">
        <v>0</v>
      </c>
      <c r="T398" s="216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7" t="s">
        <v>1730</v>
      </c>
      <c r="AT398" s="217" t="s">
        <v>143</v>
      </c>
      <c r="AU398" s="217" t="s">
        <v>81</v>
      </c>
      <c r="AY398" s="19" t="s">
        <v>140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9" t="s">
        <v>81</v>
      </c>
      <c r="BK398" s="218">
        <f>ROUND(I398*H398,2)</f>
        <v>0</v>
      </c>
      <c r="BL398" s="19" t="s">
        <v>1730</v>
      </c>
      <c r="BM398" s="217" t="s">
        <v>2608</v>
      </c>
    </row>
    <row r="399" s="2" customFormat="1">
      <c r="A399" s="40"/>
      <c r="B399" s="41"/>
      <c r="C399" s="42"/>
      <c r="D399" s="219" t="s">
        <v>150</v>
      </c>
      <c r="E399" s="42"/>
      <c r="F399" s="220" t="s">
        <v>2609</v>
      </c>
      <c r="G399" s="42"/>
      <c r="H399" s="42"/>
      <c r="I399" s="221"/>
      <c r="J399" s="42"/>
      <c r="K399" s="42"/>
      <c r="L399" s="46"/>
      <c r="M399" s="282"/>
      <c r="N399" s="283"/>
      <c r="O399" s="284"/>
      <c r="P399" s="284"/>
      <c r="Q399" s="284"/>
      <c r="R399" s="284"/>
      <c r="S399" s="284"/>
      <c r="T399" s="285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150</v>
      </c>
      <c r="AU399" s="19" t="s">
        <v>81</v>
      </c>
    </row>
    <row r="400" s="2" customFormat="1" ht="6.96" customHeight="1">
      <c r="A400" s="40"/>
      <c r="B400" s="61"/>
      <c r="C400" s="62"/>
      <c r="D400" s="62"/>
      <c r="E400" s="62"/>
      <c r="F400" s="62"/>
      <c r="G400" s="62"/>
      <c r="H400" s="62"/>
      <c r="I400" s="62"/>
      <c r="J400" s="62"/>
      <c r="K400" s="62"/>
      <c r="L400" s="46"/>
      <c r="M400" s="40"/>
      <c r="O400" s="40"/>
      <c r="P400" s="40"/>
      <c r="Q400" s="40"/>
      <c r="R400" s="40"/>
      <c r="S400" s="40"/>
      <c r="T400" s="40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</row>
  </sheetData>
  <sheetProtection sheet="1" autoFilter="0" formatColumns="0" formatRows="0" objects="1" scenarios="1" spinCount="100000" saltValue="nZO3Hj9v0rCWLkLegyPdXCfhS/6ro2snSnFm9X0n4P4/WVKJCpHa1gb2MUc6Fl1jD/TJ7oYD58Kx3uv6v+AoqQ==" hashValue="jv1iuxKS5lf4BQ/Nm4pFYxQ0Io1ENBiD0JWQKtc3ZSoIqxOw4kD26C8PHWCpRp4ztHroxNN9oqOhJcEQnt53Ig==" algorithmName="SHA-512" password="CC35"/>
  <autoFilter ref="C91:K399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3_02/132112131"/>
    <hyperlink ref="F99" r:id="rId2" display="https://podminky.urs.cz/item/CS_URS_2023_02/162211311"/>
    <hyperlink ref="F102" r:id="rId3" display="https://podminky.urs.cz/item/CS_URS_2023_02/162211319"/>
    <hyperlink ref="F105" r:id="rId4" display="https://podminky.urs.cz/item/CS_URS_2023_02/171251201"/>
    <hyperlink ref="F107" r:id="rId5" display="https://podminky.urs.cz/item/CS_URS_2023_02/174111101"/>
    <hyperlink ref="F109" r:id="rId6" display="https://podminky.urs.cz/item/CS_URS_2023_02/175111101"/>
    <hyperlink ref="F114" r:id="rId7" display="https://podminky.urs.cz/item/CS_URS_2023_02/631312141"/>
    <hyperlink ref="F118" r:id="rId8" display="https://podminky.urs.cz/item/CS_URS_2023_02/965043441"/>
    <hyperlink ref="F122" r:id="rId9" display="https://podminky.urs.cz/item/CS_URS_2023_02/997013011"/>
    <hyperlink ref="F125" r:id="rId10" display="https://podminky.urs.cz/item/CS_URS_2023_02/997013111"/>
    <hyperlink ref="F127" r:id="rId11" display="https://podminky.urs.cz/item/CS_URS_2023_02/997013501"/>
    <hyperlink ref="F129" r:id="rId12" display="https://podminky.urs.cz/item/CS_URS_2023_02/997013509"/>
    <hyperlink ref="F132" r:id="rId13" display="https://podminky.urs.cz/item/CS_URS_2023_02/997013862"/>
    <hyperlink ref="F136" r:id="rId14" display="https://podminky.urs.cz/item/CS_URS_2023_02/721140802"/>
    <hyperlink ref="F138" r:id="rId15" display="https://podminky.urs.cz/item/CS_URS_2023_02/721140806"/>
    <hyperlink ref="F140" r:id="rId16" display="https://podminky.urs.cz/item/CS_URS_2023_02/721171914"/>
    <hyperlink ref="F142" r:id="rId17" display="https://podminky.urs.cz/item/CS_URS_2023_02/721171915"/>
    <hyperlink ref="F144" r:id="rId18" display="https://podminky.urs.cz/item/CS_URS_2023_02/721173401"/>
    <hyperlink ref="F146" r:id="rId19" display="https://podminky.urs.cz/item/CS_URS_2023_02/721173402"/>
    <hyperlink ref="F148" r:id="rId20" display="https://podminky.urs.cz/item/CS_URS_2023_02/721173403"/>
    <hyperlink ref="F150" r:id="rId21" display="https://podminky.urs.cz/item/CS_URS_2023_02/721174024"/>
    <hyperlink ref="F152" r:id="rId22" display="https://podminky.urs.cz/item/CS_URS_2023_02/721174025"/>
    <hyperlink ref="F154" r:id="rId23" display="https://podminky.urs.cz/item/CS_URS_2023_02/721174026"/>
    <hyperlink ref="F156" r:id="rId24" display="https://podminky.urs.cz/item/CS_URS_2023_02/721174042"/>
    <hyperlink ref="F158" r:id="rId25" display="https://podminky.urs.cz/item/CS_URS_2023_02/721174043"/>
    <hyperlink ref="F160" r:id="rId26" display="https://podminky.urs.cz/item/CS_URS_2023_02/721174045"/>
    <hyperlink ref="F162" r:id="rId27" display="https://podminky.urs.cz/item/CS_URS_2023_02/721194104"/>
    <hyperlink ref="F167" r:id="rId28" display="https://podminky.urs.cz/item/CS_URS_2023_02/721194105"/>
    <hyperlink ref="F172" r:id="rId29" display="https://podminky.urs.cz/item/CS_URS_2023_02/721194109"/>
    <hyperlink ref="F177" r:id="rId30" display="https://podminky.urs.cz/item/CS_URS_2023_02/721212122"/>
    <hyperlink ref="F180" r:id="rId31" display="https://podminky.urs.cz/item/CS_URS_2023_02/721226511"/>
    <hyperlink ref="F185" r:id="rId32" display="https://podminky.urs.cz/item/CS_URS_2023_02/721274125"/>
    <hyperlink ref="F187" r:id="rId33" display="https://podminky.urs.cz/item/CS_URS_2023_02/721290111"/>
    <hyperlink ref="F189" r:id="rId34" display="https://podminky.urs.cz/item/CS_URS_2023_02/721290112"/>
    <hyperlink ref="F191" r:id="rId35" display="https://podminky.urs.cz/item/CS_URS_2023_02/998721202"/>
    <hyperlink ref="F194" r:id="rId36" display="https://podminky.urs.cz/item/CS_URS_2023_02/722130104"/>
    <hyperlink ref="F196" r:id="rId37" display="https://podminky.urs.cz/item/CS_URS_2023_02/722130801"/>
    <hyperlink ref="F198" r:id="rId38" display="https://podminky.urs.cz/item/CS_URS_2023_02/722174001"/>
    <hyperlink ref="F203" r:id="rId39" display="https://podminky.urs.cz/item/CS_URS_2023_02/722174002"/>
    <hyperlink ref="F205" r:id="rId40" display="https://podminky.urs.cz/item/CS_URS_2023_02/722174003"/>
    <hyperlink ref="F207" r:id="rId41" display="https://podminky.urs.cz/item/CS_URS_2023_02/722174004"/>
    <hyperlink ref="F209" r:id="rId42" display="https://podminky.urs.cz/item/CS_URS_2023_02/722174005"/>
    <hyperlink ref="F211" r:id="rId43" display="https://podminky.urs.cz/item/CS_URS_2023_02/722174006"/>
    <hyperlink ref="F213" r:id="rId44" display="https://podminky.urs.cz/item/CS_URS_2023_02/722174007"/>
    <hyperlink ref="F215" r:id="rId45" display="https://podminky.urs.cz/item/CS_URS_2023_02/722174022"/>
    <hyperlink ref="F217" r:id="rId46" display="https://podminky.urs.cz/item/CS_URS_2023_02/722174023"/>
    <hyperlink ref="F219" r:id="rId47" display="https://podminky.urs.cz/item/CS_URS_2023_02/722174024"/>
    <hyperlink ref="F221" r:id="rId48" display="https://podminky.urs.cz/item/CS_URS_2023_02/722174025"/>
    <hyperlink ref="F223" r:id="rId49" display="https://podminky.urs.cz/item/CS_URS_2023_02/722174026"/>
    <hyperlink ref="F225" r:id="rId50" display="https://podminky.urs.cz/item/CS_URS_2023_02/722176118"/>
    <hyperlink ref="F229" r:id="rId51" display="https://podminky.urs.cz/item/CS_URS_2023_02/722181211"/>
    <hyperlink ref="F231" r:id="rId52" display="https://podminky.urs.cz/item/CS_URS_2023_02/722181212"/>
    <hyperlink ref="F234" r:id="rId53" display="https://podminky.urs.cz/item/CS_URS_2023_02/722181213"/>
    <hyperlink ref="F237" r:id="rId54" display="https://podminky.urs.cz/item/CS_URS_2023_02/722181251"/>
    <hyperlink ref="F240" r:id="rId55" display="https://podminky.urs.cz/item/CS_URS_2023_02/722181252"/>
    <hyperlink ref="F243" r:id="rId56" display="https://podminky.urs.cz/item/CS_URS_2023_02/722190401"/>
    <hyperlink ref="F248" r:id="rId57" display="https://podminky.urs.cz/item/CS_URS_2023_02/722224115"/>
    <hyperlink ref="F250" r:id="rId58" display="https://podminky.urs.cz/item/CS_URS_2023_02/722232061"/>
    <hyperlink ref="F252" r:id="rId59" display="https://podminky.urs.cz/item/CS_URS_2023_02/722232062"/>
    <hyperlink ref="F254" r:id="rId60" display="https://podminky.urs.cz/item/CS_URS_2023_02/722232063"/>
    <hyperlink ref="F259" r:id="rId61" display="https://podminky.urs.cz/item/CS_URS_2023_02/722232065"/>
    <hyperlink ref="F261" r:id="rId62" display="https://podminky.urs.cz/item/CS_URS_2023_02/722232503"/>
    <hyperlink ref="F263" r:id="rId63" display="https://podminky.urs.cz/item/CS_URS_2023_02/722239101"/>
    <hyperlink ref="F266" r:id="rId64" display="https://podminky.urs.cz/item/CS_URS_2023_02/722250133"/>
    <hyperlink ref="F268" r:id="rId65" display="https://podminky.urs.cz/item/CS_URS_2023_02/722290226"/>
    <hyperlink ref="F270" r:id="rId66" display="https://podminky.urs.cz/item/CS_URS_2023_02/722290246"/>
    <hyperlink ref="F276" r:id="rId67" display="https://podminky.urs.cz/item/CS_URS_2023_02/722290249"/>
    <hyperlink ref="F281" r:id="rId68" display="https://podminky.urs.cz/item/CS_URS_2023_02/998722202"/>
    <hyperlink ref="F284" r:id="rId69" display="https://podminky.urs.cz/item/CS_URS_2023_02/725110814"/>
    <hyperlink ref="F287" r:id="rId70" display="https://podminky.urs.cz/item/CS_URS_2023_02/725112022"/>
    <hyperlink ref="F290" r:id="rId71" display="https://podminky.urs.cz/item/CS_URS_2023_02/725119125"/>
    <hyperlink ref="F293" r:id="rId72" display="https://podminky.urs.cz/item/CS_URS_2023_02/725119131"/>
    <hyperlink ref="F296" r:id="rId73" display="https://podminky.urs.cz/item/CS_URS_2023_02/725210821"/>
    <hyperlink ref="F298" r:id="rId74" display="https://podminky.urs.cz/item/CS_URS_2023_02/725211603"/>
    <hyperlink ref="F300" r:id="rId75" display="https://podminky.urs.cz/item/CS_URS_2023_02/725211681"/>
    <hyperlink ref="F302" r:id="rId76" display="https://podminky.urs.cz/item/CS_URS_2023_02/725211701"/>
    <hyperlink ref="F304" r:id="rId77" display="https://podminky.urs.cz/item/CS_URS_2023_02/725220851"/>
    <hyperlink ref="F306" r:id="rId78" display="https://podminky.urs.cz/item/CS_URS_2023_02/725229103"/>
    <hyperlink ref="F309" r:id="rId79" display="https://podminky.urs.cz/item/CS_URS_2023_02/725244905"/>
    <hyperlink ref="F312" r:id="rId80" display="https://podminky.urs.cz/item/CS_URS_2023_02/725291641"/>
    <hyperlink ref="F314" r:id="rId81" display="https://podminky.urs.cz/item/CS_URS_2023_02/725291708"/>
    <hyperlink ref="F316" r:id="rId82" display="https://podminky.urs.cz/item/CS_URS_2023_02/725291722"/>
    <hyperlink ref="F318" r:id="rId83" display="https://podminky.urs.cz/item/CS_URS_2023_02/725310823"/>
    <hyperlink ref="F320" r:id="rId84" display="https://podminky.urs.cz/item/CS_URS_2023_02/725339111"/>
    <hyperlink ref="F323" r:id="rId85" display="https://podminky.urs.cz/item/CS_URS_2023_02/725813111"/>
    <hyperlink ref="F328" r:id="rId86" display="https://podminky.urs.cz/item/CS_URS_2023_02/725820801"/>
    <hyperlink ref="F330" r:id="rId87" display="https://podminky.urs.cz/item/CS_URS_2023_02/725820802"/>
    <hyperlink ref="F332" r:id="rId88" display="https://podminky.urs.cz/item/CS_URS_2023_02/725821325"/>
    <hyperlink ref="F334" r:id="rId89" display="https://podminky.urs.cz/item/CS_URS_2023_02/725822611"/>
    <hyperlink ref="F336" r:id="rId90" display="https://podminky.urs.cz/item/CS_URS_2023_02/725829121"/>
    <hyperlink ref="F339" r:id="rId91" display="https://podminky.urs.cz/item/CS_URS_2023_02/725840850"/>
    <hyperlink ref="F341" r:id="rId92" display="https://podminky.urs.cz/item/CS_URS_2023_02/725840860"/>
    <hyperlink ref="F343" r:id="rId93" display="https://podminky.urs.cz/item/CS_URS_2023_02/725841332"/>
    <hyperlink ref="F345" r:id="rId94" display="https://podminky.urs.cz/item/CS_URS_2023_02/725849414"/>
    <hyperlink ref="F348" r:id="rId95" display="https://podminky.urs.cz/item/CS_URS_2023_02/725861102"/>
    <hyperlink ref="F350" r:id="rId96" display="https://podminky.urs.cz/item/CS_URS_2023_02/725862103"/>
    <hyperlink ref="F352" r:id="rId97" display="https://podminky.urs.cz/item/CS_URS_2023_02/725869101"/>
    <hyperlink ref="F357" r:id="rId98" display="https://podminky.urs.cz/item/CS_URS_2023_02/998725201"/>
    <hyperlink ref="F360" r:id="rId99" display="https://podminky.urs.cz/item/CS_URS_2023_02/726111031"/>
    <hyperlink ref="F362" r:id="rId100" display="https://podminky.urs.cz/item/CS_URS_2023_02/726131041"/>
    <hyperlink ref="F366" r:id="rId101" display="https://podminky.urs.cz/item/CS_URS_2023_02/726131202"/>
    <hyperlink ref="F369" r:id="rId102" display="https://podminky.urs.cz/item/CS_URS_2023_02/726191001"/>
    <hyperlink ref="F371" r:id="rId103" display="https://podminky.urs.cz/item/CS_URS_2023_02/726191011"/>
    <hyperlink ref="F374" r:id="rId104" display="https://podminky.urs.cz/item/CS_URS_2023_02/998726211"/>
    <hyperlink ref="F377" r:id="rId105" display="https://podminky.urs.cz/item/CS_URS_2023_02/727213211"/>
    <hyperlink ref="F380" r:id="rId106" display="https://podminky.urs.cz/item/CS_URS_2023_02/727213212"/>
    <hyperlink ref="F382" r:id="rId107" display="https://podminky.urs.cz/item/CS_URS_2023_02/727213213"/>
    <hyperlink ref="F387" r:id="rId108" display="https://podminky.urs.cz/item/CS_URS_2023_02/727213227"/>
    <hyperlink ref="F393" r:id="rId109" display="https://podminky.urs.cz/item/CS_URS_2023_02/763172352"/>
    <hyperlink ref="F396" r:id="rId110" display="https://podminky.urs.cz/item/CS_URS_2023_02/998763401"/>
    <hyperlink ref="F399" r:id="rId111" display="https://podminky.urs.cz/item/CS_URS_2023_02/HZS12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Humanizace třetí domácnosti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2610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22. 12. 2023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>POLYCHROME - architektonická platforma s.r.o.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>76445755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>Ing. Alena Chmelová, Opava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59.25" customHeight="1">
      <c r="A27" s="140"/>
      <c r="B27" s="141"/>
      <c r="C27" s="140"/>
      <c r="D27" s="140"/>
      <c r="E27" s="142" t="s">
        <v>2611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ROUND((SUM(BE87:BE141)),  2)</f>
        <v>0</v>
      </c>
      <c r="G33" s="40"/>
      <c r="H33" s="40"/>
      <c r="I33" s="150">
        <v>0.20999999999999999</v>
      </c>
      <c r="J33" s="149">
        <f>ROUND(((SUM(BE87:BE141))*I33),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ROUND((SUM(BF87:BF141)),  2)</f>
        <v>0</v>
      </c>
      <c r="G34" s="40"/>
      <c r="H34" s="40"/>
      <c r="I34" s="150">
        <v>0.14999999999999999</v>
      </c>
      <c r="J34" s="149">
        <f>ROUND(((SUM(BF87:BF141))*I34),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ROUND((SUM(BG87:BG141)),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ROUND((SUM(BH87:BH141)),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ROUND((SUM(BI87:BI141)),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Humanizace třetí domácnosti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EL - Silnoproudá a slaboproudá elektrotechnika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Klentnice 81, k.ú Klentnice, č.p. 389</v>
      </c>
      <c r="G52" s="42"/>
      <c r="H52" s="42"/>
      <c r="I52" s="34" t="s">
        <v>23</v>
      </c>
      <c r="J52" s="74" t="str">
        <f>IF(J12="","",J12)</f>
        <v>22. 12. 2023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Srdce v domě, p.o.</v>
      </c>
      <c r="G54" s="42"/>
      <c r="H54" s="42"/>
      <c r="I54" s="34" t="s">
        <v>31</v>
      </c>
      <c r="J54" s="38" t="str">
        <f>E21</f>
        <v>POLYCHROME - architektonická platforma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Alena Chmelová, Opava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2612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2613</v>
      </c>
      <c r="E61" s="170"/>
      <c r="F61" s="170"/>
      <c r="G61" s="170"/>
      <c r="H61" s="170"/>
      <c r="I61" s="170"/>
      <c r="J61" s="171">
        <f>J91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7"/>
      <c r="C62" s="168"/>
      <c r="D62" s="169" t="s">
        <v>2614</v>
      </c>
      <c r="E62" s="170"/>
      <c r="F62" s="170"/>
      <c r="G62" s="170"/>
      <c r="H62" s="170"/>
      <c r="I62" s="170"/>
      <c r="J62" s="171">
        <f>J103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7"/>
      <c r="C63" s="168"/>
      <c r="D63" s="169" t="s">
        <v>2615</v>
      </c>
      <c r="E63" s="170"/>
      <c r="F63" s="170"/>
      <c r="G63" s="170"/>
      <c r="H63" s="170"/>
      <c r="I63" s="170"/>
      <c r="J63" s="171">
        <f>J114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7"/>
      <c r="C64" s="168"/>
      <c r="D64" s="169" t="s">
        <v>2616</v>
      </c>
      <c r="E64" s="170"/>
      <c r="F64" s="170"/>
      <c r="G64" s="170"/>
      <c r="H64" s="170"/>
      <c r="I64" s="170"/>
      <c r="J64" s="171">
        <f>J124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7"/>
      <c r="C65" s="168"/>
      <c r="D65" s="169" t="s">
        <v>2617</v>
      </c>
      <c r="E65" s="170"/>
      <c r="F65" s="170"/>
      <c r="G65" s="170"/>
      <c r="H65" s="170"/>
      <c r="I65" s="170"/>
      <c r="J65" s="171">
        <f>J127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7"/>
      <c r="C66" s="168"/>
      <c r="D66" s="169" t="s">
        <v>2618</v>
      </c>
      <c r="E66" s="170"/>
      <c r="F66" s="170"/>
      <c r="G66" s="170"/>
      <c r="H66" s="170"/>
      <c r="I66" s="170"/>
      <c r="J66" s="171">
        <f>J132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7"/>
      <c r="C67" s="168"/>
      <c r="D67" s="169" t="s">
        <v>2619</v>
      </c>
      <c r="E67" s="170"/>
      <c r="F67" s="170"/>
      <c r="G67" s="170"/>
      <c r="H67" s="170"/>
      <c r="I67" s="170"/>
      <c r="J67" s="171">
        <f>J136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125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Humanizace třetí domácnosti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99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EL - Silnoproudá a slaboproudá elektrotechnika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Klentnice 81, k.ú Klentnice, č.p. 389</v>
      </c>
      <c r="G81" s="42"/>
      <c r="H81" s="42"/>
      <c r="I81" s="34" t="s">
        <v>23</v>
      </c>
      <c r="J81" s="74" t="str">
        <f>IF(J12="","",J12)</f>
        <v>22. 12. 2023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40.05" customHeight="1">
      <c r="A83" s="40"/>
      <c r="B83" s="41"/>
      <c r="C83" s="34" t="s">
        <v>25</v>
      </c>
      <c r="D83" s="42"/>
      <c r="E83" s="42"/>
      <c r="F83" s="29" t="str">
        <f>E15</f>
        <v>Srdce v domě, p.o.</v>
      </c>
      <c r="G83" s="42"/>
      <c r="H83" s="42"/>
      <c r="I83" s="34" t="s">
        <v>31</v>
      </c>
      <c r="J83" s="38" t="str">
        <f>E21</f>
        <v>POLYCHROME - architektonická platforma s.r.o.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34" t="s">
        <v>34</v>
      </c>
      <c r="J84" s="38" t="str">
        <f>E24</f>
        <v>Ing. Alena Chmelová, Opava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126</v>
      </c>
      <c r="D86" s="182" t="s">
        <v>58</v>
      </c>
      <c r="E86" s="182" t="s">
        <v>54</v>
      </c>
      <c r="F86" s="182" t="s">
        <v>55</v>
      </c>
      <c r="G86" s="182" t="s">
        <v>127</v>
      </c>
      <c r="H86" s="182" t="s">
        <v>128</v>
      </c>
      <c r="I86" s="182" t="s">
        <v>129</v>
      </c>
      <c r="J86" s="182" t="s">
        <v>103</v>
      </c>
      <c r="K86" s="183" t="s">
        <v>130</v>
      </c>
      <c r="L86" s="184"/>
      <c r="M86" s="94" t="s">
        <v>19</v>
      </c>
      <c r="N86" s="95" t="s">
        <v>43</v>
      </c>
      <c r="O86" s="95" t="s">
        <v>131</v>
      </c>
      <c r="P86" s="95" t="s">
        <v>132</v>
      </c>
      <c r="Q86" s="95" t="s">
        <v>133</v>
      </c>
      <c r="R86" s="95" t="s">
        <v>134</v>
      </c>
      <c r="S86" s="95" t="s">
        <v>135</v>
      </c>
      <c r="T86" s="96" t="s">
        <v>136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137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P88+P91+P103+P114+P124+P127+P132+P136</f>
        <v>0</v>
      </c>
      <c r="Q87" s="98"/>
      <c r="R87" s="187">
        <f>R88+R91+R103+R114+R124+R127+R132+R136</f>
        <v>0</v>
      </c>
      <c r="S87" s="98"/>
      <c r="T87" s="188">
        <f>T88+T91+T103+T114+T124+T127+T132+T136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72</v>
      </c>
      <c r="AU87" s="19" t="s">
        <v>104</v>
      </c>
      <c r="BK87" s="189">
        <f>BK88+BK91+BK103+BK114+BK124+BK127+BK132+BK136</f>
        <v>0</v>
      </c>
    </row>
    <row r="88" s="12" customFormat="1" ht="25.92" customHeight="1">
      <c r="A88" s="12"/>
      <c r="B88" s="190"/>
      <c r="C88" s="191"/>
      <c r="D88" s="192" t="s">
        <v>72</v>
      </c>
      <c r="E88" s="193" t="s">
        <v>2620</v>
      </c>
      <c r="F88" s="193" t="s">
        <v>2621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SUM(P89:P90)</f>
        <v>0</v>
      </c>
      <c r="Q88" s="198"/>
      <c r="R88" s="199">
        <f>SUM(R89:R90)</f>
        <v>0</v>
      </c>
      <c r="S88" s="198"/>
      <c r="T88" s="200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81</v>
      </c>
      <c r="AT88" s="202" t="s">
        <v>72</v>
      </c>
      <c r="AU88" s="202" t="s">
        <v>73</v>
      </c>
      <c r="AY88" s="201" t="s">
        <v>140</v>
      </c>
      <c r="BK88" s="203">
        <f>SUM(BK89:BK90)</f>
        <v>0</v>
      </c>
    </row>
    <row r="89" s="2" customFormat="1" ht="16.5" customHeight="1">
      <c r="A89" s="40"/>
      <c r="B89" s="41"/>
      <c r="C89" s="206" t="s">
        <v>81</v>
      </c>
      <c r="D89" s="206" t="s">
        <v>143</v>
      </c>
      <c r="E89" s="207" t="s">
        <v>81</v>
      </c>
      <c r="F89" s="208" t="s">
        <v>2622</v>
      </c>
      <c r="G89" s="209" t="s">
        <v>2623</v>
      </c>
      <c r="H89" s="210">
        <v>1</v>
      </c>
      <c r="I89" s="211"/>
      <c r="J89" s="212">
        <f>ROUND(I89*H89,2)</f>
        <v>0</v>
      </c>
      <c r="K89" s="208" t="s">
        <v>19</v>
      </c>
      <c r="L89" s="46"/>
      <c r="M89" s="213" t="s">
        <v>19</v>
      </c>
      <c r="N89" s="214" t="s">
        <v>45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248</v>
      </c>
      <c r="AT89" s="217" t="s">
        <v>143</v>
      </c>
      <c r="AU89" s="217" t="s">
        <v>81</v>
      </c>
      <c r="AY89" s="19" t="s">
        <v>140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14</v>
      </c>
      <c r="BK89" s="218">
        <f>ROUND(I89*H89,2)</f>
        <v>0</v>
      </c>
      <c r="BL89" s="19" t="s">
        <v>248</v>
      </c>
      <c r="BM89" s="217" t="s">
        <v>14</v>
      </c>
    </row>
    <row r="90" s="2" customFormat="1" ht="16.5" customHeight="1">
      <c r="A90" s="40"/>
      <c r="B90" s="41"/>
      <c r="C90" s="206" t="s">
        <v>14</v>
      </c>
      <c r="D90" s="206" t="s">
        <v>143</v>
      </c>
      <c r="E90" s="207" t="s">
        <v>14</v>
      </c>
      <c r="F90" s="208" t="s">
        <v>2624</v>
      </c>
      <c r="G90" s="209" t="s">
        <v>2623</v>
      </c>
      <c r="H90" s="210">
        <v>1</v>
      </c>
      <c r="I90" s="211"/>
      <c r="J90" s="212">
        <f>ROUND(I90*H90,2)</f>
        <v>0</v>
      </c>
      <c r="K90" s="208" t="s">
        <v>19</v>
      </c>
      <c r="L90" s="46"/>
      <c r="M90" s="213" t="s">
        <v>19</v>
      </c>
      <c r="N90" s="214" t="s">
        <v>45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248</v>
      </c>
      <c r="AT90" s="217" t="s">
        <v>143</v>
      </c>
      <c r="AU90" s="217" t="s">
        <v>81</v>
      </c>
      <c r="AY90" s="19" t="s">
        <v>140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14</v>
      </c>
      <c r="BK90" s="218">
        <f>ROUND(I90*H90,2)</f>
        <v>0</v>
      </c>
      <c r="BL90" s="19" t="s">
        <v>248</v>
      </c>
      <c r="BM90" s="217" t="s">
        <v>148</v>
      </c>
    </row>
    <row r="91" s="12" customFormat="1" ht="25.92" customHeight="1">
      <c r="A91" s="12"/>
      <c r="B91" s="190"/>
      <c r="C91" s="191"/>
      <c r="D91" s="192" t="s">
        <v>72</v>
      </c>
      <c r="E91" s="193" t="s">
        <v>2625</v>
      </c>
      <c r="F91" s="193" t="s">
        <v>2626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SUM(P92:P102)</f>
        <v>0</v>
      </c>
      <c r="Q91" s="198"/>
      <c r="R91" s="199">
        <f>SUM(R92:R102)</f>
        <v>0</v>
      </c>
      <c r="S91" s="198"/>
      <c r="T91" s="200">
        <f>SUM(T92:T102)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81</v>
      </c>
      <c r="AT91" s="202" t="s">
        <v>72</v>
      </c>
      <c r="AU91" s="202" t="s">
        <v>73</v>
      </c>
      <c r="AY91" s="201" t="s">
        <v>140</v>
      </c>
      <c r="BK91" s="203">
        <f>SUM(BK92:BK102)</f>
        <v>0</v>
      </c>
    </row>
    <row r="92" s="2" customFormat="1" ht="16.5" customHeight="1">
      <c r="A92" s="40"/>
      <c r="B92" s="41"/>
      <c r="C92" s="206" t="s">
        <v>141</v>
      </c>
      <c r="D92" s="206" t="s">
        <v>143</v>
      </c>
      <c r="E92" s="207" t="s">
        <v>2627</v>
      </c>
      <c r="F92" s="208" t="s">
        <v>2628</v>
      </c>
      <c r="G92" s="209" t="s">
        <v>2623</v>
      </c>
      <c r="H92" s="210">
        <v>10</v>
      </c>
      <c r="I92" s="211"/>
      <c r="J92" s="212">
        <f>ROUND(I92*H92,2)</f>
        <v>0</v>
      </c>
      <c r="K92" s="208" t="s">
        <v>19</v>
      </c>
      <c r="L92" s="46"/>
      <c r="M92" s="213" t="s">
        <v>19</v>
      </c>
      <c r="N92" s="214" t="s">
        <v>45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248</v>
      </c>
      <c r="AT92" s="217" t="s">
        <v>143</v>
      </c>
      <c r="AU92" s="217" t="s">
        <v>81</v>
      </c>
      <c r="AY92" s="19" t="s">
        <v>140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14</v>
      </c>
      <c r="BK92" s="218">
        <f>ROUND(I92*H92,2)</f>
        <v>0</v>
      </c>
      <c r="BL92" s="19" t="s">
        <v>248</v>
      </c>
      <c r="BM92" s="217" t="s">
        <v>180</v>
      </c>
    </row>
    <row r="93" s="2" customFormat="1" ht="16.5" customHeight="1">
      <c r="A93" s="40"/>
      <c r="B93" s="41"/>
      <c r="C93" s="206" t="s">
        <v>148</v>
      </c>
      <c r="D93" s="206" t="s">
        <v>143</v>
      </c>
      <c r="E93" s="207" t="s">
        <v>2629</v>
      </c>
      <c r="F93" s="208" t="s">
        <v>2630</v>
      </c>
      <c r="G93" s="209" t="s">
        <v>2623</v>
      </c>
      <c r="H93" s="210">
        <v>15</v>
      </c>
      <c r="I93" s="211"/>
      <c r="J93" s="212">
        <f>ROUND(I93*H93,2)</f>
        <v>0</v>
      </c>
      <c r="K93" s="208" t="s">
        <v>19</v>
      </c>
      <c r="L93" s="46"/>
      <c r="M93" s="213" t="s">
        <v>19</v>
      </c>
      <c r="N93" s="214" t="s">
        <v>45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248</v>
      </c>
      <c r="AT93" s="217" t="s">
        <v>143</v>
      </c>
      <c r="AU93" s="217" t="s">
        <v>81</v>
      </c>
      <c r="AY93" s="19" t="s">
        <v>140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14</v>
      </c>
      <c r="BK93" s="218">
        <f>ROUND(I93*H93,2)</f>
        <v>0</v>
      </c>
      <c r="BL93" s="19" t="s">
        <v>248</v>
      </c>
      <c r="BM93" s="217" t="s">
        <v>196</v>
      </c>
    </row>
    <row r="94" s="2" customFormat="1" ht="16.5" customHeight="1">
      <c r="A94" s="40"/>
      <c r="B94" s="41"/>
      <c r="C94" s="206" t="s">
        <v>174</v>
      </c>
      <c r="D94" s="206" t="s">
        <v>143</v>
      </c>
      <c r="E94" s="207" t="s">
        <v>141</v>
      </c>
      <c r="F94" s="208" t="s">
        <v>2631</v>
      </c>
      <c r="G94" s="209" t="s">
        <v>2623</v>
      </c>
      <c r="H94" s="210">
        <v>4</v>
      </c>
      <c r="I94" s="211"/>
      <c r="J94" s="212">
        <f>ROUND(I94*H94,2)</f>
        <v>0</v>
      </c>
      <c r="K94" s="208" t="s">
        <v>19</v>
      </c>
      <c r="L94" s="46"/>
      <c r="M94" s="213" t="s">
        <v>19</v>
      </c>
      <c r="N94" s="214" t="s">
        <v>45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248</v>
      </c>
      <c r="AT94" s="217" t="s">
        <v>143</v>
      </c>
      <c r="AU94" s="217" t="s">
        <v>81</v>
      </c>
      <c r="AY94" s="19" t="s">
        <v>140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14</v>
      </c>
      <c r="BK94" s="218">
        <f>ROUND(I94*H94,2)</f>
        <v>0</v>
      </c>
      <c r="BL94" s="19" t="s">
        <v>248</v>
      </c>
      <c r="BM94" s="217" t="s">
        <v>211</v>
      </c>
    </row>
    <row r="95" s="2" customFormat="1" ht="16.5" customHeight="1">
      <c r="A95" s="40"/>
      <c r="B95" s="41"/>
      <c r="C95" s="206" t="s">
        <v>180</v>
      </c>
      <c r="D95" s="206" t="s">
        <v>143</v>
      </c>
      <c r="E95" s="207" t="s">
        <v>148</v>
      </c>
      <c r="F95" s="208" t="s">
        <v>2632</v>
      </c>
      <c r="G95" s="209" t="s">
        <v>2623</v>
      </c>
      <c r="H95" s="210">
        <v>8</v>
      </c>
      <c r="I95" s="211"/>
      <c r="J95" s="212">
        <f>ROUND(I95*H95,2)</f>
        <v>0</v>
      </c>
      <c r="K95" s="208" t="s">
        <v>19</v>
      </c>
      <c r="L95" s="46"/>
      <c r="M95" s="213" t="s">
        <v>19</v>
      </c>
      <c r="N95" s="214" t="s">
        <v>45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248</v>
      </c>
      <c r="AT95" s="217" t="s">
        <v>143</v>
      </c>
      <c r="AU95" s="217" t="s">
        <v>81</v>
      </c>
      <c r="AY95" s="19" t="s">
        <v>140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14</v>
      </c>
      <c r="BK95" s="218">
        <f>ROUND(I95*H95,2)</f>
        <v>0</v>
      </c>
      <c r="BL95" s="19" t="s">
        <v>248</v>
      </c>
      <c r="BM95" s="217" t="s">
        <v>223</v>
      </c>
    </row>
    <row r="96" s="2" customFormat="1" ht="16.5" customHeight="1">
      <c r="A96" s="40"/>
      <c r="B96" s="41"/>
      <c r="C96" s="206" t="s">
        <v>190</v>
      </c>
      <c r="D96" s="206" t="s">
        <v>143</v>
      </c>
      <c r="E96" s="207" t="s">
        <v>174</v>
      </c>
      <c r="F96" s="208" t="s">
        <v>2633</v>
      </c>
      <c r="G96" s="209" t="s">
        <v>2623</v>
      </c>
      <c r="H96" s="210">
        <v>4</v>
      </c>
      <c r="I96" s="211"/>
      <c r="J96" s="212">
        <f>ROUND(I96*H96,2)</f>
        <v>0</v>
      </c>
      <c r="K96" s="208" t="s">
        <v>19</v>
      </c>
      <c r="L96" s="46"/>
      <c r="M96" s="213" t="s">
        <v>19</v>
      </c>
      <c r="N96" s="214" t="s">
        <v>45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248</v>
      </c>
      <c r="AT96" s="217" t="s">
        <v>143</v>
      </c>
      <c r="AU96" s="217" t="s">
        <v>81</v>
      </c>
      <c r="AY96" s="19" t="s">
        <v>140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14</v>
      </c>
      <c r="BK96" s="218">
        <f>ROUND(I96*H96,2)</f>
        <v>0</v>
      </c>
      <c r="BL96" s="19" t="s">
        <v>248</v>
      </c>
      <c r="BM96" s="217" t="s">
        <v>234</v>
      </c>
    </row>
    <row r="97" s="2" customFormat="1" ht="16.5" customHeight="1">
      <c r="A97" s="40"/>
      <c r="B97" s="41"/>
      <c r="C97" s="206" t="s">
        <v>196</v>
      </c>
      <c r="D97" s="206" t="s">
        <v>143</v>
      </c>
      <c r="E97" s="207" t="s">
        <v>180</v>
      </c>
      <c r="F97" s="208" t="s">
        <v>2634</v>
      </c>
      <c r="G97" s="209" t="s">
        <v>2623</v>
      </c>
      <c r="H97" s="210">
        <v>20</v>
      </c>
      <c r="I97" s="211"/>
      <c r="J97" s="212">
        <f>ROUND(I97*H97,2)</f>
        <v>0</v>
      </c>
      <c r="K97" s="208" t="s">
        <v>19</v>
      </c>
      <c r="L97" s="46"/>
      <c r="M97" s="213" t="s">
        <v>19</v>
      </c>
      <c r="N97" s="214" t="s">
        <v>45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248</v>
      </c>
      <c r="AT97" s="217" t="s">
        <v>143</v>
      </c>
      <c r="AU97" s="217" t="s">
        <v>81</v>
      </c>
      <c r="AY97" s="19" t="s">
        <v>140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14</v>
      </c>
      <c r="BK97" s="218">
        <f>ROUND(I97*H97,2)</f>
        <v>0</v>
      </c>
      <c r="BL97" s="19" t="s">
        <v>248</v>
      </c>
      <c r="BM97" s="217" t="s">
        <v>248</v>
      </c>
    </row>
    <row r="98" s="2" customFormat="1" ht="16.5" customHeight="1">
      <c r="A98" s="40"/>
      <c r="B98" s="41"/>
      <c r="C98" s="206" t="s">
        <v>203</v>
      </c>
      <c r="D98" s="206" t="s">
        <v>143</v>
      </c>
      <c r="E98" s="207" t="s">
        <v>190</v>
      </c>
      <c r="F98" s="208" t="s">
        <v>2635</v>
      </c>
      <c r="G98" s="209" t="s">
        <v>2623</v>
      </c>
      <c r="H98" s="210">
        <v>4</v>
      </c>
      <c r="I98" s="211"/>
      <c r="J98" s="212">
        <f>ROUND(I98*H98,2)</f>
        <v>0</v>
      </c>
      <c r="K98" s="208" t="s">
        <v>19</v>
      </c>
      <c r="L98" s="46"/>
      <c r="M98" s="213" t="s">
        <v>19</v>
      </c>
      <c r="N98" s="214" t="s">
        <v>45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248</v>
      </c>
      <c r="AT98" s="217" t="s">
        <v>143</v>
      </c>
      <c r="AU98" s="217" t="s">
        <v>81</v>
      </c>
      <c r="AY98" s="19" t="s">
        <v>140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14</v>
      </c>
      <c r="BK98" s="218">
        <f>ROUND(I98*H98,2)</f>
        <v>0</v>
      </c>
      <c r="BL98" s="19" t="s">
        <v>248</v>
      </c>
      <c r="BM98" s="217" t="s">
        <v>265</v>
      </c>
    </row>
    <row r="99" s="2" customFormat="1" ht="16.5" customHeight="1">
      <c r="A99" s="40"/>
      <c r="B99" s="41"/>
      <c r="C99" s="206" t="s">
        <v>211</v>
      </c>
      <c r="D99" s="206" t="s">
        <v>143</v>
      </c>
      <c r="E99" s="207" t="s">
        <v>196</v>
      </c>
      <c r="F99" s="208" t="s">
        <v>2636</v>
      </c>
      <c r="G99" s="209" t="s">
        <v>2623</v>
      </c>
      <c r="H99" s="210">
        <v>8</v>
      </c>
      <c r="I99" s="211"/>
      <c r="J99" s="212">
        <f>ROUND(I99*H99,2)</f>
        <v>0</v>
      </c>
      <c r="K99" s="208" t="s">
        <v>19</v>
      </c>
      <c r="L99" s="46"/>
      <c r="M99" s="213" t="s">
        <v>19</v>
      </c>
      <c r="N99" s="214" t="s">
        <v>45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248</v>
      </c>
      <c r="AT99" s="217" t="s">
        <v>143</v>
      </c>
      <c r="AU99" s="217" t="s">
        <v>81</v>
      </c>
      <c r="AY99" s="19" t="s">
        <v>140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14</v>
      </c>
      <c r="BK99" s="218">
        <f>ROUND(I99*H99,2)</f>
        <v>0</v>
      </c>
      <c r="BL99" s="19" t="s">
        <v>248</v>
      </c>
      <c r="BM99" s="217" t="s">
        <v>275</v>
      </c>
    </row>
    <row r="100" s="2" customFormat="1" ht="16.5" customHeight="1">
      <c r="A100" s="40"/>
      <c r="B100" s="41"/>
      <c r="C100" s="206" t="s">
        <v>217</v>
      </c>
      <c r="D100" s="206" t="s">
        <v>143</v>
      </c>
      <c r="E100" s="207" t="s">
        <v>203</v>
      </c>
      <c r="F100" s="208" t="s">
        <v>2637</v>
      </c>
      <c r="G100" s="209" t="s">
        <v>2623</v>
      </c>
      <c r="H100" s="210">
        <v>1</v>
      </c>
      <c r="I100" s="211"/>
      <c r="J100" s="212">
        <f>ROUND(I100*H100,2)</f>
        <v>0</v>
      </c>
      <c r="K100" s="208" t="s">
        <v>19</v>
      </c>
      <c r="L100" s="46"/>
      <c r="M100" s="213" t="s">
        <v>19</v>
      </c>
      <c r="N100" s="214" t="s">
        <v>45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248</v>
      </c>
      <c r="AT100" s="217" t="s">
        <v>143</v>
      </c>
      <c r="AU100" s="217" t="s">
        <v>81</v>
      </c>
      <c r="AY100" s="19" t="s">
        <v>140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14</v>
      </c>
      <c r="BK100" s="218">
        <f>ROUND(I100*H100,2)</f>
        <v>0</v>
      </c>
      <c r="BL100" s="19" t="s">
        <v>248</v>
      </c>
      <c r="BM100" s="217" t="s">
        <v>293</v>
      </c>
    </row>
    <row r="101" s="2" customFormat="1" ht="16.5" customHeight="1">
      <c r="A101" s="40"/>
      <c r="B101" s="41"/>
      <c r="C101" s="206" t="s">
        <v>223</v>
      </c>
      <c r="D101" s="206" t="s">
        <v>143</v>
      </c>
      <c r="E101" s="207" t="s">
        <v>211</v>
      </c>
      <c r="F101" s="208" t="s">
        <v>2638</v>
      </c>
      <c r="G101" s="209" t="s">
        <v>2623</v>
      </c>
      <c r="H101" s="210">
        <v>55</v>
      </c>
      <c r="I101" s="211"/>
      <c r="J101" s="212">
        <f>ROUND(I101*H101,2)</f>
        <v>0</v>
      </c>
      <c r="K101" s="208" t="s">
        <v>19</v>
      </c>
      <c r="L101" s="46"/>
      <c r="M101" s="213" t="s">
        <v>19</v>
      </c>
      <c r="N101" s="214" t="s">
        <v>45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248</v>
      </c>
      <c r="AT101" s="217" t="s">
        <v>143</v>
      </c>
      <c r="AU101" s="217" t="s">
        <v>81</v>
      </c>
      <c r="AY101" s="19" t="s">
        <v>140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14</v>
      </c>
      <c r="BK101" s="218">
        <f>ROUND(I101*H101,2)</f>
        <v>0</v>
      </c>
      <c r="BL101" s="19" t="s">
        <v>248</v>
      </c>
      <c r="BM101" s="217" t="s">
        <v>310</v>
      </c>
    </row>
    <row r="102" s="2" customFormat="1" ht="16.5" customHeight="1">
      <c r="A102" s="40"/>
      <c r="B102" s="41"/>
      <c r="C102" s="206" t="s">
        <v>228</v>
      </c>
      <c r="D102" s="206" t="s">
        <v>143</v>
      </c>
      <c r="E102" s="207" t="s">
        <v>217</v>
      </c>
      <c r="F102" s="208" t="s">
        <v>2639</v>
      </c>
      <c r="G102" s="209" t="s">
        <v>2623</v>
      </c>
      <c r="H102" s="210">
        <v>19</v>
      </c>
      <c r="I102" s="211"/>
      <c r="J102" s="212">
        <f>ROUND(I102*H102,2)</f>
        <v>0</v>
      </c>
      <c r="K102" s="208" t="s">
        <v>19</v>
      </c>
      <c r="L102" s="46"/>
      <c r="M102" s="213" t="s">
        <v>19</v>
      </c>
      <c r="N102" s="214" t="s">
        <v>45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248</v>
      </c>
      <c r="AT102" s="217" t="s">
        <v>143</v>
      </c>
      <c r="AU102" s="217" t="s">
        <v>81</v>
      </c>
      <c r="AY102" s="19" t="s">
        <v>140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14</v>
      </c>
      <c r="BK102" s="218">
        <f>ROUND(I102*H102,2)</f>
        <v>0</v>
      </c>
      <c r="BL102" s="19" t="s">
        <v>248</v>
      </c>
      <c r="BM102" s="217" t="s">
        <v>322</v>
      </c>
    </row>
    <row r="103" s="12" customFormat="1" ht="25.92" customHeight="1">
      <c r="A103" s="12"/>
      <c r="B103" s="190"/>
      <c r="C103" s="191"/>
      <c r="D103" s="192" t="s">
        <v>72</v>
      </c>
      <c r="E103" s="193" t="s">
        <v>2640</v>
      </c>
      <c r="F103" s="193" t="s">
        <v>2641</v>
      </c>
      <c r="G103" s="191"/>
      <c r="H103" s="191"/>
      <c r="I103" s="194"/>
      <c r="J103" s="195">
        <f>BK103</f>
        <v>0</v>
      </c>
      <c r="K103" s="191"/>
      <c r="L103" s="196"/>
      <c r="M103" s="197"/>
      <c r="N103" s="198"/>
      <c r="O103" s="198"/>
      <c r="P103" s="199">
        <f>SUM(P104:P113)</f>
        <v>0</v>
      </c>
      <c r="Q103" s="198"/>
      <c r="R103" s="199">
        <f>SUM(R104:R113)</f>
        <v>0</v>
      </c>
      <c r="S103" s="198"/>
      <c r="T103" s="200">
        <f>SUM(T104:T113)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1" t="s">
        <v>81</v>
      </c>
      <c r="AT103" s="202" t="s">
        <v>72</v>
      </c>
      <c r="AU103" s="202" t="s">
        <v>73</v>
      </c>
      <c r="AY103" s="201" t="s">
        <v>140</v>
      </c>
      <c r="BK103" s="203">
        <f>SUM(BK104:BK113)</f>
        <v>0</v>
      </c>
    </row>
    <row r="104" s="2" customFormat="1" ht="16.5" customHeight="1">
      <c r="A104" s="40"/>
      <c r="B104" s="41"/>
      <c r="C104" s="206" t="s">
        <v>234</v>
      </c>
      <c r="D104" s="206" t="s">
        <v>143</v>
      </c>
      <c r="E104" s="207" t="s">
        <v>2642</v>
      </c>
      <c r="F104" s="208" t="s">
        <v>2643</v>
      </c>
      <c r="G104" s="209" t="s">
        <v>303</v>
      </c>
      <c r="H104" s="210">
        <v>2700</v>
      </c>
      <c r="I104" s="211"/>
      <c r="J104" s="212">
        <f>ROUND(I104*H104,2)</f>
        <v>0</v>
      </c>
      <c r="K104" s="208" t="s">
        <v>19</v>
      </c>
      <c r="L104" s="46"/>
      <c r="M104" s="213" t="s">
        <v>19</v>
      </c>
      <c r="N104" s="214" t="s">
        <v>45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248</v>
      </c>
      <c r="AT104" s="217" t="s">
        <v>143</v>
      </c>
      <c r="AU104" s="217" t="s">
        <v>81</v>
      </c>
      <c r="AY104" s="19" t="s">
        <v>140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14</v>
      </c>
      <c r="BK104" s="218">
        <f>ROUND(I104*H104,2)</f>
        <v>0</v>
      </c>
      <c r="BL104" s="19" t="s">
        <v>248</v>
      </c>
      <c r="BM104" s="217" t="s">
        <v>333</v>
      </c>
    </row>
    <row r="105" s="2" customFormat="1" ht="16.5" customHeight="1">
      <c r="A105" s="40"/>
      <c r="B105" s="41"/>
      <c r="C105" s="206" t="s">
        <v>8</v>
      </c>
      <c r="D105" s="206" t="s">
        <v>143</v>
      </c>
      <c r="E105" s="207" t="s">
        <v>2644</v>
      </c>
      <c r="F105" s="208" t="s">
        <v>2645</v>
      </c>
      <c r="G105" s="209" t="s">
        <v>303</v>
      </c>
      <c r="H105" s="210">
        <v>150</v>
      </c>
      <c r="I105" s="211"/>
      <c r="J105" s="212">
        <f>ROUND(I105*H105,2)</f>
        <v>0</v>
      </c>
      <c r="K105" s="208" t="s">
        <v>19</v>
      </c>
      <c r="L105" s="46"/>
      <c r="M105" s="213" t="s">
        <v>19</v>
      </c>
      <c r="N105" s="214" t="s">
        <v>45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248</v>
      </c>
      <c r="AT105" s="217" t="s">
        <v>143</v>
      </c>
      <c r="AU105" s="217" t="s">
        <v>81</v>
      </c>
      <c r="AY105" s="19" t="s">
        <v>140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14</v>
      </c>
      <c r="BK105" s="218">
        <f>ROUND(I105*H105,2)</f>
        <v>0</v>
      </c>
      <c r="BL105" s="19" t="s">
        <v>248</v>
      </c>
      <c r="BM105" s="217" t="s">
        <v>352</v>
      </c>
    </row>
    <row r="106" s="2" customFormat="1" ht="16.5" customHeight="1">
      <c r="A106" s="40"/>
      <c r="B106" s="41"/>
      <c r="C106" s="206" t="s">
        <v>248</v>
      </c>
      <c r="D106" s="206" t="s">
        <v>143</v>
      </c>
      <c r="E106" s="207" t="s">
        <v>2646</v>
      </c>
      <c r="F106" s="208" t="s">
        <v>2647</v>
      </c>
      <c r="G106" s="209" t="s">
        <v>303</v>
      </c>
      <c r="H106" s="210">
        <v>2250</v>
      </c>
      <c r="I106" s="211"/>
      <c r="J106" s="212">
        <f>ROUND(I106*H106,2)</f>
        <v>0</v>
      </c>
      <c r="K106" s="208" t="s">
        <v>19</v>
      </c>
      <c r="L106" s="46"/>
      <c r="M106" s="213" t="s">
        <v>19</v>
      </c>
      <c r="N106" s="214" t="s">
        <v>45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248</v>
      </c>
      <c r="AT106" s="217" t="s">
        <v>143</v>
      </c>
      <c r="AU106" s="217" t="s">
        <v>81</v>
      </c>
      <c r="AY106" s="19" t="s">
        <v>140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14</v>
      </c>
      <c r="BK106" s="218">
        <f>ROUND(I106*H106,2)</f>
        <v>0</v>
      </c>
      <c r="BL106" s="19" t="s">
        <v>248</v>
      </c>
      <c r="BM106" s="217" t="s">
        <v>377</v>
      </c>
    </row>
    <row r="107" s="2" customFormat="1" ht="16.5" customHeight="1">
      <c r="A107" s="40"/>
      <c r="B107" s="41"/>
      <c r="C107" s="206" t="s">
        <v>255</v>
      </c>
      <c r="D107" s="206" t="s">
        <v>143</v>
      </c>
      <c r="E107" s="207" t="s">
        <v>2648</v>
      </c>
      <c r="F107" s="208" t="s">
        <v>2649</v>
      </c>
      <c r="G107" s="209" t="s">
        <v>303</v>
      </c>
      <c r="H107" s="210">
        <v>750</v>
      </c>
      <c r="I107" s="211"/>
      <c r="J107" s="212">
        <f>ROUND(I107*H107,2)</f>
        <v>0</v>
      </c>
      <c r="K107" s="208" t="s">
        <v>19</v>
      </c>
      <c r="L107" s="46"/>
      <c r="M107" s="213" t="s">
        <v>19</v>
      </c>
      <c r="N107" s="214" t="s">
        <v>45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248</v>
      </c>
      <c r="AT107" s="217" t="s">
        <v>143</v>
      </c>
      <c r="AU107" s="217" t="s">
        <v>81</v>
      </c>
      <c r="AY107" s="19" t="s">
        <v>140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14</v>
      </c>
      <c r="BK107" s="218">
        <f>ROUND(I107*H107,2)</f>
        <v>0</v>
      </c>
      <c r="BL107" s="19" t="s">
        <v>248</v>
      </c>
      <c r="BM107" s="217" t="s">
        <v>398</v>
      </c>
    </row>
    <row r="108" s="2" customFormat="1" ht="16.5" customHeight="1">
      <c r="A108" s="40"/>
      <c r="B108" s="41"/>
      <c r="C108" s="206" t="s">
        <v>265</v>
      </c>
      <c r="D108" s="206" t="s">
        <v>143</v>
      </c>
      <c r="E108" s="207" t="s">
        <v>2650</v>
      </c>
      <c r="F108" s="208" t="s">
        <v>2651</v>
      </c>
      <c r="G108" s="209" t="s">
        <v>303</v>
      </c>
      <c r="H108" s="210">
        <v>100</v>
      </c>
      <c r="I108" s="211"/>
      <c r="J108" s="212">
        <f>ROUND(I108*H108,2)</f>
        <v>0</v>
      </c>
      <c r="K108" s="208" t="s">
        <v>19</v>
      </c>
      <c r="L108" s="46"/>
      <c r="M108" s="213" t="s">
        <v>19</v>
      </c>
      <c r="N108" s="214" t="s">
        <v>45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248</v>
      </c>
      <c r="AT108" s="217" t="s">
        <v>143</v>
      </c>
      <c r="AU108" s="217" t="s">
        <v>81</v>
      </c>
      <c r="AY108" s="19" t="s">
        <v>140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14</v>
      </c>
      <c r="BK108" s="218">
        <f>ROUND(I108*H108,2)</f>
        <v>0</v>
      </c>
      <c r="BL108" s="19" t="s">
        <v>248</v>
      </c>
      <c r="BM108" s="217" t="s">
        <v>421</v>
      </c>
    </row>
    <row r="109" s="2" customFormat="1" ht="16.5" customHeight="1">
      <c r="A109" s="40"/>
      <c r="B109" s="41"/>
      <c r="C109" s="206" t="s">
        <v>270</v>
      </c>
      <c r="D109" s="206" t="s">
        <v>143</v>
      </c>
      <c r="E109" s="207" t="s">
        <v>2652</v>
      </c>
      <c r="F109" s="208" t="s">
        <v>2653</v>
      </c>
      <c r="G109" s="209" t="s">
        <v>303</v>
      </c>
      <c r="H109" s="210">
        <v>375</v>
      </c>
      <c r="I109" s="211"/>
      <c r="J109" s="212">
        <f>ROUND(I109*H109,2)</f>
        <v>0</v>
      </c>
      <c r="K109" s="208" t="s">
        <v>19</v>
      </c>
      <c r="L109" s="46"/>
      <c r="M109" s="213" t="s">
        <v>19</v>
      </c>
      <c r="N109" s="214" t="s">
        <v>45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248</v>
      </c>
      <c r="AT109" s="217" t="s">
        <v>143</v>
      </c>
      <c r="AU109" s="217" t="s">
        <v>81</v>
      </c>
      <c r="AY109" s="19" t="s">
        <v>140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14</v>
      </c>
      <c r="BK109" s="218">
        <f>ROUND(I109*H109,2)</f>
        <v>0</v>
      </c>
      <c r="BL109" s="19" t="s">
        <v>248</v>
      </c>
      <c r="BM109" s="217" t="s">
        <v>435</v>
      </c>
    </row>
    <row r="110" s="2" customFormat="1" ht="16.5" customHeight="1">
      <c r="A110" s="40"/>
      <c r="B110" s="41"/>
      <c r="C110" s="206" t="s">
        <v>275</v>
      </c>
      <c r="D110" s="206" t="s">
        <v>143</v>
      </c>
      <c r="E110" s="207" t="s">
        <v>2654</v>
      </c>
      <c r="F110" s="208" t="s">
        <v>2655</v>
      </c>
      <c r="G110" s="209" t="s">
        <v>303</v>
      </c>
      <c r="H110" s="210">
        <v>100</v>
      </c>
      <c r="I110" s="211"/>
      <c r="J110" s="212">
        <f>ROUND(I110*H110,2)</f>
        <v>0</v>
      </c>
      <c r="K110" s="208" t="s">
        <v>19</v>
      </c>
      <c r="L110" s="46"/>
      <c r="M110" s="213" t="s">
        <v>19</v>
      </c>
      <c r="N110" s="214" t="s">
        <v>45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248</v>
      </c>
      <c r="AT110" s="217" t="s">
        <v>143</v>
      </c>
      <c r="AU110" s="217" t="s">
        <v>81</v>
      </c>
      <c r="AY110" s="19" t="s">
        <v>140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14</v>
      </c>
      <c r="BK110" s="218">
        <f>ROUND(I110*H110,2)</f>
        <v>0</v>
      </c>
      <c r="BL110" s="19" t="s">
        <v>248</v>
      </c>
      <c r="BM110" s="217" t="s">
        <v>455</v>
      </c>
    </row>
    <row r="111" s="2" customFormat="1" ht="16.5" customHeight="1">
      <c r="A111" s="40"/>
      <c r="B111" s="41"/>
      <c r="C111" s="206" t="s">
        <v>7</v>
      </c>
      <c r="D111" s="206" t="s">
        <v>143</v>
      </c>
      <c r="E111" s="207" t="s">
        <v>2656</v>
      </c>
      <c r="F111" s="208" t="s">
        <v>2657</v>
      </c>
      <c r="G111" s="209" t="s">
        <v>303</v>
      </c>
      <c r="H111" s="210">
        <v>1350</v>
      </c>
      <c r="I111" s="211"/>
      <c r="J111" s="212">
        <f>ROUND(I111*H111,2)</f>
        <v>0</v>
      </c>
      <c r="K111" s="208" t="s">
        <v>19</v>
      </c>
      <c r="L111" s="46"/>
      <c r="M111" s="213" t="s">
        <v>19</v>
      </c>
      <c r="N111" s="214" t="s">
        <v>45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248</v>
      </c>
      <c r="AT111" s="217" t="s">
        <v>143</v>
      </c>
      <c r="AU111" s="217" t="s">
        <v>81</v>
      </c>
      <c r="AY111" s="19" t="s">
        <v>140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14</v>
      </c>
      <c r="BK111" s="218">
        <f>ROUND(I111*H111,2)</f>
        <v>0</v>
      </c>
      <c r="BL111" s="19" t="s">
        <v>248</v>
      </c>
      <c r="BM111" s="217" t="s">
        <v>471</v>
      </c>
    </row>
    <row r="112" s="2" customFormat="1" ht="16.5" customHeight="1">
      <c r="A112" s="40"/>
      <c r="B112" s="41"/>
      <c r="C112" s="206" t="s">
        <v>293</v>
      </c>
      <c r="D112" s="206" t="s">
        <v>143</v>
      </c>
      <c r="E112" s="207" t="s">
        <v>2658</v>
      </c>
      <c r="F112" s="208" t="s">
        <v>2659</v>
      </c>
      <c r="G112" s="209" t="s">
        <v>303</v>
      </c>
      <c r="H112" s="210">
        <v>675</v>
      </c>
      <c r="I112" s="211"/>
      <c r="J112" s="212">
        <f>ROUND(I112*H112,2)</f>
        <v>0</v>
      </c>
      <c r="K112" s="208" t="s">
        <v>19</v>
      </c>
      <c r="L112" s="46"/>
      <c r="M112" s="213" t="s">
        <v>19</v>
      </c>
      <c r="N112" s="214" t="s">
        <v>45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248</v>
      </c>
      <c r="AT112" s="217" t="s">
        <v>143</v>
      </c>
      <c r="AU112" s="217" t="s">
        <v>81</v>
      </c>
      <c r="AY112" s="19" t="s">
        <v>140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14</v>
      </c>
      <c r="BK112" s="218">
        <f>ROUND(I112*H112,2)</f>
        <v>0</v>
      </c>
      <c r="BL112" s="19" t="s">
        <v>248</v>
      </c>
      <c r="BM112" s="217" t="s">
        <v>488</v>
      </c>
    </row>
    <row r="113" s="2" customFormat="1" ht="16.5" customHeight="1">
      <c r="A113" s="40"/>
      <c r="B113" s="41"/>
      <c r="C113" s="206" t="s">
        <v>300</v>
      </c>
      <c r="D113" s="206" t="s">
        <v>143</v>
      </c>
      <c r="E113" s="207" t="s">
        <v>2660</v>
      </c>
      <c r="F113" s="208" t="s">
        <v>2661</v>
      </c>
      <c r="G113" s="209" t="s">
        <v>636</v>
      </c>
      <c r="H113" s="210">
        <v>1</v>
      </c>
      <c r="I113" s="211"/>
      <c r="J113" s="212">
        <f>ROUND(I113*H113,2)</f>
        <v>0</v>
      </c>
      <c r="K113" s="208" t="s">
        <v>19</v>
      </c>
      <c r="L113" s="46"/>
      <c r="M113" s="213" t="s">
        <v>19</v>
      </c>
      <c r="N113" s="214" t="s">
        <v>45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248</v>
      </c>
      <c r="AT113" s="217" t="s">
        <v>143</v>
      </c>
      <c r="AU113" s="217" t="s">
        <v>81</v>
      </c>
      <c r="AY113" s="19" t="s">
        <v>140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14</v>
      </c>
      <c r="BK113" s="218">
        <f>ROUND(I113*H113,2)</f>
        <v>0</v>
      </c>
      <c r="BL113" s="19" t="s">
        <v>248</v>
      </c>
      <c r="BM113" s="217" t="s">
        <v>500</v>
      </c>
    </row>
    <row r="114" s="12" customFormat="1" ht="25.92" customHeight="1">
      <c r="A114" s="12"/>
      <c r="B114" s="190"/>
      <c r="C114" s="191"/>
      <c r="D114" s="192" t="s">
        <v>72</v>
      </c>
      <c r="E114" s="193" t="s">
        <v>2662</v>
      </c>
      <c r="F114" s="193" t="s">
        <v>2663</v>
      </c>
      <c r="G114" s="191"/>
      <c r="H114" s="191"/>
      <c r="I114" s="194"/>
      <c r="J114" s="195">
        <f>BK114</f>
        <v>0</v>
      </c>
      <c r="K114" s="191"/>
      <c r="L114" s="196"/>
      <c r="M114" s="197"/>
      <c r="N114" s="198"/>
      <c r="O114" s="198"/>
      <c r="P114" s="199">
        <f>SUM(P115:P123)</f>
        <v>0</v>
      </c>
      <c r="Q114" s="198"/>
      <c r="R114" s="199">
        <f>SUM(R115:R123)</f>
        <v>0</v>
      </c>
      <c r="S114" s="198"/>
      <c r="T114" s="200">
        <f>SUM(T115:T123)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1" t="s">
        <v>81</v>
      </c>
      <c r="AT114" s="202" t="s">
        <v>72</v>
      </c>
      <c r="AU114" s="202" t="s">
        <v>73</v>
      </c>
      <c r="AY114" s="201" t="s">
        <v>140</v>
      </c>
      <c r="BK114" s="203">
        <f>SUM(BK115:BK123)</f>
        <v>0</v>
      </c>
    </row>
    <row r="115" s="2" customFormat="1" ht="16.5" customHeight="1">
      <c r="A115" s="40"/>
      <c r="B115" s="41"/>
      <c r="C115" s="206" t="s">
        <v>310</v>
      </c>
      <c r="D115" s="206" t="s">
        <v>143</v>
      </c>
      <c r="E115" s="207" t="s">
        <v>2664</v>
      </c>
      <c r="F115" s="208" t="s">
        <v>2665</v>
      </c>
      <c r="G115" s="209" t="s">
        <v>2623</v>
      </c>
      <c r="H115" s="210">
        <v>11</v>
      </c>
      <c r="I115" s="211"/>
      <c r="J115" s="212">
        <f>ROUND(I115*H115,2)</f>
        <v>0</v>
      </c>
      <c r="K115" s="208" t="s">
        <v>19</v>
      </c>
      <c r="L115" s="46"/>
      <c r="M115" s="213" t="s">
        <v>19</v>
      </c>
      <c r="N115" s="214" t="s">
        <v>45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248</v>
      </c>
      <c r="AT115" s="217" t="s">
        <v>143</v>
      </c>
      <c r="AU115" s="217" t="s">
        <v>81</v>
      </c>
      <c r="AY115" s="19" t="s">
        <v>140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14</v>
      </c>
      <c r="BK115" s="218">
        <f>ROUND(I115*H115,2)</f>
        <v>0</v>
      </c>
      <c r="BL115" s="19" t="s">
        <v>248</v>
      </c>
      <c r="BM115" s="217" t="s">
        <v>517</v>
      </c>
    </row>
    <row r="116" s="2" customFormat="1" ht="16.5" customHeight="1">
      <c r="A116" s="40"/>
      <c r="B116" s="41"/>
      <c r="C116" s="206" t="s">
        <v>315</v>
      </c>
      <c r="D116" s="206" t="s">
        <v>143</v>
      </c>
      <c r="E116" s="207" t="s">
        <v>2666</v>
      </c>
      <c r="F116" s="208" t="s">
        <v>2667</v>
      </c>
      <c r="G116" s="209" t="s">
        <v>2623</v>
      </c>
      <c r="H116" s="210">
        <v>7</v>
      </c>
      <c r="I116" s="211"/>
      <c r="J116" s="212">
        <f>ROUND(I116*H116,2)</f>
        <v>0</v>
      </c>
      <c r="K116" s="208" t="s">
        <v>19</v>
      </c>
      <c r="L116" s="46"/>
      <c r="M116" s="213" t="s">
        <v>19</v>
      </c>
      <c r="N116" s="214" t="s">
        <v>45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248</v>
      </c>
      <c r="AT116" s="217" t="s">
        <v>143</v>
      </c>
      <c r="AU116" s="217" t="s">
        <v>81</v>
      </c>
      <c r="AY116" s="19" t="s">
        <v>140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14</v>
      </c>
      <c r="BK116" s="218">
        <f>ROUND(I116*H116,2)</f>
        <v>0</v>
      </c>
      <c r="BL116" s="19" t="s">
        <v>248</v>
      </c>
      <c r="BM116" s="217" t="s">
        <v>527</v>
      </c>
    </row>
    <row r="117" s="2" customFormat="1" ht="16.5" customHeight="1">
      <c r="A117" s="40"/>
      <c r="B117" s="41"/>
      <c r="C117" s="206" t="s">
        <v>322</v>
      </c>
      <c r="D117" s="206" t="s">
        <v>143</v>
      </c>
      <c r="E117" s="207" t="s">
        <v>2668</v>
      </c>
      <c r="F117" s="208" t="s">
        <v>2669</v>
      </c>
      <c r="G117" s="209" t="s">
        <v>2623</v>
      </c>
      <c r="H117" s="210">
        <v>20</v>
      </c>
      <c r="I117" s="211"/>
      <c r="J117" s="212">
        <f>ROUND(I117*H117,2)</f>
        <v>0</v>
      </c>
      <c r="K117" s="208" t="s">
        <v>19</v>
      </c>
      <c r="L117" s="46"/>
      <c r="M117" s="213" t="s">
        <v>19</v>
      </c>
      <c r="N117" s="214" t="s">
        <v>45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248</v>
      </c>
      <c r="AT117" s="217" t="s">
        <v>143</v>
      </c>
      <c r="AU117" s="217" t="s">
        <v>81</v>
      </c>
      <c r="AY117" s="19" t="s">
        <v>140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14</v>
      </c>
      <c r="BK117" s="218">
        <f>ROUND(I117*H117,2)</f>
        <v>0</v>
      </c>
      <c r="BL117" s="19" t="s">
        <v>248</v>
      </c>
      <c r="BM117" s="217" t="s">
        <v>539</v>
      </c>
    </row>
    <row r="118" s="2" customFormat="1" ht="16.5" customHeight="1">
      <c r="A118" s="40"/>
      <c r="B118" s="41"/>
      <c r="C118" s="206" t="s">
        <v>328</v>
      </c>
      <c r="D118" s="206" t="s">
        <v>143</v>
      </c>
      <c r="E118" s="207" t="s">
        <v>2670</v>
      </c>
      <c r="F118" s="208" t="s">
        <v>2671</v>
      </c>
      <c r="G118" s="209" t="s">
        <v>2623</v>
      </c>
      <c r="H118" s="210">
        <v>12</v>
      </c>
      <c r="I118" s="211"/>
      <c r="J118" s="212">
        <f>ROUND(I118*H118,2)</f>
        <v>0</v>
      </c>
      <c r="K118" s="208" t="s">
        <v>19</v>
      </c>
      <c r="L118" s="46"/>
      <c r="M118" s="213" t="s">
        <v>19</v>
      </c>
      <c r="N118" s="214" t="s">
        <v>45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248</v>
      </c>
      <c r="AT118" s="217" t="s">
        <v>143</v>
      </c>
      <c r="AU118" s="217" t="s">
        <v>81</v>
      </c>
      <c r="AY118" s="19" t="s">
        <v>140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14</v>
      </c>
      <c r="BK118" s="218">
        <f>ROUND(I118*H118,2)</f>
        <v>0</v>
      </c>
      <c r="BL118" s="19" t="s">
        <v>248</v>
      </c>
      <c r="BM118" s="217" t="s">
        <v>549</v>
      </c>
    </row>
    <row r="119" s="2" customFormat="1" ht="16.5" customHeight="1">
      <c r="A119" s="40"/>
      <c r="B119" s="41"/>
      <c r="C119" s="206" t="s">
        <v>333</v>
      </c>
      <c r="D119" s="206" t="s">
        <v>143</v>
      </c>
      <c r="E119" s="207" t="s">
        <v>2672</v>
      </c>
      <c r="F119" s="208" t="s">
        <v>2673</v>
      </c>
      <c r="G119" s="209" t="s">
        <v>2623</v>
      </c>
      <c r="H119" s="210">
        <v>8</v>
      </c>
      <c r="I119" s="211"/>
      <c r="J119" s="212">
        <f>ROUND(I119*H119,2)</f>
        <v>0</v>
      </c>
      <c r="K119" s="208" t="s">
        <v>19</v>
      </c>
      <c r="L119" s="46"/>
      <c r="M119" s="213" t="s">
        <v>19</v>
      </c>
      <c r="N119" s="214" t="s">
        <v>45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248</v>
      </c>
      <c r="AT119" s="217" t="s">
        <v>143</v>
      </c>
      <c r="AU119" s="217" t="s">
        <v>81</v>
      </c>
      <c r="AY119" s="19" t="s">
        <v>140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14</v>
      </c>
      <c r="BK119" s="218">
        <f>ROUND(I119*H119,2)</f>
        <v>0</v>
      </c>
      <c r="BL119" s="19" t="s">
        <v>248</v>
      </c>
      <c r="BM119" s="217" t="s">
        <v>563</v>
      </c>
    </row>
    <row r="120" s="2" customFormat="1" ht="16.5" customHeight="1">
      <c r="A120" s="40"/>
      <c r="B120" s="41"/>
      <c r="C120" s="206" t="s">
        <v>339</v>
      </c>
      <c r="D120" s="206" t="s">
        <v>143</v>
      </c>
      <c r="E120" s="207" t="s">
        <v>2674</v>
      </c>
      <c r="F120" s="208" t="s">
        <v>2675</v>
      </c>
      <c r="G120" s="209" t="s">
        <v>2623</v>
      </c>
      <c r="H120" s="210">
        <v>39</v>
      </c>
      <c r="I120" s="211"/>
      <c r="J120" s="212">
        <f>ROUND(I120*H120,2)</f>
        <v>0</v>
      </c>
      <c r="K120" s="208" t="s">
        <v>19</v>
      </c>
      <c r="L120" s="46"/>
      <c r="M120" s="213" t="s">
        <v>19</v>
      </c>
      <c r="N120" s="214" t="s">
        <v>45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248</v>
      </c>
      <c r="AT120" s="217" t="s">
        <v>143</v>
      </c>
      <c r="AU120" s="217" t="s">
        <v>81</v>
      </c>
      <c r="AY120" s="19" t="s">
        <v>140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14</v>
      </c>
      <c r="BK120" s="218">
        <f>ROUND(I120*H120,2)</f>
        <v>0</v>
      </c>
      <c r="BL120" s="19" t="s">
        <v>248</v>
      </c>
      <c r="BM120" s="217" t="s">
        <v>573</v>
      </c>
    </row>
    <row r="121" s="2" customFormat="1" ht="16.5" customHeight="1">
      <c r="A121" s="40"/>
      <c r="B121" s="41"/>
      <c r="C121" s="206" t="s">
        <v>352</v>
      </c>
      <c r="D121" s="206" t="s">
        <v>143</v>
      </c>
      <c r="E121" s="207" t="s">
        <v>2676</v>
      </c>
      <c r="F121" s="208" t="s">
        <v>2677</v>
      </c>
      <c r="G121" s="209" t="s">
        <v>2623</v>
      </c>
      <c r="H121" s="210">
        <v>174</v>
      </c>
      <c r="I121" s="211"/>
      <c r="J121" s="212">
        <f>ROUND(I121*H121,2)</f>
        <v>0</v>
      </c>
      <c r="K121" s="208" t="s">
        <v>19</v>
      </c>
      <c r="L121" s="46"/>
      <c r="M121" s="213" t="s">
        <v>19</v>
      </c>
      <c r="N121" s="214" t="s">
        <v>45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248</v>
      </c>
      <c r="AT121" s="217" t="s">
        <v>143</v>
      </c>
      <c r="AU121" s="217" t="s">
        <v>81</v>
      </c>
      <c r="AY121" s="19" t="s">
        <v>140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14</v>
      </c>
      <c r="BK121" s="218">
        <f>ROUND(I121*H121,2)</f>
        <v>0</v>
      </c>
      <c r="BL121" s="19" t="s">
        <v>248</v>
      </c>
      <c r="BM121" s="217" t="s">
        <v>615</v>
      </c>
    </row>
    <row r="122" s="2" customFormat="1" ht="16.5" customHeight="1">
      <c r="A122" s="40"/>
      <c r="B122" s="41"/>
      <c r="C122" s="206" t="s">
        <v>369</v>
      </c>
      <c r="D122" s="206" t="s">
        <v>143</v>
      </c>
      <c r="E122" s="207" t="s">
        <v>2678</v>
      </c>
      <c r="F122" s="208" t="s">
        <v>2679</v>
      </c>
      <c r="G122" s="209" t="s">
        <v>2623</v>
      </c>
      <c r="H122" s="210">
        <v>19</v>
      </c>
      <c r="I122" s="211"/>
      <c r="J122" s="212">
        <f>ROUND(I122*H122,2)</f>
        <v>0</v>
      </c>
      <c r="K122" s="208" t="s">
        <v>19</v>
      </c>
      <c r="L122" s="46"/>
      <c r="M122" s="213" t="s">
        <v>19</v>
      </c>
      <c r="N122" s="214" t="s">
        <v>45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248</v>
      </c>
      <c r="AT122" s="217" t="s">
        <v>143</v>
      </c>
      <c r="AU122" s="217" t="s">
        <v>81</v>
      </c>
      <c r="AY122" s="19" t="s">
        <v>140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14</v>
      </c>
      <c r="BK122" s="218">
        <f>ROUND(I122*H122,2)</f>
        <v>0</v>
      </c>
      <c r="BL122" s="19" t="s">
        <v>248</v>
      </c>
      <c r="BM122" s="217" t="s">
        <v>628</v>
      </c>
    </row>
    <row r="123" s="2" customFormat="1" ht="16.5" customHeight="1">
      <c r="A123" s="40"/>
      <c r="B123" s="41"/>
      <c r="C123" s="206" t="s">
        <v>377</v>
      </c>
      <c r="D123" s="206" t="s">
        <v>143</v>
      </c>
      <c r="E123" s="207" t="s">
        <v>2680</v>
      </c>
      <c r="F123" s="208" t="s">
        <v>2681</v>
      </c>
      <c r="G123" s="209" t="s">
        <v>2623</v>
      </c>
      <c r="H123" s="210">
        <v>19</v>
      </c>
      <c r="I123" s="211"/>
      <c r="J123" s="212">
        <f>ROUND(I123*H123,2)</f>
        <v>0</v>
      </c>
      <c r="K123" s="208" t="s">
        <v>19</v>
      </c>
      <c r="L123" s="46"/>
      <c r="M123" s="213" t="s">
        <v>19</v>
      </c>
      <c r="N123" s="214" t="s">
        <v>45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248</v>
      </c>
      <c r="AT123" s="217" t="s">
        <v>143</v>
      </c>
      <c r="AU123" s="217" t="s">
        <v>81</v>
      </c>
      <c r="AY123" s="19" t="s">
        <v>140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14</v>
      </c>
      <c r="BK123" s="218">
        <f>ROUND(I123*H123,2)</f>
        <v>0</v>
      </c>
      <c r="BL123" s="19" t="s">
        <v>248</v>
      </c>
      <c r="BM123" s="217" t="s">
        <v>647</v>
      </c>
    </row>
    <row r="124" s="12" customFormat="1" ht="25.92" customHeight="1">
      <c r="A124" s="12"/>
      <c r="B124" s="190"/>
      <c r="C124" s="191"/>
      <c r="D124" s="192" t="s">
        <v>72</v>
      </c>
      <c r="E124" s="193" t="s">
        <v>2682</v>
      </c>
      <c r="F124" s="193" t="s">
        <v>2683</v>
      </c>
      <c r="G124" s="191"/>
      <c r="H124" s="191"/>
      <c r="I124" s="194"/>
      <c r="J124" s="195">
        <f>BK124</f>
        <v>0</v>
      </c>
      <c r="K124" s="191"/>
      <c r="L124" s="196"/>
      <c r="M124" s="197"/>
      <c r="N124" s="198"/>
      <c r="O124" s="198"/>
      <c r="P124" s="199">
        <f>SUM(P125:P126)</f>
        <v>0</v>
      </c>
      <c r="Q124" s="198"/>
      <c r="R124" s="199">
        <f>SUM(R125:R126)</f>
        <v>0</v>
      </c>
      <c r="S124" s="198"/>
      <c r="T124" s="200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1" t="s">
        <v>81</v>
      </c>
      <c r="AT124" s="202" t="s">
        <v>72</v>
      </c>
      <c r="AU124" s="202" t="s">
        <v>73</v>
      </c>
      <c r="AY124" s="201" t="s">
        <v>140</v>
      </c>
      <c r="BK124" s="203">
        <f>SUM(BK125:BK126)</f>
        <v>0</v>
      </c>
    </row>
    <row r="125" s="2" customFormat="1" ht="16.5" customHeight="1">
      <c r="A125" s="40"/>
      <c r="B125" s="41"/>
      <c r="C125" s="206" t="s">
        <v>391</v>
      </c>
      <c r="D125" s="206" t="s">
        <v>143</v>
      </c>
      <c r="E125" s="207" t="s">
        <v>2684</v>
      </c>
      <c r="F125" s="208" t="s">
        <v>2685</v>
      </c>
      <c r="G125" s="209" t="s">
        <v>2623</v>
      </c>
      <c r="H125" s="210">
        <v>309</v>
      </c>
      <c r="I125" s="211"/>
      <c r="J125" s="212">
        <f>ROUND(I125*H125,2)</f>
        <v>0</v>
      </c>
      <c r="K125" s="208" t="s">
        <v>19</v>
      </c>
      <c r="L125" s="46"/>
      <c r="M125" s="213" t="s">
        <v>19</v>
      </c>
      <c r="N125" s="214" t="s">
        <v>45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248</v>
      </c>
      <c r="AT125" s="217" t="s">
        <v>143</v>
      </c>
      <c r="AU125" s="217" t="s">
        <v>81</v>
      </c>
      <c r="AY125" s="19" t="s">
        <v>140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14</v>
      </c>
      <c r="BK125" s="218">
        <f>ROUND(I125*H125,2)</f>
        <v>0</v>
      </c>
      <c r="BL125" s="19" t="s">
        <v>248</v>
      </c>
      <c r="BM125" s="217" t="s">
        <v>658</v>
      </c>
    </row>
    <row r="126" s="2" customFormat="1" ht="16.5" customHeight="1">
      <c r="A126" s="40"/>
      <c r="B126" s="41"/>
      <c r="C126" s="206" t="s">
        <v>398</v>
      </c>
      <c r="D126" s="206" t="s">
        <v>143</v>
      </c>
      <c r="E126" s="207" t="s">
        <v>2686</v>
      </c>
      <c r="F126" s="208" t="s">
        <v>2687</v>
      </c>
      <c r="G126" s="209" t="s">
        <v>636</v>
      </c>
      <c r="H126" s="210">
        <v>1</v>
      </c>
      <c r="I126" s="211"/>
      <c r="J126" s="212">
        <f>ROUND(I126*H126,2)</f>
        <v>0</v>
      </c>
      <c r="K126" s="208" t="s">
        <v>19</v>
      </c>
      <c r="L126" s="46"/>
      <c r="M126" s="213" t="s">
        <v>19</v>
      </c>
      <c r="N126" s="214" t="s">
        <v>45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248</v>
      </c>
      <c r="AT126" s="217" t="s">
        <v>143</v>
      </c>
      <c r="AU126" s="217" t="s">
        <v>81</v>
      </c>
      <c r="AY126" s="19" t="s">
        <v>140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14</v>
      </c>
      <c r="BK126" s="218">
        <f>ROUND(I126*H126,2)</f>
        <v>0</v>
      </c>
      <c r="BL126" s="19" t="s">
        <v>248</v>
      </c>
      <c r="BM126" s="217" t="s">
        <v>669</v>
      </c>
    </row>
    <row r="127" s="12" customFormat="1" ht="25.92" customHeight="1">
      <c r="A127" s="12"/>
      <c r="B127" s="190"/>
      <c r="C127" s="191"/>
      <c r="D127" s="192" t="s">
        <v>72</v>
      </c>
      <c r="E127" s="193" t="s">
        <v>2688</v>
      </c>
      <c r="F127" s="193" t="s">
        <v>2689</v>
      </c>
      <c r="G127" s="191"/>
      <c r="H127" s="191"/>
      <c r="I127" s="194"/>
      <c r="J127" s="195">
        <f>BK127</f>
        <v>0</v>
      </c>
      <c r="K127" s="191"/>
      <c r="L127" s="196"/>
      <c r="M127" s="197"/>
      <c r="N127" s="198"/>
      <c r="O127" s="198"/>
      <c r="P127" s="199">
        <f>SUM(P128:P131)</f>
        <v>0</v>
      </c>
      <c r="Q127" s="198"/>
      <c r="R127" s="199">
        <f>SUM(R128:R131)</f>
        <v>0</v>
      </c>
      <c r="S127" s="198"/>
      <c r="T127" s="200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1" t="s">
        <v>81</v>
      </c>
      <c r="AT127" s="202" t="s">
        <v>72</v>
      </c>
      <c r="AU127" s="202" t="s">
        <v>73</v>
      </c>
      <c r="AY127" s="201" t="s">
        <v>140</v>
      </c>
      <c r="BK127" s="203">
        <f>SUM(BK128:BK131)</f>
        <v>0</v>
      </c>
    </row>
    <row r="128" s="2" customFormat="1" ht="16.5" customHeight="1">
      <c r="A128" s="40"/>
      <c r="B128" s="41"/>
      <c r="C128" s="206" t="s">
        <v>405</v>
      </c>
      <c r="D128" s="206" t="s">
        <v>143</v>
      </c>
      <c r="E128" s="207" t="s">
        <v>2690</v>
      </c>
      <c r="F128" s="208" t="s">
        <v>2691</v>
      </c>
      <c r="G128" s="209" t="s">
        <v>2623</v>
      </c>
      <c r="H128" s="210">
        <v>1</v>
      </c>
      <c r="I128" s="211"/>
      <c r="J128" s="212">
        <f>ROUND(I128*H128,2)</f>
        <v>0</v>
      </c>
      <c r="K128" s="208" t="s">
        <v>19</v>
      </c>
      <c r="L128" s="46"/>
      <c r="M128" s="213" t="s">
        <v>19</v>
      </c>
      <c r="N128" s="214" t="s">
        <v>45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248</v>
      </c>
      <c r="AT128" s="217" t="s">
        <v>143</v>
      </c>
      <c r="AU128" s="217" t="s">
        <v>81</v>
      </c>
      <c r="AY128" s="19" t="s">
        <v>140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14</v>
      </c>
      <c r="BK128" s="218">
        <f>ROUND(I128*H128,2)</f>
        <v>0</v>
      </c>
      <c r="BL128" s="19" t="s">
        <v>248</v>
      </c>
      <c r="BM128" s="217" t="s">
        <v>680</v>
      </c>
    </row>
    <row r="129" s="2" customFormat="1" ht="16.5" customHeight="1">
      <c r="A129" s="40"/>
      <c r="B129" s="41"/>
      <c r="C129" s="206" t="s">
        <v>421</v>
      </c>
      <c r="D129" s="206" t="s">
        <v>143</v>
      </c>
      <c r="E129" s="207" t="s">
        <v>2692</v>
      </c>
      <c r="F129" s="208" t="s">
        <v>2693</v>
      </c>
      <c r="G129" s="209" t="s">
        <v>2623</v>
      </c>
      <c r="H129" s="210">
        <v>2</v>
      </c>
      <c r="I129" s="211"/>
      <c r="J129" s="212">
        <f>ROUND(I129*H129,2)</f>
        <v>0</v>
      </c>
      <c r="K129" s="208" t="s">
        <v>19</v>
      </c>
      <c r="L129" s="46"/>
      <c r="M129" s="213" t="s">
        <v>19</v>
      </c>
      <c r="N129" s="214" t="s">
        <v>45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248</v>
      </c>
      <c r="AT129" s="217" t="s">
        <v>143</v>
      </c>
      <c r="AU129" s="217" t="s">
        <v>81</v>
      </c>
      <c r="AY129" s="19" t="s">
        <v>140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14</v>
      </c>
      <c r="BK129" s="218">
        <f>ROUND(I129*H129,2)</f>
        <v>0</v>
      </c>
      <c r="BL129" s="19" t="s">
        <v>248</v>
      </c>
      <c r="BM129" s="217" t="s">
        <v>690</v>
      </c>
    </row>
    <row r="130" s="2" customFormat="1" ht="16.5" customHeight="1">
      <c r="A130" s="40"/>
      <c r="B130" s="41"/>
      <c r="C130" s="206" t="s">
        <v>428</v>
      </c>
      <c r="D130" s="206" t="s">
        <v>143</v>
      </c>
      <c r="E130" s="207" t="s">
        <v>2694</v>
      </c>
      <c r="F130" s="208" t="s">
        <v>2695</v>
      </c>
      <c r="G130" s="209" t="s">
        <v>2623</v>
      </c>
      <c r="H130" s="210">
        <v>2</v>
      </c>
      <c r="I130" s="211"/>
      <c r="J130" s="212">
        <f>ROUND(I130*H130,2)</f>
        <v>0</v>
      </c>
      <c r="K130" s="208" t="s">
        <v>19</v>
      </c>
      <c r="L130" s="46"/>
      <c r="M130" s="213" t="s">
        <v>19</v>
      </c>
      <c r="N130" s="214" t="s">
        <v>45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248</v>
      </c>
      <c r="AT130" s="217" t="s">
        <v>143</v>
      </c>
      <c r="AU130" s="217" t="s">
        <v>81</v>
      </c>
      <c r="AY130" s="19" t="s">
        <v>140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14</v>
      </c>
      <c r="BK130" s="218">
        <f>ROUND(I130*H130,2)</f>
        <v>0</v>
      </c>
      <c r="BL130" s="19" t="s">
        <v>248</v>
      </c>
      <c r="BM130" s="217" t="s">
        <v>702</v>
      </c>
    </row>
    <row r="131" s="2" customFormat="1" ht="16.5" customHeight="1">
      <c r="A131" s="40"/>
      <c r="B131" s="41"/>
      <c r="C131" s="206" t="s">
        <v>435</v>
      </c>
      <c r="D131" s="206" t="s">
        <v>143</v>
      </c>
      <c r="E131" s="207" t="s">
        <v>2696</v>
      </c>
      <c r="F131" s="208" t="s">
        <v>2697</v>
      </c>
      <c r="G131" s="209" t="s">
        <v>636</v>
      </c>
      <c r="H131" s="210">
        <v>1</v>
      </c>
      <c r="I131" s="211"/>
      <c r="J131" s="212">
        <f>ROUND(I131*H131,2)</f>
        <v>0</v>
      </c>
      <c r="K131" s="208" t="s">
        <v>19</v>
      </c>
      <c r="L131" s="46"/>
      <c r="M131" s="213" t="s">
        <v>19</v>
      </c>
      <c r="N131" s="214" t="s">
        <v>45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248</v>
      </c>
      <c r="AT131" s="217" t="s">
        <v>143</v>
      </c>
      <c r="AU131" s="217" t="s">
        <v>81</v>
      </c>
      <c r="AY131" s="19" t="s">
        <v>140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14</v>
      </c>
      <c r="BK131" s="218">
        <f>ROUND(I131*H131,2)</f>
        <v>0</v>
      </c>
      <c r="BL131" s="19" t="s">
        <v>248</v>
      </c>
      <c r="BM131" s="217" t="s">
        <v>716</v>
      </c>
    </row>
    <row r="132" s="12" customFormat="1" ht="25.92" customHeight="1">
      <c r="A132" s="12"/>
      <c r="B132" s="190"/>
      <c r="C132" s="191"/>
      <c r="D132" s="192" t="s">
        <v>72</v>
      </c>
      <c r="E132" s="193" t="s">
        <v>2698</v>
      </c>
      <c r="F132" s="193" t="s">
        <v>2699</v>
      </c>
      <c r="G132" s="191"/>
      <c r="H132" s="191"/>
      <c r="I132" s="194"/>
      <c r="J132" s="195">
        <f>BK132</f>
        <v>0</v>
      </c>
      <c r="K132" s="191"/>
      <c r="L132" s="196"/>
      <c r="M132" s="197"/>
      <c r="N132" s="198"/>
      <c r="O132" s="198"/>
      <c r="P132" s="199">
        <f>SUM(P133:P135)</f>
        <v>0</v>
      </c>
      <c r="Q132" s="198"/>
      <c r="R132" s="199">
        <f>SUM(R133:R135)</f>
        <v>0</v>
      </c>
      <c r="S132" s="198"/>
      <c r="T132" s="200">
        <f>SUM(T133:T135)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1" t="s">
        <v>81</v>
      </c>
      <c r="AT132" s="202" t="s">
        <v>72</v>
      </c>
      <c r="AU132" s="202" t="s">
        <v>73</v>
      </c>
      <c r="AY132" s="201" t="s">
        <v>140</v>
      </c>
      <c r="BK132" s="203">
        <f>SUM(BK133:BK135)</f>
        <v>0</v>
      </c>
    </row>
    <row r="133" s="2" customFormat="1" ht="16.5" customHeight="1">
      <c r="A133" s="40"/>
      <c r="B133" s="41"/>
      <c r="C133" s="206" t="s">
        <v>443</v>
      </c>
      <c r="D133" s="206" t="s">
        <v>143</v>
      </c>
      <c r="E133" s="207" t="s">
        <v>2700</v>
      </c>
      <c r="F133" s="208" t="s">
        <v>2701</v>
      </c>
      <c r="G133" s="209" t="s">
        <v>2623</v>
      </c>
      <c r="H133" s="210">
        <v>1</v>
      </c>
      <c r="I133" s="211"/>
      <c r="J133" s="212">
        <f>ROUND(I133*H133,2)</f>
        <v>0</v>
      </c>
      <c r="K133" s="208" t="s">
        <v>19</v>
      </c>
      <c r="L133" s="46"/>
      <c r="M133" s="213" t="s">
        <v>19</v>
      </c>
      <c r="N133" s="214" t="s">
        <v>45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248</v>
      </c>
      <c r="AT133" s="217" t="s">
        <v>143</v>
      </c>
      <c r="AU133" s="217" t="s">
        <v>81</v>
      </c>
      <c r="AY133" s="19" t="s">
        <v>140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14</v>
      </c>
      <c r="BK133" s="218">
        <f>ROUND(I133*H133,2)</f>
        <v>0</v>
      </c>
      <c r="BL133" s="19" t="s">
        <v>248</v>
      </c>
      <c r="BM133" s="217" t="s">
        <v>731</v>
      </c>
    </row>
    <row r="134" s="2" customFormat="1" ht="16.5" customHeight="1">
      <c r="A134" s="40"/>
      <c r="B134" s="41"/>
      <c r="C134" s="206" t="s">
        <v>455</v>
      </c>
      <c r="D134" s="206" t="s">
        <v>143</v>
      </c>
      <c r="E134" s="207" t="s">
        <v>2702</v>
      </c>
      <c r="F134" s="208" t="s">
        <v>2703</v>
      </c>
      <c r="G134" s="209" t="s">
        <v>2623</v>
      </c>
      <c r="H134" s="210">
        <v>3</v>
      </c>
      <c r="I134" s="211"/>
      <c r="J134" s="212">
        <f>ROUND(I134*H134,2)</f>
        <v>0</v>
      </c>
      <c r="K134" s="208" t="s">
        <v>19</v>
      </c>
      <c r="L134" s="46"/>
      <c r="M134" s="213" t="s">
        <v>19</v>
      </c>
      <c r="N134" s="214" t="s">
        <v>45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248</v>
      </c>
      <c r="AT134" s="217" t="s">
        <v>143</v>
      </c>
      <c r="AU134" s="217" t="s">
        <v>81</v>
      </c>
      <c r="AY134" s="19" t="s">
        <v>140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14</v>
      </c>
      <c r="BK134" s="218">
        <f>ROUND(I134*H134,2)</f>
        <v>0</v>
      </c>
      <c r="BL134" s="19" t="s">
        <v>248</v>
      </c>
      <c r="BM134" s="217" t="s">
        <v>741</v>
      </c>
    </row>
    <row r="135" s="2" customFormat="1" ht="16.5" customHeight="1">
      <c r="A135" s="40"/>
      <c r="B135" s="41"/>
      <c r="C135" s="206" t="s">
        <v>463</v>
      </c>
      <c r="D135" s="206" t="s">
        <v>143</v>
      </c>
      <c r="E135" s="207" t="s">
        <v>2704</v>
      </c>
      <c r="F135" s="208" t="s">
        <v>2705</v>
      </c>
      <c r="G135" s="209" t="s">
        <v>636</v>
      </c>
      <c r="H135" s="210">
        <v>1</v>
      </c>
      <c r="I135" s="211"/>
      <c r="J135" s="212">
        <f>ROUND(I135*H135,2)</f>
        <v>0</v>
      </c>
      <c r="K135" s="208" t="s">
        <v>19</v>
      </c>
      <c r="L135" s="46"/>
      <c r="M135" s="213" t="s">
        <v>19</v>
      </c>
      <c r="N135" s="214" t="s">
        <v>45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248</v>
      </c>
      <c r="AT135" s="217" t="s">
        <v>143</v>
      </c>
      <c r="AU135" s="217" t="s">
        <v>81</v>
      </c>
      <c r="AY135" s="19" t="s">
        <v>140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14</v>
      </c>
      <c r="BK135" s="218">
        <f>ROUND(I135*H135,2)</f>
        <v>0</v>
      </c>
      <c r="BL135" s="19" t="s">
        <v>248</v>
      </c>
      <c r="BM135" s="217" t="s">
        <v>753</v>
      </c>
    </row>
    <row r="136" s="12" customFormat="1" ht="25.92" customHeight="1">
      <c r="A136" s="12"/>
      <c r="B136" s="190"/>
      <c r="C136" s="191"/>
      <c r="D136" s="192" t="s">
        <v>72</v>
      </c>
      <c r="E136" s="193" t="s">
        <v>2706</v>
      </c>
      <c r="F136" s="193" t="s">
        <v>2707</v>
      </c>
      <c r="G136" s="191"/>
      <c r="H136" s="191"/>
      <c r="I136" s="194"/>
      <c r="J136" s="195">
        <f>BK136</f>
        <v>0</v>
      </c>
      <c r="K136" s="191"/>
      <c r="L136" s="196"/>
      <c r="M136" s="197"/>
      <c r="N136" s="198"/>
      <c r="O136" s="198"/>
      <c r="P136" s="199">
        <f>SUM(P137:P141)</f>
        <v>0</v>
      </c>
      <c r="Q136" s="198"/>
      <c r="R136" s="199">
        <f>SUM(R137:R141)</f>
        <v>0</v>
      </c>
      <c r="S136" s="198"/>
      <c r="T136" s="200">
        <f>SUM(T137:T141)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1" t="s">
        <v>81</v>
      </c>
      <c r="AT136" s="202" t="s">
        <v>72</v>
      </c>
      <c r="AU136" s="202" t="s">
        <v>73</v>
      </c>
      <c r="AY136" s="201" t="s">
        <v>140</v>
      </c>
      <c r="BK136" s="203">
        <f>SUM(BK137:BK141)</f>
        <v>0</v>
      </c>
    </row>
    <row r="137" s="2" customFormat="1" ht="16.5" customHeight="1">
      <c r="A137" s="40"/>
      <c r="B137" s="41"/>
      <c r="C137" s="206" t="s">
        <v>471</v>
      </c>
      <c r="D137" s="206" t="s">
        <v>143</v>
      </c>
      <c r="E137" s="207" t="s">
        <v>2708</v>
      </c>
      <c r="F137" s="208" t="s">
        <v>2705</v>
      </c>
      <c r="G137" s="209" t="s">
        <v>636</v>
      </c>
      <c r="H137" s="210">
        <v>1</v>
      </c>
      <c r="I137" s="211"/>
      <c r="J137" s="212">
        <f>ROUND(I137*H137,2)</f>
        <v>0</v>
      </c>
      <c r="K137" s="208" t="s">
        <v>19</v>
      </c>
      <c r="L137" s="46"/>
      <c r="M137" s="213" t="s">
        <v>19</v>
      </c>
      <c r="N137" s="214" t="s">
        <v>45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248</v>
      </c>
      <c r="AT137" s="217" t="s">
        <v>143</v>
      </c>
      <c r="AU137" s="217" t="s">
        <v>81</v>
      </c>
      <c r="AY137" s="19" t="s">
        <v>140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14</v>
      </c>
      <c r="BK137" s="218">
        <f>ROUND(I137*H137,2)</f>
        <v>0</v>
      </c>
      <c r="BL137" s="19" t="s">
        <v>248</v>
      </c>
      <c r="BM137" s="217" t="s">
        <v>768</v>
      </c>
    </row>
    <row r="138" s="2" customFormat="1" ht="16.5" customHeight="1">
      <c r="A138" s="40"/>
      <c r="B138" s="41"/>
      <c r="C138" s="206" t="s">
        <v>482</v>
      </c>
      <c r="D138" s="206" t="s">
        <v>143</v>
      </c>
      <c r="E138" s="207" t="s">
        <v>2709</v>
      </c>
      <c r="F138" s="208" t="s">
        <v>2710</v>
      </c>
      <c r="G138" s="209" t="s">
        <v>636</v>
      </c>
      <c r="H138" s="210">
        <v>1</v>
      </c>
      <c r="I138" s="211"/>
      <c r="J138" s="212">
        <f>ROUND(I138*H138,2)</f>
        <v>0</v>
      </c>
      <c r="K138" s="208" t="s">
        <v>19</v>
      </c>
      <c r="L138" s="46"/>
      <c r="M138" s="213" t="s">
        <v>19</v>
      </c>
      <c r="N138" s="214" t="s">
        <v>45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248</v>
      </c>
      <c r="AT138" s="217" t="s">
        <v>143</v>
      </c>
      <c r="AU138" s="217" t="s">
        <v>81</v>
      </c>
      <c r="AY138" s="19" t="s">
        <v>140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14</v>
      </c>
      <c r="BK138" s="218">
        <f>ROUND(I138*H138,2)</f>
        <v>0</v>
      </c>
      <c r="BL138" s="19" t="s">
        <v>248</v>
      </c>
      <c r="BM138" s="217" t="s">
        <v>779</v>
      </c>
    </row>
    <row r="139" s="2" customFormat="1" ht="16.5" customHeight="1">
      <c r="A139" s="40"/>
      <c r="B139" s="41"/>
      <c r="C139" s="206" t="s">
        <v>488</v>
      </c>
      <c r="D139" s="206" t="s">
        <v>143</v>
      </c>
      <c r="E139" s="207" t="s">
        <v>2711</v>
      </c>
      <c r="F139" s="208" t="s">
        <v>2712</v>
      </c>
      <c r="G139" s="209" t="s">
        <v>636</v>
      </c>
      <c r="H139" s="210">
        <v>1</v>
      </c>
      <c r="I139" s="211"/>
      <c r="J139" s="212">
        <f>ROUND(I139*H139,2)</f>
        <v>0</v>
      </c>
      <c r="K139" s="208" t="s">
        <v>19</v>
      </c>
      <c r="L139" s="46"/>
      <c r="M139" s="213" t="s">
        <v>19</v>
      </c>
      <c r="N139" s="214" t="s">
        <v>45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248</v>
      </c>
      <c r="AT139" s="217" t="s">
        <v>143</v>
      </c>
      <c r="AU139" s="217" t="s">
        <v>81</v>
      </c>
      <c r="AY139" s="19" t="s">
        <v>140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14</v>
      </c>
      <c r="BK139" s="218">
        <f>ROUND(I139*H139,2)</f>
        <v>0</v>
      </c>
      <c r="BL139" s="19" t="s">
        <v>248</v>
      </c>
      <c r="BM139" s="217" t="s">
        <v>799</v>
      </c>
    </row>
    <row r="140" s="2" customFormat="1" ht="16.5" customHeight="1">
      <c r="A140" s="40"/>
      <c r="B140" s="41"/>
      <c r="C140" s="206" t="s">
        <v>494</v>
      </c>
      <c r="D140" s="206" t="s">
        <v>143</v>
      </c>
      <c r="E140" s="207" t="s">
        <v>2713</v>
      </c>
      <c r="F140" s="208" t="s">
        <v>2714</v>
      </c>
      <c r="G140" s="209" t="s">
        <v>636</v>
      </c>
      <c r="H140" s="210">
        <v>1</v>
      </c>
      <c r="I140" s="211"/>
      <c r="J140" s="212">
        <f>ROUND(I140*H140,2)</f>
        <v>0</v>
      </c>
      <c r="K140" s="208" t="s">
        <v>19</v>
      </c>
      <c r="L140" s="46"/>
      <c r="M140" s="213" t="s">
        <v>19</v>
      </c>
      <c r="N140" s="214" t="s">
        <v>45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248</v>
      </c>
      <c r="AT140" s="217" t="s">
        <v>143</v>
      </c>
      <c r="AU140" s="217" t="s">
        <v>81</v>
      </c>
      <c r="AY140" s="19" t="s">
        <v>140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14</v>
      </c>
      <c r="BK140" s="218">
        <f>ROUND(I140*H140,2)</f>
        <v>0</v>
      </c>
      <c r="BL140" s="19" t="s">
        <v>248</v>
      </c>
      <c r="BM140" s="217" t="s">
        <v>811</v>
      </c>
    </row>
    <row r="141" s="2" customFormat="1" ht="16.5" customHeight="1">
      <c r="A141" s="40"/>
      <c r="B141" s="41"/>
      <c r="C141" s="206" t="s">
        <v>500</v>
      </c>
      <c r="D141" s="206" t="s">
        <v>143</v>
      </c>
      <c r="E141" s="207" t="s">
        <v>2715</v>
      </c>
      <c r="F141" s="208" t="s">
        <v>2716</v>
      </c>
      <c r="G141" s="209" t="s">
        <v>636</v>
      </c>
      <c r="H141" s="210">
        <v>1</v>
      </c>
      <c r="I141" s="211"/>
      <c r="J141" s="212">
        <f>ROUND(I141*H141,2)</f>
        <v>0</v>
      </c>
      <c r="K141" s="208" t="s">
        <v>19</v>
      </c>
      <c r="L141" s="46"/>
      <c r="M141" s="286" t="s">
        <v>19</v>
      </c>
      <c r="N141" s="287" t="s">
        <v>45</v>
      </c>
      <c r="O141" s="284"/>
      <c r="P141" s="288">
        <f>O141*H141</f>
        <v>0</v>
      </c>
      <c r="Q141" s="288">
        <v>0</v>
      </c>
      <c r="R141" s="288">
        <f>Q141*H141</f>
        <v>0</v>
      </c>
      <c r="S141" s="288">
        <v>0</v>
      </c>
      <c r="T141" s="289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248</v>
      </c>
      <c r="AT141" s="217" t="s">
        <v>143</v>
      </c>
      <c r="AU141" s="217" t="s">
        <v>81</v>
      </c>
      <c r="AY141" s="19" t="s">
        <v>140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14</v>
      </c>
      <c r="BK141" s="218">
        <f>ROUND(I141*H141,2)</f>
        <v>0</v>
      </c>
      <c r="BL141" s="19" t="s">
        <v>248</v>
      </c>
      <c r="BM141" s="217" t="s">
        <v>845</v>
      </c>
    </row>
    <row r="142" s="2" customFormat="1" ht="6.96" customHeight="1">
      <c r="A142" s="40"/>
      <c r="B142" s="61"/>
      <c r="C142" s="62"/>
      <c r="D142" s="62"/>
      <c r="E142" s="62"/>
      <c r="F142" s="62"/>
      <c r="G142" s="62"/>
      <c r="H142" s="62"/>
      <c r="I142" s="62"/>
      <c r="J142" s="62"/>
      <c r="K142" s="62"/>
      <c r="L142" s="46"/>
      <c r="M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</row>
  </sheetData>
  <sheetProtection sheet="1" autoFilter="0" formatColumns="0" formatRows="0" objects="1" scenarios="1" spinCount="100000" saltValue="d1ODB/FUQ2StU2+ywGNCuSt0vK17reebeXZBUGd0ssPJ86yvzhgQX7qWslL71Aj5fBvwwnsTWlo4WuDVNhQ9uA==" hashValue="AhurYZs01Fz0THyZQxcNf6j1ehz/Ws4oLgcnoHom0trvBjNJbSG7vzCRzKVucad21gOYrHc27Ux+aGaKNJ9vuw==" algorithmName="SHA-512" password="CC35"/>
  <autoFilter ref="C86:K14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Humanizace třetí domácnosti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2717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22. 12. 2023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38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ROUND((SUM(BE83:BE98)),  2)</f>
        <v>0</v>
      </c>
      <c r="G33" s="40"/>
      <c r="H33" s="40"/>
      <c r="I33" s="150">
        <v>0.20999999999999999</v>
      </c>
      <c r="J33" s="149">
        <f>ROUND(((SUM(BE83:BE98))*I33),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ROUND((SUM(BF83:BF98)),  2)</f>
        <v>0</v>
      </c>
      <c r="G34" s="40"/>
      <c r="H34" s="40"/>
      <c r="I34" s="150">
        <v>0.14999999999999999</v>
      </c>
      <c r="J34" s="149">
        <f>ROUND(((SUM(BF83:BF98))*I34),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ROUND((SUM(BG83:BG98)),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ROUND((SUM(BH83:BH98)),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ROUND((SUM(BI83:BI98)),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Humanizace třetí domácnosti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Klentnice 81, k.ú Klentnice, č.p. 389</v>
      </c>
      <c r="G52" s="42"/>
      <c r="H52" s="42"/>
      <c r="I52" s="34" t="s">
        <v>23</v>
      </c>
      <c r="J52" s="74" t="str">
        <f>IF(J12="","",J12)</f>
        <v>22. 12. 2023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Srdce v domě, p.o.</v>
      </c>
      <c r="G54" s="42"/>
      <c r="H54" s="42"/>
      <c r="I54" s="34" t="s">
        <v>31</v>
      </c>
      <c r="J54" s="38" t="str">
        <f>E21</f>
        <v>POLYCHROME - architektonická platforma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Alena Chmelová, Opava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2717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2718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2719</v>
      </c>
      <c r="E62" s="176"/>
      <c r="F62" s="176"/>
      <c r="G62" s="176"/>
      <c r="H62" s="176"/>
      <c r="I62" s="176"/>
      <c r="J62" s="177">
        <f>J91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2720</v>
      </c>
      <c r="E63" s="176"/>
      <c r="F63" s="176"/>
      <c r="G63" s="176"/>
      <c r="H63" s="176"/>
      <c r="I63" s="176"/>
      <c r="J63" s="177">
        <f>J95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125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Humanizace třetí domácnosti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99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VRN - Vedlejší rozpočtové náklady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Klentnice 81, k.ú Klentnice, č.p. 389</v>
      </c>
      <c r="G77" s="42"/>
      <c r="H77" s="42"/>
      <c r="I77" s="34" t="s">
        <v>23</v>
      </c>
      <c r="J77" s="74" t="str">
        <f>IF(J12="","",J12)</f>
        <v>22. 12. 2023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40.05" customHeight="1">
      <c r="A79" s="40"/>
      <c r="B79" s="41"/>
      <c r="C79" s="34" t="s">
        <v>25</v>
      </c>
      <c r="D79" s="42"/>
      <c r="E79" s="42"/>
      <c r="F79" s="29" t="str">
        <f>E15</f>
        <v>Srdce v domě, p.o.</v>
      </c>
      <c r="G79" s="42"/>
      <c r="H79" s="42"/>
      <c r="I79" s="34" t="s">
        <v>31</v>
      </c>
      <c r="J79" s="38" t="str">
        <f>E21</f>
        <v>POLYCHROME - architektonická platforma s.r.o.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4" t="s">
        <v>29</v>
      </c>
      <c r="D80" s="42"/>
      <c r="E80" s="42"/>
      <c r="F80" s="29" t="str">
        <f>IF(E18="","",E18)</f>
        <v>Vyplň údaj</v>
      </c>
      <c r="G80" s="42"/>
      <c r="H80" s="42"/>
      <c r="I80" s="34" t="s">
        <v>34</v>
      </c>
      <c r="J80" s="38" t="str">
        <f>E24</f>
        <v>Ing. Alena Chmelová, Opava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126</v>
      </c>
      <c r="D82" s="182" t="s">
        <v>58</v>
      </c>
      <c r="E82" s="182" t="s">
        <v>54</v>
      </c>
      <c r="F82" s="182" t="s">
        <v>55</v>
      </c>
      <c r="G82" s="182" t="s">
        <v>127</v>
      </c>
      <c r="H82" s="182" t="s">
        <v>128</v>
      </c>
      <c r="I82" s="182" t="s">
        <v>129</v>
      </c>
      <c r="J82" s="182" t="s">
        <v>103</v>
      </c>
      <c r="K82" s="183" t="s">
        <v>130</v>
      </c>
      <c r="L82" s="184"/>
      <c r="M82" s="94" t="s">
        <v>19</v>
      </c>
      <c r="N82" s="95" t="s">
        <v>43</v>
      </c>
      <c r="O82" s="95" t="s">
        <v>131</v>
      </c>
      <c r="P82" s="95" t="s">
        <v>132</v>
      </c>
      <c r="Q82" s="95" t="s">
        <v>133</v>
      </c>
      <c r="R82" s="95" t="s">
        <v>134</v>
      </c>
      <c r="S82" s="95" t="s">
        <v>135</v>
      </c>
      <c r="T82" s="96" t="s">
        <v>136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137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0</v>
      </c>
      <c r="S83" s="98"/>
      <c r="T83" s="188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72</v>
      </c>
      <c r="AU83" s="19" t="s">
        <v>104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72</v>
      </c>
      <c r="E84" s="193" t="s">
        <v>95</v>
      </c>
      <c r="F84" s="193" t="s">
        <v>96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P85+P91+P95</f>
        <v>0</v>
      </c>
      <c r="Q84" s="198"/>
      <c r="R84" s="199">
        <f>R85+R91+R95</f>
        <v>0</v>
      </c>
      <c r="S84" s="198"/>
      <c r="T84" s="200">
        <f>T85+T91+T95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174</v>
      </c>
      <c r="AT84" s="202" t="s">
        <v>72</v>
      </c>
      <c r="AU84" s="202" t="s">
        <v>73</v>
      </c>
      <c r="AY84" s="201" t="s">
        <v>140</v>
      </c>
      <c r="BK84" s="203">
        <f>BK85+BK91+BK95</f>
        <v>0</v>
      </c>
    </row>
    <row r="85" s="12" customFormat="1" ht="22.8" customHeight="1">
      <c r="A85" s="12"/>
      <c r="B85" s="190"/>
      <c r="C85" s="191"/>
      <c r="D85" s="192" t="s">
        <v>72</v>
      </c>
      <c r="E85" s="204" t="s">
        <v>2721</v>
      </c>
      <c r="F85" s="204" t="s">
        <v>2722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SUM(P86:P90)</f>
        <v>0</v>
      </c>
      <c r="Q85" s="198"/>
      <c r="R85" s="199">
        <f>SUM(R86:R90)</f>
        <v>0</v>
      </c>
      <c r="S85" s="198"/>
      <c r="T85" s="200">
        <f>SUM(T86:T90)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174</v>
      </c>
      <c r="AT85" s="202" t="s">
        <v>72</v>
      </c>
      <c r="AU85" s="202" t="s">
        <v>81</v>
      </c>
      <c r="AY85" s="201" t="s">
        <v>140</v>
      </c>
      <c r="BK85" s="203">
        <f>SUM(BK86:BK90)</f>
        <v>0</v>
      </c>
    </row>
    <row r="86" s="2" customFormat="1" ht="16.5" customHeight="1">
      <c r="A86" s="40"/>
      <c r="B86" s="41"/>
      <c r="C86" s="206" t="s">
        <v>81</v>
      </c>
      <c r="D86" s="206" t="s">
        <v>143</v>
      </c>
      <c r="E86" s="207" t="s">
        <v>2723</v>
      </c>
      <c r="F86" s="208" t="s">
        <v>2724</v>
      </c>
      <c r="G86" s="209" t="s">
        <v>636</v>
      </c>
      <c r="H86" s="210">
        <v>1</v>
      </c>
      <c r="I86" s="211"/>
      <c r="J86" s="212">
        <f>ROUND(I86*H86,2)</f>
        <v>0</v>
      </c>
      <c r="K86" s="208" t="s">
        <v>147</v>
      </c>
      <c r="L86" s="46"/>
      <c r="M86" s="213" t="s">
        <v>19</v>
      </c>
      <c r="N86" s="214" t="s">
        <v>45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2725</v>
      </c>
      <c r="AT86" s="217" t="s">
        <v>143</v>
      </c>
      <c r="AU86" s="217" t="s">
        <v>14</v>
      </c>
      <c r="AY86" s="19" t="s">
        <v>140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14</v>
      </c>
      <c r="BK86" s="218">
        <f>ROUND(I86*H86,2)</f>
        <v>0</v>
      </c>
      <c r="BL86" s="19" t="s">
        <v>2725</v>
      </c>
      <c r="BM86" s="217" t="s">
        <v>2726</v>
      </c>
    </row>
    <row r="87" s="2" customFormat="1">
      <c r="A87" s="40"/>
      <c r="B87" s="41"/>
      <c r="C87" s="42"/>
      <c r="D87" s="219" t="s">
        <v>150</v>
      </c>
      <c r="E87" s="42"/>
      <c r="F87" s="220" t="s">
        <v>2727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150</v>
      </c>
      <c r="AU87" s="19" t="s">
        <v>14</v>
      </c>
    </row>
    <row r="88" s="2" customFormat="1">
      <c r="A88" s="40"/>
      <c r="B88" s="41"/>
      <c r="C88" s="42"/>
      <c r="D88" s="226" t="s">
        <v>2728</v>
      </c>
      <c r="E88" s="42"/>
      <c r="F88" s="290" t="s">
        <v>2729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2728</v>
      </c>
      <c r="AU88" s="19" t="s">
        <v>14</v>
      </c>
    </row>
    <row r="89" s="2" customFormat="1" ht="16.5" customHeight="1">
      <c r="A89" s="40"/>
      <c r="B89" s="41"/>
      <c r="C89" s="206" t="s">
        <v>14</v>
      </c>
      <c r="D89" s="206" t="s">
        <v>143</v>
      </c>
      <c r="E89" s="207" t="s">
        <v>2730</v>
      </c>
      <c r="F89" s="208" t="s">
        <v>2731</v>
      </c>
      <c r="G89" s="209" t="s">
        <v>636</v>
      </c>
      <c r="H89" s="210">
        <v>1</v>
      </c>
      <c r="I89" s="211"/>
      <c r="J89" s="212">
        <f>ROUND(I89*H89,2)</f>
        <v>0</v>
      </c>
      <c r="K89" s="208" t="s">
        <v>147</v>
      </c>
      <c r="L89" s="46"/>
      <c r="M89" s="213" t="s">
        <v>19</v>
      </c>
      <c r="N89" s="214" t="s">
        <v>45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2725</v>
      </c>
      <c r="AT89" s="217" t="s">
        <v>143</v>
      </c>
      <c r="AU89" s="217" t="s">
        <v>14</v>
      </c>
      <c r="AY89" s="19" t="s">
        <v>140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14</v>
      </c>
      <c r="BK89" s="218">
        <f>ROUND(I89*H89,2)</f>
        <v>0</v>
      </c>
      <c r="BL89" s="19" t="s">
        <v>2725</v>
      </c>
      <c r="BM89" s="217" t="s">
        <v>2732</v>
      </c>
    </row>
    <row r="90" s="2" customFormat="1">
      <c r="A90" s="40"/>
      <c r="B90" s="41"/>
      <c r="C90" s="42"/>
      <c r="D90" s="219" t="s">
        <v>150</v>
      </c>
      <c r="E90" s="42"/>
      <c r="F90" s="220" t="s">
        <v>2733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150</v>
      </c>
      <c r="AU90" s="19" t="s">
        <v>14</v>
      </c>
    </row>
    <row r="91" s="12" customFormat="1" ht="22.8" customHeight="1">
      <c r="A91" s="12"/>
      <c r="B91" s="190"/>
      <c r="C91" s="191"/>
      <c r="D91" s="192" t="s">
        <v>72</v>
      </c>
      <c r="E91" s="204" t="s">
        <v>2734</v>
      </c>
      <c r="F91" s="204" t="s">
        <v>2735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SUM(P92:P94)</f>
        <v>0</v>
      </c>
      <c r="Q91" s="198"/>
      <c r="R91" s="199">
        <f>SUM(R92:R94)</f>
        <v>0</v>
      </c>
      <c r="S91" s="198"/>
      <c r="T91" s="200">
        <f>SUM(T92:T94)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174</v>
      </c>
      <c r="AT91" s="202" t="s">
        <v>72</v>
      </c>
      <c r="AU91" s="202" t="s">
        <v>81</v>
      </c>
      <c r="AY91" s="201" t="s">
        <v>140</v>
      </c>
      <c r="BK91" s="203">
        <f>SUM(BK92:BK94)</f>
        <v>0</v>
      </c>
    </row>
    <row r="92" s="2" customFormat="1" ht="16.5" customHeight="1">
      <c r="A92" s="40"/>
      <c r="B92" s="41"/>
      <c r="C92" s="206" t="s">
        <v>141</v>
      </c>
      <c r="D92" s="206" t="s">
        <v>143</v>
      </c>
      <c r="E92" s="207" t="s">
        <v>2736</v>
      </c>
      <c r="F92" s="208" t="s">
        <v>2735</v>
      </c>
      <c r="G92" s="209" t="s">
        <v>636</v>
      </c>
      <c r="H92" s="210">
        <v>1</v>
      </c>
      <c r="I92" s="211"/>
      <c r="J92" s="212">
        <f>ROUND(I92*H92,2)</f>
        <v>0</v>
      </c>
      <c r="K92" s="208" t="s">
        <v>147</v>
      </c>
      <c r="L92" s="46"/>
      <c r="M92" s="213" t="s">
        <v>19</v>
      </c>
      <c r="N92" s="214" t="s">
        <v>45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2725</v>
      </c>
      <c r="AT92" s="217" t="s">
        <v>143</v>
      </c>
      <c r="AU92" s="217" t="s">
        <v>14</v>
      </c>
      <c r="AY92" s="19" t="s">
        <v>140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14</v>
      </c>
      <c r="BK92" s="218">
        <f>ROUND(I92*H92,2)</f>
        <v>0</v>
      </c>
      <c r="BL92" s="19" t="s">
        <v>2725</v>
      </c>
      <c r="BM92" s="217" t="s">
        <v>2737</v>
      </c>
    </row>
    <row r="93" s="2" customFormat="1">
      <c r="A93" s="40"/>
      <c r="B93" s="41"/>
      <c r="C93" s="42"/>
      <c r="D93" s="219" t="s">
        <v>150</v>
      </c>
      <c r="E93" s="42"/>
      <c r="F93" s="220" t="s">
        <v>2738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150</v>
      </c>
      <c r="AU93" s="19" t="s">
        <v>14</v>
      </c>
    </row>
    <row r="94" s="2" customFormat="1">
      <c r="A94" s="40"/>
      <c r="B94" s="41"/>
      <c r="C94" s="42"/>
      <c r="D94" s="226" t="s">
        <v>2728</v>
      </c>
      <c r="E94" s="42"/>
      <c r="F94" s="290" t="s">
        <v>2739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2728</v>
      </c>
      <c r="AU94" s="19" t="s">
        <v>14</v>
      </c>
    </row>
    <row r="95" s="12" customFormat="1" ht="22.8" customHeight="1">
      <c r="A95" s="12"/>
      <c r="B95" s="190"/>
      <c r="C95" s="191"/>
      <c r="D95" s="192" t="s">
        <v>72</v>
      </c>
      <c r="E95" s="204" t="s">
        <v>2740</v>
      </c>
      <c r="F95" s="204" t="s">
        <v>2741</v>
      </c>
      <c r="G95" s="191"/>
      <c r="H95" s="191"/>
      <c r="I95" s="194"/>
      <c r="J95" s="205">
        <f>BK95</f>
        <v>0</v>
      </c>
      <c r="K95" s="191"/>
      <c r="L95" s="196"/>
      <c r="M95" s="197"/>
      <c r="N95" s="198"/>
      <c r="O95" s="198"/>
      <c r="P95" s="199">
        <f>SUM(P96:P98)</f>
        <v>0</v>
      </c>
      <c r="Q95" s="198"/>
      <c r="R95" s="199">
        <f>SUM(R96:R98)</f>
        <v>0</v>
      </c>
      <c r="S95" s="198"/>
      <c r="T95" s="200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174</v>
      </c>
      <c r="AT95" s="202" t="s">
        <v>72</v>
      </c>
      <c r="AU95" s="202" t="s">
        <v>81</v>
      </c>
      <c r="AY95" s="201" t="s">
        <v>140</v>
      </c>
      <c r="BK95" s="203">
        <f>SUM(BK96:BK98)</f>
        <v>0</v>
      </c>
    </row>
    <row r="96" s="2" customFormat="1" ht="16.5" customHeight="1">
      <c r="A96" s="40"/>
      <c r="B96" s="41"/>
      <c r="C96" s="206" t="s">
        <v>148</v>
      </c>
      <c r="D96" s="206" t="s">
        <v>143</v>
      </c>
      <c r="E96" s="207" t="s">
        <v>2742</v>
      </c>
      <c r="F96" s="208" t="s">
        <v>2743</v>
      </c>
      <c r="G96" s="209" t="s">
        <v>636</v>
      </c>
      <c r="H96" s="210">
        <v>1</v>
      </c>
      <c r="I96" s="211"/>
      <c r="J96" s="212">
        <f>ROUND(I96*H96,2)</f>
        <v>0</v>
      </c>
      <c r="K96" s="208" t="s">
        <v>147</v>
      </c>
      <c r="L96" s="46"/>
      <c r="M96" s="213" t="s">
        <v>19</v>
      </c>
      <c r="N96" s="214" t="s">
        <v>45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2725</v>
      </c>
      <c r="AT96" s="217" t="s">
        <v>143</v>
      </c>
      <c r="AU96" s="217" t="s">
        <v>14</v>
      </c>
      <c r="AY96" s="19" t="s">
        <v>140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14</v>
      </c>
      <c r="BK96" s="218">
        <f>ROUND(I96*H96,2)</f>
        <v>0</v>
      </c>
      <c r="BL96" s="19" t="s">
        <v>2725</v>
      </c>
      <c r="BM96" s="217" t="s">
        <v>2744</v>
      </c>
    </row>
    <row r="97" s="2" customFormat="1">
      <c r="A97" s="40"/>
      <c r="B97" s="41"/>
      <c r="C97" s="42"/>
      <c r="D97" s="219" t="s">
        <v>150</v>
      </c>
      <c r="E97" s="42"/>
      <c r="F97" s="220" t="s">
        <v>2745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150</v>
      </c>
      <c r="AU97" s="19" t="s">
        <v>14</v>
      </c>
    </row>
    <row r="98" s="2" customFormat="1">
      <c r="A98" s="40"/>
      <c r="B98" s="41"/>
      <c r="C98" s="42"/>
      <c r="D98" s="226" t="s">
        <v>2728</v>
      </c>
      <c r="E98" s="42"/>
      <c r="F98" s="290" t="s">
        <v>2746</v>
      </c>
      <c r="G98" s="42"/>
      <c r="H98" s="42"/>
      <c r="I98" s="221"/>
      <c r="J98" s="42"/>
      <c r="K98" s="42"/>
      <c r="L98" s="46"/>
      <c r="M98" s="282"/>
      <c r="N98" s="283"/>
      <c r="O98" s="284"/>
      <c r="P98" s="284"/>
      <c r="Q98" s="284"/>
      <c r="R98" s="284"/>
      <c r="S98" s="284"/>
      <c r="T98" s="285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2728</v>
      </c>
      <c r="AU98" s="19" t="s">
        <v>14</v>
      </c>
    </row>
    <row r="99" s="2" customFormat="1" ht="6.96" customHeight="1">
      <c r="A99" s="40"/>
      <c r="B99" s="61"/>
      <c r="C99" s="62"/>
      <c r="D99" s="62"/>
      <c r="E99" s="62"/>
      <c r="F99" s="62"/>
      <c r="G99" s="62"/>
      <c r="H99" s="62"/>
      <c r="I99" s="62"/>
      <c r="J99" s="62"/>
      <c r="K99" s="62"/>
      <c r="L99" s="46"/>
      <c r="M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</sheetData>
  <sheetProtection sheet="1" autoFilter="0" formatColumns="0" formatRows="0" objects="1" scenarios="1" spinCount="100000" saltValue="CPtPzy9502bDixTwTg8dChs8gO7eqvwcz4niNvIHkg4E5j+otGmu9i+hp3V7SjSlCmHXX0Wz1o3zw+xYnZfpwg==" hashValue="/fAGTXCbbY14kDCPeZ0STDCpmB/CehsU1gMmWO4I6/143/vv29TG5tTAfyf3kZOyLblr8AuVLTZd2iVPzoLNuA==" algorithmName="SHA-512" password="CC35"/>
  <autoFilter ref="C82:K98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3_02/013254000"/>
    <hyperlink ref="F90" r:id="rId2" display="https://podminky.urs.cz/item/CS_URS_2023_02/013294000"/>
    <hyperlink ref="F93" r:id="rId3" display="https://podminky.urs.cz/item/CS_URS_2023_02/030001000"/>
    <hyperlink ref="F97" r:id="rId4" display="https://podminky.urs.cz/item/CS_URS_2023_02/04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1" customWidth="1"/>
    <col min="2" max="2" width="1.667969" style="291" customWidth="1"/>
    <col min="3" max="4" width="5" style="291" customWidth="1"/>
    <col min="5" max="5" width="11.66016" style="291" customWidth="1"/>
    <col min="6" max="6" width="9.160156" style="291" customWidth="1"/>
    <col min="7" max="7" width="5" style="291" customWidth="1"/>
    <col min="8" max="8" width="77.83203" style="291" customWidth="1"/>
    <col min="9" max="10" width="20" style="291" customWidth="1"/>
    <col min="11" max="11" width="1.667969" style="291" customWidth="1"/>
  </cols>
  <sheetData>
    <row r="1" s="1" customFormat="1" ht="37.5" customHeight="1"/>
    <row r="2" s="1" customFormat="1" ht="7.5" customHeight="1">
      <c r="B2" s="292"/>
      <c r="C2" s="293"/>
      <c r="D2" s="293"/>
      <c r="E2" s="293"/>
      <c r="F2" s="293"/>
      <c r="G2" s="293"/>
      <c r="H2" s="293"/>
      <c r="I2" s="293"/>
      <c r="J2" s="293"/>
      <c r="K2" s="294"/>
    </row>
    <row r="3" s="17" customFormat="1" ht="45" customHeight="1">
      <c r="B3" s="295"/>
      <c r="C3" s="296" t="s">
        <v>2747</v>
      </c>
      <c r="D3" s="296"/>
      <c r="E3" s="296"/>
      <c r="F3" s="296"/>
      <c r="G3" s="296"/>
      <c r="H3" s="296"/>
      <c r="I3" s="296"/>
      <c r="J3" s="296"/>
      <c r="K3" s="297"/>
    </row>
    <row r="4" s="1" customFormat="1" ht="25.5" customHeight="1">
      <c r="B4" s="298"/>
      <c r="C4" s="299" t="s">
        <v>2748</v>
      </c>
      <c r="D4" s="299"/>
      <c r="E4" s="299"/>
      <c r="F4" s="299"/>
      <c r="G4" s="299"/>
      <c r="H4" s="299"/>
      <c r="I4" s="299"/>
      <c r="J4" s="299"/>
      <c r="K4" s="300"/>
    </row>
    <row r="5" s="1" customFormat="1" ht="5.25" customHeight="1">
      <c r="B5" s="298"/>
      <c r="C5" s="301"/>
      <c r="D5" s="301"/>
      <c r="E5" s="301"/>
      <c r="F5" s="301"/>
      <c r="G5" s="301"/>
      <c r="H5" s="301"/>
      <c r="I5" s="301"/>
      <c r="J5" s="301"/>
      <c r="K5" s="300"/>
    </row>
    <row r="6" s="1" customFormat="1" ht="15" customHeight="1">
      <c r="B6" s="298"/>
      <c r="C6" s="302" t="s">
        <v>2749</v>
      </c>
      <c r="D6" s="302"/>
      <c r="E6" s="302"/>
      <c r="F6" s="302"/>
      <c r="G6" s="302"/>
      <c r="H6" s="302"/>
      <c r="I6" s="302"/>
      <c r="J6" s="302"/>
      <c r="K6" s="300"/>
    </row>
    <row r="7" s="1" customFormat="1" ht="15" customHeight="1">
      <c r="B7" s="303"/>
      <c r="C7" s="302" t="s">
        <v>2750</v>
      </c>
      <c r="D7" s="302"/>
      <c r="E7" s="302"/>
      <c r="F7" s="302"/>
      <c r="G7" s="302"/>
      <c r="H7" s="302"/>
      <c r="I7" s="302"/>
      <c r="J7" s="302"/>
      <c r="K7" s="300"/>
    </row>
    <row r="8" s="1" customFormat="1" ht="12.75" customHeight="1">
      <c r="B8" s="303"/>
      <c r="C8" s="302"/>
      <c r="D8" s="302"/>
      <c r="E8" s="302"/>
      <c r="F8" s="302"/>
      <c r="G8" s="302"/>
      <c r="H8" s="302"/>
      <c r="I8" s="302"/>
      <c r="J8" s="302"/>
      <c r="K8" s="300"/>
    </row>
    <row r="9" s="1" customFormat="1" ht="15" customHeight="1">
      <c r="B9" s="303"/>
      <c r="C9" s="302" t="s">
        <v>2751</v>
      </c>
      <c r="D9" s="302"/>
      <c r="E9" s="302"/>
      <c r="F9" s="302"/>
      <c r="G9" s="302"/>
      <c r="H9" s="302"/>
      <c r="I9" s="302"/>
      <c r="J9" s="302"/>
      <c r="K9" s="300"/>
    </row>
    <row r="10" s="1" customFormat="1" ht="15" customHeight="1">
      <c r="B10" s="303"/>
      <c r="C10" s="302"/>
      <c r="D10" s="302" t="s">
        <v>2752</v>
      </c>
      <c r="E10" s="302"/>
      <c r="F10" s="302"/>
      <c r="G10" s="302"/>
      <c r="H10" s="302"/>
      <c r="I10" s="302"/>
      <c r="J10" s="302"/>
      <c r="K10" s="300"/>
    </row>
    <row r="11" s="1" customFormat="1" ht="15" customHeight="1">
      <c r="B11" s="303"/>
      <c r="C11" s="304"/>
      <c r="D11" s="302" t="s">
        <v>2753</v>
      </c>
      <c r="E11" s="302"/>
      <c r="F11" s="302"/>
      <c r="G11" s="302"/>
      <c r="H11" s="302"/>
      <c r="I11" s="302"/>
      <c r="J11" s="302"/>
      <c r="K11" s="300"/>
    </row>
    <row r="12" s="1" customFormat="1" ht="15" customHeight="1">
      <c r="B12" s="303"/>
      <c r="C12" s="304"/>
      <c r="D12" s="302"/>
      <c r="E12" s="302"/>
      <c r="F12" s="302"/>
      <c r="G12" s="302"/>
      <c r="H12" s="302"/>
      <c r="I12" s="302"/>
      <c r="J12" s="302"/>
      <c r="K12" s="300"/>
    </row>
    <row r="13" s="1" customFormat="1" ht="15" customHeight="1">
      <c r="B13" s="303"/>
      <c r="C13" s="304"/>
      <c r="D13" s="305" t="s">
        <v>2754</v>
      </c>
      <c r="E13" s="302"/>
      <c r="F13" s="302"/>
      <c r="G13" s="302"/>
      <c r="H13" s="302"/>
      <c r="I13" s="302"/>
      <c r="J13" s="302"/>
      <c r="K13" s="300"/>
    </row>
    <row r="14" s="1" customFormat="1" ht="12.75" customHeight="1">
      <c r="B14" s="303"/>
      <c r="C14" s="304"/>
      <c r="D14" s="304"/>
      <c r="E14" s="304"/>
      <c r="F14" s="304"/>
      <c r="G14" s="304"/>
      <c r="H14" s="304"/>
      <c r="I14" s="304"/>
      <c r="J14" s="304"/>
      <c r="K14" s="300"/>
    </row>
    <row r="15" s="1" customFormat="1" ht="15" customHeight="1">
      <c r="B15" s="303"/>
      <c r="C15" s="304"/>
      <c r="D15" s="302" t="s">
        <v>2755</v>
      </c>
      <c r="E15" s="302"/>
      <c r="F15" s="302"/>
      <c r="G15" s="302"/>
      <c r="H15" s="302"/>
      <c r="I15" s="302"/>
      <c r="J15" s="302"/>
      <c r="K15" s="300"/>
    </row>
    <row r="16" s="1" customFormat="1" ht="15" customHeight="1">
      <c r="B16" s="303"/>
      <c r="C16" s="304"/>
      <c r="D16" s="302" t="s">
        <v>2756</v>
      </c>
      <c r="E16" s="302"/>
      <c r="F16" s="302"/>
      <c r="G16" s="302"/>
      <c r="H16" s="302"/>
      <c r="I16" s="302"/>
      <c r="J16" s="302"/>
      <c r="K16" s="300"/>
    </row>
    <row r="17" s="1" customFormat="1" ht="15" customHeight="1">
      <c r="B17" s="303"/>
      <c r="C17" s="304"/>
      <c r="D17" s="302" t="s">
        <v>2757</v>
      </c>
      <c r="E17" s="302"/>
      <c r="F17" s="302"/>
      <c r="G17" s="302"/>
      <c r="H17" s="302"/>
      <c r="I17" s="302"/>
      <c r="J17" s="302"/>
      <c r="K17" s="300"/>
    </row>
    <row r="18" s="1" customFormat="1" ht="15" customHeight="1">
      <c r="B18" s="303"/>
      <c r="C18" s="304"/>
      <c r="D18" s="304"/>
      <c r="E18" s="306" t="s">
        <v>80</v>
      </c>
      <c r="F18" s="302" t="s">
        <v>2758</v>
      </c>
      <c r="G18" s="302"/>
      <c r="H18" s="302"/>
      <c r="I18" s="302"/>
      <c r="J18" s="302"/>
      <c r="K18" s="300"/>
    </row>
    <row r="19" s="1" customFormat="1" ht="15" customHeight="1">
      <c r="B19" s="303"/>
      <c r="C19" s="304"/>
      <c r="D19" s="304"/>
      <c r="E19" s="306" t="s">
        <v>2759</v>
      </c>
      <c r="F19" s="302" t="s">
        <v>2760</v>
      </c>
      <c r="G19" s="302"/>
      <c r="H19" s="302"/>
      <c r="I19" s="302"/>
      <c r="J19" s="302"/>
      <c r="K19" s="300"/>
    </row>
    <row r="20" s="1" customFormat="1" ht="15" customHeight="1">
      <c r="B20" s="303"/>
      <c r="C20" s="304"/>
      <c r="D20" s="304"/>
      <c r="E20" s="306" t="s">
        <v>2761</v>
      </c>
      <c r="F20" s="302" t="s">
        <v>2762</v>
      </c>
      <c r="G20" s="302"/>
      <c r="H20" s="302"/>
      <c r="I20" s="302"/>
      <c r="J20" s="302"/>
      <c r="K20" s="300"/>
    </row>
    <row r="21" s="1" customFormat="1" ht="15" customHeight="1">
      <c r="B21" s="303"/>
      <c r="C21" s="304"/>
      <c r="D21" s="304"/>
      <c r="E21" s="306" t="s">
        <v>2763</v>
      </c>
      <c r="F21" s="302" t="s">
        <v>2764</v>
      </c>
      <c r="G21" s="302"/>
      <c r="H21" s="302"/>
      <c r="I21" s="302"/>
      <c r="J21" s="302"/>
      <c r="K21" s="300"/>
    </row>
    <row r="22" s="1" customFormat="1" ht="15" customHeight="1">
      <c r="B22" s="303"/>
      <c r="C22" s="304"/>
      <c r="D22" s="304"/>
      <c r="E22" s="306" t="s">
        <v>2765</v>
      </c>
      <c r="F22" s="302" t="s">
        <v>2766</v>
      </c>
      <c r="G22" s="302"/>
      <c r="H22" s="302"/>
      <c r="I22" s="302"/>
      <c r="J22" s="302"/>
      <c r="K22" s="300"/>
    </row>
    <row r="23" s="1" customFormat="1" ht="15" customHeight="1">
      <c r="B23" s="303"/>
      <c r="C23" s="304"/>
      <c r="D23" s="304"/>
      <c r="E23" s="306" t="s">
        <v>2767</v>
      </c>
      <c r="F23" s="302" t="s">
        <v>2768</v>
      </c>
      <c r="G23" s="302"/>
      <c r="H23" s="302"/>
      <c r="I23" s="302"/>
      <c r="J23" s="302"/>
      <c r="K23" s="300"/>
    </row>
    <row r="24" s="1" customFormat="1" ht="12.75" customHeight="1">
      <c r="B24" s="303"/>
      <c r="C24" s="304"/>
      <c r="D24" s="304"/>
      <c r="E24" s="304"/>
      <c r="F24" s="304"/>
      <c r="G24" s="304"/>
      <c r="H24" s="304"/>
      <c r="I24" s="304"/>
      <c r="J24" s="304"/>
      <c r="K24" s="300"/>
    </row>
    <row r="25" s="1" customFormat="1" ht="15" customHeight="1">
      <c r="B25" s="303"/>
      <c r="C25" s="302" t="s">
        <v>2769</v>
      </c>
      <c r="D25" s="302"/>
      <c r="E25" s="302"/>
      <c r="F25" s="302"/>
      <c r="G25" s="302"/>
      <c r="H25" s="302"/>
      <c r="I25" s="302"/>
      <c r="J25" s="302"/>
      <c r="K25" s="300"/>
    </row>
    <row r="26" s="1" customFormat="1" ht="15" customHeight="1">
      <c r="B26" s="303"/>
      <c r="C26" s="302" t="s">
        <v>2770</v>
      </c>
      <c r="D26" s="302"/>
      <c r="E26" s="302"/>
      <c r="F26" s="302"/>
      <c r="G26" s="302"/>
      <c r="H26" s="302"/>
      <c r="I26" s="302"/>
      <c r="J26" s="302"/>
      <c r="K26" s="300"/>
    </row>
    <row r="27" s="1" customFormat="1" ht="15" customHeight="1">
      <c r="B27" s="303"/>
      <c r="C27" s="302"/>
      <c r="D27" s="302" t="s">
        <v>2771</v>
      </c>
      <c r="E27" s="302"/>
      <c r="F27" s="302"/>
      <c r="G27" s="302"/>
      <c r="H27" s="302"/>
      <c r="I27" s="302"/>
      <c r="J27" s="302"/>
      <c r="K27" s="300"/>
    </row>
    <row r="28" s="1" customFormat="1" ht="15" customHeight="1">
      <c r="B28" s="303"/>
      <c r="C28" s="304"/>
      <c r="D28" s="302" t="s">
        <v>2772</v>
      </c>
      <c r="E28" s="302"/>
      <c r="F28" s="302"/>
      <c r="G28" s="302"/>
      <c r="H28" s="302"/>
      <c r="I28" s="302"/>
      <c r="J28" s="302"/>
      <c r="K28" s="300"/>
    </row>
    <row r="29" s="1" customFormat="1" ht="12.75" customHeight="1">
      <c r="B29" s="303"/>
      <c r="C29" s="304"/>
      <c r="D29" s="304"/>
      <c r="E29" s="304"/>
      <c r="F29" s="304"/>
      <c r="G29" s="304"/>
      <c r="H29" s="304"/>
      <c r="I29" s="304"/>
      <c r="J29" s="304"/>
      <c r="K29" s="300"/>
    </row>
    <row r="30" s="1" customFormat="1" ht="15" customHeight="1">
      <c r="B30" s="303"/>
      <c r="C30" s="304"/>
      <c r="D30" s="302" t="s">
        <v>2773</v>
      </c>
      <c r="E30" s="302"/>
      <c r="F30" s="302"/>
      <c r="G30" s="302"/>
      <c r="H30" s="302"/>
      <c r="I30" s="302"/>
      <c r="J30" s="302"/>
      <c r="K30" s="300"/>
    </row>
    <row r="31" s="1" customFormat="1" ht="15" customHeight="1">
      <c r="B31" s="303"/>
      <c r="C31" s="304"/>
      <c r="D31" s="302" t="s">
        <v>2774</v>
      </c>
      <c r="E31" s="302"/>
      <c r="F31" s="302"/>
      <c r="G31" s="302"/>
      <c r="H31" s="302"/>
      <c r="I31" s="302"/>
      <c r="J31" s="302"/>
      <c r="K31" s="300"/>
    </row>
    <row r="32" s="1" customFormat="1" ht="12.75" customHeight="1">
      <c r="B32" s="303"/>
      <c r="C32" s="304"/>
      <c r="D32" s="304"/>
      <c r="E32" s="304"/>
      <c r="F32" s="304"/>
      <c r="G32" s="304"/>
      <c r="H32" s="304"/>
      <c r="I32" s="304"/>
      <c r="J32" s="304"/>
      <c r="K32" s="300"/>
    </row>
    <row r="33" s="1" customFormat="1" ht="15" customHeight="1">
      <c r="B33" s="303"/>
      <c r="C33" s="304"/>
      <c r="D33" s="302" t="s">
        <v>2775</v>
      </c>
      <c r="E33" s="302"/>
      <c r="F33" s="302"/>
      <c r="G33" s="302"/>
      <c r="H33" s="302"/>
      <c r="I33" s="302"/>
      <c r="J33" s="302"/>
      <c r="K33" s="300"/>
    </row>
    <row r="34" s="1" customFormat="1" ht="15" customHeight="1">
      <c r="B34" s="303"/>
      <c r="C34" s="304"/>
      <c r="D34" s="302" t="s">
        <v>2776</v>
      </c>
      <c r="E34" s="302"/>
      <c r="F34" s="302"/>
      <c r="G34" s="302"/>
      <c r="H34" s="302"/>
      <c r="I34" s="302"/>
      <c r="J34" s="302"/>
      <c r="K34" s="300"/>
    </row>
    <row r="35" s="1" customFormat="1" ht="15" customHeight="1">
      <c r="B35" s="303"/>
      <c r="C35" s="304"/>
      <c r="D35" s="302" t="s">
        <v>2777</v>
      </c>
      <c r="E35" s="302"/>
      <c r="F35" s="302"/>
      <c r="G35" s="302"/>
      <c r="H35" s="302"/>
      <c r="I35" s="302"/>
      <c r="J35" s="302"/>
      <c r="K35" s="300"/>
    </row>
    <row r="36" s="1" customFormat="1" ht="15" customHeight="1">
      <c r="B36" s="303"/>
      <c r="C36" s="304"/>
      <c r="D36" s="302"/>
      <c r="E36" s="305" t="s">
        <v>126</v>
      </c>
      <c r="F36" s="302"/>
      <c r="G36" s="302" t="s">
        <v>2778</v>
      </c>
      <c r="H36" s="302"/>
      <c r="I36" s="302"/>
      <c r="J36" s="302"/>
      <c r="K36" s="300"/>
    </row>
    <row r="37" s="1" customFormat="1" ht="30.75" customHeight="1">
      <c r="B37" s="303"/>
      <c r="C37" s="304"/>
      <c r="D37" s="302"/>
      <c r="E37" s="305" t="s">
        <v>2779</v>
      </c>
      <c r="F37" s="302"/>
      <c r="G37" s="302" t="s">
        <v>2780</v>
      </c>
      <c r="H37" s="302"/>
      <c r="I37" s="302"/>
      <c r="J37" s="302"/>
      <c r="K37" s="300"/>
    </row>
    <row r="38" s="1" customFormat="1" ht="15" customHeight="1">
      <c r="B38" s="303"/>
      <c r="C38" s="304"/>
      <c r="D38" s="302"/>
      <c r="E38" s="305" t="s">
        <v>54</v>
      </c>
      <c r="F38" s="302"/>
      <c r="G38" s="302" t="s">
        <v>2781</v>
      </c>
      <c r="H38" s="302"/>
      <c r="I38" s="302"/>
      <c r="J38" s="302"/>
      <c r="K38" s="300"/>
    </row>
    <row r="39" s="1" customFormat="1" ht="15" customHeight="1">
      <c r="B39" s="303"/>
      <c r="C39" s="304"/>
      <c r="D39" s="302"/>
      <c r="E39" s="305" t="s">
        <v>55</v>
      </c>
      <c r="F39" s="302"/>
      <c r="G39" s="302" t="s">
        <v>2782</v>
      </c>
      <c r="H39" s="302"/>
      <c r="I39" s="302"/>
      <c r="J39" s="302"/>
      <c r="K39" s="300"/>
    </row>
    <row r="40" s="1" customFormat="1" ht="15" customHeight="1">
      <c r="B40" s="303"/>
      <c r="C40" s="304"/>
      <c r="D40" s="302"/>
      <c r="E40" s="305" t="s">
        <v>127</v>
      </c>
      <c r="F40" s="302"/>
      <c r="G40" s="302" t="s">
        <v>2783</v>
      </c>
      <c r="H40" s="302"/>
      <c r="I40" s="302"/>
      <c r="J40" s="302"/>
      <c r="K40" s="300"/>
    </row>
    <row r="41" s="1" customFormat="1" ht="15" customHeight="1">
      <c r="B41" s="303"/>
      <c r="C41" s="304"/>
      <c r="D41" s="302"/>
      <c r="E41" s="305" t="s">
        <v>128</v>
      </c>
      <c r="F41" s="302"/>
      <c r="G41" s="302" t="s">
        <v>2784</v>
      </c>
      <c r="H41" s="302"/>
      <c r="I41" s="302"/>
      <c r="J41" s="302"/>
      <c r="K41" s="300"/>
    </row>
    <row r="42" s="1" customFormat="1" ht="15" customHeight="1">
      <c r="B42" s="303"/>
      <c r="C42" s="304"/>
      <c r="D42" s="302"/>
      <c r="E42" s="305" t="s">
        <v>2785</v>
      </c>
      <c r="F42" s="302"/>
      <c r="G42" s="302" t="s">
        <v>2786</v>
      </c>
      <c r="H42" s="302"/>
      <c r="I42" s="302"/>
      <c r="J42" s="302"/>
      <c r="K42" s="300"/>
    </row>
    <row r="43" s="1" customFormat="1" ht="15" customHeight="1">
      <c r="B43" s="303"/>
      <c r="C43" s="304"/>
      <c r="D43" s="302"/>
      <c r="E43" s="305"/>
      <c r="F43" s="302"/>
      <c r="G43" s="302" t="s">
        <v>2787</v>
      </c>
      <c r="H43" s="302"/>
      <c r="I43" s="302"/>
      <c r="J43" s="302"/>
      <c r="K43" s="300"/>
    </row>
    <row r="44" s="1" customFormat="1" ht="15" customHeight="1">
      <c r="B44" s="303"/>
      <c r="C44" s="304"/>
      <c r="D44" s="302"/>
      <c r="E44" s="305" t="s">
        <v>2788</v>
      </c>
      <c r="F44" s="302"/>
      <c r="G44" s="302" t="s">
        <v>2789</v>
      </c>
      <c r="H44" s="302"/>
      <c r="I44" s="302"/>
      <c r="J44" s="302"/>
      <c r="K44" s="300"/>
    </row>
    <row r="45" s="1" customFormat="1" ht="15" customHeight="1">
      <c r="B45" s="303"/>
      <c r="C45" s="304"/>
      <c r="D45" s="302"/>
      <c r="E45" s="305" t="s">
        <v>130</v>
      </c>
      <c r="F45" s="302"/>
      <c r="G45" s="302" t="s">
        <v>2790</v>
      </c>
      <c r="H45" s="302"/>
      <c r="I45" s="302"/>
      <c r="J45" s="302"/>
      <c r="K45" s="300"/>
    </row>
    <row r="46" s="1" customFormat="1" ht="12.75" customHeight="1">
      <c r="B46" s="303"/>
      <c r="C46" s="304"/>
      <c r="D46" s="302"/>
      <c r="E46" s="302"/>
      <c r="F46" s="302"/>
      <c r="G46" s="302"/>
      <c r="H46" s="302"/>
      <c r="I46" s="302"/>
      <c r="J46" s="302"/>
      <c r="K46" s="300"/>
    </row>
    <row r="47" s="1" customFormat="1" ht="15" customHeight="1">
      <c r="B47" s="303"/>
      <c r="C47" s="304"/>
      <c r="D47" s="302" t="s">
        <v>2791</v>
      </c>
      <c r="E47" s="302"/>
      <c r="F47" s="302"/>
      <c r="G47" s="302"/>
      <c r="H47" s="302"/>
      <c r="I47" s="302"/>
      <c r="J47" s="302"/>
      <c r="K47" s="300"/>
    </row>
    <row r="48" s="1" customFormat="1" ht="15" customHeight="1">
      <c r="B48" s="303"/>
      <c r="C48" s="304"/>
      <c r="D48" s="304"/>
      <c r="E48" s="302" t="s">
        <v>2792</v>
      </c>
      <c r="F48" s="302"/>
      <c r="G48" s="302"/>
      <c r="H48" s="302"/>
      <c r="I48" s="302"/>
      <c r="J48" s="302"/>
      <c r="K48" s="300"/>
    </row>
    <row r="49" s="1" customFormat="1" ht="15" customHeight="1">
      <c r="B49" s="303"/>
      <c r="C49" s="304"/>
      <c r="D49" s="304"/>
      <c r="E49" s="302" t="s">
        <v>2793</v>
      </c>
      <c r="F49" s="302"/>
      <c r="G49" s="302"/>
      <c r="H49" s="302"/>
      <c r="I49" s="302"/>
      <c r="J49" s="302"/>
      <c r="K49" s="300"/>
    </row>
    <row r="50" s="1" customFormat="1" ht="15" customHeight="1">
      <c r="B50" s="303"/>
      <c r="C50" s="304"/>
      <c r="D50" s="304"/>
      <c r="E50" s="302" t="s">
        <v>2794</v>
      </c>
      <c r="F50" s="302"/>
      <c r="G50" s="302"/>
      <c r="H50" s="302"/>
      <c r="I50" s="302"/>
      <c r="J50" s="302"/>
      <c r="K50" s="300"/>
    </row>
    <row r="51" s="1" customFormat="1" ht="15" customHeight="1">
      <c r="B51" s="303"/>
      <c r="C51" s="304"/>
      <c r="D51" s="302" t="s">
        <v>2795</v>
      </c>
      <c r="E51" s="302"/>
      <c r="F51" s="302"/>
      <c r="G51" s="302"/>
      <c r="H51" s="302"/>
      <c r="I51" s="302"/>
      <c r="J51" s="302"/>
      <c r="K51" s="300"/>
    </row>
    <row r="52" s="1" customFormat="1" ht="25.5" customHeight="1">
      <c r="B52" s="298"/>
      <c r="C52" s="299" t="s">
        <v>2796</v>
      </c>
      <c r="D52" s="299"/>
      <c r="E52" s="299"/>
      <c r="F52" s="299"/>
      <c r="G52" s="299"/>
      <c r="H52" s="299"/>
      <c r="I52" s="299"/>
      <c r="J52" s="299"/>
      <c r="K52" s="300"/>
    </row>
    <row r="53" s="1" customFormat="1" ht="5.25" customHeight="1">
      <c r="B53" s="298"/>
      <c r="C53" s="301"/>
      <c r="D53" s="301"/>
      <c r="E53" s="301"/>
      <c r="F53" s="301"/>
      <c r="G53" s="301"/>
      <c r="H53" s="301"/>
      <c r="I53" s="301"/>
      <c r="J53" s="301"/>
      <c r="K53" s="300"/>
    </row>
    <row r="54" s="1" customFormat="1" ht="15" customHeight="1">
      <c r="B54" s="298"/>
      <c r="C54" s="302" t="s">
        <v>2797</v>
      </c>
      <c r="D54" s="302"/>
      <c r="E54" s="302"/>
      <c r="F54" s="302"/>
      <c r="G54" s="302"/>
      <c r="H54" s="302"/>
      <c r="I54" s="302"/>
      <c r="J54" s="302"/>
      <c r="K54" s="300"/>
    </row>
    <row r="55" s="1" customFormat="1" ht="15" customHeight="1">
      <c r="B55" s="298"/>
      <c r="C55" s="302" t="s">
        <v>2798</v>
      </c>
      <c r="D55" s="302"/>
      <c r="E55" s="302"/>
      <c r="F55" s="302"/>
      <c r="G55" s="302"/>
      <c r="H55" s="302"/>
      <c r="I55" s="302"/>
      <c r="J55" s="302"/>
      <c r="K55" s="300"/>
    </row>
    <row r="56" s="1" customFormat="1" ht="12.75" customHeight="1">
      <c r="B56" s="298"/>
      <c r="C56" s="302"/>
      <c r="D56" s="302"/>
      <c r="E56" s="302"/>
      <c r="F56" s="302"/>
      <c r="G56" s="302"/>
      <c r="H56" s="302"/>
      <c r="I56" s="302"/>
      <c r="J56" s="302"/>
      <c r="K56" s="300"/>
    </row>
    <row r="57" s="1" customFormat="1" ht="15" customHeight="1">
      <c r="B57" s="298"/>
      <c r="C57" s="302" t="s">
        <v>2799</v>
      </c>
      <c r="D57" s="302"/>
      <c r="E57" s="302"/>
      <c r="F57" s="302"/>
      <c r="G57" s="302"/>
      <c r="H57" s="302"/>
      <c r="I57" s="302"/>
      <c r="J57" s="302"/>
      <c r="K57" s="300"/>
    </row>
    <row r="58" s="1" customFormat="1" ht="15" customHeight="1">
      <c r="B58" s="298"/>
      <c r="C58" s="304"/>
      <c r="D58" s="302" t="s">
        <v>2800</v>
      </c>
      <c r="E58" s="302"/>
      <c r="F58" s="302"/>
      <c r="G58" s="302"/>
      <c r="H58" s="302"/>
      <c r="I58" s="302"/>
      <c r="J58" s="302"/>
      <c r="K58" s="300"/>
    </row>
    <row r="59" s="1" customFormat="1" ht="15" customHeight="1">
      <c r="B59" s="298"/>
      <c r="C59" s="304"/>
      <c r="D59" s="302" t="s">
        <v>2801</v>
      </c>
      <c r="E59" s="302"/>
      <c r="F59" s="302"/>
      <c r="G59" s="302"/>
      <c r="H59" s="302"/>
      <c r="I59" s="302"/>
      <c r="J59" s="302"/>
      <c r="K59" s="300"/>
    </row>
    <row r="60" s="1" customFormat="1" ht="15" customHeight="1">
      <c r="B60" s="298"/>
      <c r="C60" s="304"/>
      <c r="D60" s="302" t="s">
        <v>2802</v>
      </c>
      <c r="E60" s="302"/>
      <c r="F60" s="302"/>
      <c r="G60" s="302"/>
      <c r="H60" s="302"/>
      <c r="I60" s="302"/>
      <c r="J60" s="302"/>
      <c r="K60" s="300"/>
    </row>
    <row r="61" s="1" customFormat="1" ht="15" customHeight="1">
      <c r="B61" s="298"/>
      <c r="C61" s="304"/>
      <c r="D61" s="302" t="s">
        <v>2803</v>
      </c>
      <c r="E61" s="302"/>
      <c r="F61" s="302"/>
      <c r="G61" s="302"/>
      <c r="H61" s="302"/>
      <c r="I61" s="302"/>
      <c r="J61" s="302"/>
      <c r="K61" s="300"/>
    </row>
    <row r="62" s="1" customFormat="1" ht="15" customHeight="1">
      <c r="B62" s="298"/>
      <c r="C62" s="304"/>
      <c r="D62" s="307" t="s">
        <v>2804</v>
      </c>
      <c r="E62" s="307"/>
      <c r="F62" s="307"/>
      <c r="G62" s="307"/>
      <c r="H62" s="307"/>
      <c r="I62" s="307"/>
      <c r="J62" s="307"/>
      <c r="K62" s="300"/>
    </row>
    <row r="63" s="1" customFormat="1" ht="15" customHeight="1">
      <c r="B63" s="298"/>
      <c r="C63" s="304"/>
      <c r="D63" s="302" t="s">
        <v>2805</v>
      </c>
      <c r="E63" s="302"/>
      <c r="F63" s="302"/>
      <c r="G63" s="302"/>
      <c r="H63" s="302"/>
      <c r="I63" s="302"/>
      <c r="J63" s="302"/>
      <c r="K63" s="300"/>
    </row>
    <row r="64" s="1" customFormat="1" ht="12.75" customHeight="1">
      <c r="B64" s="298"/>
      <c r="C64" s="304"/>
      <c r="D64" s="304"/>
      <c r="E64" s="308"/>
      <c r="F64" s="304"/>
      <c r="G64" s="304"/>
      <c r="H64" s="304"/>
      <c r="I64" s="304"/>
      <c r="J64" s="304"/>
      <c r="K64" s="300"/>
    </row>
    <row r="65" s="1" customFormat="1" ht="15" customHeight="1">
      <c r="B65" s="298"/>
      <c r="C65" s="304"/>
      <c r="D65" s="302" t="s">
        <v>2806</v>
      </c>
      <c r="E65" s="302"/>
      <c r="F65" s="302"/>
      <c r="G65" s="302"/>
      <c r="H65" s="302"/>
      <c r="I65" s="302"/>
      <c r="J65" s="302"/>
      <c r="K65" s="300"/>
    </row>
    <row r="66" s="1" customFormat="1" ht="15" customHeight="1">
      <c r="B66" s="298"/>
      <c r="C66" s="304"/>
      <c r="D66" s="307" t="s">
        <v>2807</v>
      </c>
      <c r="E66" s="307"/>
      <c r="F66" s="307"/>
      <c r="G66" s="307"/>
      <c r="H66" s="307"/>
      <c r="I66" s="307"/>
      <c r="J66" s="307"/>
      <c r="K66" s="300"/>
    </row>
    <row r="67" s="1" customFormat="1" ht="15" customHeight="1">
      <c r="B67" s="298"/>
      <c r="C67" s="304"/>
      <c r="D67" s="302" t="s">
        <v>2808</v>
      </c>
      <c r="E67" s="302"/>
      <c r="F67" s="302"/>
      <c r="G67" s="302"/>
      <c r="H67" s="302"/>
      <c r="I67" s="302"/>
      <c r="J67" s="302"/>
      <c r="K67" s="300"/>
    </row>
    <row r="68" s="1" customFormat="1" ht="15" customHeight="1">
      <c r="B68" s="298"/>
      <c r="C68" s="304"/>
      <c r="D68" s="302" t="s">
        <v>2809</v>
      </c>
      <c r="E68" s="302"/>
      <c r="F68" s="302"/>
      <c r="G68" s="302"/>
      <c r="H68" s="302"/>
      <c r="I68" s="302"/>
      <c r="J68" s="302"/>
      <c r="K68" s="300"/>
    </row>
    <row r="69" s="1" customFormat="1" ht="15" customHeight="1">
      <c r="B69" s="298"/>
      <c r="C69" s="304"/>
      <c r="D69" s="302" t="s">
        <v>2810</v>
      </c>
      <c r="E69" s="302"/>
      <c r="F69" s="302"/>
      <c r="G69" s="302"/>
      <c r="H69" s="302"/>
      <c r="I69" s="302"/>
      <c r="J69" s="302"/>
      <c r="K69" s="300"/>
    </row>
    <row r="70" s="1" customFormat="1" ht="15" customHeight="1">
      <c r="B70" s="298"/>
      <c r="C70" s="304"/>
      <c r="D70" s="302" t="s">
        <v>2811</v>
      </c>
      <c r="E70" s="302"/>
      <c r="F70" s="302"/>
      <c r="G70" s="302"/>
      <c r="H70" s="302"/>
      <c r="I70" s="302"/>
      <c r="J70" s="302"/>
      <c r="K70" s="300"/>
    </row>
    <row r="71" s="1" customFormat="1" ht="12.75" customHeight="1">
      <c r="B71" s="309"/>
      <c r="C71" s="310"/>
      <c r="D71" s="310"/>
      <c r="E71" s="310"/>
      <c r="F71" s="310"/>
      <c r="G71" s="310"/>
      <c r="H71" s="310"/>
      <c r="I71" s="310"/>
      <c r="J71" s="310"/>
      <c r="K71" s="311"/>
    </row>
    <row r="72" s="1" customFormat="1" ht="18.75" customHeight="1">
      <c r="B72" s="312"/>
      <c r="C72" s="312"/>
      <c r="D72" s="312"/>
      <c r="E72" s="312"/>
      <c r="F72" s="312"/>
      <c r="G72" s="312"/>
      <c r="H72" s="312"/>
      <c r="I72" s="312"/>
      <c r="J72" s="312"/>
      <c r="K72" s="313"/>
    </row>
    <row r="73" s="1" customFormat="1" ht="18.75" customHeight="1">
      <c r="B73" s="313"/>
      <c r="C73" s="313"/>
      <c r="D73" s="313"/>
      <c r="E73" s="313"/>
      <c r="F73" s="313"/>
      <c r="G73" s="313"/>
      <c r="H73" s="313"/>
      <c r="I73" s="313"/>
      <c r="J73" s="313"/>
      <c r="K73" s="313"/>
    </row>
    <row r="74" s="1" customFormat="1" ht="7.5" customHeight="1">
      <c r="B74" s="314"/>
      <c r="C74" s="315"/>
      <c r="D74" s="315"/>
      <c r="E74" s="315"/>
      <c r="F74" s="315"/>
      <c r="G74" s="315"/>
      <c r="H74" s="315"/>
      <c r="I74" s="315"/>
      <c r="J74" s="315"/>
      <c r="K74" s="316"/>
    </row>
    <row r="75" s="1" customFormat="1" ht="45" customHeight="1">
      <c r="B75" s="317"/>
      <c r="C75" s="318" t="s">
        <v>2812</v>
      </c>
      <c r="D75" s="318"/>
      <c r="E75" s="318"/>
      <c r="F75" s="318"/>
      <c r="G75" s="318"/>
      <c r="H75" s="318"/>
      <c r="I75" s="318"/>
      <c r="J75" s="318"/>
      <c r="K75" s="319"/>
    </row>
    <row r="76" s="1" customFormat="1" ht="17.25" customHeight="1">
      <c r="B76" s="317"/>
      <c r="C76" s="320" t="s">
        <v>2813</v>
      </c>
      <c r="D76" s="320"/>
      <c r="E76" s="320"/>
      <c r="F76" s="320" t="s">
        <v>2814</v>
      </c>
      <c r="G76" s="321"/>
      <c r="H76" s="320" t="s">
        <v>55</v>
      </c>
      <c r="I76" s="320" t="s">
        <v>58</v>
      </c>
      <c r="J76" s="320" t="s">
        <v>2815</v>
      </c>
      <c r="K76" s="319"/>
    </row>
    <row r="77" s="1" customFormat="1" ht="17.25" customHeight="1">
      <c r="B77" s="317"/>
      <c r="C77" s="322" t="s">
        <v>2816</v>
      </c>
      <c r="D77" s="322"/>
      <c r="E77" s="322"/>
      <c r="F77" s="323" t="s">
        <v>2817</v>
      </c>
      <c r="G77" s="324"/>
      <c r="H77" s="322"/>
      <c r="I77" s="322"/>
      <c r="J77" s="322" t="s">
        <v>2818</v>
      </c>
      <c r="K77" s="319"/>
    </row>
    <row r="78" s="1" customFormat="1" ht="5.25" customHeight="1">
      <c r="B78" s="317"/>
      <c r="C78" s="325"/>
      <c r="D78" s="325"/>
      <c r="E78" s="325"/>
      <c r="F78" s="325"/>
      <c r="G78" s="326"/>
      <c r="H78" s="325"/>
      <c r="I78" s="325"/>
      <c r="J78" s="325"/>
      <c r="K78" s="319"/>
    </row>
    <row r="79" s="1" customFormat="1" ht="15" customHeight="1">
      <c r="B79" s="317"/>
      <c r="C79" s="305" t="s">
        <v>54</v>
      </c>
      <c r="D79" s="327"/>
      <c r="E79" s="327"/>
      <c r="F79" s="328" t="s">
        <v>2819</v>
      </c>
      <c r="G79" s="329"/>
      <c r="H79" s="305" t="s">
        <v>2820</v>
      </c>
      <c r="I79" s="305" t="s">
        <v>2821</v>
      </c>
      <c r="J79" s="305">
        <v>20</v>
      </c>
      <c r="K79" s="319"/>
    </row>
    <row r="80" s="1" customFormat="1" ht="15" customHeight="1">
      <c r="B80" s="317"/>
      <c r="C80" s="305" t="s">
        <v>2822</v>
      </c>
      <c r="D80" s="305"/>
      <c r="E80" s="305"/>
      <c r="F80" s="328" t="s">
        <v>2819</v>
      </c>
      <c r="G80" s="329"/>
      <c r="H80" s="305" t="s">
        <v>2823</v>
      </c>
      <c r="I80" s="305" t="s">
        <v>2821</v>
      </c>
      <c r="J80" s="305">
        <v>120</v>
      </c>
      <c r="K80" s="319"/>
    </row>
    <row r="81" s="1" customFormat="1" ht="15" customHeight="1">
      <c r="B81" s="330"/>
      <c r="C81" s="305" t="s">
        <v>2824</v>
      </c>
      <c r="D81" s="305"/>
      <c r="E81" s="305"/>
      <c r="F81" s="328" t="s">
        <v>2825</v>
      </c>
      <c r="G81" s="329"/>
      <c r="H81" s="305" t="s">
        <v>2826</v>
      </c>
      <c r="I81" s="305" t="s">
        <v>2821</v>
      </c>
      <c r="J81" s="305">
        <v>50</v>
      </c>
      <c r="K81" s="319"/>
    </row>
    <row r="82" s="1" customFormat="1" ht="15" customHeight="1">
      <c r="B82" s="330"/>
      <c r="C82" s="305" t="s">
        <v>2827</v>
      </c>
      <c r="D82" s="305"/>
      <c r="E82" s="305"/>
      <c r="F82" s="328" t="s">
        <v>2819</v>
      </c>
      <c r="G82" s="329"/>
      <c r="H82" s="305" t="s">
        <v>2828</v>
      </c>
      <c r="I82" s="305" t="s">
        <v>2829</v>
      </c>
      <c r="J82" s="305"/>
      <c r="K82" s="319"/>
    </row>
    <row r="83" s="1" customFormat="1" ht="15" customHeight="1">
      <c r="B83" s="330"/>
      <c r="C83" s="331" t="s">
        <v>2830</v>
      </c>
      <c r="D83" s="331"/>
      <c r="E83" s="331"/>
      <c r="F83" s="332" t="s">
        <v>2825</v>
      </c>
      <c r="G83" s="331"/>
      <c r="H83" s="331" t="s">
        <v>2831</v>
      </c>
      <c r="I83" s="331" t="s">
        <v>2821</v>
      </c>
      <c r="J83" s="331">
        <v>15</v>
      </c>
      <c r="K83" s="319"/>
    </row>
    <row r="84" s="1" customFormat="1" ht="15" customHeight="1">
      <c r="B84" s="330"/>
      <c r="C84" s="331" t="s">
        <v>2832</v>
      </c>
      <c r="D84" s="331"/>
      <c r="E84" s="331"/>
      <c r="F84" s="332" t="s">
        <v>2825</v>
      </c>
      <c r="G84" s="331"/>
      <c r="H84" s="331" t="s">
        <v>2833</v>
      </c>
      <c r="I84" s="331" t="s">
        <v>2821</v>
      </c>
      <c r="J84" s="331">
        <v>15</v>
      </c>
      <c r="K84" s="319"/>
    </row>
    <row r="85" s="1" customFormat="1" ht="15" customHeight="1">
      <c r="B85" s="330"/>
      <c r="C85" s="331" t="s">
        <v>2834</v>
      </c>
      <c r="D85" s="331"/>
      <c r="E85" s="331"/>
      <c r="F85" s="332" t="s">
        <v>2825</v>
      </c>
      <c r="G85" s="331"/>
      <c r="H85" s="331" t="s">
        <v>2835</v>
      </c>
      <c r="I85" s="331" t="s">
        <v>2821</v>
      </c>
      <c r="J85" s="331">
        <v>20</v>
      </c>
      <c r="K85" s="319"/>
    </row>
    <row r="86" s="1" customFormat="1" ht="15" customHeight="1">
      <c r="B86" s="330"/>
      <c r="C86" s="331" t="s">
        <v>2836</v>
      </c>
      <c r="D86" s="331"/>
      <c r="E86" s="331"/>
      <c r="F86" s="332" t="s">
        <v>2825</v>
      </c>
      <c r="G86" s="331"/>
      <c r="H86" s="331" t="s">
        <v>2837</v>
      </c>
      <c r="I86" s="331" t="s">
        <v>2821</v>
      </c>
      <c r="J86" s="331">
        <v>20</v>
      </c>
      <c r="K86" s="319"/>
    </row>
    <row r="87" s="1" customFormat="1" ht="15" customHeight="1">
      <c r="B87" s="330"/>
      <c r="C87" s="305" t="s">
        <v>2838</v>
      </c>
      <c r="D87" s="305"/>
      <c r="E87" s="305"/>
      <c r="F87" s="328" t="s">
        <v>2825</v>
      </c>
      <c r="G87" s="329"/>
      <c r="H87" s="305" t="s">
        <v>2839</v>
      </c>
      <c r="I87" s="305" t="s">
        <v>2821</v>
      </c>
      <c r="J87" s="305">
        <v>50</v>
      </c>
      <c r="K87" s="319"/>
    </row>
    <row r="88" s="1" customFormat="1" ht="15" customHeight="1">
      <c r="B88" s="330"/>
      <c r="C88" s="305" t="s">
        <v>2840</v>
      </c>
      <c r="D88" s="305"/>
      <c r="E88" s="305"/>
      <c r="F88" s="328" t="s">
        <v>2825</v>
      </c>
      <c r="G88" s="329"/>
      <c r="H88" s="305" t="s">
        <v>2841</v>
      </c>
      <c r="I88" s="305" t="s">
        <v>2821</v>
      </c>
      <c r="J88" s="305">
        <v>20</v>
      </c>
      <c r="K88" s="319"/>
    </row>
    <row r="89" s="1" customFormat="1" ht="15" customHeight="1">
      <c r="B89" s="330"/>
      <c r="C89" s="305" t="s">
        <v>2842</v>
      </c>
      <c r="D89" s="305"/>
      <c r="E89" s="305"/>
      <c r="F89" s="328" t="s">
        <v>2825</v>
      </c>
      <c r="G89" s="329"/>
      <c r="H89" s="305" t="s">
        <v>2843</v>
      </c>
      <c r="I89" s="305" t="s">
        <v>2821</v>
      </c>
      <c r="J89" s="305">
        <v>20</v>
      </c>
      <c r="K89" s="319"/>
    </row>
    <row r="90" s="1" customFormat="1" ht="15" customHeight="1">
      <c r="B90" s="330"/>
      <c r="C90" s="305" t="s">
        <v>2844</v>
      </c>
      <c r="D90" s="305"/>
      <c r="E90" s="305"/>
      <c r="F90" s="328" t="s">
        <v>2825</v>
      </c>
      <c r="G90" s="329"/>
      <c r="H90" s="305" t="s">
        <v>2845</v>
      </c>
      <c r="I90" s="305" t="s">
        <v>2821</v>
      </c>
      <c r="J90" s="305">
        <v>50</v>
      </c>
      <c r="K90" s="319"/>
    </row>
    <row r="91" s="1" customFormat="1" ht="15" customHeight="1">
      <c r="B91" s="330"/>
      <c r="C91" s="305" t="s">
        <v>2846</v>
      </c>
      <c r="D91" s="305"/>
      <c r="E91" s="305"/>
      <c r="F91" s="328" t="s">
        <v>2825</v>
      </c>
      <c r="G91" s="329"/>
      <c r="H91" s="305" t="s">
        <v>2846</v>
      </c>
      <c r="I91" s="305" t="s">
        <v>2821</v>
      </c>
      <c r="J91" s="305">
        <v>50</v>
      </c>
      <c r="K91" s="319"/>
    </row>
    <row r="92" s="1" customFormat="1" ht="15" customHeight="1">
      <c r="B92" s="330"/>
      <c r="C92" s="305" t="s">
        <v>2847</v>
      </c>
      <c r="D92" s="305"/>
      <c r="E92" s="305"/>
      <c r="F92" s="328" t="s">
        <v>2825</v>
      </c>
      <c r="G92" s="329"/>
      <c r="H92" s="305" t="s">
        <v>2848</v>
      </c>
      <c r="I92" s="305" t="s">
        <v>2821</v>
      </c>
      <c r="J92" s="305">
        <v>255</v>
      </c>
      <c r="K92" s="319"/>
    </row>
    <row r="93" s="1" customFormat="1" ht="15" customHeight="1">
      <c r="B93" s="330"/>
      <c r="C93" s="305" t="s">
        <v>2849</v>
      </c>
      <c r="D93" s="305"/>
      <c r="E93" s="305"/>
      <c r="F93" s="328" t="s">
        <v>2819</v>
      </c>
      <c r="G93" s="329"/>
      <c r="H93" s="305" t="s">
        <v>2850</v>
      </c>
      <c r="I93" s="305" t="s">
        <v>2851</v>
      </c>
      <c r="J93" s="305"/>
      <c r="K93" s="319"/>
    </row>
    <row r="94" s="1" customFormat="1" ht="15" customHeight="1">
      <c r="B94" s="330"/>
      <c r="C94" s="305" t="s">
        <v>2852</v>
      </c>
      <c r="D94" s="305"/>
      <c r="E94" s="305"/>
      <c r="F94" s="328" t="s">
        <v>2819</v>
      </c>
      <c r="G94" s="329"/>
      <c r="H94" s="305" t="s">
        <v>2853</v>
      </c>
      <c r="I94" s="305" t="s">
        <v>2854</v>
      </c>
      <c r="J94" s="305"/>
      <c r="K94" s="319"/>
    </row>
    <row r="95" s="1" customFormat="1" ht="15" customHeight="1">
      <c r="B95" s="330"/>
      <c r="C95" s="305" t="s">
        <v>2855</v>
      </c>
      <c r="D95" s="305"/>
      <c r="E95" s="305"/>
      <c r="F95" s="328" t="s">
        <v>2819</v>
      </c>
      <c r="G95" s="329"/>
      <c r="H95" s="305" t="s">
        <v>2855</v>
      </c>
      <c r="I95" s="305" t="s">
        <v>2854</v>
      </c>
      <c r="J95" s="305"/>
      <c r="K95" s="319"/>
    </row>
    <row r="96" s="1" customFormat="1" ht="15" customHeight="1">
      <c r="B96" s="330"/>
      <c r="C96" s="305" t="s">
        <v>39</v>
      </c>
      <c r="D96" s="305"/>
      <c r="E96" s="305"/>
      <c r="F96" s="328" t="s">
        <v>2819</v>
      </c>
      <c r="G96" s="329"/>
      <c r="H96" s="305" t="s">
        <v>2856</v>
      </c>
      <c r="I96" s="305" t="s">
        <v>2854</v>
      </c>
      <c r="J96" s="305"/>
      <c r="K96" s="319"/>
    </row>
    <row r="97" s="1" customFormat="1" ht="15" customHeight="1">
      <c r="B97" s="330"/>
      <c r="C97" s="305" t="s">
        <v>49</v>
      </c>
      <c r="D97" s="305"/>
      <c r="E97" s="305"/>
      <c r="F97" s="328" t="s">
        <v>2819</v>
      </c>
      <c r="G97" s="329"/>
      <c r="H97" s="305" t="s">
        <v>2857</v>
      </c>
      <c r="I97" s="305" t="s">
        <v>2854</v>
      </c>
      <c r="J97" s="305"/>
      <c r="K97" s="319"/>
    </row>
    <row r="98" s="1" customFormat="1" ht="15" customHeight="1">
      <c r="B98" s="333"/>
      <c r="C98" s="334"/>
      <c r="D98" s="334"/>
      <c r="E98" s="334"/>
      <c r="F98" s="334"/>
      <c r="G98" s="334"/>
      <c r="H98" s="334"/>
      <c r="I98" s="334"/>
      <c r="J98" s="334"/>
      <c r="K98" s="335"/>
    </row>
    <row r="99" s="1" customFormat="1" ht="18.75" customHeight="1">
      <c r="B99" s="336"/>
      <c r="C99" s="337"/>
      <c r="D99" s="337"/>
      <c r="E99" s="337"/>
      <c r="F99" s="337"/>
      <c r="G99" s="337"/>
      <c r="H99" s="337"/>
      <c r="I99" s="337"/>
      <c r="J99" s="337"/>
      <c r="K99" s="336"/>
    </row>
    <row r="100" s="1" customFormat="1" ht="18.75" customHeight="1">
      <c r="B100" s="313"/>
      <c r="C100" s="313"/>
      <c r="D100" s="313"/>
      <c r="E100" s="313"/>
      <c r="F100" s="313"/>
      <c r="G100" s="313"/>
      <c r="H100" s="313"/>
      <c r="I100" s="313"/>
      <c r="J100" s="313"/>
      <c r="K100" s="313"/>
    </row>
    <row r="101" s="1" customFormat="1" ht="7.5" customHeight="1">
      <c r="B101" s="314"/>
      <c r="C101" s="315"/>
      <c r="D101" s="315"/>
      <c r="E101" s="315"/>
      <c r="F101" s="315"/>
      <c r="G101" s="315"/>
      <c r="H101" s="315"/>
      <c r="I101" s="315"/>
      <c r="J101" s="315"/>
      <c r="K101" s="316"/>
    </row>
    <row r="102" s="1" customFormat="1" ht="45" customHeight="1">
      <c r="B102" s="317"/>
      <c r="C102" s="318" t="s">
        <v>2858</v>
      </c>
      <c r="D102" s="318"/>
      <c r="E102" s="318"/>
      <c r="F102" s="318"/>
      <c r="G102" s="318"/>
      <c r="H102" s="318"/>
      <c r="I102" s="318"/>
      <c r="J102" s="318"/>
      <c r="K102" s="319"/>
    </row>
    <row r="103" s="1" customFormat="1" ht="17.25" customHeight="1">
      <c r="B103" s="317"/>
      <c r="C103" s="320" t="s">
        <v>2813</v>
      </c>
      <c r="D103" s="320"/>
      <c r="E103" s="320"/>
      <c r="F103" s="320" t="s">
        <v>2814</v>
      </c>
      <c r="G103" s="321"/>
      <c r="H103" s="320" t="s">
        <v>55</v>
      </c>
      <c r="I103" s="320" t="s">
        <v>58</v>
      </c>
      <c r="J103" s="320" t="s">
        <v>2815</v>
      </c>
      <c r="K103" s="319"/>
    </row>
    <row r="104" s="1" customFormat="1" ht="17.25" customHeight="1">
      <c r="B104" s="317"/>
      <c r="C104" s="322" t="s">
        <v>2816</v>
      </c>
      <c r="D104" s="322"/>
      <c r="E104" s="322"/>
      <c r="F104" s="323" t="s">
        <v>2817</v>
      </c>
      <c r="G104" s="324"/>
      <c r="H104" s="322"/>
      <c r="I104" s="322"/>
      <c r="J104" s="322" t="s">
        <v>2818</v>
      </c>
      <c r="K104" s="319"/>
    </row>
    <row r="105" s="1" customFormat="1" ht="5.25" customHeight="1">
      <c r="B105" s="317"/>
      <c r="C105" s="320"/>
      <c r="D105" s="320"/>
      <c r="E105" s="320"/>
      <c r="F105" s="320"/>
      <c r="G105" s="338"/>
      <c r="H105" s="320"/>
      <c r="I105" s="320"/>
      <c r="J105" s="320"/>
      <c r="K105" s="319"/>
    </row>
    <row r="106" s="1" customFormat="1" ht="15" customHeight="1">
      <c r="B106" s="317"/>
      <c r="C106" s="305" t="s">
        <v>54</v>
      </c>
      <c r="D106" s="327"/>
      <c r="E106" s="327"/>
      <c r="F106" s="328" t="s">
        <v>2819</v>
      </c>
      <c r="G106" s="305"/>
      <c r="H106" s="305" t="s">
        <v>2859</v>
      </c>
      <c r="I106" s="305" t="s">
        <v>2821</v>
      </c>
      <c r="J106" s="305">
        <v>20</v>
      </c>
      <c r="K106" s="319"/>
    </row>
    <row r="107" s="1" customFormat="1" ht="15" customHeight="1">
      <c r="B107" s="317"/>
      <c r="C107" s="305" t="s">
        <v>2822</v>
      </c>
      <c r="D107" s="305"/>
      <c r="E107" s="305"/>
      <c r="F107" s="328" t="s">
        <v>2819</v>
      </c>
      <c r="G107" s="305"/>
      <c r="H107" s="305" t="s">
        <v>2859</v>
      </c>
      <c r="I107" s="305" t="s">
        <v>2821</v>
      </c>
      <c r="J107" s="305">
        <v>120</v>
      </c>
      <c r="K107" s="319"/>
    </row>
    <row r="108" s="1" customFormat="1" ht="15" customHeight="1">
      <c r="B108" s="330"/>
      <c r="C108" s="305" t="s">
        <v>2824</v>
      </c>
      <c r="D108" s="305"/>
      <c r="E108" s="305"/>
      <c r="F108" s="328" t="s">
        <v>2825</v>
      </c>
      <c r="G108" s="305"/>
      <c r="H108" s="305" t="s">
        <v>2859</v>
      </c>
      <c r="I108" s="305" t="s">
        <v>2821</v>
      </c>
      <c r="J108" s="305">
        <v>50</v>
      </c>
      <c r="K108" s="319"/>
    </row>
    <row r="109" s="1" customFormat="1" ht="15" customHeight="1">
      <c r="B109" s="330"/>
      <c r="C109" s="305" t="s">
        <v>2827</v>
      </c>
      <c r="D109" s="305"/>
      <c r="E109" s="305"/>
      <c r="F109" s="328" t="s">
        <v>2819</v>
      </c>
      <c r="G109" s="305"/>
      <c r="H109" s="305" t="s">
        <v>2859</v>
      </c>
      <c r="I109" s="305" t="s">
        <v>2829</v>
      </c>
      <c r="J109" s="305"/>
      <c r="K109" s="319"/>
    </row>
    <row r="110" s="1" customFormat="1" ht="15" customHeight="1">
      <c r="B110" s="330"/>
      <c r="C110" s="305" t="s">
        <v>2838</v>
      </c>
      <c r="D110" s="305"/>
      <c r="E110" s="305"/>
      <c r="F110" s="328" t="s">
        <v>2825</v>
      </c>
      <c r="G110" s="305"/>
      <c r="H110" s="305" t="s">
        <v>2859</v>
      </c>
      <c r="I110" s="305" t="s">
        <v>2821</v>
      </c>
      <c r="J110" s="305">
        <v>50</v>
      </c>
      <c r="K110" s="319"/>
    </row>
    <row r="111" s="1" customFormat="1" ht="15" customHeight="1">
      <c r="B111" s="330"/>
      <c r="C111" s="305" t="s">
        <v>2846</v>
      </c>
      <c r="D111" s="305"/>
      <c r="E111" s="305"/>
      <c r="F111" s="328" t="s">
        <v>2825</v>
      </c>
      <c r="G111" s="305"/>
      <c r="H111" s="305" t="s">
        <v>2859</v>
      </c>
      <c r="I111" s="305" t="s">
        <v>2821</v>
      </c>
      <c r="J111" s="305">
        <v>50</v>
      </c>
      <c r="K111" s="319"/>
    </row>
    <row r="112" s="1" customFormat="1" ht="15" customHeight="1">
      <c r="B112" s="330"/>
      <c r="C112" s="305" t="s">
        <v>2844</v>
      </c>
      <c r="D112" s="305"/>
      <c r="E112" s="305"/>
      <c r="F112" s="328" t="s">
        <v>2825</v>
      </c>
      <c r="G112" s="305"/>
      <c r="H112" s="305" t="s">
        <v>2859</v>
      </c>
      <c r="I112" s="305" t="s">
        <v>2821</v>
      </c>
      <c r="J112" s="305">
        <v>50</v>
      </c>
      <c r="K112" s="319"/>
    </row>
    <row r="113" s="1" customFormat="1" ht="15" customHeight="1">
      <c r="B113" s="330"/>
      <c r="C113" s="305" t="s">
        <v>54</v>
      </c>
      <c r="D113" s="305"/>
      <c r="E113" s="305"/>
      <c r="F113" s="328" t="s">
        <v>2819</v>
      </c>
      <c r="G113" s="305"/>
      <c r="H113" s="305" t="s">
        <v>2860</v>
      </c>
      <c r="I113" s="305" t="s">
        <v>2821</v>
      </c>
      <c r="J113" s="305">
        <v>20</v>
      </c>
      <c r="K113" s="319"/>
    </row>
    <row r="114" s="1" customFormat="1" ht="15" customHeight="1">
      <c r="B114" s="330"/>
      <c r="C114" s="305" t="s">
        <v>2861</v>
      </c>
      <c r="D114" s="305"/>
      <c r="E114" s="305"/>
      <c r="F114" s="328" t="s">
        <v>2819</v>
      </c>
      <c r="G114" s="305"/>
      <c r="H114" s="305" t="s">
        <v>2862</v>
      </c>
      <c r="I114" s="305" t="s">
        <v>2821</v>
      </c>
      <c r="J114" s="305">
        <v>120</v>
      </c>
      <c r="K114" s="319"/>
    </row>
    <row r="115" s="1" customFormat="1" ht="15" customHeight="1">
      <c r="B115" s="330"/>
      <c r="C115" s="305" t="s">
        <v>39</v>
      </c>
      <c r="D115" s="305"/>
      <c r="E115" s="305"/>
      <c r="F115" s="328" t="s">
        <v>2819</v>
      </c>
      <c r="G115" s="305"/>
      <c r="H115" s="305" t="s">
        <v>2863</v>
      </c>
      <c r="I115" s="305" t="s">
        <v>2854</v>
      </c>
      <c r="J115" s="305"/>
      <c r="K115" s="319"/>
    </row>
    <row r="116" s="1" customFormat="1" ht="15" customHeight="1">
      <c r="B116" s="330"/>
      <c r="C116" s="305" t="s">
        <v>49</v>
      </c>
      <c r="D116" s="305"/>
      <c r="E116" s="305"/>
      <c r="F116" s="328" t="s">
        <v>2819</v>
      </c>
      <c r="G116" s="305"/>
      <c r="H116" s="305" t="s">
        <v>2864</v>
      </c>
      <c r="I116" s="305" t="s">
        <v>2854</v>
      </c>
      <c r="J116" s="305"/>
      <c r="K116" s="319"/>
    </row>
    <row r="117" s="1" customFormat="1" ht="15" customHeight="1">
      <c r="B117" s="330"/>
      <c r="C117" s="305" t="s">
        <v>58</v>
      </c>
      <c r="D117" s="305"/>
      <c r="E117" s="305"/>
      <c r="F117" s="328" t="s">
        <v>2819</v>
      </c>
      <c r="G117" s="305"/>
      <c r="H117" s="305" t="s">
        <v>2865</v>
      </c>
      <c r="I117" s="305" t="s">
        <v>2866</v>
      </c>
      <c r="J117" s="305"/>
      <c r="K117" s="319"/>
    </row>
    <row r="118" s="1" customFormat="1" ht="15" customHeight="1">
      <c r="B118" s="333"/>
      <c r="C118" s="339"/>
      <c r="D118" s="339"/>
      <c r="E118" s="339"/>
      <c r="F118" s="339"/>
      <c r="G118" s="339"/>
      <c r="H118" s="339"/>
      <c r="I118" s="339"/>
      <c r="J118" s="339"/>
      <c r="K118" s="335"/>
    </row>
    <row r="119" s="1" customFormat="1" ht="18.75" customHeight="1">
      <c r="B119" s="340"/>
      <c r="C119" s="341"/>
      <c r="D119" s="341"/>
      <c r="E119" s="341"/>
      <c r="F119" s="342"/>
      <c r="G119" s="341"/>
      <c r="H119" s="341"/>
      <c r="I119" s="341"/>
      <c r="J119" s="341"/>
      <c r="K119" s="340"/>
    </row>
    <row r="120" s="1" customFormat="1" ht="18.75" customHeight="1">
      <c r="B120" s="313"/>
      <c r="C120" s="313"/>
      <c r="D120" s="313"/>
      <c r="E120" s="313"/>
      <c r="F120" s="313"/>
      <c r="G120" s="313"/>
      <c r="H120" s="313"/>
      <c r="I120" s="313"/>
      <c r="J120" s="313"/>
      <c r="K120" s="313"/>
    </row>
    <row r="121" s="1" customFormat="1" ht="7.5" customHeight="1">
      <c r="B121" s="343"/>
      <c r="C121" s="344"/>
      <c r="D121" s="344"/>
      <c r="E121" s="344"/>
      <c r="F121" s="344"/>
      <c r="G121" s="344"/>
      <c r="H121" s="344"/>
      <c r="I121" s="344"/>
      <c r="J121" s="344"/>
      <c r="K121" s="345"/>
    </row>
    <row r="122" s="1" customFormat="1" ht="45" customHeight="1">
      <c r="B122" s="346"/>
      <c r="C122" s="296" t="s">
        <v>2867</v>
      </c>
      <c r="D122" s="296"/>
      <c r="E122" s="296"/>
      <c r="F122" s="296"/>
      <c r="G122" s="296"/>
      <c r="H122" s="296"/>
      <c r="I122" s="296"/>
      <c r="J122" s="296"/>
      <c r="K122" s="347"/>
    </row>
    <row r="123" s="1" customFormat="1" ht="17.25" customHeight="1">
      <c r="B123" s="348"/>
      <c r="C123" s="320" t="s">
        <v>2813</v>
      </c>
      <c r="D123" s="320"/>
      <c r="E123" s="320"/>
      <c r="F123" s="320" t="s">
        <v>2814</v>
      </c>
      <c r="G123" s="321"/>
      <c r="H123" s="320" t="s">
        <v>55</v>
      </c>
      <c r="I123" s="320" t="s">
        <v>58</v>
      </c>
      <c r="J123" s="320" t="s">
        <v>2815</v>
      </c>
      <c r="K123" s="349"/>
    </row>
    <row r="124" s="1" customFormat="1" ht="17.25" customHeight="1">
      <c r="B124" s="348"/>
      <c r="C124" s="322" t="s">
        <v>2816</v>
      </c>
      <c r="D124" s="322"/>
      <c r="E124" s="322"/>
      <c r="F124" s="323" t="s">
        <v>2817</v>
      </c>
      <c r="G124" s="324"/>
      <c r="H124" s="322"/>
      <c r="I124" s="322"/>
      <c r="J124" s="322" t="s">
        <v>2818</v>
      </c>
      <c r="K124" s="349"/>
    </row>
    <row r="125" s="1" customFormat="1" ht="5.25" customHeight="1">
      <c r="B125" s="350"/>
      <c r="C125" s="325"/>
      <c r="D125" s="325"/>
      <c r="E125" s="325"/>
      <c r="F125" s="325"/>
      <c r="G125" s="351"/>
      <c r="H125" s="325"/>
      <c r="I125" s="325"/>
      <c r="J125" s="325"/>
      <c r="K125" s="352"/>
    </row>
    <row r="126" s="1" customFormat="1" ht="15" customHeight="1">
      <c r="B126" s="350"/>
      <c r="C126" s="305" t="s">
        <v>2822</v>
      </c>
      <c r="D126" s="327"/>
      <c r="E126" s="327"/>
      <c r="F126" s="328" t="s">
        <v>2819</v>
      </c>
      <c r="G126" s="305"/>
      <c r="H126" s="305" t="s">
        <v>2859</v>
      </c>
      <c r="I126" s="305" t="s">
        <v>2821</v>
      </c>
      <c r="J126" s="305">
        <v>120</v>
      </c>
      <c r="K126" s="353"/>
    </row>
    <row r="127" s="1" customFormat="1" ht="15" customHeight="1">
      <c r="B127" s="350"/>
      <c r="C127" s="305" t="s">
        <v>2868</v>
      </c>
      <c r="D127" s="305"/>
      <c r="E127" s="305"/>
      <c r="F127" s="328" t="s">
        <v>2819</v>
      </c>
      <c r="G127" s="305"/>
      <c r="H127" s="305" t="s">
        <v>2869</v>
      </c>
      <c r="I127" s="305" t="s">
        <v>2821</v>
      </c>
      <c r="J127" s="305" t="s">
        <v>2870</v>
      </c>
      <c r="K127" s="353"/>
    </row>
    <row r="128" s="1" customFormat="1" ht="15" customHeight="1">
      <c r="B128" s="350"/>
      <c r="C128" s="305" t="s">
        <v>2767</v>
      </c>
      <c r="D128" s="305"/>
      <c r="E128" s="305"/>
      <c r="F128" s="328" t="s">
        <v>2819</v>
      </c>
      <c r="G128" s="305"/>
      <c r="H128" s="305" t="s">
        <v>2871</v>
      </c>
      <c r="I128" s="305" t="s">
        <v>2821</v>
      </c>
      <c r="J128" s="305" t="s">
        <v>2870</v>
      </c>
      <c r="K128" s="353"/>
    </row>
    <row r="129" s="1" customFormat="1" ht="15" customHeight="1">
      <c r="B129" s="350"/>
      <c r="C129" s="305" t="s">
        <v>2830</v>
      </c>
      <c r="D129" s="305"/>
      <c r="E129" s="305"/>
      <c r="F129" s="328" t="s">
        <v>2825</v>
      </c>
      <c r="G129" s="305"/>
      <c r="H129" s="305" t="s">
        <v>2831</v>
      </c>
      <c r="I129" s="305" t="s">
        <v>2821</v>
      </c>
      <c r="J129" s="305">
        <v>15</v>
      </c>
      <c r="K129" s="353"/>
    </row>
    <row r="130" s="1" customFormat="1" ht="15" customHeight="1">
      <c r="B130" s="350"/>
      <c r="C130" s="331" t="s">
        <v>2832</v>
      </c>
      <c r="D130" s="331"/>
      <c r="E130" s="331"/>
      <c r="F130" s="332" t="s">
        <v>2825</v>
      </c>
      <c r="G130" s="331"/>
      <c r="H130" s="331" t="s">
        <v>2833</v>
      </c>
      <c r="I130" s="331" t="s">
        <v>2821</v>
      </c>
      <c r="J130" s="331">
        <v>15</v>
      </c>
      <c r="K130" s="353"/>
    </row>
    <row r="131" s="1" customFormat="1" ht="15" customHeight="1">
      <c r="B131" s="350"/>
      <c r="C131" s="331" t="s">
        <v>2834</v>
      </c>
      <c r="D131" s="331"/>
      <c r="E131" s="331"/>
      <c r="F131" s="332" t="s">
        <v>2825</v>
      </c>
      <c r="G131" s="331"/>
      <c r="H131" s="331" t="s">
        <v>2835</v>
      </c>
      <c r="I131" s="331" t="s">
        <v>2821</v>
      </c>
      <c r="J131" s="331">
        <v>20</v>
      </c>
      <c r="K131" s="353"/>
    </row>
    <row r="132" s="1" customFormat="1" ht="15" customHeight="1">
      <c r="B132" s="350"/>
      <c r="C132" s="331" t="s">
        <v>2836</v>
      </c>
      <c r="D132" s="331"/>
      <c r="E132" s="331"/>
      <c r="F132" s="332" t="s">
        <v>2825</v>
      </c>
      <c r="G132" s="331"/>
      <c r="H132" s="331" t="s">
        <v>2837</v>
      </c>
      <c r="I132" s="331" t="s">
        <v>2821</v>
      </c>
      <c r="J132" s="331">
        <v>20</v>
      </c>
      <c r="K132" s="353"/>
    </row>
    <row r="133" s="1" customFormat="1" ht="15" customHeight="1">
      <c r="B133" s="350"/>
      <c r="C133" s="305" t="s">
        <v>2824</v>
      </c>
      <c r="D133" s="305"/>
      <c r="E133" s="305"/>
      <c r="F133" s="328" t="s">
        <v>2825</v>
      </c>
      <c r="G133" s="305"/>
      <c r="H133" s="305" t="s">
        <v>2859</v>
      </c>
      <c r="I133" s="305" t="s">
        <v>2821</v>
      </c>
      <c r="J133" s="305">
        <v>50</v>
      </c>
      <c r="K133" s="353"/>
    </row>
    <row r="134" s="1" customFormat="1" ht="15" customHeight="1">
      <c r="B134" s="350"/>
      <c r="C134" s="305" t="s">
        <v>2838</v>
      </c>
      <c r="D134" s="305"/>
      <c r="E134" s="305"/>
      <c r="F134" s="328" t="s">
        <v>2825</v>
      </c>
      <c r="G134" s="305"/>
      <c r="H134" s="305" t="s">
        <v>2859</v>
      </c>
      <c r="I134" s="305" t="s">
        <v>2821</v>
      </c>
      <c r="J134" s="305">
        <v>50</v>
      </c>
      <c r="K134" s="353"/>
    </row>
    <row r="135" s="1" customFormat="1" ht="15" customHeight="1">
      <c r="B135" s="350"/>
      <c r="C135" s="305" t="s">
        <v>2844</v>
      </c>
      <c r="D135" s="305"/>
      <c r="E135" s="305"/>
      <c r="F135" s="328" t="s">
        <v>2825</v>
      </c>
      <c r="G135" s="305"/>
      <c r="H135" s="305" t="s">
        <v>2859</v>
      </c>
      <c r="I135" s="305" t="s">
        <v>2821</v>
      </c>
      <c r="J135" s="305">
        <v>50</v>
      </c>
      <c r="K135" s="353"/>
    </row>
    <row r="136" s="1" customFormat="1" ht="15" customHeight="1">
      <c r="B136" s="350"/>
      <c r="C136" s="305" t="s">
        <v>2846</v>
      </c>
      <c r="D136" s="305"/>
      <c r="E136" s="305"/>
      <c r="F136" s="328" t="s">
        <v>2825</v>
      </c>
      <c r="G136" s="305"/>
      <c r="H136" s="305" t="s">
        <v>2859</v>
      </c>
      <c r="I136" s="305" t="s">
        <v>2821</v>
      </c>
      <c r="J136" s="305">
        <v>50</v>
      </c>
      <c r="K136" s="353"/>
    </row>
    <row r="137" s="1" customFormat="1" ht="15" customHeight="1">
      <c r="B137" s="350"/>
      <c r="C137" s="305" t="s">
        <v>2847</v>
      </c>
      <c r="D137" s="305"/>
      <c r="E137" s="305"/>
      <c r="F137" s="328" t="s">
        <v>2825</v>
      </c>
      <c r="G137" s="305"/>
      <c r="H137" s="305" t="s">
        <v>2872</v>
      </c>
      <c r="I137" s="305" t="s">
        <v>2821</v>
      </c>
      <c r="J137" s="305">
        <v>255</v>
      </c>
      <c r="K137" s="353"/>
    </row>
    <row r="138" s="1" customFormat="1" ht="15" customHeight="1">
      <c r="B138" s="350"/>
      <c r="C138" s="305" t="s">
        <v>2849</v>
      </c>
      <c r="D138" s="305"/>
      <c r="E138" s="305"/>
      <c r="F138" s="328" t="s">
        <v>2819</v>
      </c>
      <c r="G138" s="305"/>
      <c r="H138" s="305" t="s">
        <v>2873</v>
      </c>
      <c r="I138" s="305" t="s">
        <v>2851</v>
      </c>
      <c r="J138" s="305"/>
      <c r="K138" s="353"/>
    </row>
    <row r="139" s="1" customFormat="1" ht="15" customHeight="1">
      <c r="B139" s="350"/>
      <c r="C139" s="305" t="s">
        <v>2852</v>
      </c>
      <c r="D139" s="305"/>
      <c r="E139" s="305"/>
      <c r="F139" s="328" t="s">
        <v>2819</v>
      </c>
      <c r="G139" s="305"/>
      <c r="H139" s="305" t="s">
        <v>2874</v>
      </c>
      <c r="I139" s="305" t="s">
        <v>2854</v>
      </c>
      <c r="J139" s="305"/>
      <c r="K139" s="353"/>
    </row>
    <row r="140" s="1" customFormat="1" ht="15" customHeight="1">
      <c r="B140" s="350"/>
      <c r="C140" s="305" t="s">
        <v>2855</v>
      </c>
      <c r="D140" s="305"/>
      <c r="E140" s="305"/>
      <c r="F140" s="328" t="s">
        <v>2819</v>
      </c>
      <c r="G140" s="305"/>
      <c r="H140" s="305" t="s">
        <v>2855</v>
      </c>
      <c r="I140" s="305" t="s">
        <v>2854</v>
      </c>
      <c r="J140" s="305"/>
      <c r="K140" s="353"/>
    </row>
    <row r="141" s="1" customFormat="1" ht="15" customHeight="1">
      <c r="B141" s="350"/>
      <c r="C141" s="305" t="s">
        <v>39</v>
      </c>
      <c r="D141" s="305"/>
      <c r="E141" s="305"/>
      <c r="F141" s="328" t="s">
        <v>2819</v>
      </c>
      <c r="G141" s="305"/>
      <c r="H141" s="305" t="s">
        <v>2875</v>
      </c>
      <c r="I141" s="305" t="s">
        <v>2854</v>
      </c>
      <c r="J141" s="305"/>
      <c r="K141" s="353"/>
    </row>
    <row r="142" s="1" customFormat="1" ht="15" customHeight="1">
      <c r="B142" s="350"/>
      <c r="C142" s="305" t="s">
        <v>2876</v>
      </c>
      <c r="D142" s="305"/>
      <c r="E142" s="305"/>
      <c r="F142" s="328" t="s">
        <v>2819</v>
      </c>
      <c r="G142" s="305"/>
      <c r="H142" s="305" t="s">
        <v>2877</v>
      </c>
      <c r="I142" s="305" t="s">
        <v>2854</v>
      </c>
      <c r="J142" s="305"/>
      <c r="K142" s="353"/>
    </row>
    <row r="143" s="1" customFormat="1" ht="15" customHeight="1">
      <c r="B143" s="354"/>
      <c r="C143" s="355"/>
      <c r="D143" s="355"/>
      <c r="E143" s="355"/>
      <c r="F143" s="355"/>
      <c r="G143" s="355"/>
      <c r="H143" s="355"/>
      <c r="I143" s="355"/>
      <c r="J143" s="355"/>
      <c r="K143" s="356"/>
    </row>
    <row r="144" s="1" customFormat="1" ht="18.75" customHeight="1">
      <c r="B144" s="341"/>
      <c r="C144" s="341"/>
      <c r="D144" s="341"/>
      <c r="E144" s="341"/>
      <c r="F144" s="342"/>
      <c r="G144" s="341"/>
      <c r="H144" s="341"/>
      <c r="I144" s="341"/>
      <c r="J144" s="341"/>
      <c r="K144" s="341"/>
    </row>
    <row r="145" s="1" customFormat="1" ht="18.75" customHeight="1">
      <c r="B145" s="313"/>
      <c r="C145" s="313"/>
      <c r="D145" s="313"/>
      <c r="E145" s="313"/>
      <c r="F145" s="313"/>
      <c r="G145" s="313"/>
      <c r="H145" s="313"/>
      <c r="I145" s="313"/>
      <c r="J145" s="313"/>
      <c r="K145" s="313"/>
    </row>
    <row r="146" s="1" customFormat="1" ht="7.5" customHeight="1">
      <c r="B146" s="314"/>
      <c r="C146" s="315"/>
      <c r="D146" s="315"/>
      <c r="E146" s="315"/>
      <c r="F146" s="315"/>
      <c r="G146" s="315"/>
      <c r="H146" s="315"/>
      <c r="I146" s="315"/>
      <c r="J146" s="315"/>
      <c r="K146" s="316"/>
    </row>
    <row r="147" s="1" customFormat="1" ht="45" customHeight="1">
      <c r="B147" s="317"/>
      <c r="C147" s="318" t="s">
        <v>2878</v>
      </c>
      <c r="D147" s="318"/>
      <c r="E147" s="318"/>
      <c r="F147" s="318"/>
      <c r="G147" s="318"/>
      <c r="H147" s="318"/>
      <c r="I147" s="318"/>
      <c r="J147" s="318"/>
      <c r="K147" s="319"/>
    </row>
    <row r="148" s="1" customFormat="1" ht="17.25" customHeight="1">
      <c r="B148" s="317"/>
      <c r="C148" s="320" t="s">
        <v>2813</v>
      </c>
      <c r="D148" s="320"/>
      <c r="E148" s="320"/>
      <c r="F148" s="320" t="s">
        <v>2814</v>
      </c>
      <c r="G148" s="321"/>
      <c r="H148" s="320" t="s">
        <v>55</v>
      </c>
      <c r="I148" s="320" t="s">
        <v>58</v>
      </c>
      <c r="J148" s="320" t="s">
        <v>2815</v>
      </c>
      <c r="K148" s="319"/>
    </row>
    <row r="149" s="1" customFormat="1" ht="17.25" customHeight="1">
      <c r="B149" s="317"/>
      <c r="C149" s="322" t="s">
        <v>2816</v>
      </c>
      <c r="D149" s="322"/>
      <c r="E149" s="322"/>
      <c r="F149" s="323" t="s">
        <v>2817</v>
      </c>
      <c r="G149" s="324"/>
      <c r="H149" s="322"/>
      <c r="I149" s="322"/>
      <c r="J149" s="322" t="s">
        <v>2818</v>
      </c>
      <c r="K149" s="319"/>
    </row>
    <row r="150" s="1" customFormat="1" ht="5.25" customHeight="1">
      <c r="B150" s="330"/>
      <c r="C150" s="325"/>
      <c r="D150" s="325"/>
      <c r="E150" s="325"/>
      <c r="F150" s="325"/>
      <c r="G150" s="326"/>
      <c r="H150" s="325"/>
      <c r="I150" s="325"/>
      <c r="J150" s="325"/>
      <c r="K150" s="353"/>
    </row>
    <row r="151" s="1" customFormat="1" ht="15" customHeight="1">
      <c r="B151" s="330"/>
      <c r="C151" s="357" t="s">
        <v>2822</v>
      </c>
      <c r="D151" s="305"/>
      <c r="E151" s="305"/>
      <c r="F151" s="358" t="s">
        <v>2819</v>
      </c>
      <c r="G151" s="305"/>
      <c r="H151" s="357" t="s">
        <v>2859</v>
      </c>
      <c r="I151" s="357" t="s">
        <v>2821</v>
      </c>
      <c r="J151" s="357">
        <v>120</v>
      </c>
      <c r="K151" s="353"/>
    </row>
    <row r="152" s="1" customFormat="1" ht="15" customHeight="1">
      <c r="B152" s="330"/>
      <c r="C152" s="357" t="s">
        <v>2868</v>
      </c>
      <c r="D152" s="305"/>
      <c r="E152" s="305"/>
      <c r="F152" s="358" t="s">
        <v>2819</v>
      </c>
      <c r="G152" s="305"/>
      <c r="H152" s="357" t="s">
        <v>2879</v>
      </c>
      <c r="I152" s="357" t="s">
        <v>2821</v>
      </c>
      <c r="J152" s="357" t="s">
        <v>2870</v>
      </c>
      <c r="K152" s="353"/>
    </row>
    <row r="153" s="1" customFormat="1" ht="15" customHeight="1">
      <c r="B153" s="330"/>
      <c r="C153" s="357" t="s">
        <v>2767</v>
      </c>
      <c r="D153" s="305"/>
      <c r="E153" s="305"/>
      <c r="F153" s="358" t="s">
        <v>2819</v>
      </c>
      <c r="G153" s="305"/>
      <c r="H153" s="357" t="s">
        <v>2880</v>
      </c>
      <c r="I153" s="357" t="s">
        <v>2821</v>
      </c>
      <c r="J153" s="357" t="s">
        <v>2870</v>
      </c>
      <c r="K153" s="353"/>
    </row>
    <row r="154" s="1" customFormat="1" ht="15" customHeight="1">
      <c r="B154" s="330"/>
      <c r="C154" s="357" t="s">
        <v>2824</v>
      </c>
      <c r="D154" s="305"/>
      <c r="E154" s="305"/>
      <c r="F154" s="358" t="s">
        <v>2825</v>
      </c>
      <c r="G154" s="305"/>
      <c r="H154" s="357" t="s">
        <v>2859</v>
      </c>
      <c r="I154" s="357" t="s">
        <v>2821</v>
      </c>
      <c r="J154" s="357">
        <v>50</v>
      </c>
      <c r="K154" s="353"/>
    </row>
    <row r="155" s="1" customFormat="1" ht="15" customHeight="1">
      <c r="B155" s="330"/>
      <c r="C155" s="357" t="s">
        <v>2827</v>
      </c>
      <c r="D155" s="305"/>
      <c r="E155" s="305"/>
      <c r="F155" s="358" t="s">
        <v>2819</v>
      </c>
      <c r="G155" s="305"/>
      <c r="H155" s="357" t="s">
        <v>2859</v>
      </c>
      <c r="I155" s="357" t="s">
        <v>2829</v>
      </c>
      <c r="J155" s="357"/>
      <c r="K155" s="353"/>
    </row>
    <row r="156" s="1" customFormat="1" ht="15" customHeight="1">
      <c r="B156" s="330"/>
      <c r="C156" s="357" t="s">
        <v>2838</v>
      </c>
      <c r="D156" s="305"/>
      <c r="E156" s="305"/>
      <c r="F156" s="358" t="s">
        <v>2825</v>
      </c>
      <c r="G156" s="305"/>
      <c r="H156" s="357" t="s">
        <v>2859</v>
      </c>
      <c r="I156" s="357" t="s">
        <v>2821</v>
      </c>
      <c r="J156" s="357">
        <v>50</v>
      </c>
      <c r="K156" s="353"/>
    </row>
    <row r="157" s="1" customFormat="1" ht="15" customHeight="1">
      <c r="B157" s="330"/>
      <c r="C157" s="357" t="s">
        <v>2846</v>
      </c>
      <c r="D157" s="305"/>
      <c r="E157" s="305"/>
      <c r="F157" s="358" t="s">
        <v>2825</v>
      </c>
      <c r="G157" s="305"/>
      <c r="H157" s="357" t="s">
        <v>2859</v>
      </c>
      <c r="I157" s="357" t="s">
        <v>2821</v>
      </c>
      <c r="J157" s="357">
        <v>50</v>
      </c>
      <c r="K157" s="353"/>
    </row>
    <row r="158" s="1" customFormat="1" ht="15" customHeight="1">
      <c r="B158" s="330"/>
      <c r="C158" s="357" t="s">
        <v>2844</v>
      </c>
      <c r="D158" s="305"/>
      <c r="E158" s="305"/>
      <c r="F158" s="358" t="s">
        <v>2825</v>
      </c>
      <c r="G158" s="305"/>
      <c r="H158" s="357" t="s">
        <v>2859</v>
      </c>
      <c r="I158" s="357" t="s">
        <v>2821</v>
      </c>
      <c r="J158" s="357">
        <v>50</v>
      </c>
      <c r="K158" s="353"/>
    </row>
    <row r="159" s="1" customFormat="1" ht="15" customHeight="1">
      <c r="B159" s="330"/>
      <c r="C159" s="357" t="s">
        <v>102</v>
      </c>
      <c r="D159" s="305"/>
      <c r="E159" s="305"/>
      <c r="F159" s="358" t="s">
        <v>2819</v>
      </c>
      <c r="G159" s="305"/>
      <c r="H159" s="357" t="s">
        <v>2881</v>
      </c>
      <c r="I159" s="357" t="s">
        <v>2821</v>
      </c>
      <c r="J159" s="357" t="s">
        <v>2882</v>
      </c>
      <c r="K159" s="353"/>
    </row>
    <row r="160" s="1" customFormat="1" ht="15" customHeight="1">
      <c r="B160" s="330"/>
      <c r="C160" s="357" t="s">
        <v>2883</v>
      </c>
      <c r="D160" s="305"/>
      <c r="E160" s="305"/>
      <c r="F160" s="358" t="s">
        <v>2819</v>
      </c>
      <c r="G160" s="305"/>
      <c r="H160" s="357" t="s">
        <v>2884</v>
      </c>
      <c r="I160" s="357" t="s">
        <v>2854</v>
      </c>
      <c r="J160" s="357"/>
      <c r="K160" s="353"/>
    </row>
    <row r="161" s="1" customFormat="1" ht="15" customHeight="1">
      <c r="B161" s="359"/>
      <c r="C161" s="339"/>
      <c r="D161" s="339"/>
      <c r="E161" s="339"/>
      <c r="F161" s="339"/>
      <c r="G161" s="339"/>
      <c r="H161" s="339"/>
      <c r="I161" s="339"/>
      <c r="J161" s="339"/>
      <c r="K161" s="360"/>
    </row>
    <row r="162" s="1" customFormat="1" ht="18.75" customHeight="1">
      <c r="B162" s="341"/>
      <c r="C162" s="351"/>
      <c r="D162" s="351"/>
      <c r="E162" s="351"/>
      <c r="F162" s="361"/>
      <c r="G162" s="351"/>
      <c r="H162" s="351"/>
      <c r="I162" s="351"/>
      <c r="J162" s="351"/>
      <c r="K162" s="341"/>
    </row>
    <row r="163" s="1" customFormat="1" ht="18.75" customHeight="1">
      <c r="B163" s="313"/>
      <c r="C163" s="313"/>
      <c r="D163" s="313"/>
      <c r="E163" s="313"/>
      <c r="F163" s="313"/>
      <c r="G163" s="313"/>
      <c r="H163" s="313"/>
      <c r="I163" s="313"/>
      <c r="J163" s="313"/>
      <c r="K163" s="313"/>
    </row>
    <row r="164" s="1" customFormat="1" ht="7.5" customHeight="1">
      <c r="B164" s="292"/>
      <c r="C164" s="293"/>
      <c r="D164" s="293"/>
      <c r="E164" s="293"/>
      <c r="F164" s="293"/>
      <c r="G164" s="293"/>
      <c r="H164" s="293"/>
      <c r="I164" s="293"/>
      <c r="J164" s="293"/>
      <c r="K164" s="294"/>
    </row>
    <row r="165" s="1" customFormat="1" ht="45" customHeight="1">
      <c r="B165" s="295"/>
      <c r="C165" s="296" t="s">
        <v>2885</v>
      </c>
      <c r="D165" s="296"/>
      <c r="E165" s="296"/>
      <c r="F165" s="296"/>
      <c r="G165" s="296"/>
      <c r="H165" s="296"/>
      <c r="I165" s="296"/>
      <c r="J165" s="296"/>
      <c r="K165" s="297"/>
    </row>
    <row r="166" s="1" customFormat="1" ht="17.25" customHeight="1">
      <c r="B166" s="295"/>
      <c r="C166" s="320" t="s">
        <v>2813</v>
      </c>
      <c r="D166" s="320"/>
      <c r="E166" s="320"/>
      <c r="F166" s="320" t="s">
        <v>2814</v>
      </c>
      <c r="G166" s="362"/>
      <c r="H166" s="363" t="s">
        <v>55</v>
      </c>
      <c r="I166" s="363" t="s">
        <v>58</v>
      </c>
      <c r="J166" s="320" t="s">
        <v>2815</v>
      </c>
      <c r="K166" s="297"/>
    </row>
    <row r="167" s="1" customFormat="1" ht="17.25" customHeight="1">
      <c r="B167" s="298"/>
      <c r="C167" s="322" t="s">
        <v>2816</v>
      </c>
      <c r="D167" s="322"/>
      <c r="E167" s="322"/>
      <c r="F167" s="323" t="s">
        <v>2817</v>
      </c>
      <c r="G167" s="364"/>
      <c r="H167" s="365"/>
      <c r="I167" s="365"/>
      <c r="J167" s="322" t="s">
        <v>2818</v>
      </c>
      <c r="K167" s="300"/>
    </row>
    <row r="168" s="1" customFormat="1" ht="5.25" customHeight="1">
      <c r="B168" s="330"/>
      <c r="C168" s="325"/>
      <c r="D168" s="325"/>
      <c r="E168" s="325"/>
      <c r="F168" s="325"/>
      <c r="G168" s="326"/>
      <c r="H168" s="325"/>
      <c r="I168" s="325"/>
      <c r="J168" s="325"/>
      <c r="K168" s="353"/>
    </row>
    <row r="169" s="1" customFormat="1" ht="15" customHeight="1">
      <c r="B169" s="330"/>
      <c r="C169" s="305" t="s">
        <v>2822</v>
      </c>
      <c r="D169" s="305"/>
      <c r="E169" s="305"/>
      <c r="F169" s="328" t="s">
        <v>2819</v>
      </c>
      <c r="G169" s="305"/>
      <c r="H169" s="305" t="s">
        <v>2859</v>
      </c>
      <c r="I169" s="305" t="s">
        <v>2821</v>
      </c>
      <c r="J169" s="305">
        <v>120</v>
      </c>
      <c r="K169" s="353"/>
    </row>
    <row r="170" s="1" customFormat="1" ht="15" customHeight="1">
      <c r="B170" s="330"/>
      <c r="C170" s="305" t="s">
        <v>2868</v>
      </c>
      <c r="D170" s="305"/>
      <c r="E170" s="305"/>
      <c r="F170" s="328" t="s">
        <v>2819</v>
      </c>
      <c r="G170" s="305"/>
      <c r="H170" s="305" t="s">
        <v>2869</v>
      </c>
      <c r="I170" s="305" t="s">
        <v>2821</v>
      </c>
      <c r="J170" s="305" t="s">
        <v>2870</v>
      </c>
      <c r="K170" s="353"/>
    </row>
    <row r="171" s="1" customFormat="1" ht="15" customHeight="1">
      <c r="B171" s="330"/>
      <c r="C171" s="305" t="s">
        <v>2767</v>
      </c>
      <c r="D171" s="305"/>
      <c r="E171" s="305"/>
      <c r="F171" s="328" t="s">
        <v>2819</v>
      </c>
      <c r="G171" s="305"/>
      <c r="H171" s="305" t="s">
        <v>2886</v>
      </c>
      <c r="I171" s="305" t="s">
        <v>2821</v>
      </c>
      <c r="J171" s="305" t="s">
        <v>2870</v>
      </c>
      <c r="K171" s="353"/>
    </row>
    <row r="172" s="1" customFormat="1" ht="15" customHeight="1">
      <c r="B172" s="330"/>
      <c r="C172" s="305" t="s">
        <v>2824</v>
      </c>
      <c r="D172" s="305"/>
      <c r="E172" s="305"/>
      <c r="F172" s="328" t="s">
        <v>2825</v>
      </c>
      <c r="G172" s="305"/>
      <c r="H172" s="305" t="s">
        <v>2886</v>
      </c>
      <c r="I172" s="305" t="s">
        <v>2821</v>
      </c>
      <c r="J172" s="305">
        <v>50</v>
      </c>
      <c r="K172" s="353"/>
    </row>
    <row r="173" s="1" customFormat="1" ht="15" customHeight="1">
      <c r="B173" s="330"/>
      <c r="C173" s="305" t="s">
        <v>2827</v>
      </c>
      <c r="D173" s="305"/>
      <c r="E173" s="305"/>
      <c r="F173" s="328" t="s">
        <v>2819</v>
      </c>
      <c r="G173" s="305"/>
      <c r="H173" s="305" t="s">
        <v>2886</v>
      </c>
      <c r="I173" s="305" t="s">
        <v>2829</v>
      </c>
      <c r="J173" s="305"/>
      <c r="K173" s="353"/>
    </row>
    <row r="174" s="1" customFormat="1" ht="15" customHeight="1">
      <c r="B174" s="330"/>
      <c r="C174" s="305" t="s">
        <v>2838</v>
      </c>
      <c r="D174" s="305"/>
      <c r="E174" s="305"/>
      <c r="F174" s="328" t="s">
        <v>2825</v>
      </c>
      <c r="G174" s="305"/>
      <c r="H174" s="305" t="s">
        <v>2886</v>
      </c>
      <c r="I174" s="305" t="s">
        <v>2821</v>
      </c>
      <c r="J174" s="305">
        <v>50</v>
      </c>
      <c r="K174" s="353"/>
    </row>
    <row r="175" s="1" customFormat="1" ht="15" customHeight="1">
      <c r="B175" s="330"/>
      <c r="C175" s="305" t="s">
        <v>2846</v>
      </c>
      <c r="D175" s="305"/>
      <c r="E175" s="305"/>
      <c r="F175" s="328" t="s">
        <v>2825</v>
      </c>
      <c r="G175" s="305"/>
      <c r="H175" s="305" t="s">
        <v>2886</v>
      </c>
      <c r="I175" s="305" t="s">
        <v>2821</v>
      </c>
      <c r="J175" s="305">
        <v>50</v>
      </c>
      <c r="K175" s="353"/>
    </row>
    <row r="176" s="1" customFormat="1" ht="15" customHeight="1">
      <c r="B176" s="330"/>
      <c r="C176" s="305" t="s">
        <v>2844</v>
      </c>
      <c r="D176" s="305"/>
      <c r="E176" s="305"/>
      <c r="F176" s="328" t="s">
        <v>2825</v>
      </c>
      <c r="G176" s="305"/>
      <c r="H176" s="305" t="s">
        <v>2886</v>
      </c>
      <c r="I176" s="305" t="s">
        <v>2821</v>
      </c>
      <c r="J176" s="305">
        <v>50</v>
      </c>
      <c r="K176" s="353"/>
    </row>
    <row r="177" s="1" customFormat="1" ht="15" customHeight="1">
      <c r="B177" s="330"/>
      <c r="C177" s="305" t="s">
        <v>126</v>
      </c>
      <c r="D177" s="305"/>
      <c r="E177" s="305"/>
      <c r="F177" s="328" t="s">
        <v>2819</v>
      </c>
      <c r="G177" s="305"/>
      <c r="H177" s="305" t="s">
        <v>2887</v>
      </c>
      <c r="I177" s="305" t="s">
        <v>2888</v>
      </c>
      <c r="J177" s="305"/>
      <c r="K177" s="353"/>
    </row>
    <row r="178" s="1" customFormat="1" ht="15" customHeight="1">
      <c r="B178" s="330"/>
      <c r="C178" s="305" t="s">
        <v>58</v>
      </c>
      <c r="D178" s="305"/>
      <c r="E178" s="305"/>
      <c r="F178" s="328" t="s">
        <v>2819</v>
      </c>
      <c r="G178" s="305"/>
      <c r="H178" s="305" t="s">
        <v>2889</v>
      </c>
      <c r="I178" s="305" t="s">
        <v>2890</v>
      </c>
      <c r="J178" s="305">
        <v>1</v>
      </c>
      <c r="K178" s="353"/>
    </row>
    <row r="179" s="1" customFormat="1" ht="15" customHeight="1">
      <c r="B179" s="330"/>
      <c r="C179" s="305" t="s">
        <v>54</v>
      </c>
      <c r="D179" s="305"/>
      <c r="E179" s="305"/>
      <c r="F179" s="328" t="s">
        <v>2819</v>
      </c>
      <c r="G179" s="305"/>
      <c r="H179" s="305" t="s">
        <v>2891</v>
      </c>
      <c r="I179" s="305" t="s">
        <v>2821</v>
      </c>
      <c r="J179" s="305">
        <v>20</v>
      </c>
      <c r="K179" s="353"/>
    </row>
    <row r="180" s="1" customFormat="1" ht="15" customHeight="1">
      <c r="B180" s="330"/>
      <c r="C180" s="305" t="s">
        <v>55</v>
      </c>
      <c r="D180" s="305"/>
      <c r="E180" s="305"/>
      <c r="F180" s="328" t="s">
        <v>2819</v>
      </c>
      <c r="G180" s="305"/>
      <c r="H180" s="305" t="s">
        <v>2892</v>
      </c>
      <c r="I180" s="305" t="s">
        <v>2821</v>
      </c>
      <c r="J180" s="305">
        <v>255</v>
      </c>
      <c r="K180" s="353"/>
    </row>
    <row r="181" s="1" customFormat="1" ht="15" customHeight="1">
      <c r="B181" s="330"/>
      <c r="C181" s="305" t="s">
        <v>127</v>
      </c>
      <c r="D181" s="305"/>
      <c r="E181" s="305"/>
      <c r="F181" s="328" t="s">
        <v>2819</v>
      </c>
      <c r="G181" s="305"/>
      <c r="H181" s="305" t="s">
        <v>2783</v>
      </c>
      <c r="I181" s="305" t="s">
        <v>2821</v>
      </c>
      <c r="J181" s="305">
        <v>10</v>
      </c>
      <c r="K181" s="353"/>
    </row>
    <row r="182" s="1" customFormat="1" ht="15" customHeight="1">
      <c r="B182" s="330"/>
      <c r="C182" s="305" t="s">
        <v>128</v>
      </c>
      <c r="D182" s="305"/>
      <c r="E182" s="305"/>
      <c r="F182" s="328" t="s">
        <v>2819</v>
      </c>
      <c r="G182" s="305"/>
      <c r="H182" s="305" t="s">
        <v>2893</v>
      </c>
      <c r="I182" s="305" t="s">
        <v>2854</v>
      </c>
      <c r="J182" s="305"/>
      <c r="K182" s="353"/>
    </row>
    <row r="183" s="1" customFormat="1" ht="15" customHeight="1">
      <c r="B183" s="330"/>
      <c r="C183" s="305" t="s">
        <v>2894</v>
      </c>
      <c r="D183" s="305"/>
      <c r="E183" s="305"/>
      <c r="F183" s="328" t="s">
        <v>2819</v>
      </c>
      <c r="G183" s="305"/>
      <c r="H183" s="305" t="s">
        <v>2895</v>
      </c>
      <c r="I183" s="305" t="s">
        <v>2854</v>
      </c>
      <c r="J183" s="305"/>
      <c r="K183" s="353"/>
    </row>
    <row r="184" s="1" customFormat="1" ht="15" customHeight="1">
      <c r="B184" s="330"/>
      <c r="C184" s="305" t="s">
        <v>2883</v>
      </c>
      <c r="D184" s="305"/>
      <c r="E184" s="305"/>
      <c r="F184" s="328" t="s">
        <v>2819</v>
      </c>
      <c r="G184" s="305"/>
      <c r="H184" s="305" t="s">
        <v>2896</v>
      </c>
      <c r="I184" s="305" t="s">
        <v>2854</v>
      </c>
      <c r="J184" s="305"/>
      <c r="K184" s="353"/>
    </row>
    <row r="185" s="1" customFormat="1" ht="15" customHeight="1">
      <c r="B185" s="330"/>
      <c r="C185" s="305" t="s">
        <v>130</v>
      </c>
      <c r="D185" s="305"/>
      <c r="E185" s="305"/>
      <c r="F185" s="328" t="s">
        <v>2825</v>
      </c>
      <c r="G185" s="305"/>
      <c r="H185" s="305" t="s">
        <v>2897</v>
      </c>
      <c r="I185" s="305" t="s">
        <v>2821</v>
      </c>
      <c r="J185" s="305">
        <v>50</v>
      </c>
      <c r="K185" s="353"/>
    </row>
    <row r="186" s="1" customFormat="1" ht="15" customHeight="1">
      <c r="B186" s="330"/>
      <c r="C186" s="305" t="s">
        <v>2898</v>
      </c>
      <c r="D186" s="305"/>
      <c r="E186" s="305"/>
      <c r="F186" s="328" t="s">
        <v>2825</v>
      </c>
      <c r="G186" s="305"/>
      <c r="H186" s="305" t="s">
        <v>2899</v>
      </c>
      <c r="I186" s="305" t="s">
        <v>2900</v>
      </c>
      <c r="J186" s="305"/>
      <c r="K186" s="353"/>
    </row>
    <row r="187" s="1" customFormat="1" ht="15" customHeight="1">
      <c r="B187" s="330"/>
      <c r="C187" s="305" t="s">
        <v>2901</v>
      </c>
      <c r="D187" s="305"/>
      <c r="E187" s="305"/>
      <c r="F187" s="328" t="s">
        <v>2825</v>
      </c>
      <c r="G187" s="305"/>
      <c r="H187" s="305" t="s">
        <v>2902</v>
      </c>
      <c r="I187" s="305" t="s">
        <v>2900</v>
      </c>
      <c r="J187" s="305"/>
      <c r="K187" s="353"/>
    </row>
    <row r="188" s="1" customFormat="1" ht="15" customHeight="1">
      <c r="B188" s="330"/>
      <c r="C188" s="305" t="s">
        <v>2903</v>
      </c>
      <c r="D188" s="305"/>
      <c r="E188" s="305"/>
      <c r="F188" s="328" t="s">
        <v>2825</v>
      </c>
      <c r="G188" s="305"/>
      <c r="H188" s="305" t="s">
        <v>2904</v>
      </c>
      <c r="I188" s="305" t="s">
        <v>2900</v>
      </c>
      <c r="J188" s="305"/>
      <c r="K188" s="353"/>
    </row>
    <row r="189" s="1" customFormat="1" ht="15" customHeight="1">
      <c r="B189" s="330"/>
      <c r="C189" s="366" t="s">
        <v>2905</v>
      </c>
      <c r="D189" s="305"/>
      <c r="E189" s="305"/>
      <c r="F189" s="328" t="s">
        <v>2825</v>
      </c>
      <c r="G189" s="305"/>
      <c r="H189" s="305" t="s">
        <v>2906</v>
      </c>
      <c r="I189" s="305" t="s">
        <v>2907</v>
      </c>
      <c r="J189" s="367" t="s">
        <v>2908</v>
      </c>
      <c r="K189" s="353"/>
    </row>
    <row r="190" s="1" customFormat="1" ht="15" customHeight="1">
      <c r="B190" s="330"/>
      <c r="C190" s="366" t="s">
        <v>43</v>
      </c>
      <c r="D190" s="305"/>
      <c r="E190" s="305"/>
      <c r="F190" s="328" t="s">
        <v>2819</v>
      </c>
      <c r="G190" s="305"/>
      <c r="H190" s="302" t="s">
        <v>2909</v>
      </c>
      <c r="I190" s="305" t="s">
        <v>2910</v>
      </c>
      <c r="J190" s="305"/>
      <c r="K190" s="353"/>
    </row>
    <row r="191" s="1" customFormat="1" ht="15" customHeight="1">
      <c r="B191" s="330"/>
      <c r="C191" s="366" t="s">
        <v>2911</v>
      </c>
      <c r="D191" s="305"/>
      <c r="E191" s="305"/>
      <c r="F191" s="328" t="s">
        <v>2819</v>
      </c>
      <c r="G191" s="305"/>
      <c r="H191" s="305" t="s">
        <v>2912</v>
      </c>
      <c r="I191" s="305" t="s">
        <v>2854</v>
      </c>
      <c r="J191" s="305"/>
      <c r="K191" s="353"/>
    </row>
    <row r="192" s="1" customFormat="1" ht="15" customHeight="1">
      <c r="B192" s="330"/>
      <c r="C192" s="366" t="s">
        <v>2913</v>
      </c>
      <c r="D192" s="305"/>
      <c r="E192" s="305"/>
      <c r="F192" s="328" t="s">
        <v>2819</v>
      </c>
      <c r="G192" s="305"/>
      <c r="H192" s="305" t="s">
        <v>2914</v>
      </c>
      <c r="I192" s="305" t="s">
        <v>2854</v>
      </c>
      <c r="J192" s="305"/>
      <c r="K192" s="353"/>
    </row>
    <row r="193" s="1" customFormat="1" ht="15" customHeight="1">
      <c r="B193" s="330"/>
      <c r="C193" s="366" t="s">
        <v>2915</v>
      </c>
      <c r="D193" s="305"/>
      <c r="E193" s="305"/>
      <c r="F193" s="328" t="s">
        <v>2825</v>
      </c>
      <c r="G193" s="305"/>
      <c r="H193" s="305" t="s">
        <v>2916</v>
      </c>
      <c r="I193" s="305" t="s">
        <v>2854</v>
      </c>
      <c r="J193" s="305"/>
      <c r="K193" s="353"/>
    </row>
    <row r="194" s="1" customFormat="1" ht="15" customHeight="1">
      <c r="B194" s="359"/>
      <c r="C194" s="368"/>
      <c r="D194" s="339"/>
      <c r="E194" s="339"/>
      <c r="F194" s="339"/>
      <c r="G194" s="339"/>
      <c r="H194" s="339"/>
      <c r="I194" s="339"/>
      <c r="J194" s="339"/>
      <c r="K194" s="360"/>
    </row>
    <row r="195" s="1" customFormat="1" ht="18.75" customHeight="1">
      <c r="B195" s="341"/>
      <c r="C195" s="351"/>
      <c r="D195" s="351"/>
      <c r="E195" s="351"/>
      <c r="F195" s="361"/>
      <c r="G195" s="351"/>
      <c r="H195" s="351"/>
      <c r="I195" s="351"/>
      <c r="J195" s="351"/>
      <c r="K195" s="341"/>
    </row>
    <row r="196" s="1" customFormat="1" ht="18.75" customHeight="1">
      <c r="B196" s="341"/>
      <c r="C196" s="351"/>
      <c r="D196" s="351"/>
      <c r="E196" s="351"/>
      <c r="F196" s="361"/>
      <c r="G196" s="351"/>
      <c r="H196" s="351"/>
      <c r="I196" s="351"/>
      <c r="J196" s="351"/>
      <c r="K196" s="341"/>
    </row>
    <row r="197" s="1" customFormat="1" ht="18.75" customHeight="1">
      <c r="B197" s="313"/>
      <c r="C197" s="313"/>
      <c r="D197" s="313"/>
      <c r="E197" s="313"/>
      <c r="F197" s="313"/>
      <c r="G197" s="313"/>
      <c r="H197" s="313"/>
      <c r="I197" s="313"/>
      <c r="J197" s="313"/>
      <c r="K197" s="313"/>
    </row>
    <row r="198" s="1" customFormat="1" ht="13.5">
      <c r="B198" s="292"/>
      <c r="C198" s="293"/>
      <c r="D198" s="293"/>
      <c r="E198" s="293"/>
      <c r="F198" s="293"/>
      <c r="G198" s="293"/>
      <c r="H198" s="293"/>
      <c r="I198" s="293"/>
      <c r="J198" s="293"/>
      <c r="K198" s="294"/>
    </row>
    <row r="199" s="1" customFormat="1" ht="21">
      <c r="B199" s="295"/>
      <c r="C199" s="296" t="s">
        <v>2917</v>
      </c>
      <c r="D199" s="296"/>
      <c r="E199" s="296"/>
      <c r="F199" s="296"/>
      <c r="G199" s="296"/>
      <c r="H199" s="296"/>
      <c r="I199" s="296"/>
      <c r="J199" s="296"/>
      <c r="K199" s="297"/>
    </row>
    <row r="200" s="1" customFormat="1" ht="25.5" customHeight="1">
      <c r="B200" s="295"/>
      <c r="C200" s="369" t="s">
        <v>2918</v>
      </c>
      <c r="D200" s="369"/>
      <c r="E200" s="369"/>
      <c r="F200" s="369" t="s">
        <v>2919</v>
      </c>
      <c r="G200" s="370"/>
      <c r="H200" s="369" t="s">
        <v>2920</v>
      </c>
      <c r="I200" s="369"/>
      <c r="J200" s="369"/>
      <c r="K200" s="297"/>
    </row>
    <row r="201" s="1" customFormat="1" ht="5.25" customHeight="1">
      <c r="B201" s="330"/>
      <c r="C201" s="325"/>
      <c r="D201" s="325"/>
      <c r="E201" s="325"/>
      <c r="F201" s="325"/>
      <c r="G201" s="351"/>
      <c r="H201" s="325"/>
      <c r="I201" s="325"/>
      <c r="J201" s="325"/>
      <c r="K201" s="353"/>
    </row>
    <row r="202" s="1" customFormat="1" ht="15" customHeight="1">
      <c r="B202" s="330"/>
      <c r="C202" s="305" t="s">
        <v>2910</v>
      </c>
      <c r="D202" s="305"/>
      <c r="E202" s="305"/>
      <c r="F202" s="328" t="s">
        <v>44</v>
      </c>
      <c r="G202" s="305"/>
      <c r="H202" s="305" t="s">
        <v>2921</v>
      </c>
      <c r="I202" s="305"/>
      <c r="J202" s="305"/>
      <c r="K202" s="353"/>
    </row>
    <row r="203" s="1" customFormat="1" ht="15" customHeight="1">
      <c r="B203" s="330"/>
      <c r="C203" s="305"/>
      <c r="D203" s="305"/>
      <c r="E203" s="305"/>
      <c r="F203" s="328" t="s">
        <v>45</v>
      </c>
      <c r="G203" s="305"/>
      <c r="H203" s="305" t="s">
        <v>2922</v>
      </c>
      <c r="I203" s="305"/>
      <c r="J203" s="305"/>
      <c r="K203" s="353"/>
    </row>
    <row r="204" s="1" customFormat="1" ht="15" customHeight="1">
      <c r="B204" s="330"/>
      <c r="C204" s="305"/>
      <c r="D204" s="305"/>
      <c r="E204" s="305"/>
      <c r="F204" s="328" t="s">
        <v>48</v>
      </c>
      <c r="G204" s="305"/>
      <c r="H204" s="305" t="s">
        <v>2923</v>
      </c>
      <c r="I204" s="305"/>
      <c r="J204" s="305"/>
      <c r="K204" s="353"/>
    </row>
    <row r="205" s="1" customFormat="1" ht="15" customHeight="1">
      <c r="B205" s="330"/>
      <c r="C205" s="305"/>
      <c r="D205" s="305"/>
      <c r="E205" s="305"/>
      <c r="F205" s="328" t="s">
        <v>46</v>
      </c>
      <c r="G205" s="305"/>
      <c r="H205" s="305" t="s">
        <v>2924</v>
      </c>
      <c r="I205" s="305"/>
      <c r="J205" s="305"/>
      <c r="K205" s="353"/>
    </row>
    <row r="206" s="1" customFormat="1" ht="15" customHeight="1">
      <c r="B206" s="330"/>
      <c r="C206" s="305"/>
      <c r="D206" s="305"/>
      <c r="E206" s="305"/>
      <c r="F206" s="328" t="s">
        <v>47</v>
      </c>
      <c r="G206" s="305"/>
      <c r="H206" s="305" t="s">
        <v>2925</v>
      </c>
      <c r="I206" s="305"/>
      <c r="J206" s="305"/>
      <c r="K206" s="353"/>
    </row>
    <row r="207" s="1" customFormat="1" ht="15" customHeight="1">
      <c r="B207" s="330"/>
      <c r="C207" s="305"/>
      <c r="D207" s="305"/>
      <c r="E207" s="305"/>
      <c r="F207" s="328"/>
      <c r="G207" s="305"/>
      <c r="H207" s="305"/>
      <c r="I207" s="305"/>
      <c r="J207" s="305"/>
      <c r="K207" s="353"/>
    </row>
    <row r="208" s="1" customFormat="1" ht="15" customHeight="1">
      <c r="B208" s="330"/>
      <c r="C208" s="305" t="s">
        <v>2866</v>
      </c>
      <c r="D208" s="305"/>
      <c r="E208" s="305"/>
      <c r="F208" s="328" t="s">
        <v>80</v>
      </c>
      <c r="G208" s="305"/>
      <c r="H208" s="305" t="s">
        <v>2926</v>
      </c>
      <c r="I208" s="305"/>
      <c r="J208" s="305"/>
      <c r="K208" s="353"/>
    </row>
    <row r="209" s="1" customFormat="1" ht="15" customHeight="1">
      <c r="B209" s="330"/>
      <c r="C209" s="305"/>
      <c r="D209" s="305"/>
      <c r="E209" s="305"/>
      <c r="F209" s="328" t="s">
        <v>2761</v>
      </c>
      <c r="G209" s="305"/>
      <c r="H209" s="305" t="s">
        <v>2762</v>
      </c>
      <c r="I209" s="305"/>
      <c r="J209" s="305"/>
      <c r="K209" s="353"/>
    </row>
    <row r="210" s="1" customFormat="1" ht="15" customHeight="1">
      <c r="B210" s="330"/>
      <c r="C210" s="305"/>
      <c r="D210" s="305"/>
      <c r="E210" s="305"/>
      <c r="F210" s="328" t="s">
        <v>2759</v>
      </c>
      <c r="G210" s="305"/>
      <c r="H210" s="305" t="s">
        <v>2927</v>
      </c>
      <c r="I210" s="305"/>
      <c r="J210" s="305"/>
      <c r="K210" s="353"/>
    </row>
    <row r="211" s="1" customFormat="1" ht="15" customHeight="1">
      <c r="B211" s="371"/>
      <c r="C211" s="305"/>
      <c r="D211" s="305"/>
      <c r="E211" s="305"/>
      <c r="F211" s="328" t="s">
        <v>2763</v>
      </c>
      <c r="G211" s="366"/>
      <c r="H211" s="357" t="s">
        <v>2764</v>
      </c>
      <c r="I211" s="357"/>
      <c r="J211" s="357"/>
      <c r="K211" s="372"/>
    </row>
    <row r="212" s="1" customFormat="1" ht="15" customHeight="1">
      <c r="B212" s="371"/>
      <c r="C212" s="305"/>
      <c r="D212" s="305"/>
      <c r="E212" s="305"/>
      <c r="F212" s="328" t="s">
        <v>2765</v>
      </c>
      <c r="G212" s="366"/>
      <c r="H212" s="357" t="s">
        <v>2928</v>
      </c>
      <c r="I212" s="357"/>
      <c r="J212" s="357"/>
      <c r="K212" s="372"/>
    </row>
    <row r="213" s="1" customFormat="1" ht="15" customHeight="1">
      <c r="B213" s="371"/>
      <c r="C213" s="305"/>
      <c r="D213" s="305"/>
      <c r="E213" s="305"/>
      <c r="F213" s="328"/>
      <c r="G213" s="366"/>
      <c r="H213" s="357"/>
      <c r="I213" s="357"/>
      <c r="J213" s="357"/>
      <c r="K213" s="372"/>
    </row>
    <row r="214" s="1" customFormat="1" ht="15" customHeight="1">
      <c r="B214" s="371"/>
      <c r="C214" s="305" t="s">
        <v>2890</v>
      </c>
      <c r="D214" s="305"/>
      <c r="E214" s="305"/>
      <c r="F214" s="328">
        <v>1</v>
      </c>
      <c r="G214" s="366"/>
      <c r="H214" s="357" t="s">
        <v>2929</v>
      </c>
      <c r="I214" s="357"/>
      <c r="J214" s="357"/>
      <c r="K214" s="372"/>
    </row>
    <row r="215" s="1" customFormat="1" ht="15" customHeight="1">
      <c r="B215" s="371"/>
      <c r="C215" s="305"/>
      <c r="D215" s="305"/>
      <c r="E215" s="305"/>
      <c r="F215" s="328">
        <v>2</v>
      </c>
      <c r="G215" s="366"/>
      <c r="H215" s="357" t="s">
        <v>2930</v>
      </c>
      <c r="I215" s="357"/>
      <c r="J215" s="357"/>
      <c r="K215" s="372"/>
    </row>
    <row r="216" s="1" customFormat="1" ht="15" customHeight="1">
      <c r="B216" s="371"/>
      <c r="C216" s="305"/>
      <c r="D216" s="305"/>
      <c r="E216" s="305"/>
      <c r="F216" s="328">
        <v>3</v>
      </c>
      <c r="G216" s="366"/>
      <c r="H216" s="357" t="s">
        <v>2931</v>
      </c>
      <c r="I216" s="357"/>
      <c r="J216" s="357"/>
      <c r="K216" s="372"/>
    </row>
    <row r="217" s="1" customFormat="1" ht="15" customHeight="1">
      <c r="B217" s="371"/>
      <c r="C217" s="305"/>
      <c r="D217" s="305"/>
      <c r="E217" s="305"/>
      <c r="F217" s="328">
        <v>4</v>
      </c>
      <c r="G217" s="366"/>
      <c r="H217" s="357" t="s">
        <v>2932</v>
      </c>
      <c r="I217" s="357"/>
      <c r="J217" s="357"/>
      <c r="K217" s="372"/>
    </row>
    <row r="218" s="1" customFormat="1" ht="12.75" customHeight="1">
      <c r="B218" s="373"/>
      <c r="C218" s="374"/>
      <c r="D218" s="374"/>
      <c r="E218" s="374"/>
      <c r="F218" s="374"/>
      <c r="G218" s="374"/>
      <c r="H218" s="374"/>
      <c r="I218" s="374"/>
      <c r="J218" s="374"/>
      <c r="K218" s="37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ALENA-PCLE\Petr</dc:creator>
  <cp:lastModifiedBy>ALENA-PCLE\Petr</cp:lastModifiedBy>
  <dcterms:created xsi:type="dcterms:W3CDTF">2023-12-22T18:45:29Z</dcterms:created>
  <dcterms:modified xsi:type="dcterms:W3CDTF">2023-12-22T18:45:38Z</dcterms:modified>
</cp:coreProperties>
</file>