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Work\-=GUŇKA=-\2023\077_XXX_XX_2023 FVE Srdce v domě – obec Klentnice\DPS\"/>
    </mc:Choice>
  </mc:AlternateContent>
  <xr:revisionPtr revIDLastSave="0" documentId="8_{183BF6D6-D5F3-4687-A4A4-1E572D8EC5CC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D.1.4.5-DPS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Stavba!$I$59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D.1.4.5-DPS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D.1.4.5-DPS Pol'!$A$1:$Y$147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G41" i="1"/>
  <c r="F41" i="1"/>
  <c r="H41" i="1" s="1"/>
  <c r="I41" i="1" s="1"/>
  <c r="G40" i="1"/>
  <c r="F40" i="1"/>
  <c r="G39" i="1"/>
  <c r="F39" i="1"/>
  <c r="G137" i="12"/>
  <c r="G8" i="12"/>
  <c r="V8" i="12"/>
  <c r="Q8" i="12"/>
  <c r="O8" i="12"/>
  <c r="M8" i="12"/>
  <c r="K8" i="12"/>
  <c r="I8" i="12"/>
  <c r="G26" i="12"/>
  <c r="V26" i="12"/>
  <c r="Q26" i="12"/>
  <c r="O26" i="12"/>
  <c r="M26" i="12"/>
  <c r="K26" i="12"/>
  <c r="I26" i="12"/>
  <c r="G49" i="12"/>
  <c r="V49" i="12"/>
  <c r="Q49" i="12"/>
  <c r="O49" i="12"/>
  <c r="M49" i="12"/>
  <c r="K49" i="12"/>
  <c r="I49" i="12"/>
  <c r="G56" i="12"/>
  <c r="V56" i="12"/>
  <c r="Q56" i="12"/>
  <c r="O56" i="12"/>
  <c r="M56" i="12"/>
  <c r="K56" i="12"/>
  <c r="I56" i="12"/>
  <c r="G63" i="12"/>
  <c r="V63" i="12"/>
  <c r="Q63" i="12"/>
  <c r="O63" i="12"/>
  <c r="M63" i="12"/>
  <c r="K63" i="12"/>
  <c r="I63" i="12"/>
  <c r="G77" i="12"/>
  <c r="V77" i="12"/>
  <c r="Q77" i="12"/>
  <c r="O77" i="12"/>
  <c r="M77" i="12"/>
  <c r="K77" i="12"/>
  <c r="I77" i="12"/>
  <c r="G97" i="12"/>
  <c r="V97" i="12"/>
  <c r="Q97" i="12"/>
  <c r="O97" i="12"/>
  <c r="M97" i="12"/>
  <c r="K97" i="12"/>
  <c r="I97" i="12"/>
  <c r="BA96" i="12"/>
  <c r="G9" i="12"/>
  <c r="AF9" i="12" s="1"/>
  <c r="I9" i="12"/>
  <c r="Z9" i="12" s="1"/>
  <c r="K9" i="12"/>
  <c r="AA9" i="12" s="1"/>
  <c r="M9" i="12"/>
  <c r="AB9" i="12" s="1"/>
  <c r="O9" i="12"/>
  <c r="Q9" i="12"/>
  <c r="V9" i="12"/>
  <c r="AE9" i="12" s="1"/>
  <c r="AC9" i="12"/>
  <c r="AD9" i="12"/>
  <c r="G10" i="12"/>
  <c r="AF137" i="12" s="1"/>
  <c r="I10" i="12"/>
  <c r="K10" i="12"/>
  <c r="O10" i="12"/>
  <c r="AC10" i="12" s="1"/>
  <c r="Q10" i="12"/>
  <c r="V10" i="12"/>
  <c r="Z10" i="12"/>
  <c r="AA10" i="12"/>
  <c r="AD10" i="12"/>
  <c r="AE10" i="12"/>
  <c r="G11" i="12"/>
  <c r="M11" i="12" s="1"/>
  <c r="AB11" i="12" s="1"/>
  <c r="I11" i="12"/>
  <c r="K11" i="12"/>
  <c r="AA11" i="12" s="1"/>
  <c r="O11" i="12"/>
  <c r="Q11" i="12"/>
  <c r="AD11" i="12" s="1"/>
  <c r="V11" i="12"/>
  <c r="AE11" i="12" s="1"/>
  <c r="Z11" i="12"/>
  <c r="AC11" i="12"/>
  <c r="AF11" i="12"/>
  <c r="G12" i="12"/>
  <c r="I12" i="12"/>
  <c r="Z12" i="12" s="1"/>
  <c r="K12" i="12"/>
  <c r="O12" i="12"/>
  <c r="AC12" i="12" s="1"/>
  <c r="Q12" i="12"/>
  <c r="V12" i="12"/>
  <c r="AA12" i="12"/>
  <c r="AD12" i="12"/>
  <c r="AE12" i="12"/>
  <c r="G13" i="12"/>
  <c r="AF13" i="12" s="1"/>
  <c r="I13" i="12"/>
  <c r="Z13" i="12" s="1"/>
  <c r="K13" i="12"/>
  <c r="AA13" i="12" s="1"/>
  <c r="M13" i="12"/>
  <c r="O13" i="12"/>
  <c r="Q13" i="12"/>
  <c r="V13" i="12"/>
  <c r="AE13" i="12" s="1"/>
  <c r="AB13" i="12"/>
  <c r="AC13" i="12"/>
  <c r="AD13" i="12"/>
  <c r="G14" i="12"/>
  <c r="M14" i="12" s="1"/>
  <c r="AB14" i="12" s="1"/>
  <c r="I14" i="12"/>
  <c r="K14" i="12"/>
  <c r="O14" i="12"/>
  <c r="AC14" i="12" s="1"/>
  <c r="Q14" i="12"/>
  <c r="AD14" i="12" s="1"/>
  <c r="V14" i="12"/>
  <c r="Z14" i="12"/>
  <c r="AA14" i="12"/>
  <c r="AE14" i="12"/>
  <c r="G15" i="12"/>
  <c r="M15" i="12" s="1"/>
  <c r="AB15" i="12" s="1"/>
  <c r="I15" i="12"/>
  <c r="K15" i="12"/>
  <c r="AA15" i="12" s="1"/>
  <c r="O15" i="12"/>
  <c r="Q15" i="12"/>
  <c r="AD15" i="12" s="1"/>
  <c r="V15" i="12"/>
  <c r="AE15" i="12" s="1"/>
  <c r="Z15" i="12"/>
  <c r="AC15" i="12"/>
  <c r="AF15" i="12"/>
  <c r="G16" i="12"/>
  <c r="I16" i="12"/>
  <c r="Z16" i="12" s="1"/>
  <c r="K16" i="12"/>
  <c r="O16" i="12"/>
  <c r="AC16" i="12" s="1"/>
  <c r="Q16" i="12"/>
  <c r="V16" i="12"/>
  <c r="AA16" i="12"/>
  <c r="AD16" i="12"/>
  <c r="AE16" i="12"/>
  <c r="G17" i="12"/>
  <c r="AF17" i="12" s="1"/>
  <c r="I17" i="12"/>
  <c r="Z17" i="12" s="1"/>
  <c r="K17" i="12"/>
  <c r="AA17" i="12" s="1"/>
  <c r="M17" i="12"/>
  <c r="O17" i="12"/>
  <c r="Q17" i="12"/>
  <c r="V17" i="12"/>
  <c r="AE17" i="12" s="1"/>
  <c r="AB17" i="12"/>
  <c r="AC17" i="12"/>
  <c r="AD17" i="12"/>
  <c r="G18" i="12"/>
  <c r="I18" i="12"/>
  <c r="K18" i="12"/>
  <c r="M18" i="12"/>
  <c r="AB18" i="12" s="1"/>
  <c r="O18" i="12"/>
  <c r="AC18" i="12" s="1"/>
  <c r="Q18" i="12"/>
  <c r="AD18" i="12" s="1"/>
  <c r="V18" i="12"/>
  <c r="Z18" i="12"/>
  <c r="AA18" i="12"/>
  <c r="AE18" i="12"/>
  <c r="AF18" i="12"/>
  <c r="G20" i="12"/>
  <c r="M20" i="12" s="1"/>
  <c r="AB20" i="12" s="1"/>
  <c r="I20" i="12"/>
  <c r="K20" i="12"/>
  <c r="AA20" i="12" s="1"/>
  <c r="O20" i="12"/>
  <c r="Q20" i="12"/>
  <c r="AD20" i="12" s="1"/>
  <c r="V20" i="12"/>
  <c r="AE20" i="12" s="1"/>
  <c r="Z20" i="12"/>
  <c r="AC20" i="12"/>
  <c r="AF20" i="12"/>
  <c r="G22" i="12"/>
  <c r="I22" i="12"/>
  <c r="K22" i="12"/>
  <c r="O22" i="12"/>
  <c r="AC22" i="12" s="1"/>
  <c r="Q22" i="12"/>
  <c r="V22" i="12"/>
  <c r="Z22" i="12"/>
  <c r="AA22" i="12"/>
  <c r="AD22" i="12"/>
  <c r="AE22" i="12"/>
  <c r="G24" i="12"/>
  <c r="AF24" i="12" s="1"/>
  <c r="I24" i="12"/>
  <c r="Z24" i="12" s="1"/>
  <c r="K24" i="12"/>
  <c r="AA24" i="12" s="1"/>
  <c r="M24" i="12"/>
  <c r="AB24" i="12" s="1"/>
  <c r="O24" i="12"/>
  <c r="Q24" i="12"/>
  <c r="V24" i="12"/>
  <c r="AE24" i="12" s="1"/>
  <c r="AC24" i="12"/>
  <c r="AD24" i="12"/>
  <c r="G27" i="12"/>
  <c r="I27" i="12"/>
  <c r="K27" i="12"/>
  <c r="M27" i="12"/>
  <c r="AB27" i="12" s="1"/>
  <c r="O27" i="12"/>
  <c r="AC27" i="12" s="1"/>
  <c r="Q27" i="12"/>
  <c r="V27" i="12"/>
  <c r="Z27" i="12"/>
  <c r="AA27" i="12"/>
  <c r="AD27" i="12"/>
  <c r="AE27" i="12"/>
  <c r="AF27" i="12"/>
  <c r="G29" i="12"/>
  <c r="M29" i="12" s="1"/>
  <c r="AB29" i="12" s="1"/>
  <c r="I29" i="12"/>
  <c r="K29" i="12"/>
  <c r="AA29" i="12" s="1"/>
  <c r="O29" i="12"/>
  <c r="Q29" i="12"/>
  <c r="AD29" i="12" s="1"/>
  <c r="V29" i="12"/>
  <c r="AE29" i="12" s="1"/>
  <c r="Z29" i="12"/>
  <c r="AC29" i="12"/>
  <c r="AF29" i="12"/>
  <c r="G30" i="12"/>
  <c r="I30" i="12"/>
  <c r="K30" i="12"/>
  <c r="O30" i="12"/>
  <c r="AC30" i="12" s="1"/>
  <c r="Q30" i="12"/>
  <c r="V30" i="12"/>
  <c r="AE30" i="12" s="1"/>
  <c r="Z30" i="12"/>
  <c r="AA30" i="12"/>
  <c r="AD30" i="12"/>
  <c r="G32" i="12"/>
  <c r="AF32" i="12" s="1"/>
  <c r="I32" i="12"/>
  <c r="Z32" i="12" s="1"/>
  <c r="K32" i="12"/>
  <c r="AA32" i="12" s="1"/>
  <c r="O32" i="12"/>
  <c r="Q32" i="12"/>
  <c r="V32" i="12"/>
  <c r="AE32" i="12" s="1"/>
  <c r="AC32" i="12"/>
  <c r="AD32" i="12"/>
  <c r="G33" i="12"/>
  <c r="M33" i="12" s="1"/>
  <c r="AB33" i="12" s="1"/>
  <c r="I33" i="12"/>
  <c r="K33" i="12"/>
  <c r="AA33" i="12" s="1"/>
  <c r="O33" i="12"/>
  <c r="AC33" i="12" s="1"/>
  <c r="Q33" i="12"/>
  <c r="AD33" i="12" s="1"/>
  <c r="V33" i="12"/>
  <c r="Z33" i="12"/>
  <c r="AE33" i="12"/>
  <c r="AF33" i="12"/>
  <c r="G34" i="12"/>
  <c r="M34" i="12" s="1"/>
  <c r="AB34" i="12" s="1"/>
  <c r="I34" i="12"/>
  <c r="K34" i="12"/>
  <c r="AA34" i="12" s="1"/>
  <c r="O34" i="12"/>
  <c r="Q34" i="12"/>
  <c r="AD34" i="12" s="1"/>
  <c r="V34" i="12"/>
  <c r="Z34" i="12"/>
  <c r="AC34" i="12"/>
  <c r="AE34" i="12"/>
  <c r="AF34" i="12"/>
  <c r="G35" i="12"/>
  <c r="I35" i="12"/>
  <c r="K35" i="12"/>
  <c r="O35" i="12"/>
  <c r="AC35" i="12" s="1"/>
  <c r="Q35" i="12"/>
  <c r="V35" i="12"/>
  <c r="AE35" i="12" s="1"/>
  <c r="Z35" i="12"/>
  <c r="AA35" i="12"/>
  <c r="AD35" i="12"/>
  <c r="G36" i="12"/>
  <c r="AF36" i="12" s="1"/>
  <c r="I36" i="12"/>
  <c r="Z36" i="12" s="1"/>
  <c r="K36" i="12"/>
  <c r="AA36" i="12" s="1"/>
  <c r="M36" i="12"/>
  <c r="AB36" i="12" s="1"/>
  <c r="O36" i="12"/>
  <c r="Q36" i="12"/>
  <c r="V36" i="12"/>
  <c r="AE36" i="12" s="1"/>
  <c r="AC36" i="12"/>
  <c r="AD36" i="12"/>
  <c r="G37" i="12"/>
  <c r="M37" i="12" s="1"/>
  <c r="AB37" i="12" s="1"/>
  <c r="I37" i="12"/>
  <c r="K37" i="12"/>
  <c r="AA37" i="12" s="1"/>
  <c r="O37" i="12"/>
  <c r="Q37" i="12"/>
  <c r="V37" i="12"/>
  <c r="Z37" i="12"/>
  <c r="AC37" i="12"/>
  <c r="AD37" i="12"/>
  <c r="AE37" i="12"/>
  <c r="G38" i="12"/>
  <c r="M38" i="12" s="1"/>
  <c r="AB38" i="12" s="1"/>
  <c r="I38" i="12"/>
  <c r="K38" i="12"/>
  <c r="AA38" i="12" s="1"/>
  <c r="O38" i="12"/>
  <c r="AC38" i="12" s="1"/>
  <c r="Q38" i="12"/>
  <c r="AD38" i="12" s="1"/>
  <c r="V38" i="12"/>
  <c r="AE38" i="12" s="1"/>
  <c r="Z38" i="12"/>
  <c r="AF38" i="12"/>
  <c r="G39" i="12"/>
  <c r="I39" i="12"/>
  <c r="Z39" i="12" s="1"/>
  <c r="K39" i="12"/>
  <c r="O39" i="12"/>
  <c r="AC39" i="12" s="1"/>
  <c r="Q39" i="12"/>
  <c r="V39" i="12"/>
  <c r="AA39" i="12"/>
  <c r="AD39" i="12"/>
  <c r="AE39" i="12"/>
  <c r="G40" i="12"/>
  <c r="AF40" i="12" s="1"/>
  <c r="I40" i="12"/>
  <c r="Z40" i="12" s="1"/>
  <c r="K40" i="12"/>
  <c r="O40" i="12"/>
  <c r="Q40" i="12"/>
  <c r="V40" i="12"/>
  <c r="AE40" i="12" s="1"/>
  <c r="AA40" i="12"/>
  <c r="AC40" i="12"/>
  <c r="AD40" i="12"/>
  <c r="G41" i="12"/>
  <c r="I41" i="12"/>
  <c r="K41" i="12"/>
  <c r="M41" i="12"/>
  <c r="AB41" i="12" s="1"/>
  <c r="O41" i="12"/>
  <c r="AC41" i="12" s="1"/>
  <c r="Q41" i="12"/>
  <c r="AD41" i="12" s="1"/>
  <c r="V41" i="12"/>
  <c r="Z41" i="12"/>
  <c r="AA41" i="12"/>
  <c r="AE41" i="12"/>
  <c r="AF41" i="12"/>
  <c r="G42" i="12"/>
  <c r="M42" i="12" s="1"/>
  <c r="AB42" i="12" s="1"/>
  <c r="I42" i="12"/>
  <c r="K42" i="12"/>
  <c r="AA42" i="12" s="1"/>
  <c r="O42" i="12"/>
  <c r="Q42" i="12"/>
  <c r="AD42" i="12" s="1"/>
  <c r="V42" i="12"/>
  <c r="Z42" i="12"/>
  <c r="AC42" i="12"/>
  <c r="AE42" i="12"/>
  <c r="AF42" i="12"/>
  <c r="G44" i="12"/>
  <c r="I44" i="12"/>
  <c r="K44" i="12"/>
  <c r="O44" i="12"/>
  <c r="AC44" i="12" s="1"/>
  <c r="Q44" i="12"/>
  <c r="V44" i="12"/>
  <c r="AE44" i="12" s="1"/>
  <c r="Z44" i="12"/>
  <c r="AA44" i="12"/>
  <c r="AD44" i="12"/>
  <c r="G46" i="12"/>
  <c r="AF46" i="12" s="1"/>
  <c r="I46" i="12"/>
  <c r="Z46" i="12" s="1"/>
  <c r="K46" i="12"/>
  <c r="AA46" i="12" s="1"/>
  <c r="M46" i="12"/>
  <c r="AB46" i="12" s="1"/>
  <c r="O46" i="12"/>
  <c r="Q46" i="12"/>
  <c r="V46" i="12"/>
  <c r="AE46" i="12" s="1"/>
  <c r="AC46" i="12"/>
  <c r="AD46" i="12"/>
  <c r="G47" i="12"/>
  <c r="AF47" i="12" s="1"/>
  <c r="I47" i="12"/>
  <c r="K47" i="12"/>
  <c r="O47" i="12"/>
  <c r="Q47" i="12"/>
  <c r="AD47" i="12" s="1"/>
  <c r="V47" i="12"/>
  <c r="Z47" i="12"/>
  <c r="AA47" i="12"/>
  <c r="AC47" i="12"/>
  <c r="AE47" i="12"/>
  <c r="G48" i="12"/>
  <c r="M48" i="12" s="1"/>
  <c r="AB48" i="12" s="1"/>
  <c r="I48" i="12"/>
  <c r="K48" i="12"/>
  <c r="AA48" i="12" s="1"/>
  <c r="O48" i="12"/>
  <c r="AC48" i="12" s="1"/>
  <c r="Q48" i="12"/>
  <c r="AD48" i="12" s="1"/>
  <c r="V48" i="12"/>
  <c r="Z48" i="12"/>
  <c r="AE48" i="12"/>
  <c r="AF48" i="12"/>
  <c r="G50" i="12"/>
  <c r="I50" i="12"/>
  <c r="Z50" i="12" s="1"/>
  <c r="K50" i="12"/>
  <c r="O50" i="12"/>
  <c r="AC50" i="12" s="1"/>
  <c r="Q50" i="12"/>
  <c r="V50" i="12"/>
  <c r="AA50" i="12"/>
  <c r="AD50" i="12"/>
  <c r="AE50" i="12"/>
  <c r="G51" i="12"/>
  <c r="AF51" i="12" s="1"/>
  <c r="I51" i="12"/>
  <c r="Z51" i="12" s="1"/>
  <c r="K51" i="12"/>
  <c r="M51" i="12"/>
  <c r="AB51" i="12" s="1"/>
  <c r="O51" i="12"/>
  <c r="Q51" i="12"/>
  <c r="V51" i="12"/>
  <c r="AE51" i="12" s="1"/>
  <c r="AA51" i="12"/>
  <c r="AC51" i="12"/>
  <c r="AD51" i="12"/>
  <c r="G52" i="12"/>
  <c r="AF52" i="12" s="1"/>
  <c r="I52" i="12"/>
  <c r="K52" i="12"/>
  <c r="AA52" i="12" s="1"/>
  <c r="M52" i="12"/>
  <c r="AB52" i="12" s="1"/>
  <c r="O52" i="12"/>
  <c r="Q52" i="12"/>
  <c r="V52" i="12"/>
  <c r="Z52" i="12"/>
  <c r="AC52" i="12"/>
  <c r="AD52" i="12"/>
  <c r="AE52" i="12"/>
  <c r="G54" i="12"/>
  <c r="M54" i="12" s="1"/>
  <c r="AB54" i="12" s="1"/>
  <c r="I54" i="12"/>
  <c r="K54" i="12"/>
  <c r="AA54" i="12" s="1"/>
  <c r="O54" i="12"/>
  <c r="AC54" i="12" s="1"/>
  <c r="Q54" i="12"/>
  <c r="AD54" i="12" s="1"/>
  <c r="V54" i="12"/>
  <c r="AE54" i="12" s="1"/>
  <c r="Z54" i="12"/>
  <c r="AF54" i="12"/>
  <c r="G57" i="12"/>
  <c r="I57" i="12"/>
  <c r="Z57" i="12" s="1"/>
  <c r="K57" i="12"/>
  <c r="O57" i="12"/>
  <c r="AC57" i="12" s="1"/>
  <c r="Q57" i="12"/>
  <c r="AD57" i="12" s="1"/>
  <c r="V57" i="12"/>
  <c r="AA57" i="12"/>
  <c r="AE57" i="12"/>
  <c r="G58" i="12"/>
  <c r="AF58" i="12" s="1"/>
  <c r="I58" i="12"/>
  <c r="Z58" i="12" s="1"/>
  <c r="K58" i="12"/>
  <c r="AA58" i="12" s="1"/>
  <c r="O58" i="12"/>
  <c r="Q58" i="12"/>
  <c r="V58" i="12"/>
  <c r="AE58" i="12" s="1"/>
  <c r="AC58" i="12"/>
  <c r="AD58" i="12"/>
  <c r="G59" i="12"/>
  <c r="M59" i="12" s="1"/>
  <c r="AB59" i="12" s="1"/>
  <c r="I59" i="12"/>
  <c r="K59" i="12"/>
  <c r="AA59" i="12" s="1"/>
  <c r="O59" i="12"/>
  <c r="AC59" i="12" s="1"/>
  <c r="Q59" i="12"/>
  <c r="AD59" i="12" s="1"/>
  <c r="V59" i="12"/>
  <c r="Z59" i="12"/>
  <c r="AE59" i="12"/>
  <c r="AF59" i="12"/>
  <c r="G60" i="12"/>
  <c r="M60" i="12" s="1"/>
  <c r="AB60" i="12" s="1"/>
  <c r="I60" i="12"/>
  <c r="K60" i="12"/>
  <c r="AA60" i="12" s="1"/>
  <c r="O60" i="12"/>
  <c r="Q60" i="12"/>
  <c r="AD60" i="12" s="1"/>
  <c r="V60" i="12"/>
  <c r="Z60" i="12"/>
  <c r="AC60" i="12"/>
  <c r="AE60" i="12"/>
  <c r="AF60" i="12"/>
  <c r="G61" i="12"/>
  <c r="I61" i="12"/>
  <c r="K61" i="12"/>
  <c r="O61" i="12"/>
  <c r="AC61" i="12" s="1"/>
  <c r="Q61" i="12"/>
  <c r="V61" i="12"/>
  <c r="AE61" i="12" s="1"/>
  <c r="Z61" i="12"/>
  <c r="AA61" i="12"/>
  <c r="AD61" i="12"/>
  <c r="G62" i="12"/>
  <c r="AF62" i="12" s="1"/>
  <c r="I62" i="12"/>
  <c r="Z62" i="12" s="1"/>
  <c r="K62" i="12"/>
  <c r="AA62" i="12" s="1"/>
  <c r="M62" i="12"/>
  <c r="AB62" i="12" s="1"/>
  <c r="O62" i="12"/>
  <c r="Q62" i="12"/>
  <c r="V62" i="12"/>
  <c r="AE62" i="12" s="1"/>
  <c r="AC62" i="12"/>
  <c r="AD62" i="12"/>
  <c r="G64" i="12"/>
  <c r="M64" i="12" s="1"/>
  <c r="AB64" i="12" s="1"/>
  <c r="I64" i="12"/>
  <c r="K64" i="12"/>
  <c r="AA64" i="12" s="1"/>
  <c r="O64" i="12"/>
  <c r="Q64" i="12"/>
  <c r="V64" i="12"/>
  <c r="Z64" i="12"/>
  <c r="AC64" i="12"/>
  <c r="AD64" i="12"/>
  <c r="AE64" i="12"/>
  <c r="G65" i="12"/>
  <c r="M65" i="12" s="1"/>
  <c r="AB65" i="12" s="1"/>
  <c r="I65" i="12"/>
  <c r="K65" i="12"/>
  <c r="AA65" i="12" s="1"/>
  <c r="O65" i="12"/>
  <c r="AC65" i="12" s="1"/>
  <c r="Q65" i="12"/>
  <c r="AD65" i="12" s="1"/>
  <c r="V65" i="12"/>
  <c r="AE65" i="12" s="1"/>
  <c r="Z65" i="12"/>
  <c r="AF65" i="12"/>
  <c r="G66" i="12"/>
  <c r="I66" i="12"/>
  <c r="Z66" i="12" s="1"/>
  <c r="K66" i="12"/>
  <c r="O66" i="12"/>
  <c r="AC66" i="12" s="1"/>
  <c r="Q66" i="12"/>
  <c r="V66" i="12"/>
  <c r="AA66" i="12"/>
  <c r="AD66" i="12"/>
  <c r="AE66" i="12"/>
  <c r="G67" i="12"/>
  <c r="AF67" i="12" s="1"/>
  <c r="I67" i="12"/>
  <c r="Z67" i="12" s="1"/>
  <c r="K67" i="12"/>
  <c r="O67" i="12"/>
  <c r="Q67" i="12"/>
  <c r="V67" i="12"/>
  <c r="AE67" i="12" s="1"/>
  <c r="AA67" i="12"/>
  <c r="AC67" i="12"/>
  <c r="AD67" i="12"/>
  <c r="G68" i="12"/>
  <c r="I68" i="12"/>
  <c r="K68" i="12"/>
  <c r="M68" i="12"/>
  <c r="AB68" i="12" s="1"/>
  <c r="O68" i="12"/>
  <c r="AC68" i="12" s="1"/>
  <c r="Q68" i="12"/>
  <c r="AD68" i="12" s="1"/>
  <c r="V68" i="12"/>
  <c r="Z68" i="12"/>
  <c r="AA68" i="12"/>
  <c r="AE68" i="12"/>
  <c r="AF68" i="12"/>
  <c r="G69" i="12"/>
  <c r="M69" i="12" s="1"/>
  <c r="AB69" i="12" s="1"/>
  <c r="I69" i="12"/>
  <c r="K69" i="12"/>
  <c r="AA69" i="12" s="1"/>
  <c r="O69" i="12"/>
  <c r="Q69" i="12"/>
  <c r="AD69" i="12" s="1"/>
  <c r="V69" i="12"/>
  <c r="Z69" i="12"/>
  <c r="AC69" i="12"/>
  <c r="AE69" i="12"/>
  <c r="AF69" i="12"/>
  <c r="G70" i="12"/>
  <c r="I70" i="12"/>
  <c r="K70" i="12"/>
  <c r="O70" i="12"/>
  <c r="AC70" i="12" s="1"/>
  <c r="Q70" i="12"/>
  <c r="V70" i="12"/>
  <c r="AE70" i="12" s="1"/>
  <c r="Z70" i="12"/>
  <c r="AA70" i="12"/>
  <c r="AD70" i="12"/>
  <c r="G71" i="12"/>
  <c r="AF71" i="12" s="1"/>
  <c r="I71" i="12"/>
  <c r="Z71" i="12" s="1"/>
  <c r="K71" i="12"/>
  <c r="AA71" i="12" s="1"/>
  <c r="M71" i="12"/>
  <c r="AB71" i="12" s="1"/>
  <c r="O71" i="12"/>
  <c r="Q71" i="12"/>
  <c r="V71" i="12"/>
  <c r="AE71" i="12" s="1"/>
  <c r="AC71" i="12"/>
  <c r="AD71" i="12"/>
  <c r="G73" i="12"/>
  <c r="AF73" i="12" s="1"/>
  <c r="I73" i="12"/>
  <c r="K73" i="12"/>
  <c r="O73" i="12"/>
  <c r="Q73" i="12"/>
  <c r="AD73" i="12" s="1"/>
  <c r="V73" i="12"/>
  <c r="Z73" i="12"/>
  <c r="AA73" i="12"/>
  <c r="AC73" i="12"/>
  <c r="AE73" i="12"/>
  <c r="G75" i="12"/>
  <c r="M75" i="12" s="1"/>
  <c r="AB75" i="12" s="1"/>
  <c r="I75" i="12"/>
  <c r="K75" i="12"/>
  <c r="AA75" i="12" s="1"/>
  <c r="O75" i="12"/>
  <c r="AC75" i="12" s="1"/>
  <c r="Q75" i="12"/>
  <c r="AD75" i="12" s="1"/>
  <c r="V75" i="12"/>
  <c r="Z75" i="12"/>
  <c r="AE75" i="12"/>
  <c r="AF75" i="12"/>
  <c r="G78" i="12"/>
  <c r="I78" i="12"/>
  <c r="Z78" i="12" s="1"/>
  <c r="K78" i="12"/>
  <c r="O78" i="12"/>
  <c r="AC78" i="12" s="1"/>
  <c r="Q78" i="12"/>
  <c r="V78" i="12"/>
  <c r="AA78" i="12"/>
  <c r="AD78" i="12"/>
  <c r="AE78" i="12"/>
  <c r="G79" i="12"/>
  <c r="AF79" i="12" s="1"/>
  <c r="I79" i="12"/>
  <c r="Z79" i="12" s="1"/>
  <c r="K79" i="12"/>
  <c r="M79" i="12"/>
  <c r="AB79" i="12" s="1"/>
  <c r="O79" i="12"/>
  <c r="Q79" i="12"/>
  <c r="V79" i="12"/>
  <c r="AE79" i="12" s="1"/>
  <c r="AA79" i="12"/>
  <c r="AC79" i="12"/>
  <c r="AD79" i="12"/>
  <c r="G80" i="12"/>
  <c r="I80" i="12"/>
  <c r="Z80" i="12" s="1"/>
  <c r="K80" i="12"/>
  <c r="AA80" i="12" s="1"/>
  <c r="M80" i="12"/>
  <c r="AB80" i="12" s="1"/>
  <c r="O80" i="12"/>
  <c r="Q80" i="12"/>
  <c r="V80" i="12"/>
  <c r="AC80" i="12"/>
  <c r="AD80" i="12"/>
  <c r="AE80" i="12"/>
  <c r="AF80" i="12"/>
  <c r="G81" i="12"/>
  <c r="M81" i="12" s="1"/>
  <c r="AB81" i="12" s="1"/>
  <c r="I81" i="12"/>
  <c r="K81" i="12"/>
  <c r="AA81" i="12" s="1"/>
  <c r="O81" i="12"/>
  <c r="Q81" i="12"/>
  <c r="AD81" i="12" s="1"/>
  <c r="V81" i="12"/>
  <c r="AE81" i="12" s="1"/>
  <c r="Z81" i="12"/>
  <c r="AC81" i="12"/>
  <c r="AF81" i="12"/>
  <c r="G82" i="12"/>
  <c r="I82" i="12"/>
  <c r="K82" i="12"/>
  <c r="O82" i="12"/>
  <c r="AC82" i="12" s="1"/>
  <c r="Q82" i="12"/>
  <c r="V82" i="12"/>
  <c r="AE82" i="12" s="1"/>
  <c r="Z82" i="12"/>
  <c r="AA82" i="12"/>
  <c r="AD82" i="12"/>
  <c r="G83" i="12"/>
  <c r="AF83" i="12" s="1"/>
  <c r="I83" i="12"/>
  <c r="Z83" i="12" s="1"/>
  <c r="K83" i="12"/>
  <c r="AA83" i="12" s="1"/>
  <c r="O83" i="12"/>
  <c r="Q83" i="12"/>
  <c r="V83" i="12"/>
  <c r="AE83" i="12" s="1"/>
  <c r="AC83" i="12"/>
  <c r="AD83" i="12"/>
  <c r="G84" i="12"/>
  <c r="M84" i="12" s="1"/>
  <c r="AB84" i="12" s="1"/>
  <c r="I84" i="12"/>
  <c r="K84" i="12"/>
  <c r="AA84" i="12" s="1"/>
  <c r="O84" i="12"/>
  <c r="AC84" i="12" s="1"/>
  <c r="Q84" i="12"/>
  <c r="AD84" i="12" s="1"/>
  <c r="V84" i="12"/>
  <c r="Z84" i="12"/>
  <c r="AE84" i="12"/>
  <c r="AF84" i="12"/>
  <c r="G85" i="12"/>
  <c r="M85" i="12" s="1"/>
  <c r="AB85" i="12" s="1"/>
  <c r="I85" i="12"/>
  <c r="K85" i="12"/>
  <c r="AA85" i="12" s="1"/>
  <c r="O85" i="12"/>
  <c r="Q85" i="12"/>
  <c r="AD85" i="12" s="1"/>
  <c r="V85" i="12"/>
  <c r="Z85" i="12"/>
  <c r="AC85" i="12"/>
  <c r="AE85" i="12"/>
  <c r="AF85" i="12"/>
  <c r="G86" i="12"/>
  <c r="I86" i="12"/>
  <c r="K86" i="12"/>
  <c r="O86" i="12"/>
  <c r="AC86" i="12" s="1"/>
  <c r="Q86" i="12"/>
  <c r="AD86" i="12" s="1"/>
  <c r="V86" i="12"/>
  <c r="AE86" i="12" s="1"/>
  <c r="Z86" i="12"/>
  <c r="AA86" i="12"/>
  <c r="G87" i="12"/>
  <c r="AF87" i="12" s="1"/>
  <c r="I87" i="12"/>
  <c r="Z87" i="12" s="1"/>
  <c r="K87" i="12"/>
  <c r="M87" i="12"/>
  <c r="AB87" i="12" s="1"/>
  <c r="O87" i="12"/>
  <c r="Q87" i="12"/>
  <c r="V87" i="12"/>
  <c r="AE87" i="12" s="1"/>
  <c r="AA87" i="12"/>
  <c r="AC87" i="12"/>
  <c r="AD87" i="12"/>
  <c r="G88" i="12"/>
  <c r="I88" i="12"/>
  <c r="Z88" i="12" s="1"/>
  <c r="K88" i="12"/>
  <c r="AA88" i="12" s="1"/>
  <c r="M88" i="12"/>
  <c r="AB88" i="12" s="1"/>
  <c r="O88" i="12"/>
  <c r="Q88" i="12"/>
  <c r="V88" i="12"/>
  <c r="AC88" i="12"/>
  <c r="AD88" i="12"/>
  <c r="AE88" i="12"/>
  <c r="AF88" i="12"/>
  <c r="G89" i="12"/>
  <c r="M89" i="12" s="1"/>
  <c r="AB89" i="12" s="1"/>
  <c r="I89" i="12"/>
  <c r="K89" i="12"/>
  <c r="O89" i="12"/>
  <c r="Q89" i="12"/>
  <c r="AD89" i="12" s="1"/>
  <c r="V89" i="12"/>
  <c r="AE89" i="12" s="1"/>
  <c r="Z89" i="12"/>
  <c r="AA89" i="12"/>
  <c r="AC89" i="12"/>
  <c r="AF89" i="12"/>
  <c r="G91" i="12"/>
  <c r="I91" i="12"/>
  <c r="Z91" i="12" s="1"/>
  <c r="K91" i="12"/>
  <c r="AA91" i="12" s="1"/>
  <c r="O91" i="12"/>
  <c r="AC91" i="12" s="1"/>
  <c r="Q91" i="12"/>
  <c r="AD91" i="12" s="1"/>
  <c r="V91" i="12"/>
  <c r="AE91" i="12"/>
  <c r="G92" i="12"/>
  <c r="AF92" i="12" s="1"/>
  <c r="I92" i="12"/>
  <c r="Z92" i="12" s="1"/>
  <c r="K92" i="12"/>
  <c r="O92" i="12"/>
  <c r="Q92" i="12"/>
  <c r="V92" i="12"/>
  <c r="AE92" i="12" s="1"/>
  <c r="AA92" i="12"/>
  <c r="AC92" i="12"/>
  <c r="AD92" i="12"/>
  <c r="G93" i="12"/>
  <c r="I93" i="12"/>
  <c r="K93" i="12"/>
  <c r="M93" i="12"/>
  <c r="AB93" i="12" s="1"/>
  <c r="O93" i="12"/>
  <c r="AC93" i="12" s="1"/>
  <c r="Q93" i="12"/>
  <c r="AD93" i="12" s="1"/>
  <c r="V93" i="12"/>
  <c r="Z93" i="12"/>
  <c r="AA93" i="12"/>
  <c r="AE93" i="12"/>
  <c r="AF93" i="12"/>
  <c r="G95" i="12"/>
  <c r="M95" i="12" s="1"/>
  <c r="AB95" i="12" s="1"/>
  <c r="I95" i="12"/>
  <c r="K95" i="12"/>
  <c r="O95" i="12"/>
  <c r="Q95" i="12"/>
  <c r="AD95" i="12" s="1"/>
  <c r="V95" i="12"/>
  <c r="AE95" i="12" s="1"/>
  <c r="Z95" i="12"/>
  <c r="AA95" i="12"/>
  <c r="AC95" i="12"/>
  <c r="G98" i="12"/>
  <c r="I98" i="12"/>
  <c r="K98" i="12"/>
  <c r="AA98" i="12" s="1"/>
  <c r="O98" i="12"/>
  <c r="AC98" i="12" s="1"/>
  <c r="Q98" i="12"/>
  <c r="AD98" i="12" s="1"/>
  <c r="V98" i="12"/>
  <c r="AE98" i="12" s="1"/>
  <c r="Z98" i="12"/>
  <c r="G99" i="12"/>
  <c r="M99" i="12" s="1"/>
  <c r="AB99" i="12" s="1"/>
  <c r="I99" i="12"/>
  <c r="Z99" i="12" s="1"/>
  <c r="K99" i="12"/>
  <c r="AA99" i="12" s="1"/>
  <c r="O99" i="12"/>
  <c r="Q99" i="12"/>
  <c r="V99" i="12"/>
  <c r="AC99" i="12"/>
  <c r="AD99" i="12"/>
  <c r="AE99" i="12"/>
  <c r="G100" i="12"/>
  <c r="I100" i="12"/>
  <c r="K100" i="12"/>
  <c r="AA100" i="12" s="1"/>
  <c r="M100" i="12"/>
  <c r="AB100" i="12" s="1"/>
  <c r="O100" i="12"/>
  <c r="AC100" i="12" s="1"/>
  <c r="Q100" i="12"/>
  <c r="V100" i="12"/>
  <c r="Z100" i="12"/>
  <c r="AD100" i="12"/>
  <c r="AE100" i="12"/>
  <c r="AF100" i="12"/>
  <c r="G101" i="12"/>
  <c r="I101" i="12"/>
  <c r="Z101" i="12" s="1"/>
  <c r="K101" i="12"/>
  <c r="M101" i="12"/>
  <c r="O101" i="12"/>
  <c r="AC101" i="12" s="1"/>
  <c r="Q101" i="12"/>
  <c r="AD101" i="12" s="1"/>
  <c r="V101" i="12"/>
  <c r="AE101" i="12" s="1"/>
  <c r="AA101" i="12"/>
  <c r="AB101" i="12"/>
  <c r="AF101" i="12"/>
  <c r="G102" i="12"/>
  <c r="AF102" i="12" s="1"/>
  <c r="I102" i="12"/>
  <c r="K102" i="12"/>
  <c r="O102" i="12"/>
  <c r="Q102" i="12"/>
  <c r="V102" i="12"/>
  <c r="AE102" i="12" s="1"/>
  <c r="Z102" i="12"/>
  <c r="AA102" i="12"/>
  <c r="AC102" i="12"/>
  <c r="AD102" i="12"/>
  <c r="G103" i="12"/>
  <c r="M103" i="12" s="1"/>
  <c r="AB103" i="12" s="1"/>
  <c r="I103" i="12"/>
  <c r="Z103" i="12" s="1"/>
  <c r="K103" i="12"/>
  <c r="AA103" i="12" s="1"/>
  <c r="O103" i="12"/>
  <c r="Q103" i="12"/>
  <c r="AD103" i="12" s="1"/>
  <c r="V103" i="12"/>
  <c r="AC103" i="12"/>
  <c r="AE103" i="12"/>
  <c r="G104" i="12"/>
  <c r="I104" i="12"/>
  <c r="K104" i="12"/>
  <c r="AA104" i="12" s="1"/>
  <c r="M104" i="12"/>
  <c r="AB104" i="12" s="1"/>
  <c r="O104" i="12"/>
  <c r="AC104" i="12" s="1"/>
  <c r="Q104" i="12"/>
  <c r="V104" i="12"/>
  <c r="Z104" i="12"/>
  <c r="AD104" i="12"/>
  <c r="AE104" i="12"/>
  <c r="AF104" i="12"/>
  <c r="G105" i="12"/>
  <c r="I105" i="12"/>
  <c r="Z105" i="12" s="1"/>
  <c r="K105" i="12"/>
  <c r="M105" i="12"/>
  <c r="O105" i="12"/>
  <c r="AC105" i="12" s="1"/>
  <c r="Q105" i="12"/>
  <c r="AD105" i="12" s="1"/>
  <c r="V105" i="12"/>
  <c r="AE105" i="12" s="1"/>
  <c r="AA105" i="12"/>
  <c r="AB105" i="12"/>
  <c r="AF105" i="12"/>
  <c r="G106" i="12"/>
  <c r="AF106" i="12" s="1"/>
  <c r="I106" i="12"/>
  <c r="K106" i="12"/>
  <c r="O106" i="12"/>
  <c r="Q106" i="12"/>
  <c r="V106" i="12"/>
  <c r="AE106" i="12" s="1"/>
  <c r="Z106" i="12"/>
  <c r="AA106" i="12"/>
  <c r="AC106" i="12"/>
  <c r="AD106" i="12"/>
  <c r="G108" i="12"/>
  <c r="M108" i="12" s="1"/>
  <c r="AB108" i="12" s="1"/>
  <c r="I108" i="12"/>
  <c r="Z108" i="12" s="1"/>
  <c r="K108" i="12"/>
  <c r="AA108" i="12" s="1"/>
  <c r="O108" i="12"/>
  <c r="Q108" i="12"/>
  <c r="AD108" i="12" s="1"/>
  <c r="V108" i="12"/>
  <c r="AC108" i="12"/>
  <c r="AE108" i="12"/>
  <c r="G109" i="12"/>
  <c r="I109" i="12"/>
  <c r="K109" i="12"/>
  <c r="AA109" i="12" s="1"/>
  <c r="M109" i="12"/>
  <c r="AB109" i="12" s="1"/>
  <c r="O109" i="12"/>
  <c r="AC109" i="12" s="1"/>
  <c r="Q109" i="12"/>
  <c r="V109" i="12"/>
  <c r="Z109" i="12"/>
  <c r="AD109" i="12"/>
  <c r="AE109" i="12"/>
  <c r="AF109" i="12"/>
  <c r="G110" i="12"/>
  <c r="I110" i="12"/>
  <c r="Z110" i="12" s="1"/>
  <c r="K110" i="12"/>
  <c r="M110" i="12"/>
  <c r="O110" i="12"/>
  <c r="AC110" i="12" s="1"/>
  <c r="Q110" i="12"/>
  <c r="AD110" i="12" s="1"/>
  <c r="V110" i="12"/>
  <c r="AE110" i="12" s="1"/>
  <c r="AA110" i="12"/>
  <c r="AB110" i="12"/>
  <c r="AF110" i="12"/>
  <c r="G111" i="12"/>
  <c r="AF111" i="12" s="1"/>
  <c r="I111" i="12"/>
  <c r="K111" i="12"/>
  <c r="O111" i="12"/>
  <c r="Q111" i="12"/>
  <c r="V111" i="12"/>
  <c r="AE111" i="12" s="1"/>
  <c r="Z111" i="12"/>
  <c r="AA111" i="12"/>
  <c r="AC111" i="12"/>
  <c r="AD111" i="12"/>
  <c r="G114" i="12"/>
  <c r="M114" i="12" s="1"/>
  <c r="AB114" i="12" s="1"/>
  <c r="I114" i="12"/>
  <c r="Z114" i="12" s="1"/>
  <c r="K114" i="12"/>
  <c r="AA114" i="12" s="1"/>
  <c r="O114" i="12"/>
  <c r="Q114" i="12"/>
  <c r="AD114" i="12" s="1"/>
  <c r="V114" i="12"/>
  <c r="AC114" i="12"/>
  <c r="AE114" i="12"/>
  <c r="G116" i="12"/>
  <c r="I116" i="12"/>
  <c r="K116" i="12"/>
  <c r="AA116" i="12" s="1"/>
  <c r="M116" i="12"/>
  <c r="AB116" i="12" s="1"/>
  <c r="O116" i="12"/>
  <c r="AC116" i="12" s="1"/>
  <c r="Q116" i="12"/>
  <c r="V116" i="12"/>
  <c r="Z116" i="12"/>
  <c r="AD116" i="12"/>
  <c r="AE116" i="12"/>
  <c r="AF116" i="12"/>
  <c r="G117" i="12"/>
  <c r="I117" i="12"/>
  <c r="Z117" i="12" s="1"/>
  <c r="K117" i="12"/>
  <c r="M117" i="12"/>
  <c r="O117" i="12"/>
  <c r="AC117" i="12" s="1"/>
  <c r="Q117" i="12"/>
  <c r="AD117" i="12" s="1"/>
  <c r="V117" i="12"/>
  <c r="AE117" i="12" s="1"/>
  <c r="AA117" i="12"/>
  <c r="AB117" i="12"/>
  <c r="AF117" i="12"/>
  <c r="G118" i="12"/>
  <c r="AF118" i="12" s="1"/>
  <c r="I118" i="12"/>
  <c r="K118" i="12"/>
  <c r="O118" i="12"/>
  <c r="Q118" i="12"/>
  <c r="V118" i="12"/>
  <c r="AE118" i="12" s="1"/>
  <c r="Z118" i="12"/>
  <c r="AA118" i="12"/>
  <c r="AC118" i="12"/>
  <c r="AD118" i="12"/>
  <c r="G119" i="12"/>
  <c r="M119" i="12" s="1"/>
  <c r="AB119" i="12" s="1"/>
  <c r="I119" i="12"/>
  <c r="Z119" i="12" s="1"/>
  <c r="K119" i="12"/>
  <c r="AA119" i="12" s="1"/>
  <c r="O119" i="12"/>
  <c r="Q119" i="12"/>
  <c r="AD119" i="12" s="1"/>
  <c r="V119" i="12"/>
  <c r="AC119" i="12"/>
  <c r="AE119" i="12"/>
  <c r="G120" i="12"/>
  <c r="I120" i="12"/>
  <c r="K120" i="12"/>
  <c r="AA120" i="12" s="1"/>
  <c r="M120" i="12"/>
  <c r="AB120" i="12" s="1"/>
  <c r="O120" i="12"/>
  <c r="AC120" i="12" s="1"/>
  <c r="Q120" i="12"/>
  <c r="V120" i="12"/>
  <c r="Z120" i="12"/>
  <c r="AD120" i="12"/>
  <c r="AE120" i="12"/>
  <c r="AF120" i="12"/>
  <c r="G121" i="12"/>
  <c r="I121" i="12"/>
  <c r="Z121" i="12" s="1"/>
  <c r="K121" i="12"/>
  <c r="M121" i="12"/>
  <c r="O121" i="12"/>
  <c r="AC121" i="12" s="1"/>
  <c r="Q121" i="12"/>
  <c r="AD121" i="12" s="1"/>
  <c r="V121" i="12"/>
  <c r="AE121" i="12" s="1"/>
  <c r="AA121" i="12"/>
  <c r="AB121" i="12"/>
  <c r="AF121" i="12"/>
  <c r="G122" i="12"/>
  <c r="AF122" i="12" s="1"/>
  <c r="I122" i="12"/>
  <c r="K122" i="12"/>
  <c r="O122" i="12"/>
  <c r="Q122" i="12"/>
  <c r="V122" i="12"/>
  <c r="AE122" i="12" s="1"/>
  <c r="Z122" i="12"/>
  <c r="AA122" i="12"/>
  <c r="AC122" i="12"/>
  <c r="AD122" i="12"/>
  <c r="G123" i="12"/>
  <c r="M123" i="12" s="1"/>
  <c r="AB123" i="12" s="1"/>
  <c r="I123" i="12"/>
  <c r="Z123" i="12" s="1"/>
  <c r="K123" i="12"/>
  <c r="AA123" i="12" s="1"/>
  <c r="O123" i="12"/>
  <c r="Q123" i="12"/>
  <c r="AD123" i="12" s="1"/>
  <c r="V123" i="12"/>
  <c r="AC123" i="12"/>
  <c r="AE123" i="12"/>
  <c r="G124" i="12"/>
  <c r="I124" i="12"/>
  <c r="K124" i="12"/>
  <c r="AA124" i="12" s="1"/>
  <c r="M124" i="12"/>
  <c r="AB124" i="12" s="1"/>
  <c r="O124" i="12"/>
  <c r="AC124" i="12" s="1"/>
  <c r="Q124" i="12"/>
  <c r="V124" i="12"/>
  <c r="Z124" i="12"/>
  <c r="AD124" i="12"/>
  <c r="AE124" i="12"/>
  <c r="AF124" i="12"/>
  <c r="G125" i="12"/>
  <c r="I125" i="12"/>
  <c r="Z125" i="12" s="1"/>
  <c r="K125" i="12"/>
  <c r="M125" i="12"/>
  <c r="O125" i="12"/>
  <c r="AC125" i="12" s="1"/>
  <c r="Q125" i="12"/>
  <c r="AD125" i="12" s="1"/>
  <c r="V125" i="12"/>
  <c r="AE125" i="12" s="1"/>
  <c r="AA125" i="12"/>
  <c r="AB125" i="12"/>
  <c r="AF125" i="12"/>
  <c r="G126" i="12"/>
  <c r="AF126" i="12" s="1"/>
  <c r="I126" i="12"/>
  <c r="K126" i="12"/>
  <c r="O126" i="12"/>
  <c r="Q126" i="12"/>
  <c r="V126" i="12"/>
  <c r="AE126" i="12" s="1"/>
  <c r="Z126" i="12"/>
  <c r="AA126" i="12"/>
  <c r="AC126" i="12"/>
  <c r="AD126" i="12"/>
  <c r="G127" i="12"/>
  <c r="M127" i="12" s="1"/>
  <c r="AB127" i="12" s="1"/>
  <c r="I127" i="12"/>
  <c r="Z127" i="12" s="1"/>
  <c r="K127" i="12"/>
  <c r="AA127" i="12" s="1"/>
  <c r="O127" i="12"/>
  <c r="Q127" i="12"/>
  <c r="AD127" i="12" s="1"/>
  <c r="V127" i="12"/>
  <c r="AC127" i="12"/>
  <c r="AE127" i="12"/>
  <c r="G129" i="12"/>
  <c r="I129" i="12"/>
  <c r="K129" i="12"/>
  <c r="AA129" i="12" s="1"/>
  <c r="M129" i="12"/>
  <c r="AB129" i="12" s="1"/>
  <c r="O129" i="12"/>
  <c r="AC129" i="12" s="1"/>
  <c r="Q129" i="12"/>
  <c r="V129" i="12"/>
  <c r="Z129" i="12"/>
  <c r="AD129" i="12"/>
  <c r="AE129" i="12"/>
  <c r="AF129" i="12"/>
  <c r="G131" i="12"/>
  <c r="I131" i="12"/>
  <c r="Z131" i="12" s="1"/>
  <c r="K131" i="12"/>
  <c r="M131" i="12"/>
  <c r="O131" i="12"/>
  <c r="AC131" i="12" s="1"/>
  <c r="Q131" i="12"/>
  <c r="AD131" i="12" s="1"/>
  <c r="V131" i="12"/>
  <c r="AE131" i="12" s="1"/>
  <c r="AA131" i="12"/>
  <c r="AB131" i="12"/>
  <c r="AF131" i="12"/>
  <c r="G132" i="12"/>
  <c r="AF132" i="12" s="1"/>
  <c r="I132" i="12"/>
  <c r="K132" i="12"/>
  <c r="O132" i="12"/>
  <c r="Q132" i="12"/>
  <c r="V132" i="12"/>
  <c r="AE132" i="12" s="1"/>
  <c r="Z132" i="12"/>
  <c r="AA132" i="12"/>
  <c r="AC132" i="12"/>
  <c r="AD132" i="12"/>
  <c r="G134" i="12"/>
  <c r="M134" i="12" s="1"/>
  <c r="AB134" i="12" s="1"/>
  <c r="I134" i="12"/>
  <c r="Z134" i="12" s="1"/>
  <c r="K134" i="12"/>
  <c r="AA134" i="12" s="1"/>
  <c r="O134" i="12"/>
  <c r="Q134" i="12"/>
  <c r="AD134" i="12" s="1"/>
  <c r="V134" i="12"/>
  <c r="AC134" i="12"/>
  <c r="AE134" i="12"/>
  <c r="G135" i="12"/>
  <c r="I135" i="12"/>
  <c r="K135" i="12"/>
  <c r="AA135" i="12" s="1"/>
  <c r="M135" i="12"/>
  <c r="AB135" i="12" s="1"/>
  <c r="O135" i="12"/>
  <c r="AC135" i="12" s="1"/>
  <c r="Q135" i="12"/>
  <c r="V135" i="12"/>
  <c r="Z135" i="12"/>
  <c r="AD135" i="12"/>
  <c r="AE135" i="12"/>
  <c r="AF135" i="12"/>
  <c r="AE137" i="12"/>
  <c r="F42" i="1"/>
  <c r="G23" i="1" s="1"/>
  <c r="G42" i="1"/>
  <c r="G25" i="1" s="1"/>
  <c r="A25" i="1" s="1"/>
  <c r="H40" i="1"/>
  <c r="I40" i="1" s="1"/>
  <c r="H39" i="1"/>
  <c r="I39" i="1" s="1"/>
  <c r="I42" i="1" s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I59" i="1" l="1"/>
  <c r="J53" i="1" s="1"/>
  <c r="G26" i="1"/>
  <c r="A26" i="1"/>
  <c r="G28" i="1"/>
  <c r="A23" i="1"/>
  <c r="M132" i="12"/>
  <c r="AB132" i="12" s="1"/>
  <c r="AF127" i="12"/>
  <c r="M122" i="12"/>
  <c r="AB122" i="12" s="1"/>
  <c r="AF119" i="12"/>
  <c r="M118" i="12"/>
  <c r="AB118" i="12" s="1"/>
  <c r="M111" i="12"/>
  <c r="AB111" i="12" s="1"/>
  <c r="M106" i="12"/>
  <c r="AB106" i="12" s="1"/>
  <c r="AF103" i="12"/>
  <c r="AF82" i="12"/>
  <c r="M82" i="12"/>
  <c r="AB82" i="12" s="1"/>
  <c r="M47" i="12"/>
  <c r="AB47" i="12" s="1"/>
  <c r="M40" i="12"/>
  <c r="AB40" i="12" s="1"/>
  <c r="AF30" i="12"/>
  <c r="M30" i="12"/>
  <c r="AB30" i="12" s="1"/>
  <c r="AF95" i="12"/>
  <c r="M92" i="12"/>
  <c r="AB92" i="12" s="1"/>
  <c r="AF70" i="12"/>
  <c r="M70" i="12"/>
  <c r="AB70" i="12" s="1"/>
  <c r="AF64" i="12"/>
  <c r="AF44" i="12"/>
  <c r="M44" i="12"/>
  <c r="AB44" i="12" s="1"/>
  <c r="AF37" i="12"/>
  <c r="AF10" i="12"/>
  <c r="M10" i="12"/>
  <c r="AB10" i="12" s="1"/>
  <c r="AF134" i="12"/>
  <c r="M126" i="12"/>
  <c r="AB126" i="12" s="1"/>
  <c r="AF123" i="12"/>
  <c r="AF114" i="12"/>
  <c r="AF108" i="12"/>
  <c r="M102" i="12"/>
  <c r="AB102" i="12" s="1"/>
  <c r="AF99" i="12"/>
  <c r="AF98" i="12"/>
  <c r="M98" i="12"/>
  <c r="AB98" i="12" s="1"/>
  <c r="M73" i="12"/>
  <c r="AB73" i="12" s="1"/>
  <c r="M67" i="12"/>
  <c r="AB67" i="12" s="1"/>
  <c r="M83" i="12"/>
  <c r="AB83" i="12" s="1"/>
  <c r="M58" i="12"/>
  <c r="AB58" i="12" s="1"/>
  <c r="M32" i="12"/>
  <c r="AB32" i="12" s="1"/>
  <c r="AF86" i="12"/>
  <c r="M86" i="12"/>
  <c r="AB86" i="12" s="1"/>
  <c r="AF61" i="12"/>
  <c r="M61" i="12"/>
  <c r="AB61" i="12" s="1"/>
  <c r="AF35" i="12"/>
  <c r="M35" i="12"/>
  <c r="AB35" i="12" s="1"/>
  <c r="AF22" i="12"/>
  <c r="M22" i="12"/>
  <c r="AB22" i="12" s="1"/>
  <c r="AF78" i="12"/>
  <c r="M78" i="12"/>
  <c r="AB78" i="12" s="1"/>
  <c r="AF50" i="12"/>
  <c r="M50" i="12"/>
  <c r="AB50" i="12" s="1"/>
  <c r="AF39" i="12"/>
  <c r="M39" i="12"/>
  <c r="AB39" i="12" s="1"/>
  <c r="AF16" i="12"/>
  <c r="M16" i="12"/>
  <c r="AB16" i="12" s="1"/>
  <c r="AF66" i="12"/>
  <c r="M66" i="12"/>
  <c r="AB66" i="12" s="1"/>
  <c r="AF91" i="12"/>
  <c r="M91" i="12"/>
  <c r="AB91" i="12" s="1"/>
  <c r="AF57" i="12"/>
  <c r="M57" i="12"/>
  <c r="AB57" i="12" s="1"/>
  <c r="AF14" i="12"/>
  <c r="AF12" i="12"/>
  <c r="M12" i="12"/>
  <c r="AB12" i="12" s="1"/>
  <c r="H42" i="1"/>
  <c r="J40" i="1"/>
  <c r="J39" i="1"/>
  <c r="J42" i="1" s="1"/>
  <c r="J41" i="1"/>
  <c r="J57" i="1" l="1"/>
  <c r="J52" i="1"/>
  <c r="J55" i="1"/>
  <c r="J58" i="1"/>
  <c r="J56" i="1"/>
  <c r="J54" i="1"/>
  <c r="G24" i="1"/>
  <c r="A27" i="1" s="1"/>
  <c r="A24" i="1"/>
  <c r="J59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</author>
  </authors>
  <commentList>
    <comment ref="S6" authorId="0" shapeId="0" xr:uid="{9D763EEB-6586-4FD2-A254-40B9FFC1B10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7495E1-B5BE-46C0-8327-1FABC0A247C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<sst xmlns="http://schemas.openxmlformats.org/spreadsheetml/2006/main" count="1000" uniqueCount="357">
  <si>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</si>
  <si>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</si>
  <si>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</si>
  <si>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</si>
  <si>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</si>
  <si>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</si>
  <si>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</si>
  <si>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</si>
  <si>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</si>
  <si>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</si>
  <si>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</si>
  <si>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</si>
  <si>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</si>
  <si>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</si>
  <si>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</si>
  <si>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</si>
  <si>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</si>
  <si>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</si>
  <si>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</si>
  <si>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</si>
  <si>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</si>
  <si>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</si>
  <si>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</si>
  <si>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</si>
  <si>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</si>
  <si>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</si>
  <si>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</si>
  <si>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</si>
  <si>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</si>
  <si>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</si>
  <si>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</si>
  <si>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</si>
  <si>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</si>
  <si>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</si>
  <si>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</si>
  <si>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</si>
  <si>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</si>
  <si>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</si>
  <si>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</si>
  <si>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</si>
  <si>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</si>
  <si>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</si>
  <si>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</si>
  <si>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D.1.4.5-DPS</t>
  </si>
  <si>
    <t>Elektroinstalace</t>
  </si>
  <si>
    <t>01</t>
  </si>
  <si>
    <t>Srdce v domě p.o.</t>
  </si>
  <si>
    <t>Objekt:</t>
  </si>
  <si>
    <t>Rozpočet:</t>
  </si>
  <si>
    <t>23/116</t>
  </si>
  <si>
    <t>Klentnice Snížení energetické náročnosti hlavní budovy p.o.</t>
  </si>
  <si>
    <t>23.8.2024</t>
  </si>
  <si>
    <t>Stavba</t>
  </si>
  <si>
    <t>Celkem za stavbu</t>
  </si>
  <si>
    <t>CZK</t>
  </si>
  <si>
    <t>#POPS</t>
  </si>
  <si>
    <t>Popis stavby: 23/116 - Klentnice Snížení energetické náročnosti hlavní budovy p.o.</t>
  </si>
  <si>
    <t>#POPO</t>
  </si>
  <si>
    <t>Popis objektu: 01 - Srdce v domě p.o.</t>
  </si>
  <si>
    <t>#POPR</t>
  </si>
  <si>
    <t>Popis rozpočtu: D.1.4.5-DPS - Elektroinstalace</t>
  </si>
  <si>
    <t>Rekapitulace uživatelských dílů</t>
  </si>
  <si>
    <t>M21-02</t>
  </si>
  <si>
    <t>Rozvaděče</t>
  </si>
  <si>
    <t>M21-03</t>
  </si>
  <si>
    <t>Kabeláž a HSV</t>
  </si>
  <si>
    <t>M21-05</t>
  </si>
  <si>
    <t>Osvětlení</t>
  </si>
  <si>
    <t>M21-06</t>
  </si>
  <si>
    <t>Zásuvky,spínače aj.</t>
  </si>
  <si>
    <t>M21-10</t>
  </si>
  <si>
    <t>Přípojka/přeložka</t>
  </si>
  <si>
    <t>M21-11</t>
  </si>
  <si>
    <t>M65-10</t>
  </si>
  <si>
    <t>FVE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</si>
  <si>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</si>
  <si>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</si>
  <si>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</si>
  <si>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</si>
  <si>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</si>
  <si>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</si>
  <si>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</si>
  <si>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</si>
  <si>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</si>
  <si>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</si>
  <si>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</si>
  <si>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</si>
  <si>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</si>
  <si>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</si>
  <si>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</si>
  <si>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</si>
  <si>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</si>
  <si>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</si>
  <si>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</si>
  <si>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</si>
  <si>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</si>
  <si>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</si>
  <si>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</si>
  <si>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</si>
  <si>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</si>
  <si>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</si>
  <si>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</si>
  <si>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</si>
  <si>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210100001</t>
  </si>
  <si>
    <t>Ukončení vodičů v rozvaděči + zapojení do 2,5 mm2</t>
  </si>
  <si>
    <t>kus</t>
  </si>
  <si>
    <t>RTS 24/ II</t>
  </si>
  <si>
    <t>RTS 24/ I</t>
  </si>
  <si>
    <t>Práce</t>
  </si>
  <si>
    <t>Běžná</t>
  </si>
  <si>
    <t>POL1_</t>
  </si>
  <si>
    <t>210100005</t>
  </si>
  <si>
    <t>Ukončení vodičů v rozvaděči + zapojení do 35 mm2</t>
  </si>
  <si>
    <t>210100007</t>
  </si>
  <si>
    <t>Ukončení vodičů v rozvaděči + zapojení do 70 mm2</t>
  </si>
  <si>
    <t>210100010</t>
  </si>
  <si>
    <t>Ukončení vodičů v rozvaděči + zapojení do 150 mm2</t>
  </si>
  <si>
    <t>210120823</t>
  </si>
  <si>
    <t>Chránič proudový čtyřpólový do 40 A</t>
  </si>
  <si>
    <t>210120421</t>
  </si>
  <si>
    <t>Jistič jednopólový modulární</t>
  </si>
  <si>
    <t>210120441</t>
  </si>
  <si>
    <t>Jistič třípólový modulární</t>
  </si>
  <si>
    <t>Rk</t>
  </si>
  <si>
    <t>Rozvaděč RK výroba včetně materiálu a montáže</t>
  </si>
  <si>
    <t>komplet</t>
  </si>
  <si>
    <t>Vlastní</t>
  </si>
  <si>
    <t>Indiv</t>
  </si>
  <si>
    <t>174512</t>
  </si>
  <si>
    <t>B80 Jistic, char B, 3-polovy, In</t>
  </si>
  <si>
    <t>KS</t>
  </si>
  <si>
    <t>Specifikace</t>
  </si>
  <si>
    <t>POL3_</t>
  </si>
  <si>
    <t>Odkaz na mn. položky pořadí 24 : 1,00000</t>
  </si>
  <si>
    <t>VV</t>
  </si>
  <si>
    <t>262674</t>
  </si>
  <si>
    <t>B10/1 Jistic,ch.B,1p.10kA,10A</t>
  </si>
  <si>
    <t>Odkaz na mn. položky pořadí 23 : 19,00000</t>
  </si>
  <si>
    <t>262676</t>
  </si>
  <si>
    <t>B16/1 Jistic,ch.B,1p.10kA,16A</t>
  </si>
  <si>
    <t>Odkaz na mn. položky pořadí 22 : 13,00000</t>
  </si>
  <si>
    <t>263584</t>
  </si>
  <si>
    <t>25/4/003 Chranic 4p.0.03A,25A</t>
  </si>
  <si>
    <t>Odkaz na mn. položky pořadí 21 : 1,00000</t>
  </si>
  <si>
    <t>612403380</t>
  </si>
  <si>
    <t>Hrubá výplň rýh ve stěnách do 3x3 cm maltou ze SMS</t>
  </si>
  <si>
    <t>m</t>
  </si>
  <si>
    <t>Odkaz na mn. položky pořadí 3 : 720,00000</t>
  </si>
  <si>
    <t>612423531</t>
  </si>
  <si>
    <t>Omítka rýh stěn vápenná šířky do 15 cm, štuková</t>
  </si>
  <si>
    <t>m2</t>
  </si>
  <si>
    <t>974031121</t>
  </si>
  <si>
    <t>Vysekání rýh ve zdi cihelné 3 x 3 cm</t>
  </si>
  <si>
    <t>Včetně pomocného lešení o výšce podlahy do 1900 mm a pro zatížení do 1,5 kPa  (150 kg/m2).</t>
  </si>
  <si>
    <t>POP</t>
  </si>
  <si>
    <t>784195212</t>
  </si>
  <si>
    <t>Malba, bez penetrace, 2 x</t>
  </si>
  <si>
    <t>210010001</t>
  </si>
  <si>
    <t>Trubka ohebná pod omítku, vnější průměr 16 mm včetně dodávky Monoflex 1416E</t>
  </si>
  <si>
    <t>210800105</t>
  </si>
  <si>
    <t>Kabel CYKY 750 V 3x1,5 mm2 uložený pod omítkou včetně dodávky kabelu</t>
  </si>
  <si>
    <t>210800106</t>
  </si>
  <si>
    <t>Kabel CYKY 750 V 3x2,5 mm2 uložený pod omítkou včetně dodávky kabelu</t>
  </si>
  <si>
    <t>210800115</t>
  </si>
  <si>
    <t>Kabel CYKY 750 V 5x1,5 mm2 uložený pod omítkou včetně dodávky kabelu</t>
  </si>
  <si>
    <t>210810005</t>
  </si>
  <si>
    <t>Kabel CYKY-m 750 V 3 x 1,5 mm2 volně uložený včetně dodávky kabelu</t>
  </si>
  <si>
    <t>220260022</t>
  </si>
  <si>
    <t>Krabice KP 68 ve zdi včetně vysekání lůžka</t>
  </si>
  <si>
    <t>220301021</t>
  </si>
  <si>
    <t>Lišta elektroinstalační L 20</t>
  </si>
  <si>
    <t>222260546</t>
  </si>
  <si>
    <t>Trubka KOPOFLEX 63 na povrchu</t>
  </si>
  <si>
    <t>222280221</t>
  </si>
  <si>
    <t>SYKFY 5x2x0.5 mm v trubkách</t>
  </si>
  <si>
    <t>34121050</t>
  </si>
  <si>
    <t>Kabel sdělovací s Cu jádrem SYKFY 5 x 2 x 0,50 mm</t>
  </si>
  <si>
    <t>SPCM</t>
  </si>
  <si>
    <t>Odkaz na mn. položky pořadí 58 : 120,00000</t>
  </si>
  <si>
    <t>3457114701</t>
  </si>
  <si>
    <t>Trubka kabelová chránička KOPOFLEX KF 09050</t>
  </si>
  <si>
    <t>Odkaz na mn. položky pořadí 55 : 30,00000</t>
  </si>
  <si>
    <t>460680022</t>
  </si>
  <si>
    <t>Průraz zdivem v cihlové zdi tloušťky 30 cm do průměru 6 cm</t>
  </si>
  <si>
    <t>460680023</t>
  </si>
  <si>
    <t>Průraz zdivem v cihlové zdi tloušťky 45 cm do průměru 6 cm</t>
  </si>
  <si>
    <t>650125725</t>
  </si>
  <si>
    <t>Uložení kabelu Cu 5 x 35 mm2 volně včetně dodávky kabelu 1-CYKY 5 x 35 mm2</t>
  </si>
  <si>
    <t>210201521</t>
  </si>
  <si>
    <t>Svítidlo LED technické stropní přisazené</t>
  </si>
  <si>
    <t>210201523</t>
  </si>
  <si>
    <t>Svítidlo LED technické stropní závěsné 2 upev.body</t>
  </si>
  <si>
    <t>HL3000MKO3DIND</t>
  </si>
  <si>
    <t>Svítidlo E  délka 1185mm, 2x LED 830, opálový kryt, závěsné, pro přímo/nepřímé osvětlení 1 x LED, 31W, 4400lm, Ra80, 4000K</t>
  </si>
  <si>
    <t>Soubor</t>
  </si>
  <si>
    <t>Odkaz na mn. položky pořadí 27 : 7,00000</t>
  </si>
  <si>
    <t>PL3500L1N3ND</t>
  </si>
  <si>
    <t>Svítidlo A  úzký korpus 1575mm, LED 830, korpus PE, opálový PC kryt,  IP65,  zdroj 700mA 1 x LED, 32W, 4400lm, Ra80, 4000K</t>
  </si>
  <si>
    <t>RTS 22/ I</t>
  </si>
  <si>
    <t>Odkaz na mn. položky pořadí 26 : 29,00000</t>
  </si>
  <si>
    <t>210110055</t>
  </si>
  <si>
    <t>Ovladač zapuštěný, řazení 1/0 včetně dodávky strojku, rámečku, krytu</t>
  </si>
  <si>
    <t>210110041</t>
  </si>
  <si>
    <t>Spínač zapuštěný jednopólový, řazení 1 vč. dodávky strojku, rámečku a krytu</t>
  </si>
  <si>
    <t>210110043</t>
  </si>
  <si>
    <t>Spínač zapuštěný seriový, řazení 5 vč. dodávky strojku, rámečku a krytu</t>
  </si>
  <si>
    <t>210110045</t>
  </si>
  <si>
    <t>Spínač zapuštěný střídavý, řazení 6 vč. dodávky strojku, rámečku a krytu</t>
  </si>
  <si>
    <t>210111011</t>
  </si>
  <si>
    <t>Zásuvka domovní zapuštěná - provedení 2P+PE včetně dodávky zásuvky a rámečku</t>
  </si>
  <si>
    <t>210140201</t>
  </si>
  <si>
    <t xml:space="preserve">Ovladač pomocných obvodů - pro elektrická okna </t>
  </si>
  <si>
    <t>210102003</t>
  </si>
  <si>
    <t>Spojka epoxid. plast.kabely 1kV, SVPe 4x150 včetně dodávky spojky</t>
  </si>
  <si>
    <t>210901076</t>
  </si>
  <si>
    <t>Kabel silový AYKY 1kV 3x150+70 mm2 volně uložený včetně dodávky kabelu AYKY 4b 3x150+70</t>
  </si>
  <si>
    <t>ER250</t>
  </si>
  <si>
    <t>Elektroměrový rozvaděč 250A nepřímé měření pilířový, včetně montáže</t>
  </si>
  <si>
    <t>SS200</t>
  </si>
  <si>
    <t>kompletní HDS včetně pilíře</t>
  </si>
  <si>
    <t>222260548</t>
  </si>
  <si>
    <t>Trubka KOPOFLEX 90 na povrchu</t>
  </si>
  <si>
    <t>3457114704</t>
  </si>
  <si>
    <t>Trubka kabelová chránička KOPOFLEX KF 09090</t>
  </si>
  <si>
    <t>460200163</t>
  </si>
  <si>
    <t>Výkop kabelové rýhy 35/80 cm  hor.3 ruční výkop rýhy</t>
  </si>
  <si>
    <t>460420018</t>
  </si>
  <si>
    <t>Zřízení kabelového lože v rýze š.do 35 cm z písku tloušťka vrstvy 15 cm</t>
  </si>
  <si>
    <t>Odkaz na mn. položky pořadí 70 : 150,00000</t>
  </si>
  <si>
    <t>460490012</t>
  </si>
  <si>
    <t>Fólie výstražná z PVC, šířka 33 cm fólie PVC šířka 33 cm</t>
  </si>
  <si>
    <t>Odkaz na mn. položky pořadí 68 : 150,00000</t>
  </si>
  <si>
    <t>460560163</t>
  </si>
  <si>
    <t>Zához rýhy 35/80 cm, hornina třídy 3 ruční zához rýhy</t>
  </si>
  <si>
    <t>Odkaz na mn. položky pořadí 67 : 150,00000</t>
  </si>
  <si>
    <t>998011002</t>
  </si>
  <si>
    <t>Přesun hmot pro budovy zděné výšky do 12 m</t>
  </si>
  <si>
    <t>t</t>
  </si>
  <si>
    <t>Přesun hmot</t>
  </si>
  <si>
    <t>POL7_</t>
  </si>
  <si>
    <t>210020912</t>
  </si>
  <si>
    <t>Ucpávka protipožární, průchod stropem, tl. 50 cm</t>
  </si>
  <si>
    <t>210020922</t>
  </si>
  <si>
    <t>Ucpávka protipožární, průchod stěnou, tl. 30 cm</t>
  </si>
  <si>
    <t>24592601</t>
  </si>
  <si>
    <t xml:space="preserve">Hmota nátěrová požárně ochranná </t>
  </si>
  <si>
    <t>kg</t>
  </si>
  <si>
    <t>0001T</t>
  </si>
  <si>
    <t>podružný instalační materiál - vruty, hmoždinky, sádra, svorkovnice aj</t>
  </si>
  <si>
    <t>VRN</t>
  </si>
  <si>
    <t>POL99_2</t>
  </si>
  <si>
    <t>220890202</t>
  </si>
  <si>
    <t>Revize</t>
  </si>
  <si>
    <t>h</t>
  </si>
  <si>
    <t xml:space="preserve">900      </t>
  </si>
  <si>
    <t>HZS demontáž nebo úprava stávající elektroinstalace</t>
  </si>
  <si>
    <t>Prav.M</t>
  </si>
  <si>
    <t>HZS</t>
  </si>
  <si>
    <t>POL10_</t>
  </si>
  <si>
    <t>HZS kompletační činnost, zapojeni VZT jednotek, žaluzií</t>
  </si>
  <si>
    <t>VZT</t>
  </si>
  <si>
    <t>Úprava rozvodů VZT a ochrana rozvadečů po dobu výměný střešní krytiny na objektu C na půdě nutné zachování funkčnosti</t>
  </si>
  <si>
    <t>979011211</t>
  </si>
  <si>
    <t>Svislá doprava suti a vybour. hmot za 2.NP nošením</t>
  </si>
  <si>
    <t>Přesun suti</t>
  </si>
  <si>
    <t>POL8_</t>
  </si>
  <si>
    <t>979011219</t>
  </si>
  <si>
    <t>Přípl.k svislé dopr.suti za každé další NP nošením</t>
  </si>
  <si>
    <t>979081111</t>
  </si>
  <si>
    <t>Odvoz suti a vybour. hmot na skládku do 1 km kontejnerem 4 t</t>
  </si>
  <si>
    <t>Včetně naložení na dopravní prostředek a složení na skládku, bez poplatku za skládku.</t>
  </si>
  <si>
    <t>979081121</t>
  </si>
  <si>
    <t>Příplatek k odvozu za každý další 1 km kontejnerem 4 t</t>
  </si>
  <si>
    <t>979990107</t>
  </si>
  <si>
    <t>Poplatek za uložení suti - směs betonu, cihel, dřeva, skupina odpadu 170904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</si>
  <si>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</si>
  <si>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</si>
  <si>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</si>
  <si>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</si>
  <si>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</si>
  <si>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</si>
  <si>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210010025</t>
  </si>
  <si>
    <t>Trubka ohebná z PVC volně, vnější průměr 20 mm</t>
  </si>
  <si>
    <t>210010555</t>
  </si>
  <si>
    <t>Osazení a připojení ekvipotenciální svorkovnice  včetně dodávky svorkovnice EPS 2</t>
  </si>
  <si>
    <t>210800607</t>
  </si>
  <si>
    <t>Vodič H07V-K (CYA) 10 mm2 uložený v trubkách včetně dodávky vodiče CYA 10</t>
  </si>
  <si>
    <t>210800629</t>
  </si>
  <si>
    <t>Vodič H07V-K (CYA) 25 mm2 uložený volně včetně dodávky vodiče CYA 25</t>
  </si>
  <si>
    <t>210810017</t>
  </si>
  <si>
    <t>Kabel CYKY-m 750 V 5 žil,4 až 25 mm2,volně uložený včetně dodávky kabelu 5x25 mm2</t>
  </si>
  <si>
    <t>210800378</t>
  </si>
  <si>
    <t>Kabel CSKH-V180 3x1,5 P60-R 3 x 1,5 mm2 pevně uložený včetně dodávky kabelu CSKH-V180 3x1,5 P60-R</t>
  </si>
  <si>
    <t>FVE STOP</t>
  </si>
  <si>
    <t>SOLAR STOP FVE -  tlačítko v krytu montáž včetně dodávky tlačítka</t>
  </si>
  <si>
    <t>ks</t>
  </si>
  <si>
    <t>prostup</t>
  </si>
  <si>
    <t>Prostup střešní krytinou včetně dodávky průchodky</t>
  </si>
  <si>
    <t>34571050</t>
  </si>
  <si>
    <t>Trubka elektroinstalační ohebná 2316 d 16,0 mm - UV stabilní</t>
  </si>
  <si>
    <t>Odkaz na mn. položky pořadí 7 : 200,00000</t>
  </si>
  <si>
    <t>220262131</t>
  </si>
  <si>
    <t>Kabel.žlab s integr.spojkou 50x62 mm s víkem</t>
  </si>
  <si>
    <t>222280201</t>
  </si>
  <si>
    <t>SEKU, SYKY, SYKFY do 6 mm vně.průměru v trubkách</t>
  </si>
  <si>
    <t>222325032</t>
  </si>
  <si>
    <t>Požární konvenční stropní bodový hlásič na patici</t>
  </si>
  <si>
    <t>0100-127</t>
  </si>
  <si>
    <t>Drátový teplotně-kouřový det. se sirénou</t>
  </si>
  <si>
    <t>kombinovaný detektor kouře a teplot se sirénou - drátový</t>
  </si>
  <si>
    <t>Odkaz na mn. položky pořadí 59 : 1,00000</t>
  </si>
  <si>
    <t>34121044</t>
  </si>
  <si>
    <t>Kabel sdělovací s Cu jádrem SYKFY 2 x 2 x 0,50 mm</t>
  </si>
  <si>
    <t>Odkaz na mn. položky pořadí 57 : 10,00000</t>
  </si>
  <si>
    <t>650122617</t>
  </si>
  <si>
    <t>Uložení vodiče Cu 6 mm2 volně</t>
  </si>
  <si>
    <t>650122621</t>
  </si>
  <si>
    <t>Uložení vodiče Cu 16 mm2 volně</t>
  </si>
  <si>
    <t>650611111</t>
  </si>
  <si>
    <t>Montáž nosné konstrukce fotovoltaických panelů na šikmou střechu, montáž k nosné konstr. střechy</t>
  </si>
  <si>
    <t>650612131</t>
  </si>
  <si>
    <t>Montáž fotovoltaických panelů na šikmou střechu, krystalické panely o výkonu přes 300 Wp</t>
  </si>
  <si>
    <t>650613128</t>
  </si>
  <si>
    <t>Montáž síťového střídače napětí DC/AC fotovoltaických systémů, třífázového přes 50000 do 75000 W</t>
  </si>
  <si>
    <t>650614121</t>
  </si>
  <si>
    <t>Montáž výkonového optimizeru stejnosměrného měniče napětí DC/AC, výstupní výkon do 500 W</t>
  </si>
  <si>
    <t>RFVE-DC</t>
  </si>
  <si>
    <t>Rozvaděč RFVE_DC výroba včetně materiálu</t>
  </si>
  <si>
    <t>Roz</t>
  </si>
  <si>
    <t>Rozvaděč RFVE_AC výroba včetně materiálu</t>
  </si>
  <si>
    <t>kompl</t>
  </si>
  <si>
    <t>tl</t>
  </si>
  <si>
    <t>Instalace tlakového senzoru</t>
  </si>
  <si>
    <t>410Wp</t>
  </si>
  <si>
    <t>FVE Panel 410Wp</t>
  </si>
  <si>
    <t>DTS PSA</t>
  </si>
  <si>
    <t>Tlakový snímač pro kontrolu VZT 100 - 1500 Pa</t>
  </si>
  <si>
    <t>H1Z2Z2-K 16</t>
  </si>
  <si>
    <t>Solar kabel H1Z2Z2-K 1x16</t>
  </si>
  <si>
    <t>M</t>
  </si>
  <si>
    <t>Odkaz na mn. položky pořadí 74 : 20,00000</t>
  </si>
  <si>
    <t>H1Z2Z2-K 6 ČERVENÁ/4</t>
  </si>
  <si>
    <t xml:space="preserve">SOLARKABEL H1Z2Z2-K 6 </t>
  </si>
  <si>
    <t>Odkaz na mn. položky pořadí 73 : 500,00000</t>
  </si>
  <si>
    <t>kons</t>
  </si>
  <si>
    <t>Konstrukční řešení</t>
  </si>
  <si>
    <t>S440</t>
  </si>
  <si>
    <t>výkonový optimizér</t>
  </si>
  <si>
    <t>Odkaz na mn. položky pořadí 79 : 170,00000</t>
  </si>
  <si>
    <t>SE50K</t>
  </si>
  <si>
    <t>řídící modul měniče 50kW</t>
  </si>
  <si>
    <t>SE50K1</t>
  </si>
  <si>
    <t>Třífázová jednotka pro řídicí modul měniče s automatický vypnutím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</si>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</sst>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 shrinkToFit="1"/>
    </xf>
    <xf numFmtId="3" fontId="7" fillId="3" borderId="3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6" fillId="5" borderId="21" xfId="0" applyFont="1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9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9" fillId="3" borderId="0" xfId="0" applyNumberFormat="1" applyFont="1" applyFill="1" applyBorder="1" applyAlignment="1">
      <alignment vertical="top" shrinkToFit="1"/>
    </xf>
    <xf numFmtId="0" fontId="19" fillId="3" borderId="29" xfId="0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vertical="top"/>
    </xf>
    <xf numFmtId="0" fontId="19" fillId="3" borderId="18" xfId="0" applyFont="1" applyFill="1" applyBorder="1" applyAlignment="1">
      <alignment horizontal="center" vertical="top" shrinkToFit="1"/>
    </xf>
    <xf numFmtId="164" fontId="19" fillId="3" borderId="18" xfId="0" applyNumberFormat="1" applyFont="1" applyFill="1" applyBorder="1" applyAlignment="1">
      <alignment vertical="top" shrinkToFit="1"/>
    </xf>
    <xf numFmtId="4" fontId="19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" fontId="19" fillId="3" borderId="40" xfId="0" applyNumberFormat="1" applyFont="1" applyFill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17" fillId="0" borderId="0" xfId="0" applyNumberFormat="1" applyFont="1"/>
    <xf numFmtId="164" fontId="17" fillId="0" borderId="0" xfId="0" applyNumberFormat="1" applyFont="1"/>
    <xf numFmtId="0" fontId="17" fillId="0" borderId="0" xfId="0" applyFont="1"/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9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22" fillId="0" borderId="18" xfId="0" applyNumberFormat="1" applyFont="1" applyBorder="1" applyAlignment="1">
      <alignment vertical="top" wrapText="1"/>
    </xf>
    <xf numFmtId="0" fontId="23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 shrinkToFit="1"/>
    </xf>
    <xf numFmtId="49" fontId="19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22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2" zoomScaleNormal="100" zoomScaleSheetLayoutView="75" workbookViewId="0">
      <selection activeCell="A15" sqref="A15:A2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834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hidden="1" customHeight="1" x14ac:dyDescent="0.25">
      <c r="A15" s="2"/>
      <c r="B15" s="35" t="s">
        <v>34</v>
      </c>
      <c r="C15" s="61"/>
      <c r="D15" s="54"/>
      <c r="E15" s="87" t="s">
        <v>32</v>
      </c>
      <c r="F15" s="87"/>
      <c r="G15" s="88" t="s">
        <v>33</v>
      </c>
      <c r="H15" s="88"/>
      <c r="I15" s="88" t="s">
        <v>31</v>
      </c>
      <c r="J15" s="89"/>
    </row>
    <row r="16" spans="1:15" ht="23.25" hidden="1" customHeight="1" x14ac:dyDescent="0.25">
      <c r="A16" s="2"/>
      <c r="B16" s="38" t="s">
        <v>26</v>
      </c>
      <c r="C16" s="62"/>
      <c r="D16" s="63"/>
      <c r="E16" s="83"/>
      <c r="F16" s="84"/>
      <c r="G16" s="83"/>
      <c r="H16" s="84"/>
      <c r="I16" s="83"/>
      <c r="J16" s="85"/>
    </row>
    <row r="17" spans="1:10" ht="23.25" hidden="1" customHeight="1" x14ac:dyDescent="0.25">
      <c r="A17" s="2"/>
      <c r="B17" s="38" t="s">
        <v>27</v>
      </c>
      <c r="C17" s="62"/>
      <c r="D17" s="63"/>
      <c r="E17" s="83"/>
      <c r="F17" s="84"/>
      <c r="G17" s="83"/>
      <c r="H17" s="84"/>
      <c r="I17" s="83"/>
      <c r="J17" s="85"/>
    </row>
    <row r="18" spans="1:10" ht="23.25" hidden="1" customHeight="1" x14ac:dyDescent="0.25">
      <c r="A18" s="2"/>
      <c r="B18" s="38" t="s">
        <v>28</v>
      </c>
      <c r="C18" s="62"/>
      <c r="D18" s="63"/>
      <c r="E18" s="83"/>
      <c r="F18" s="84"/>
      <c r="G18" s="83"/>
      <c r="H18" s="84"/>
      <c r="I18" s="83"/>
      <c r="J18" s="85"/>
    </row>
    <row r="19" spans="1:10" ht="23.25" hidden="1" customHeight="1" x14ac:dyDescent="0.25">
      <c r="A19" s="2"/>
      <c r="B19" s="38" t="s">
        <v>29</v>
      </c>
      <c r="C19" s="62"/>
      <c r="D19" s="63"/>
      <c r="E19" s="83"/>
      <c r="F19" s="84"/>
      <c r="G19" s="83"/>
      <c r="H19" s="84"/>
      <c r="I19" s="83"/>
      <c r="J19" s="85"/>
    </row>
    <row r="20" spans="1:10" ht="23.25" hidden="1" customHeight="1" x14ac:dyDescent="0.25">
      <c r="A20" s="2"/>
      <c r="B20" s="38" t="s">
        <v>30</v>
      </c>
      <c r="C20" s="62"/>
      <c r="D20" s="63"/>
      <c r="E20" s="83"/>
      <c r="F20" s="84"/>
      <c r="G20" s="83"/>
      <c r="H20" s="84"/>
      <c r="I20" s="83"/>
      <c r="J20" s="85"/>
    </row>
    <row r="21" spans="1:10" ht="23.25" hidden="1" customHeight="1" x14ac:dyDescent="0.25">
      <c r="A21" s="2"/>
      <c r="B21" s="48" t="s">
        <v>31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51</v>
      </c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52</v>
      </c>
      <c r="C39" s="147"/>
      <c r="D39" s="147"/>
      <c r="E39" s="147"/>
      <c r="F39" s="148">
        <f>'01 D.1.4.5-DPS Pol'!AE137</f>
        <v>0</v>
      </c>
      <c r="G39" s="149">
        <f>'01 D.1.4.5-DPS Pol'!AF137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 t="s">
        <v>45</v>
      </c>
      <c r="C40" s="153" t="s">
        <v>46</v>
      </c>
      <c r="D40" s="153"/>
      <c r="E40" s="153"/>
      <c r="F40" s="154">
        <f>'01 D.1.4.5-DPS Pol'!AE137</f>
        <v>0</v>
      </c>
      <c r="G40" s="155">
        <f>'01 D.1.4.5-DPS Pol'!AF137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'01 D.1.4.5-DPS Pol'!AE137</f>
        <v>0</v>
      </c>
      <c r="G41" s="150">
        <f>'01 D.1.4.5-DPS Pol'!AF137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5">
      <c r="A42" s="136"/>
      <c r="B42" s="159" t="s">
        <v>53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5">
      <c r="A44" t="s">
        <v>55</v>
      </c>
      <c r="B44" t="s">
        <v>56</v>
      </c>
    </row>
    <row r="45" spans="1:10" x14ac:dyDescent="0.25">
      <c r="A45" t="s">
        <v>57</v>
      </c>
      <c r="B45" t="s">
        <v>58</v>
      </c>
    </row>
    <row r="46" spans="1:10" x14ac:dyDescent="0.25">
      <c r="A46" t="s">
        <v>59</v>
      </c>
      <c r="B46" t="s">
        <v>60</v>
      </c>
    </row>
    <row r="49" spans="1:10" ht="15.6" x14ac:dyDescent="0.3">
      <c r="B49" s="175" t="s">
        <v>61</v>
      </c>
    </row>
    <row r="51" spans="1:10" ht="25.5" customHeight="1" x14ac:dyDescent="0.25">
      <c r="A51" s="177"/>
      <c r="B51" s="180" t="s">
        <v>18</v>
      </c>
      <c r="C51" s="181"/>
      <c r="D51" s="181" t="s">
        <v>6</v>
      </c>
      <c r="E51" s="181"/>
      <c r="F51" s="181"/>
      <c r="G51" s="182"/>
      <c r="H51" s="182"/>
      <c r="I51" s="182" t="s">
        <v>31</v>
      </c>
      <c r="J51" s="183" t="s">
        <v>0</v>
      </c>
    </row>
    <row r="52" spans="1:10" ht="25.5" customHeight="1" x14ac:dyDescent="0.25">
      <c r="A52" s="178">
        <v>0</v>
      </c>
      <c r="B52" s="184" t="s">
        <v>62</v>
      </c>
      <c r="C52" s="185"/>
      <c r="D52" s="186" t="s">
        <v>63</v>
      </c>
      <c r="E52" s="186"/>
      <c r="F52" s="187"/>
      <c r="G52" s="191"/>
      <c r="H52" s="191"/>
      <c r="I52" s="191">
        <f>'01 D.1.4.5-DPS Pol'!G8</f>
        <v>0</v>
      </c>
      <c r="J52" s="192" t="str">
        <f>IF(CenaCelkemUzivDily=0,"",I52/CenaCelkemUzivDily*100)</f>
        <v/>
      </c>
    </row>
    <row r="53" spans="1:10" ht="25.5" customHeight="1" x14ac:dyDescent="0.25">
      <c r="A53" s="178">
        <v>0</v>
      </c>
      <c r="B53" s="184" t="s">
        <v>64</v>
      </c>
      <c r="C53" s="185"/>
      <c r="D53" s="186" t="s">
        <v>65</v>
      </c>
      <c r="E53" s="186"/>
      <c r="F53" s="187"/>
      <c r="G53" s="191"/>
      <c r="H53" s="191"/>
      <c r="I53" s="191">
        <f>'01 D.1.4.5-DPS Pol'!G26</f>
        <v>0</v>
      </c>
      <c r="J53" s="192" t="str">
        <f>IF(CenaCelkemUzivDily=0,"",I53/CenaCelkemUzivDily*100)</f>
        <v/>
      </c>
    </row>
    <row r="54" spans="1:10" ht="25.5" customHeight="1" x14ac:dyDescent="0.25">
      <c r="A54" s="178">
        <v>0</v>
      </c>
      <c r="B54" s="184" t="s">
        <v>66</v>
      </c>
      <c r="C54" s="185"/>
      <c r="D54" s="186" t="s">
        <v>67</v>
      </c>
      <c r="E54" s="186"/>
      <c r="F54" s="187"/>
      <c r="G54" s="191"/>
      <c r="H54" s="191"/>
      <c r="I54" s="191">
        <f>'01 D.1.4.5-DPS Pol'!G49</f>
        <v>0</v>
      </c>
      <c r="J54" s="192" t="str">
        <f>IF(CenaCelkemUzivDily=0,"",I54/CenaCelkemUzivDily*100)</f>
        <v/>
      </c>
    </row>
    <row r="55" spans="1:10" ht="25.5" customHeight="1" x14ac:dyDescent="0.25">
      <c r="A55" s="178">
        <v>0</v>
      </c>
      <c r="B55" s="184" t="s">
        <v>68</v>
      </c>
      <c r="C55" s="185"/>
      <c r="D55" s="186" t="s">
        <v>69</v>
      </c>
      <c r="E55" s="186"/>
      <c r="F55" s="187"/>
      <c r="G55" s="191"/>
      <c r="H55" s="191"/>
      <c r="I55" s="191">
        <f>'01 D.1.4.5-DPS Pol'!G56</f>
        <v>0</v>
      </c>
      <c r="J55" s="192" t="str">
        <f>IF(CenaCelkemUzivDily=0,"",I55/CenaCelkemUzivDily*100)</f>
        <v/>
      </c>
    </row>
    <row r="56" spans="1:10" ht="25.5" customHeight="1" x14ac:dyDescent="0.25">
      <c r="A56" s="178">
        <v>0</v>
      </c>
      <c r="B56" s="184" t="s">
        <v>70</v>
      </c>
      <c r="C56" s="185"/>
      <c r="D56" s="186" t="s">
        <v>71</v>
      </c>
      <c r="E56" s="186"/>
      <c r="F56" s="187"/>
      <c r="G56" s="191"/>
      <c r="H56" s="191"/>
      <c r="I56" s="191">
        <f>'01 D.1.4.5-DPS Pol'!G63</f>
        <v>0</v>
      </c>
      <c r="J56" s="192" t="str">
        <f>IF(CenaCelkemUzivDily=0,"",I56/CenaCelkemUzivDily*100)</f>
        <v/>
      </c>
    </row>
    <row r="57" spans="1:10" ht="25.5" customHeight="1" x14ac:dyDescent="0.25">
      <c r="A57" s="178">
        <v>0</v>
      </c>
      <c r="B57" s="184" t="s">
        <v>72</v>
      </c>
      <c r="C57" s="185"/>
      <c r="D57" s="186" t="s">
        <v>30</v>
      </c>
      <c r="E57" s="186"/>
      <c r="F57" s="187"/>
      <c r="G57" s="191"/>
      <c r="H57" s="191"/>
      <c r="I57" s="191">
        <f>'01 D.1.4.5-DPS Pol'!G77</f>
        <v>0</v>
      </c>
      <c r="J57" s="192" t="str">
        <f>IF(CenaCelkemUzivDily=0,"",I57/CenaCelkemUzivDily*100)</f>
        <v/>
      </c>
    </row>
    <row r="58" spans="1:10" ht="25.5" customHeight="1" x14ac:dyDescent="0.25">
      <c r="A58" s="178">
        <v>0</v>
      </c>
      <c r="B58" s="184" t="s">
        <v>73</v>
      </c>
      <c r="C58" s="185"/>
      <c r="D58" s="186" t="s">
        <v>74</v>
      </c>
      <c r="E58" s="186"/>
      <c r="F58" s="187"/>
      <c r="G58" s="191"/>
      <c r="H58" s="191"/>
      <c r="I58" s="191">
        <f>'01 D.1.4.5-DPS Pol'!G97</f>
        <v>0</v>
      </c>
      <c r="J58" s="192" t="str">
        <f>IF(CenaCelkemUzivDily=0,"",I58/CenaCelkemUzivDily*100)</f>
        <v/>
      </c>
    </row>
    <row r="59" spans="1:10" ht="25.5" customHeight="1" x14ac:dyDescent="0.25">
      <c r="A59" s="179"/>
      <c r="B59" s="188" t="s">
        <v>1</v>
      </c>
      <c r="C59" s="189"/>
      <c r="D59" s="189"/>
      <c r="E59" s="189"/>
      <c r="F59" s="190"/>
      <c r="G59" s="193"/>
      <c r="H59" s="193"/>
      <c r="I59" s="193">
        <f>SUMIF(A52:A58,"=0",I52:I58)</f>
        <v>0</v>
      </c>
      <c r="J59" s="194">
        <f>SUMIF(A52:A58,"=0",J52:J58)</f>
        <v>0</v>
      </c>
    </row>
    <row r="60" spans="1:10" x14ac:dyDescent="0.25">
      <c r="G60" s="135"/>
      <c r="H60" s="135"/>
      <c r="I60" s="135"/>
      <c r="J60" s="135"/>
    </row>
    <row r="61" spans="1:10" x14ac:dyDescent="0.25">
      <c r="G61" s="135"/>
      <c r="H61" s="135"/>
      <c r="I61" s="135"/>
      <c r="J61" s="135"/>
    </row>
    <row r="62" spans="1:10" x14ac:dyDescent="0.25">
      <c r="G62" s="135"/>
      <c r="H62" s="135"/>
      <c r="I62" s="135"/>
      <c r="J62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58:F58"/>
    <mergeCell ref="D53:F53"/>
    <mergeCell ref="D54:F54"/>
    <mergeCell ref="D55:F55"/>
    <mergeCell ref="D56:F56"/>
    <mergeCell ref="D57:F57"/>
    <mergeCell ref="C39:E39"/>
    <mergeCell ref="C40:E40"/>
    <mergeCell ref="C41:E41"/>
    <mergeCell ref="B42:E42"/>
    <mergeCell ref="D52:F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CEA17-E98C-444C-9210-54656A1E6AEC}">
  <sheetPr>
    <outlinePr summaryBelow="0"/>
  </sheetPr>
  <dimension ref="A1:BH5000"/>
  <sheetViews>
    <sheetView topLeftCell="A8" workbookViewId="0">
      <pane xSplit="32" ySplit="19" topLeftCell="AG27" activePane="bottomRight" state="frozen"/>
      <selection activeCell="A8" sqref="A8"/>
      <selection pane="topRight" activeCell="AG8" sqref="AG8"/>
      <selection pane="bottomLeft" activeCell="A27" sqref="A27"/>
      <selection pane="bottomRight" sqref="A1:G1"/>
    </sheetView>
  </sheetViews>
  <sheetFormatPr defaultRowHeight="13.2" outlineLevelRow="2" x14ac:dyDescent="0.25"/>
  <cols>
    <col min="1" max="1" width="3.44140625" customWidth="1"/>
    <col min="2" max="2" width="9.7773437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5" max="41" width="0" hidden="1" customWidth="1"/>
    <col min="53" max="53" width="73.6640625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H1" s="210"/>
      <c r="I1" s="210"/>
      <c r="AG1" t="s">
        <v>75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H2" s="210"/>
      <c r="I2" s="210"/>
      <c r="AG2" t="s">
        <v>76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H3" s="210"/>
      <c r="I3" s="210"/>
      <c r="AC3" s="176" t="s">
        <v>76</v>
      </c>
      <c r="AG3" t="s">
        <v>77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H4" s="210"/>
      <c r="I4" s="210"/>
      <c r="AG4" t="s">
        <v>78</v>
      </c>
    </row>
    <row r="5" spans="1:60" x14ac:dyDescent="0.25">
      <c r="D5" s="10"/>
      <c r="H5" s="210"/>
      <c r="I5" s="210"/>
    </row>
    <row r="6" spans="1:60" ht="39.6" x14ac:dyDescent="0.25">
      <c r="A6" s="206" t="s">
        <v>79</v>
      </c>
      <c r="B6" s="208" t="s">
        <v>80</v>
      </c>
      <c r="C6" s="208" t="s">
        <v>81</v>
      </c>
      <c r="D6" s="207" t="s">
        <v>82</v>
      </c>
      <c r="E6" s="206" t="s">
        <v>83</v>
      </c>
      <c r="F6" s="205" t="s">
        <v>84</v>
      </c>
      <c r="G6" s="206" t="s">
        <v>31</v>
      </c>
      <c r="H6" s="211" t="s">
        <v>32</v>
      </c>
      <c r="I6" s="211" t="s">
        <v>85</v>
      </c>
      <c r="J6" s="209" t="s">
        <v>33</v>
      </c>
      <c r="K6" s="209" t="s">
        <v>86</v>
      </c>
      <c r="L6" s="209" t="s">
        <v>87</v>
      </c>
      <c r="M6" s="209" t="s">
        <v>88</v>
      </c>
      <c r="N6" s="209" t="s">
        <v>89</v>
      </c>
      <c r="O6" s="209" t="s">
        <v>90</v>
      </c>
      <c r="P6" s="209" t="s">
        <v>91</v>
      </c>
      <c r="Q6" s="209" t="s">
        <v>92</v>
      </c>
      <c r="R6" s="209" t="s">
        <v>93</v>
      </c>
      <c r="S6" s="209" t="s">
        <v>94</v>
      </c>
      <c r="T6" s="209" t="s">
        <v>95</v>
      </c>
      <c r="U6" s="209" t="s">
        <v>96</v>
      </c>
      <c r="V6" s="209" t="s">
        <v>97</v>
      </c>
      <c r="W6" s="209" t="s">
        <v>98</v>
      </c>
      <c r="X6" s="209" t="s">
        <v>99</v>
      </c>
      <c r="Y6" s="209" t="s">
        <v>100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4"/>
      <c r="I7" s="214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5">
      <c r="A8" s="236" t="s">
        <v>101</v>
      </c>
      <c r="B8" s="237" t="s">
        <v>62</v>
      </c>
      <c r="C8" s="270" t="s">
        <v>63</v>
      </c>
      <c r="D8" s="238"/>
      <c r="E8" s="239"/>
      <c r="F8" s="240"/>
      <c r="G8" s="240">
        <f>SUM(AF9:AF25)</f>
        <v>0</v>
      </c>
      <c r="H8" s="241"/>
      <c r="I8" s="242">
        <f>SUM(Z9:Z25)</f>
        <v>0</v>
      </c>
      <c r="J8" s="240"/>
      <c r="K8" s="240">
        <f>SUM(AA9:AA25)</f>
        <v>0</v>
      </c>
      <c r="L8" s="240"/>
      <c r="M8" s="240">
        <f>SUM(AB9:AB25)</f>
        <v>0</v>
      </c>
      <c r="N8" s="239"/>
      <c r="O8" s="239">
        <f>SUM(AC9:AC25)</f>
        <v>0</v>
      </c>
      <c r="P8" s="239"/>
      <c r="Q8" s="239">
        <f>SUM(AD9:AD25)</f>
        <v>0</v>
      </c>
      <c r="R8" s="240"/>
      <c r="S8" s="240"/>
      <c r="T8" s="240"/>
      <c r="U8" s="240"/>
      <c r="V8" s="240">
        <f>SUM(AE9:AE25)</f>
        <v>31.250000000000004</v>
      </c>
      <c r="W8" s="240"/>
      <c r="X8" s="243"/>
      <c r="Y8" s="235"/>
      <c r="AG8" t="s">
        <v>102</v>
      </c>
    </row>
    <row r="9" spans="1:60" outlineLevel="1" x14ac:dyDescent="0.25">
      <c r="A9" s="244">
        <v>11</v>
      </c>
      <c r="B9" s="245" t="s">
        <v>103</v>
      </c>
      <c r="C9" s="271" t="s">
        <v>104</v>
      </c>
      <c r="D9" s="246" t="s">
        <v>105</v>
      </c>
      <c r="E9" s="247">
        <v>135</v>
      </c>
      <c r="F9" s="248"/>
      <c r="G9" s="249">
        <f>ROUND(E9*F9,2)</f>
        <v>0</v>
      </c>
      <c r="H9" s="250"/>
      <c r="I9" s="251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9"/>
      <c r="S9" s="249" t="s">
        <v>106</v>
      </c>
      <c r="T9" s="249" t="s">
        <v>107</v>
      </c>
      <c r="U9" s="249">
        <v>5.0500000000000003E-2</v>
      </c>
      <c r="V9" s="249">
        <f>ROUND(E9*U9,2)</f>
        <v>6.82</v>
      </c>
      <c r="W9" s="249"/>
      <c r="X9" s="252" t="s">
        <v>108</v>
      </c>
      <c r="Y9" s="232" t="s">
        <v>109</v>
      </c>
      <c r="Z9" s="253">
        <f>I9</f>
        <v>0</v>
      </c>
      <c r="AA9" s="253">
        <f>K9</f>
        <v>0</v>
      </c>
      <c r="AB9" s="253">
        <f>M9</f>
        <v>0</v>
      </c>
      <c r="AC9" s="254">
        <f>O9</f>
        <v>0</v>
      </c>
      <c r="AD9" s="254">
        <f>Q9</f>
        <v>0</v>
      </c>
      <c r="AE9" s="253">
        <f>V9</f>
        <v>6.82</v>
      </c>
      <c r="AF9" s="253">
        <f>G9</f>
        <v>0</v>
      </c>
      <c r="AG9" s="255" t="s">
        <v>110</v>
      </c>
      <c r="AH9" s="255"/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5"/>
      <c r="BF9" s="255"/>
      <c r="BG9" s="255"/>
      <c r="BH9" s="255"/>
    </row>
    <row r="10" spans="1:60" outlineLevel="1" x14ac:dyDescent="0.25">
      <c r="A10" s="244">
        <v>12</v>
      </c>
      <c r="B10" s="245" t="s">
        <v>111</v>
      </c>
      <c r="C10" s="271" t="s">
        <v>112</v>
      </c>
      <c r="D10" s="246" t="s">
        <v>105</v>
      </c>
      <c r="E10" s="247">
        <v>20</v>
      </c>
      <c r="F10" s="248"/>
      <c r="G10" s="249">
        <f>ROUND(E10*F10,2)</f>
        <v>0</v>
      </c>
      <c r="H10" s="250"/>
      <c r="I10" s="251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9"/>
      <c r="S10" s="249" t="s">
        <v>106</v>
      </c>
      <c r="T10" s="249" t="s">
        <v>107</v>
      </c>
      <c r="U10" s="249">
        <v>0.18967000000000001</v>
      </c>
      <c r="V10" s="249">
        <f>ROUND(E10*U10,2)</f>
        <v>3.79</v>
      </c>
      <c r="W10" s="249"/>
      <c r="X10" s="252" t="s">
        <v>108</v>
      </c>
      <c r="Y10" s="232" t="s">
        <v>109</v>
      </c>
      <c r="Z10" s="253">
        <f>I10</f>
        <v>0</v>
      </c>
      <c r="AA10" s="253">
        <f>K10</f>
        <v>0</v>
      </c>
      <c r="AB10" s="253">
        <f>M10</f>
        <v>0</v>
      </c>
      <c r="AC10" s="254">
        <f>O10</f>
        <v>0</v>
      </c>
      <c r="AD10" s="254">
        <f>Q10</f>
        <v>0</v>
      </c>
      <c r="AE10" s="253">
        <f>V10</f>
        <v>3.79</v>
      </c>
      <c r="AF10" s="253">
        <f>G10</f>
        <v>0</v>
      </c>
      <c r="AG10" s="255" t="s">
        <v>110</v>
      </c>
      <c r="AH10" s="255"/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5"/>
      <c r="AZ10" s="255"/>
      <c r="BA10" s="255"/>
      <c r="BB10" s="255"/>
      <c r="BC10" s="255"/>
      <c r="BD10" s="255"/>
      <c r="BE10" s="255"/>
      <c r="BF10" s="255"/>
      <c r="BG10" s="255"/>
      <c r="BH10" s="255"/>
    </row>
    <row r="11" spans="1:60" outlineLevel="1" x14ac:dyDescent="0.25">
      <c r="A11" s="244">
        <v>13</v>
      </c>
      <c r="B11" s="245" t="s">
        <v>113</v>
      </c>
      <c r="C11" s="271" t="s">
        <v>114</v>
      </c>
      <c r="D11" s="246" t="s">
        <v>105</v>
      </c>
      <c r="E11" s="247">
        <v>4</v>
      </c>
      <c r="F11" s="248"/>
      <c r="G11" s="249">
        <f>ROUND(E11*F11,2)</f>
        <v>0</v>
      </c>
      <c r="H11" s="250"/>
      <c r="I11" s="251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9"/>
      <c r="S11" s="249" t="s">
        <v>106</v>
      </c>
      <c r="T11" s="249" t="s">
        <v>107</v>
      </c>
      <c r="U11" s="249">
        <v>0.26350000000000001</v>
      </c>
      <c r="V11" s="249">
        <f>ROUND(E11*U11,2)</f>
        <v>1.05</v>
      </c>
      <c r="W11" s="249"/>
      <c r="X11" s="252" t="s">
        <v>108</v>
      </c>
      <c r="Y11" s="232" t="s">
        <v>109</v>
      </c>
      <c r="Z11" s="253">
        <f>I11</f>
        <v>0</v>
      </c>
      <c r="AA11" s="253">
        <f>K11</f>
        <v>0</v>
      </c>
      <c r="AB11" s="253">
        <f>M11</f>
        <v>0</v>
      </c>
      <c r="AC11" s="254">
        <f>O11</f>
        <v>0</v>
      </c>
      <c r="AD11" s="254">
        <f>Q11</f>
        <v>0</v>
      </c>
      <c r="AE11" s="253">
        <f>V11</f>
        <v>1.05</v>
      </c>
      <c r="AF11" s="253">
        <f>G11</f>
        <v>0</v>
      </c>
      <c r="AG11" s="255" t="s">
        <v>110</v>
      </c>
      <c r="AH11" s="255"/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5"/>
      <c r="BA11" s="255"/>
      <c r="BB11" s="255"/>
      <c r="BC11" s="255"/>
      <c r="BD11" s="255"/>
      <c r="BE11" s="255"/>
      <c r="BF11" s="255"/>
      <c r="BG11" s="255"/>
      <c r="BH11" s="255"/>
    </row>
    <row r="12" spans="1:60" outlineLevel="1" x14ac:dyDescent="0.25">
      <c r="A12" s="244">
        <v>14</v>
      </c>
      <c r="B12" s="245" t="s">
        <v>115</v>
      </c>
      <c r="C12" s="271" t="s">
        <v>116</v>
      </c>
      <c r="D12" s="246" t="s">
        <v>105</v>
      </c>
      <c r="E12" s="247">
        <v>12</v>
      </c>
      <c r="F12" s="248"/>
      <c r="G12" s="249">
        <f>ROUND(E12*F12,2)</f>
        <v>0</v>
      </c>
      <c r="H12" s="250"/>
      <c r="I12" s="251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9"/>
      <c r="S12" s="249" t="s">
        <v>106</v>
      </c>
      <c r="T12" s="249" t="s">
        <v>107</v>
      </c>
      <c r="U12" s="249">
        <v>0.39</v>
      </c>
      <c r="V12" s="249">
        <f>ROUND(E12*U12,2)</f>
        <v>4.68</v>
      </c>
      <c r="W12" s="249"/>
      <c r="X12" s="252" t="s">
        <v>108</v>
      </c>
      <c r="Y12" s="232" t="s">
        <v>109</v>
      </c>
      <c r="Z12" s="253">
        <f>I12</f>
        <v>0</v>
      </c>
      <c r="AA12" s="253">
        <f>K12</f>
        <v>0</v>
      </c>
      <c r="AB12" s="253">
        <f>M12</f>
        <v>0</v>
      </c>
      <c r="AC12" s="254">
        <f>O12</f>
        <v>0</v>
      </c>
      <c r="AD12" s="254">
        <f>Q12</f>
        <v>0</v>
      </c>
      <c r="AE12" s="253">
        <f>V12</f>
        <v>4.68</v>
      </c>
      <c r="AF12" s="253">
        <f>G12</f>
        <v>0</v>
      </c>
      <c r="AG12" s="255" t="s">
        <v>110</v>
      </c>
      <c r="AH12" s="255"/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5"/>
      <c r="BA12" s="255"/>
      <c r="BB12" s="255"/>
      <c r="BC12" s="255"/>
      <c r="BD12" s="255"/>
      <c r="BE12" s="255"/>
      <c r="BF12" s="255"/>
      <c r="BG12" s="255"/>
      <c r="BH12" s="255"/>
    </row>
    <row r="13" spans="1:60" outlineLevel="1" x14ac:dyDescent="0.25">
      <c r="A13" s="244">
        <v>21</v>
      </c>
      <c r="B13" s="245" t="s">
        <v>117</v>
      </c>
      <c r="C13" s="271" t="s">
        <v>118</v>
      </c>
      <c r="D13" s="246" t="s">
        <v>105</v>
      </c>
      <c r="E13" s="247">
        <v>1</v>
      </c>
      <c r="F13" s="248"/>
      <c r="G13" s="249">
        <f>ROUND(E13*F13,2)</f>
        <v>0</v>
      </c>
      <c r="H13" s="250"/>
      <c r="I13" s="251">
        <f>ROUND(E13*H13,2)</f>
        <v>0</v>
      </c>
      <c r="J13" s="248"/>
      <c r="K13" s="249">
        <f>ROUND(E13*J13,2)</f>
        <v>0</v>
      </c>
      <c r="L13" s="249">
        <v>21</v>
      </c>
      <c r="M13" s="249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9"/>
      <c r="S13" s="249" t="s">
        <v>106</v>
      </c>
      <c r="T13" s="249" t="s">
        <v>107</v>
      </c>
      <c r="U13" s="249">
        <v>0.62</v>
      </c>
      <c r="V13" s="249">
        <f>ROUND(E13*U13,2)</f>
        <v>0.62</v>
      </c>
      <c r="W13" s="249"/>
      <c r="X13" s="252" t="s">
        <v>108</v>
      </c>
      <c r="Y13" s="232" t="s">
        <v>109</v>
      </c>
      <c r="Z13" s="253">
        <f>I13</f>
        <v>0</v>
      </c>
      <c r="AA13" s="253">
        <f>K13</f>
        <v>0</v>
      </c>
      <c r="AB13" s="253">
        <f>M13</f>
        <v>0</v>
      </c>
      <c r="AC13" s="254">
        <f>O13</f>
        <v>0</v>
      </c>
      <c r="AD13" s="254">
        <f>Q13</f>
        <v>0</v>
      </c>
      <c r="AE13" s="253">
        <f>V13</f>
        <v>0.62</v>
      </c>
      <c r="AF13" s="253">
        <f>G13</f>
        <v>0</v>
      </c>
      <c r="AG13" s="255" t="s">
        <v>110</v>
      </c>
      <c r="AH13" s="255"/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5"/>
      <c r="BA13" s="255"/>
      <c r="BB13" s="255"/>
      <c r="BC13" s="255"/>
      <c r="BD13" s="255"/>
      <c r="BE13" s="255"/>
      <c r="BF13" s="255"/>
      <c r="BG13" s="255"/>
      <c r="BH13" s="255"/>
    </row>
    <row r="14" spans="1:60" outlineLevel="1" x14ac:dyDescent="0.25">
      <c r="A14" s="244">
        <v>22</v>
      </c>
      <c r="B14" s="245" t="s">
        <v>119</v>
      </c>
      <c r="C14" s="271" t="s">
        <v>120</v>
      </c>
      <c r="D14" s="246" t="s">
        <v>105</v>
      </c>
      <c r="E14" s="247">
        <v>13</v>
      </c>
      <c r="F14" s="248"/>
      <c r="G14" s="249">
        <f>ROUND(E14*F14,2)</f>
        <v>0</v>
      </c>
      <c r="H14" s="250"/>
      <c r="I14" s="251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9"/>
      <c r="S14" s="249" t="s">
        <v>106</v>
      </c>
      <c r="T14" s="249" t="s">
        <v>107</v>
      </c>
      <c r="U14" s="249">
        <v>0.42</v>
      </c>
      <c r="V14" s="249">
        <f>ROUND(E14*U14,2)</f>
        <v>5.46</v>
      </c>
      <c r="W14" s="249"/>
      <c r="X14" s="252" t="s">
        <v>108</v>
      </c>
      <c r="Y14" s="232" t="s">
        <v>109</v>
      </c>
      <c r="Z14" s="253">
        <f>I14</f>
        <v>0</v>
      </c>
      <c r="AA14" s="253">
        <f>K14</f>
        <v>0</v>
      </c>
      <c r="AB14" s="253">
        <f>M14</f>
        <v>0</v>
      </c>
      <c r="AC14" s="254">
        <f>O14</f>
        <v>0</v>
      </c>
      <c r="AD14" s="254">
        <f>Q14</f>
        <v>0</v>
      </c>
      <c r="AE14" s="253">
        <f>V14</f>
        <v>5.46</v>
      </c>
      <c r="AF14" s="253">
        <f>G14</f>
        <v>0</v>
      </c>
      <c r="AG14" s="255" t="s">
        <v>110</v>
      </c>
      <c r="AH14" s="255"/>
      <c r="AI14" s="255"/>
      <c r="AJ14" s="255"/>
      <c r="AK14" s="255"/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  <c r="AZ14" s="255"/>
      <c r="BA14" s="255"/>
      <c r="BB14" s="255"/>
      <c r="BC14" s="255"/>
      <c r="BD14" s="255"/>
      <c r="BE14" s="255"/>
      <c r="BF14" s="255"/>
      <c r="BG14" s="255"/>
      <c r="BH14" s="255"/>
    </row>
    <row r="15" spans="1:60" outlineLevel="1" x14ac:dyDescent="0.25">
      <c r="A15" s="244">
        <v>23</v>
      </c>
      <c r="B15" s="245" t="s">
        <v>119</v>
      </c>
      <c r="C15" s="271" t="s">
        <v>120</v>
      </c>
      <c r="D15" s="246" t="s">
        <v>105</v>
      </c>
      <c r="E15" s="247">
        <v>19</v>
      </c>
      <c r="F15" s="248"/>
      <c r="G15" s="249">
        <f>ROUND(E15*F15,2)</f>
        <v>0</v>
      </c>
      <c r="H15" s="250"/>
      <c r="I15" s="251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9"/>
      <c r="S15" s="249" t="s">
        <v>106</v>
      </c>
      <c r="T15" s="249" t="s">
        <v>107</v>
      </c>
      <c r="U15" s="249">
        <v>0.42</v>
      </c>
      <c r="V15" s="249">
        <f>ROUND(E15*U15,2)</f>
        <v>7.98</v>
      </c>
      <c r="W15" s="249"/>
      <c r="X15" s="252" t="s">
        <v>108</v>
      </c>
      <c r="Y15" s="232" t="s">
        <v>109</v>
      </c>
      <c r="Z15" s="253">
        <f>I15</f>
        <v>0</v>
      </c>
      <c r="AA15" s="253">
        <f>K15</f>
        <v>0</v>
      </c>
      <c r="AB15" s="253">
        <f>M15</f>
        <v>0</v>
      </c>
      <c r="AC15" s="254">
        <f>O15</f>
        <v>0</v>
      </c>
      <c r="AD15" s="254">
        <f>Q15</f>
        <v>0</v>
      </c>
      <c r="AE15" s="253">
        <f>V15</f>
        <v>7.98</v>
      </c>
      <c r="AF15" s="253">
        <f>G15</f>
        <v>0</v>
      </c>
      <c r="AG15" s="255" t="s">
        <v>110</v>
      </c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55"/>
      <c r="BF15" s="255"/>
      <c r="BG15" s="255"/>
      <c r="BH15" s="255"/>
    </row>
    <row r="16" spans="1:60" outlineLevel="1" x14ac:dyDescent="0.25">
      <c r="A16" s="244">
        <v>24</v>
      </c>
      <c r="B16" s="245" t="s">
        <v>121</v>
      </c>
      <c r="C16" s="271" t="s">
        <v>122</v>
      </c>
      <c r="D16" s="246" t="s">
        <v>105</v>
      </c>
      <c r="E16" s="247">
        <v>1</v>
      </c>
      <c r="F16" s="248"/>
      <c r="G16" s="249">
        <f>ROUND(E16*F16,2)</f>
        <v>0</v>
      </c>
      <c r="H16" s="250"/>
      <c r="I16" s="251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9"/>
      <c r="S16" s="249" t="s">
        <v>106</v>
      </c>
      <c r="T16" s="249" t="s">
        <v>107</v>
      </c>
      <c r="U16" s="249">
        <v>0.85</v>
      </c>
      <c r="V16" s="249">
        <f>ROUND(E16*U16,2)</f>
        <v>0.85</v>
      </c>
      <c r="W16" s="249"/>
      <c r="X16" s="252" t="s">
        <v>108</v>
      </c>
      <c r="Y16" s="232" t="s">
        <v>109</v>
      </c>
      <c r="Z16" s="253">
        <f>I16</f>
        <v>0</v>
      </c>
      <c r="AA16" s="253">
        <f>K16</f>
        <v>0</v>
      </c>
      <c r="AB16" s="253">
        <f>M16</f>
        <v>0</v>
      </c>
      <c r="AC16" s="254">
        <f>O16</f>
        <v>0</v>
      </c>
      <c r="AD16" s="254">
        <f>Q16</f>
        <v>0</v>
      </c>
      <c r="AE16" s="253">
        <f>V16</f>
        <v>0.85</v>
      </c>
      <c r="AF16" s="253">
        <f>G16</f>
        <v>0</v>
      </c>
      <c r="AG16" s="255" t="s">
        <v>110</v>
      </c>
      <c r="AH16" s="255"/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5"/>
      <c r="BA16" s="255"/>
      <c r="BB16" s="255"/>
      <c r="BC16" s="255"/>
      <c r="BD16" s="255"/>
      <c r="BE16" s="255"/>
      <c r="BF16" s="255"/>
      <c r="BG16" s="255"/>
      <c r="BH16" s="255"/>
    </row>
    <row r="17" spans="1:60" outlineLevel="1" x14ac:dyDescent="0.25">
      <c r="A17" s="244">
        <v>40</v>
      </c>
      <c r="B17" s="245" t="s">
        <v>123</v>
      </c>
      <c r="C17" s="271" t="s">
        <v>124</v>
      </c>
      <c r="D17" s="246" t="s">
        <v>125</v>
      </c>
      <c r="E17" s="247">
        <v>1</v>
      </c>
      <c r="F17" s="248"/>
      <c r="G17" s="249">
        <f>ROUND(E17*F17,2)</f>
        <v>0</v>
      </c>
      <c r="H17" s="250"/>
      <c r="I17" s="251">
        <f>ROUND(E17*H17,2)</f>
        <v>0</v>
      </c>
      <c r="J17" s="248"/>
      <c r="K17" s="249">
        <f>ROUND(E17*J17,2)</f>
        <v>0</v>
      </c>
      <c r="L17" s="249">
        <v>21</v>
      </c>
      <c r="M17" s="249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9"/>
      <c r="S17" s="249" t="s">
        <v>126</v>
      </c>
      <c r="T17" s="249" t="s">
        <v>127</v>
      </c>
      <c r="U17" s="249">
        <v>0</v>
      </c>
      <c r="V17" s="249">
        <f>ROUND(E17*U17,2)</f>
        <v>0</v>
      </c>
      <c r="W17" s="249"/>
      <c r="X17" s="252" t="s">
        <v>108</v>
      </c>
      <c r="Y17" s="232" t="s">
        <v>109</v>
      </c>
      <c r="Z17" s="253">
        <f>I17</f>
        <v>0</v>
      </c>
      <c r="AA17" s="253">
        <f>K17</f>
        <v>0</v>
      </c>
      <c r="AB17" s="253">
        <f>M17</f>
        <v>0</v>
      </c>
      <c r="AC17" s="254">
        <f>O17</f>
        <v>0</v>
      </c>
      <c r="AD17" s="254">
        <f>Q17</f>
        <v>0</v>
      </c>
      <c r="AE17" s="253">
        <f>V17</f>
        <v>0</v>
      </c>
      <c r="AF17" s="253">
        <f>G17</f>
        <v>0</v>
      </c>
      <c r="AG17" s="255" t="s">
        <v>110</v>
      </c>
      <c r="AH17" s="255"/>
      <c r="AI17" s="255"/>
      <c r="AJ17" s="255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5"/>
      <c r="BA17" s="255"/>
      <c r="BB17" s="255"/>
      <c r="BC17" s="255"/>
      <c r="BD17" s="255"/>
      <c r="BE17" s="255"/>
      <c r="BF17" s="255"/>
      <c r="BG17" s="255"/>
      <c r="BH17" s="255"/>
    </row>
    <row r="18" spans="1:60" outlineLevel="1" x14ac:dyDescent="0.25">
      <c r="A18" s="256">
        <v>42</v>
      </c>
      <c r="B18" s="257" t="s">
        <v>128</v>
      </c>
      <c r="C18" s="272" t="s">
        <v>129</v>
      </c>
      <c r="D18" s="258" t="s">
        <v>130</v>
      </c>
      <c r="E18" s="259">
        <v>1</v>
      </c>
      <c r="F18" s="260"/>
      <c r="G18" s="261">
        <f>ROUND(E18*F18,2)</f>
        <v>0</v>
      </c>
      <c r="H18" s="262"/>
      <c r="I18" s="263">
        <f>ROUND(E18*H18,2)</f>
        <v>0</v>
      </c>
      <c r="J18" s="260"/>
      <c r="K18" s="261">
        <f>ROUND(E18*J18,2)</f>
        <v>0</v>
      </c>
      <c r="L18" s="261">
        <v>21</v>
      </c>
      <c r="M18" s="261">
        <f>G18*(1+L18/100)</f>
        <v>0</v>
      </c>
      <c r="N18" s="259">
        <v>0</v>
      </c>
      <c r="O18" s="259">
        <f>ROUND(E18*N18,2)</f>
        <v>0</v>
      </c>
      <c r="P18" s="259">
        <v>0</v>
      </c>
      <c r="Q18" s="259">
        <f>ROUND(E18*P18,2)</f>
        <v>0</v>
      </c>
      <c r="R18" s="261"/>
      <c r="S18" s="261" t="s">
        <v>126</v>
      </c>
      <c r="T18" s="261">
        <v>2024</v>
      </c>
      <c r="U18" s="261">
        <v>0</v>
      </c>
      <c r="V18" s="261">
        <f>ROUND(E18*U18,2)</f>
        <v>0</v>
      </c>
      <c r="W18" s="261"/>
      <c r="X18" s="264" t="s">
        <v>131</v>
      </c>
      <c r="Y18" s="232" t="s">
        <v>109</v>
      </c>
      <c r="Z18" s="253">
        <f>I18</f>
        <v>0</v>
      </c>
      <c r="AA18" s="253">
        <f>K18</f>
        <v>0</v>
      </c>
      <c r="AB18" s="253">
        <f>M18</f>
        <v>0</v>
      </c>
      <c r="AC18" s="254">
        <f>O18</f>
        <v>0</v>
      </c>
      <c r="AD18" s="254">
        <f>Q18</f>
        <v>0</v>
      </c>
      <c r="AE18" s="253">
        <f>V18</f>
        <v>0</v>
      </c>
      <c r="AF18" s="253">
        <f>G18</f>
        <v>0</v>
      </c>
      <c r="AG18" s="255" t="s">
        <v>132</v>
      </c>
      <c r="AH18" s="255"/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5"/>
      <c r="BA18" s="255"/>
      <c r="BB18" s="255"/>
      <c r="BC18" s="255"/>
      <c r="BD18" s="255"/>
      <c r="BE18" s="255"/>
      <c r="BF18" s="255"/>
      <c r="BG18" s="255"/>
      <c r="BH18" s="255"/>
    </row>
    <row r="19" spans="1:60" outlineLevel="2" x14ac:dyDescent="0.25">
      <c r="A19" s="229"/>
      <c r="B19" s="230"/>
      <c r="C19" s="273" t="s">
        <v>133</v>
      </c>
      <c r="D19" s="265"/>
      <c r="E19" s="266">
        <v>1</v>
      </c>
      <c r="F19" s="232"/>
      <c r="G19" s="232"/>
      <c r="H19" s="233"/>
      <c r="I19" s="234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55"/>
      <c r="AA19" s="255"/>
      <c r="AB19" s="255"/>
      <c r="AC19" s="255"/>
      <c r="AD19" s="255"/>
      <c r="AE19" s="255"/>
      <c r="AF19" s="255"/>
      <c r="AG19" s="255" t="s">
        <v>134</v>
      </c>
      <c r="AH19" s="255">
        <v>5</v>
      </c>
      <c r="AI19" s="255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  <c r="AU19" s="255"/>
      <c r="AV19" s="255"/>
      <c r="AW19" s="255"/>
      <c r="AX19" s="255"/>
      <c r="AY19" s="255"/>
      <c r="AZ19" s="255"/>
      <c r="BA19" s="255"/>
      <c r="BB19" s="255"/>
      <c r="BC19" s="255"/>
      <c r="BD19" s="255"/>
      <c r="BE19" s="255"/>
      <c r="BF19" s="255"/>
      <c r="BG19" s="255"/>
      <c r="BH19" s="255"/>
    </row>
    <row r="20" spans="1:60" outlineLevel="1" x14ac:dyDescent="0.25">
      <c r="A20" s="256">
        <v>44</v>
      </c>
      <c r="B20" s="257" t="s">
        <v>135</v>
      </c>
      <c r="C20" s="272" t="s">
        <v>136</v>
      </c>
      <c r="D20" s="258" t="s">
        <v>130</v>
      </c>
      <c r="E20" s="259">
        <v>19</v>
      </c>
      <c r="F20" s="260"/>
      <c r="G20" s="261">
        <f>ROUND(E20*F20,2)</f>
        <v>0</v>
      </c>
      <c r="H20" s="262"/>
      <c r="I20" s="263">
        <f>ROUND(E20*H20,2)</f>
        <v>0</v>
      </c>
      <c r="J20" s="260"/>
      <c r="K20" s="261">
        <f>ROUND(E20*J20,2)</f>
        <v>0</v>
      </c>
      <c r="L20" s="261">
        <v>21</v>
      </c>
      <c r="M20" s="261">
        <f>G20*(1+L20/100)</f>
        <v>0</v>
      </c>
      <c r="N20" s="259">
        <v>0</v>
      </c>
      <c r="O20" s="259">
        <f>ROUND(E20*N20,2)</f>
        <v>0</v>
      </c>
      <c r="P20" s="259">
        <v>0</v>
      </c>
      <c r="Q20" s="259">
        <f>ROUND(E20*P20,2)</f>
        <v>0</v>
      </c>
      <c r="R20" s="261"/>
      <c r="S20" s="261" t="s">
        <v>126</v>
      </c>
      <c r="T20" s="261">
        <v>2024</v>
      </c>
      <c r="U20" s="261">
        <v>0</v>
      </c>
      <c r="V20" s="261">
        <f>ROUND(E20*U20,2)</f>
        <v>0</v>
      </c>
      <c r="W20" s="261"/>
      <c r="X20" s="264" t="s">
        <v>131</v>
      </c>
      <c r="Y20" s="232" t="s">
        <v>109</v>
      </c>
      <c r="Z20" s="253">
        <f>I20</f>
        <v>0</v>
      </c>
      <c r="AA20" s="253">
        <f>K20</f>
        <v>0</v>
      </c>
      <c r="AB20" s="253">
        <f>M20</f>
        <v>0</v>
      </c>
      <c r="AC20" s="254">
        <f>O20</f>
        <v>0</v>
      </c>
      <c r="AD20" s="254">
        <f>Q20</f>
        <v>0</v>
      </c>
      <c r="AE20" s="253">
        <f>V20</f>
        <v>0</v>
      </c>
      <c r="AF20" s="253">
        <f>G20</f>
        <v>0</v>
      </c>
      <c r="AG20" s="255" t="s">
        <v>132</v>
      </c>
      <c r="AH20" s="255"/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  <c r="AZ20" s="255"/>
      <c r="BA20" s="255"/>
      <c r="BB20" s="255"/>
      <c r="BC20" s="255"/>
      <c r="BD20" s="255"/>
      <c r="BE20" s="255"/>
      <c r="BF20" s="255"/>
      <c r="BG20" s="255"/>
      <c r="BH20" s="255"/>
    </row>
    <row r="21" spans="1:60" outlineLevel="2" x14ac:dyDescent="0.25">
      <c r="A21" s="229"/>
      <c r="B21" s="230"/>
      <c r="C21" s="273" t="s">
        <v>137</v>
      </c>
      <c r="D21" s="265"/>
      <c r="E21" s="266">
        <v>19</v>
      </c>
      <c r="F21" s="232"/>
      <c r="G21" s="232"/>
      <c r="H21" s="233"/>
      <c r="I21" s="234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55"/>
      <c r="AA21" s="255"/>
      <c r="AB21" s="255"/>
      <c r="AC21" s="255"/>
      <c r="AD21" s="255"/>
      <c r="AE21" s="255"/>
      <c r="AF21" s="255"/>
      <c r="AG21" s="255" t="s">
        <v>134</v>
      </c>
      <c r="AH21" s="255">
        <v>5</v>
      </c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5"/>
      <c r="BA21" s="255"/>
      <c r="BB21" s="255"/>
      <c r="BC21" s="255"/>
      <c r="BD21" s="255"/>
      <c r="BE21" s="255"/>
      <c r="BF21" s="255"/>
      <c r="BG21" s="255"/>
      <c r="BH21" s="255"/>
    </row>
    <row r="22" spans="1:60" outlineLevel="1" x14ac:dyDescent="0.25">
      <c r="A22" s="256">
        <v>45</v>
      </c>
      <c r="B22" s="257" t="s">
        <v>138</v>
      </c>
      <c r="C22" s="272" t="s">
        <v>139</v>
      </c>
      <c r="D22" s="258" t="s">
        <v>130</v>
      </c>
      <c r="E22" s="259">
        <v>13</v>
      </c>
      <c r="F22" s="260"/>
      <c r="G22" s="261">
        <f>ROUND(E22*F22,2)</f>
        <v>0</v>
      </c>
      <c r="H22" s="262"/>
      <c r="I22" s="263">
        <f>ROUND(E22*H22,2)</f>
        <v>0</v>
      </c>
      <c r="J22" s="260"/>
      <c r="K22" s="261">
        <f>ROUND(E22*J22,2)</f>
        <v>0</v>
      </c>
      <c r="L22" s="261">
        <v>21</v>
      </c>
      <c r="M22" s="261">
        <f>G22*(1+L22/100)</f>
        <v>0</v>
      </c>
      <c r="N22" s="259">
        <v>0</v>
      </c>
      <c r="O22" s="259">
        <f>ROUND(E22*N22,2)</f>
        <v>0</v>
      </c>
      <c r="P22" s="259">
        <v>0</v>
      </c>
      <c r="Q22" s="259">
        <f>ROUND(E22*P22,2)</f>
        <v>0</v>
      </c>
      <c r="R22" s="261"/>
      <c r="S22" s="261" t="s">
        <v>126</v>
      </c>
      <c r="T22" s="261">
        <v>2024</v>
      </c>
      <c r="U22" s="261">
        <v>0</v>
      </c>
      <c r="V22" s="261">
        <f>ROUND(E22*U22,2)</f>
        <v>0</v>
      </c>
      <c r="W22" s="261"/>
      <c r="X22" s="264" t="s">
        <v>131</v>
      </c>
      <c r="Y22" s="232" t="s">
        <v>109</v>
      </c>
      <c r="Z22" s="253">
        <f>I22</f>
        <v>0</v>
      </c>
      <c r="AA22" s="253">
        <f>K22</f>
        <v>0</v>
      </c>
      <c r="AB22" s="253">
        <f>M22</f>
        <v>0</v>
      </c>
      <c r="AC22" s="254">
        <f>O22</f>
        <v>0</v>
      </c>
      <c r="AD22" s="254">
        <f>Q22</f>
        <v>0</v>
      </c>
      <c r="AE22" s="253">
        <f>V22</f>
        <v>0</v>
      </c>
      <c r="AF22" s="253">
        <f>G22</f>
        <v>0</v>
      </c>
      <c r="AG22" s="255" t="s">
        <v>132</v>
      </c>
      <c r="AH22" s="255"/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  <c r="AZ22" s="255"/>
      <c r="BA22" s="255"/>
      <c r="BB22" s="255"/>
      <c r="BC22" s="255"/>
      <c r="BD22" s="255"/>
      <c r="BE22" s="255"/>
      <c r="BF22" s="255"/>
      <c r="BG22" s="255"/>
      <c r="BH22" s="255"/>
    </row>
    <row r="23" spans="1:60" outlineLevel="2" x14ac:dyDescent="0.25">
      <c r="A23" s="229"/>
      <c r="B23" s="230"/>
      <c r="C23" s="273" t="s">
        <v>140</v>
      </c>
      <c r="D23" s="265"/>
      <c r="E23" s="266">
        <v>13</v>
      </c>
      <c r="F23" s="232"/>
      <c r="G23" s="232"/>
      <c r="H23" s="233"/>
      <c r="I23" s="234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55"/>
      <c r="AA23" s="255"/>
      <c r="AB23" s="255"/>
      <c r="AC23" s="255"/>
      <c r="AD23" s="255"/>
      <c r="AE23" s="255"/>
      <c r="AF23" s="255"/>
      <c r="AG23" s="255" t="s">
        <v>134</v>
      </c>
      <c r="AH23" s="255">
        <v>5</v>
      </c>
      <c r="AI23" s="255"/>
      <c r="AJ23" s="255"/>
      <c r="AK23" s="255"/>
      <c r="AL23" s="255"/>
      <c r="AM23" s="255"/>
      <c r="AN23" s="255"/>
      <c r="AO23" s="255"/>
      <c r="AP23" s="255"/>
      <c r="AQ23" s="255"/>
      <c r="AR23" s="255"/>
      <c r="AS23" s="255"/>
      <c r="AT23" s="255"/>
      <c r="AU23" s="255"/>
      <c r="AV23" s="255"/>
      <c r="AW23" s="255"/>
      <c r="AX23" s="255"/>
      <c r="AY23" s="255"/>
      <c r="AZ23" s="255"/>
      <c r="BA23" s="255"/>
      <c r="BB23" s="255"/>
      <c r="BC23" s="255"/>
      <c r="BD23" s="255"/>
      <c r="BE23" s="255"/>
      <c r="BF23" s="255"/>
      <c r="BG23" s="255"/>
      <c r="BH23" s="255"/>
    </row>
    <row r="24" spans="1:60" outlineLevel="1" x14ac:dyDescent="0.25">
      <c r="A24" s="256">
        <v>46</v>
      </c>
      <c r="B24" s="257" t="s">
        <v>141</v>
      </c>
      <c r="C24" s="272" t="s">
        <v>142</v>
      </c>
      <c r="D24" s="258" t="s">
        <v>130</v>
      </c>
      <c r="E24" s="259">
        <v>1</v>
      </c>
      <c r="F24" s="260"/>
      <c r="G24" s="261">
        <f>ROUND(E24*F24,2)</f>
        <v>0</v>
      </c>
      <c r="H24" s="262"/>
      <c r="I24" s="263">
        <f>ROUND(E24*H24,2)</f>
        <v>0</v>
      </c>
      <c r="J24" s="260"/>
      <c r="K24" s="261">
        <f>ROUND(E24*J24,2)</f>
        <v>0</v>
      </c>
      <c r="L24" s="261">
        <v>21</v>
      </c>
      <c r="M24" s="261">
        <f>G24*(1+L24/100)</f>
        <v>0</v>
      </c>
      <c r="N24" s="259">
        <v>0</v>
      </c>
      <c r="O24" s="259">
        <f>ROUND(E24*N24,2)</f>
        <v>0</v>
      </c>
      <c r="P24" s="259">
        <v>0</v>
      </c>
      <c r="Q24" s="259">
        <f>ROUND(E24*P24,2)</f>
        <v>0</v>
      </c>
      <c r="R24" s="261"/>
      <c r="S24" s="261" t="s">
        <v>126</v>
      </c>
      <c r="T24" s="261">
        <v>2024</v>
      </c>
      <c r="U24" s="261">
        <v>0</v>
      </c>
      <c r="V24" s="261">
        <f>ROUND(E24*U24,2)</f>
        <v>0</v>
      </c>
      <c r="W24" s="261"/>
      <c r="X24" s="264" t="s">
        <v>131</v>
      </c>
      <c r="Y24" s="232" t="s">
        <v>109</v>
      </c>
      <c r="Z24" s="253">
        <f>I24</f>
        <v>0</v>
      </c>
      <c r="AA24" s="253">
        <f>K24</f>
        <v>0</v>
      </c>
      <c r="AB24" s="253">
        <f>M24</f>
        <v>0</v>
      </c>
      <c r="AC24" s="254">
        <f>O24</f>
        <v>0</v>
      </c>
      <c r="AD24" s="254">
        <f>Q24</f>
        <v>0</v>
      </c>
      <c r="AE24" s="253">
        <f>V24</f>
        <v>0</v>
      </c>
      <c r="AF24" s="253">
        <f>G24</f>
        <v>0</v>
      </c>
      <c r="AG24" s="255" t="s">
        <v>132</v>
      </c>
      <c r="AH24" s="255"/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5"/>
      <c r="AX24" s="255"/>
      <c r="AY24" s="255"/>
      <c r="AZ24" s="255"/>
      <c r="BA24" s="255"/>
      <c r="BB24" s="255"/>
      <c r="BC24" s="255"/>
      <c r="BD24" s="255"/>
      <c r="BE24" s="255"/>
      <c r="BF24" s="255"/>
      <c r="BG24" s="255"/>
      <c r="BH24" s="255"/>
    </row>
    <row r="25" spans="1:60" outlineLevel="2" x14ac:dyDescent="0.25">
      <c r="A25" s="229"/>
      <c r="B25" s="230"/>
      <c r="C25" s="273" t="s">
        <v>143</v>
      </c>
      <c r="D25" s="265"/>
      <c r="E25" s="266">
        <v>1</v>
      </c>
      <c r="F25" s="232"/>
      <c r="G25" s="232"/>
      <c r="H25" s="233"/>
      <c r="I25" s="234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55"/>
      <c r="AA25" s="255"/>
      <c r="AB25" s="255"/>
      <c r="AC25" s="255"/>
      <c r="AD25" s="255"/>
      <c r="AE25" s="255"/>
      <c r="AF25" s="255"/>
      <c r="AG25" s="255" t="s">
        <v>134</v>
      </c>
      <c r="AH25" s="255">
        <v>5</v>
      </c>
      <c r="AI25" s="255"/>
      <c r="AJ25" s="255"/>
      <c r="AK25" s="255"/>
      <c r="AL25" s="255"/>
      <c r="AM25" s="255"/>
      <c r="AN25" s="255"/>
      <c r="AO25" s="255"/>
      <c r="AP25" s="255"/>
      <c r="AQ25" s="255"/>
      <c r="AR25" s="255"/>
      <c r="AS25" s="255"/>
      <c r="AT25" s="255"/>
      <c r="AU25" s="255"/>
      <c r="AV25" s="255"/>
      <c r="AW25" s="255"/>
      <c r="AX25" s="255"/>
      <c r="AY25" s="255"/>
      <c r="AZ25" s="255"/>
      <c r="BA25" s="255"/>
      <c r="BB25" s="255"/>
      <c r="BC25" s="255"/>
      <c r="BD25" s="255"/>
      <c r="BE25" s="255"/>
      <c r="BF25" s="255"/>
      <c r="BG25" s="255"/>
      <c r="BH25" s="255"/>
    </row>
    <row r="26" spans="1:60" x14ac:dyDescent="0.25">
      <c r="A26" s="236" t="s">
        <v>101</v>
      </c>
      <c r="B26" s="237" t="s">
        <v>64</v>
      </c>
      <c r="C26" s="270" t="s">
        <v>65</v>
      </c>
      <c r="D26" s="238"/>
      <c r="E26" s="239"/>
      <c r="F26" s="240"/>
      <c r="G26" s="240">
        <f>SUM(AF27:AF48)</f>
        <v>0</v>
      </c>
      <c r="H26" s="241"/>
      <c r="I26" s="242">
        <f>SUM(Z27:Z48)</f>
        <v>0</v>
      </c>
      <c r="J26" s="240"/>
      <c r="K26" s="240">
        <f>SUM(AA27:AA48)</f>
        <v>0</v>
      </c>
      <c r="L26" s="240"/>
      <c r="M26" s="240">
        <f>SUM(AB27:AB48)</f>
        <v>0</v>
      </c>
      <c r="N26" s="239"/>
      <c r="O26" s="239">
        <f>SUM(AC27:AC48)</f>
        <v>3.6199999999999992</v>
      </c>
      <c r="P26" s="239"/>
      <c r="Q26" s="239">
        <f>SUM(AD27:AD48)</f>
        <v>1.44</v>
      </c>
      <c r="R26" s="240"/>
      <c r="S26" s="240"/>
      <c r="T26" s="240"/>
      <c r="U26" s="240"/>
      <c r="V26" s="240">
        <f>SUM(AE27:AE48)</f>
        <v>619.96</v>
      </c>
      <c r="W26" s="240"/>
      <c r="X26" s="243"/>
      <c r="Y26" s="235"/>
      <c r="AG26" t="s">
        <v>102</v>
      </c>
    </row>
    <row r="27" spans="1:60" outlineLevel="1" x14ac:dyDescent="0.25">
      <c r="A27" s="256">
        <v>1</v>
      </c>
      <c r="B27" s="257" t="s">
        <v>144</v>
      </c>
      <c r="C27" s="272" t="s">
        <v>145</v>
      </c>
      <c r="D27" s="258" t="s">
        <v>146</v>
      </c>
      <c r="E27" s="259">
        <v>720</v>
      </c>
      <c r="F27" s="260"/>
      <c r="G27" s="261">
        <f>ROUND(E27*F27,2)</f>
        <v>0</v>
      </c>
      <c r="H27" s="262"/>
      <c r="I27" s="263">
        <f>ROUND(E27*H27,2)</f>
        <v>0</v>
      </c>
      <c r="J27" s="260"/>
      <c r="K27" s="261">
        <f>ROUND(E27*J27,2)</f>
        <v>0</v>
      </c>
      <c r="L27" s="261">
        <v>21</v>
      </c>
      <c r="M27" s="261">
        <f>G27*(1+L27/100)</f>
        <v>0</v>
      </c>
      <c r="N27" s="259">
        <v>1.56E-3</v>
      </c>
      <c r="O27" s="259">
        <f>ROUND(E27*N27,2)</f>
        <v>1.1200000000000001</v>
      </c>
      <c r="P27" s="259">
        <v>0</v>
      </c>
      <c r="Q27" s="259">
        <f>ROUND(E27*P27,2)</f>
        <v>0</v>
      </c>
      <c r="R27" s="261"/>
      <c r="S27" s="261" t="s">
        <v>106</v>
      </c>
      <c r="T27" s="261" t="s">
        <v>107</v>
      </c>
      <c r="U27" s="261">
        <v>0.12</v>
      </c>
      <c r="V27" s="261">
        <f>ROUND(E27*U27,2)</f>
        <v>86.4</v>
      </c>
      <c r="W27" s="261"/>
      <c r="X27" s="264" t="s">
        <v>108</v>
      </c>
      <c r="Y27" s="232" t="s">
        <v>109</v>
      </c>
      <c r="Z27" s="253">
        <f>I27</f>
        <v>0</v>
      </c>
      <c r="AA27" s="253">
        <f>K27</f>
        <v>0</v>
      </c>
      <c r="AB27" s="253">
        <f>M27</f>
        <v>0</v>
      </c>
      <c r="AC27" s="254">
        <f>O27</f>
        <v>1.1200000000000001</v>
      </c>
      <c r="AD27" s="254">
        <f>Q27</f>
        <v>0</v>
      </c>
      <c r="AE27" s="253">
        <f>V27</f>
        <v>86.4</v>
      </c>
      <c r="AF27" s="253">
        <f>G27</f>
        <v>0</v>
      </c>
      <c r="AG27" s="255" t="s">
        <v>110</v>
      </c>
      <c r="AH27" s="255"/>
      <c r="AI27" s="255"/>
      <c r="AJ27" s="255"/>
      <c r="AK27" s="255"/>
      <c r="AL27" s="255"/>
      <c r="AM27" s="255"/>
      <c r="AN27" s="255"/>
      <c r="AO27" s="255"/>
      <c r="AP27" s="255"/>
      <c r="AQ27" s="255"/>
      <c r="AR27" s="255"/>
      <c r="AS27" s="255"/>
      <c r="AT27" s="255"/>
      <c r="AU27" s="255"/>
      <c r="AV27" s="255"/>
      <c r="AW27" s="255"/>
      <c r="AX27" s="255"/>
      <c r="AY27" s="255"/>
      <c r="AZ27" s="255"/>
      <c r="BA27" s="255"/>
      <c r="BB27" s="255"/>
      <c r="BC27" s="255"/>
      <c r="BD27" s="255"/>
      <c r="BE27" s="255"/>
      <c r="BF27" s="255"/>
      <c r="BG27" s="255"/>
      <c r="BH27" s="255"/>
    </row>
    <row r="28" spans="1:60" outlineLevel="2" x14ac:dyDescent="0.25">
      <c r="A28" s="229"/>
      <c r="B28" s="230"/>
      <c r="C28" s="273" t="s">
        <v>147</v>
      </c>
      <c r="D28" s="265"/>
      <c r="E28" s="266">
        <v>720</v>
      </c>
      <c r="F28" s="232"/>
      <c r="G28" s="232"/>
      <c r="H28" s="233"/>
      <c r="I28" s="234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55"/>
      <c r="AA28" s="255"/>
      <c r="AB28" s="255"/>
      <c r="AC28" s="255"/>
      <c r="AD28" s="255"/>
      <c r="AE28" s="255"/>
      <c r="AF28" s="255"/>
      <c r="AG28" s="255" t="s">
        <v>134</v>
      </c>
      <c r="AH28" s="255">
        <v>5</v>
      </c>
      <c r="AI28" s="255"/>
      <c r="AJ28" s="255"/>
      <c r="AK28" s="255"/>
      <c r="AL28" s="255"/>
      <c r="AM28" s="255"/>
      <c r="AN28" s="255"/>
      <c r="AO28" s="255"/>
      <c r="AP28" s="255"/>
      <c r="AQ28" s="255"/>
      <c r="AR28" s="255"/>
      <c r="AS28" s="255"/>
      <c r="AT28" s="255"/>
      <c r="AU28" s="255"/>
      <c r="AV28" s="255"/>
      <c r="AW28" s="255"/>
      <c r="AX28" s="255"/>
      <c r="AY28" s="255"/>
      <c r="AZ28" s="255"/>
      <c r="BA28" s="255"/>
      <c r="BB28" s="255"/>
      <c r="BC28" s="255"/>
      <c r="BD28" s="255"/>
      <c r="BE28" s="255"/>
      <c r="BF28" s="255"/>
      <c r="BG28" s="255"/>
      <c r="BH28" s="255"/>
    </row>
    <row r="29" spans="1:60" outlineLevel="1" x14ac:dyDescent="0.25">
      <c r="A29" s="244">
        <v>2</v>
      </c>
      <c r="B29" s="245" t="s">
        <v>148</v>
      </c>
      <c r="C29" s="271" t="s">
        <v>149</v>
      </c>
      <c r="D29" s="246" t="s">
        <v>150</v>
      </c>
      <c r="E29" s="247">
        <v>21.6</v>
      </c>
      <c r="F29" s="248"/>
      <c r="G29" s="249">
        <f>ROUND(E29*F29,2)</f>
        <v>0</v>
      </c>
      <c r="H29" s="250"/>
      <c r="I29" s="251">
        <f>ROUND(E29*H29,2)</f>
        <v>0</v>
      </c>
      <c r="J29" s="248"/>
      <c r="K29" s="249">
        <f>ROUND(E29*J29,2)</f>
        <v>0</v>
      </c>
      <c r="L29" s="249">
        <v>21</v>
      </c>
      <c r="M29" s="249">
        <f>G29*(1+L29/100)</f>
        <v>0</v>
      </c>
      <c r="N29" s="247">
        <v>5.8500000000000003E-2</v>
      </c>
      <c r="O29" s="247">
        <f>ROUND(E29*N29,2)</f>
        <v>1.26</v>
      </c>
      <c r="P29" s="247">
        <v>0</v>
      </c>
      <c r="Q29" s="247">
        <f>ROUND(E29*P29,2)</f>
        <v>0</v>
      </c>
      <c r="R29" s="249"/>
      <c r="S29" s="249" t="s">
        <v>106</v>
      </c>
      <c r="T29" s="249" t="s">
        <v>107</v>
      </c>
      <c r="U29" s="249">
        <v>1.86904</v>
      </c>
      <c r="V29" s="249">
        <f>ROUND(E29*U29,2)</f>
        <v>40.369999999999997</v>
      </c>
      <c r="W29" s="249"/>
      <c r="X29" s="252" t="s">
        <v>108</v>
      </c>
      <c r="Y29" s="232" t="s">
        <v>109</v>
      </c>
      <c r="Z29" s="253">
        <f>I29</f>
        <v>0</v>
      </c>
      <c r="AA29" s="253">
        <f>K29</f>
        <v>0</v>
      </c>
      <c r="AB29" s="253">
        <f>M29</f>
        <v>0</v>
      </c>
      <c r="AC29" s="254">
        <f>O29</f>
        <v>1.26</v>
      </c>
      <c r="AD29" s="254">
        <f>Q29</f>
        <v>0</v>
      </c>
      <c r="AE29" s="253">
        <f>V29</f>
        <v>40.369999999999997</v>
      </c>
      <c r="AF29" s="253">
        <f>G29</f>
        <v>0</v>
      </c>
      <c r="AG29" s="255" t="s">
        <v>110</v>
      </c>
      <c r="AH29" s="255"/>
      <c r="AI29" s="255"/>
      <c r="AJ29" s="255"/>
      <c r="AK29" s="255"/>
      <c r="AL29" s="255"/>
      <c r="AM29" s="255"/>
      <c r="AN29" s="255"/>
      <c r="AO29" s="255"/>
      <c r="AP29" s="255"/>
      <c r="AQ29" s="255"/>
      <c r="AR29" s="255"/>
      <c r="AS29" s="255"/>
      <c r="AT29" s="255"/>
      <c r="AU29" s="255"/>
      <c r="AV29" s="255"/>
      <c r="AW29" s="255"/>
      <c r="AX29" s="255"/>
      <c r="AY29" s="255"/>
      <c r="AZ29" s="255"/>
      <c r="BA29" s="255"/>
      <c r="BB29" s="255"/>
      <c r="BC29" s="255"/>
      <c r="BD29" s="255"/>
      <c r="BE29" s="255"/>
      <c r="BF29" s="255"/>
      <c r="BG29" s="255"/>
      <c r="BH29" s="255"/>
    </row>
    <row r="30" spans="1:60" outlineLevel="1" x14ac:dyDescent="0.25">
      <c r="A30" s="256">
        <v>3</v>
      </c>
      <c r="B30" s="257" t="s">
        <v>151</v>
      </c>
      <c r="C30" s="272" t="s">
        <v>152</v>
      </c>
      <c r="D30" s="258" t="s">
        <v>146</v>
      </c>
      <c r="E30" s="259">
        <v>720</v>
      </c>
      <c r="F30" s="260"/>
      <c r="G30" s="261">
        <f>ROUND(E30*F30,2)</f>
        <v>0</v>
      </c>
      <c r="H30" s="262"/>
      <c r="I30" s="263">
        <f>ROUND(E30*H30,2)</f>
        <v>0</v>
      </c>
      <c r="J30" s="260"/>
      <c r="K30" s="261">
        <f>ROUND(E30*J30,2)</f>
        <v>0</v>
      </c>
      <c r="L30" s="261">
        <v>21</v>
      </c>
      <c r="M30" s="261">
        <f>G30*(1+L30/100)</f>
        <v>0</v>
      </c>
      <c r="N30" s="259">
        <v>4.8999999999999998E-4</v>
      </c>
      <c r="O30" s="259">
        <f>ROUND(E30*N30,2)</f>
        <v>0.35</v>
      </c>
      <c r="P30" s="259">
        <v>2E-3</v>
      </c>
      <c r="Q30" s="259">
        <f>ROUND(E30*P30,2)</f>
        <v>1.44</v>
      </c>
      <c r="R30" s="261"/>
      <c r="S30" s="261" t="s">
        <v>106</v>
      </c>
      <c r="T30" s="261" t="s">
        <v>107</v>
      </c>
      <c r="U30" s="261">
        <v>0.17599999999999999</v>
      </c>
      <c r="V30" s="261">
        <f>ROUND(E30*U30,2)</f>
        <v>126.72</v>
      </c>
      <c r="W30" s="261"/>
      <c r="X30" s="264" t="s">
        <v>108</v>
      </c>
      <c r="Y30" s="232" t="s">
        <v>109</v>
      </c>
      <c r="Z30" s="253">
        <f>I30</f>
        <v>0</v>
      </c>
      <c r="AA30" s="253">
        <f>K30</f>
        <v>0</v>
      </c>
      <c r="AB30" s="253">
        <f>M30</f>
        <v>0</v>
      </c>
      <c r="AC30" s="254">
        <f>O30</f>
        <v>0.35</v>
      </c>
      <c r="AD30" s="254">
        <f>Q30</f>
        <v>1.44</v>
      </c>
      <c r="AE30" s="253">
        <f>V30</f>
        <v>126.72</v>
      </c>
      <c r="AF30" s="253">
        <f>G30</f>
        <v>0</v>
      </c>
      <c r="AG30" s="255" t="s">
        <v>110</v>
      </c>
      <c r="AH30" s="255"/>
      <c r="AI30" s="255"/>
      <c r="AJ30" s="255"/>
      <c r="AK30" s="255"/>
      <c r="AL30" s="255"/>
      <c r="AM30" s="255"/>
      <c r="AN30" s="255"/>
      <c r="AO30" s="255"/>
      <c r="AP30" s="255"/>
      <c r="AQ30" s="255"/>
      <c r="AR30" s="255"/>
      <c r="AS30" s="255"/>
      <c r="AT30" s="255"/>
      <c r="AU30" s="255"/>
      <c r="AV30" s="255"/>
      <c r="AW30" s="255"/>
      <c r="AX30" s="255"/>
      <c r="AY30" s="255"/>
      <c r="AZ30" s="255"/>
      <c r="BA30" s="255"/>
      <c r="BB30" s="255"/>
      <c r="BC30" s="255"/>
      <c r="BD30" s="255"/>
      <c r="BE30" s="255"/>
      <c r="BF30" s="255"/>
      <c r="BG30" s="255"/>
      <c r="BH30" s="255"/>
    </row>
    <row r="31" spans="1:60" outlineLevel="2" x14ac:dyDescent="0.25">
      <c r="A31" s="229"/>
      <c r="B31" s="230"/>
      <c r="C31" s="274" t="s">
        <v>153</v>
      </c>
      <c r="D31" s="267"/>
      <c r="E31" s="267"/>
      <c r="F31" s="267"/>
      <c r="G31" s="267"/>
      <c r="H31" s="233"/>
      <c r="I31" s="234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55"/>
      <c r="AA31" s="255"/>
      <c r="AB31" s="255"/>
      <c r="AC31" s="255"/>
      <c r="AD31" s="255"/>
      <c r="AE31" s="255"/>
      <c r="AF31" s="255"/>
      <c r="AG31" s="255" t="s">
        <v>154</v>
      </c>
      <c r="AH31" s="255"/>
      <c r="AI31" s="255"/>
      <c r="AJ31" s="255"/>
      <c r="AK31" s="255"/>
      <c r="AL31" s="255"/>
      <c r="AM31" s="255"/>
      <c r="AN31" s="255"/>
      <c r="AO31" s="255"/>
      <c r="AP31" s="255"/>
      <c r="AQ31" s="255"/>
      <c r="AR31" s="255"/>
      <c r="AS31" s="255"/>
      <c r="AT31" s="255"/>
      <c r="AU31" s="255"/>
      <c r="AV31" s="255"/>
      <c r="AW31" s="255"/>
      <c r="AX31" s="255"/>
      <c r="AY31" s="255"/>
      <c r="AZ31" s="255"/>
      <c r="BA31" s="255"/>
      <c r="BB31" s="255"/>
      <c r="BC31" s="255"/>
      <c r="BD31" s="255"/>
      <c r="BE31" s="255"/>
      <c r="BF31" s="255"/>
      <c r="BG31" s="255"/>
      <c r="BH31" s="255"/>
    </row>
    <row r="32" spans="1:60" outlineLevel="1" x14ac:dyDescent="0.25">
      <c r="A32" s="244">
        <v>5</v>
      </c>
      <c r="B32" s="245" t="s">
        <v>155</v>
      </c>
      <c r="C32" s="271" t="s">
        <v>156</v>
      </c>
      <c r="D32" s="246" t="s">
        <v>150</v>
      </c>
      <c r="E32" s="247">
        <v>1450</v>
      </c>
      <c r="F32" s="248"/>
      <c r="G32" s="249">
        <f>ROUND(E32*F32,2)</f>
        <v>0</v>
      </c>
      <c r="H32" s="250"/>
      <c r="I32" s="251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7">
        <v>1.4999999999999999E-4</v>
      </c>
      <c r="O32" s="247">
        <f>ROUND(E32*N32,2)</f>
        <v>0.22</v>
      </c>
      <c r="P32" s="247">
        <v>0</v>
      </c>
      <c r="Q32" s="247">
        <f>ROUND(E32*P32,2)</f>
        <v>0</v>
      </c>
      <c r="R32" s="249"/>
      <c r="S32" s="249" t="s">
        <v>106</v>
      </c>
      <c r="T32" s="249" t="s">
        <v>107</v>
      </c>
      <c r="U32" s="249">
        <v>0.1</v>
      </c>
      <c r="V32" s="249">
        <f>ROUND(E32*U32,2)</f>
        <v>145</v>
      </c>
      <c r="W32" s="249"/>
      <c r="X32" s="252" t="s">
        <v>108</v>
      </c>
      <c r="Y32" s="232" t="s">
        <v>109</v>
      </c>
      <c r="Z32" s="253">
        <f>I32</f>
        <v>0</v>
      </c>
      <c r="AA32" s="253">
        <f>K32</f>
        <v>0</v>
      </c>
      <c r="AB32" s="253">
        <f>M32</f>
        <v>0</v>
      </c>
      <c r="AC32" s="254">
        <f>O32</f>
        <v>0.22</v>
      </c>
      <c r="AD32" s="254">
        <f>Q32</f>
        <v>0</v>
      </c>
      <c r="AE32" s="253">
        <f>V32</f>
        <v>145</v>
      </c>
      <c r="AF32" s="253">
        <f>G32</f>
        <v>0</v>
      </c>
      <c r="AG32" s="255" t="s">
        <v>110</v>
      </c>
      <c r="AH32" s="255"/>
      <c r="AI32" s="255"/>
      <c r="AJ32" s="255"/>
      <c r="AK32" s="255"/>
      <c r="AL32" s="255"/>
      <c r="AM32" s="255"/>
      <c r="AN32" s="255"/>
      <c r="AO32" s="255"/>
      <c r="AP32" s="255"/>
      <c r="AQ32" s="255"/>
      <c r="AR32" s="255"/>
      <c r="AS32" s="255"/>
      <c r="AT32" s="255"/>
      <c r="AU32" s="255"/>
      <c r="AV32" s="255"/>
      <c r="AW32" s="255"/>
      <c r="AX32" s="255"/>
      <c r="AY32" s="255"/>
      <c r="AZ32" s="255"/>
      <c r="BA32" s="255"/>
      <c r="BB32" s="255"/>
      <c r="BC32" s="255"/>
      <c r="BD32" s="255"/>
      <c r="BE32" s="255"/>
      <c r="BF32" s="255"/>
      <c r="BG32" s="255"/>
      <c r="BH32" s="255"/>
    </row>
    <row r="33" spans="1:60" ht="20.399999999999999" outlineLevel="1" x14ac:dyDescent="0.25">
      <c r="A33" s="244">
        <v>6</v>
      </c>
      <c r="B33" s="245" t="s">
        <v>157</v>
      </c>
      <c r="C33" s="271" t="s">
        <v>158</v>
      </c>
      <c r="D33" s="246" t="s">
        <v>146</v>
      </c>
      <c r="E33" s="247">
        <v>120</v>
      </c>
      <c r="F33" s="248"/>
      <c r="G33" s="249">
        <f>ROUND(E33*F33,2)</f>
        <v>0</v>
      </c>
      <c r="H33" s="250"/>
      <c r="I33" s="251">
        <f>ROUND(E33*H33,2)</f>
        <v>0</v>
      </c>
      <c r="J33" s="248"/>
      <c r="K33" s="249">
        <f>ROUND(E33*J33,2)</f>
        <v>0</v>
      </c>
      <c r="L33" s="249">
        <v>21</v>
      </c>
      <c r="M33" s="249">
        <f>G33*(1+L33/100)</f>
        <v>0</v>
      </c>
      <c r="N33" s="247">
        <v>5.0000000000000002E-5</v>
      </c>
      <c r="O33" s="247">
        <f>ROUND(E33*N33,2)</f>
        <v>0.01</v>
      </c>
      <c r="P33" s="247">
        <v>0</v>
      </c>
      <c r="Q33" s="247">
        <f>ROUND(E33*P33,2)</f>
        <v>0</v>
      </c>
      <c r="R33" s="249"/>
      <c r="S33" s="249" t="s">
        <v>106</v>
      </c>
      <c r="T33" s="249" t="s">
        <v>107</v>
      </c>
      <c r="U33" s="249">
        <v>7.8E-2</v>
      </c>
      <c r="V33" s="249">
        <f>ROUND(E33*U33,2)</f>
        <v>9.36</v>
      </c>
      <c r="W33" s="249"/>
      <c r="X33" s="252" t="s">
        <v>108</v>
      </c>
      <c r="Y33" s="232" t="s">
        <v>109</v>
      </c>
      <c r="Z33" s="253">
        <f>I33</f>
        <v>0</v>
      </c>
      <c r="AA33" s="253">
        <f>K33</f>
        <v>0</v>
      </c>
      <c r="AB33" s="253">
        <f>M33</f>
        <v>0</v>
      </c>
      <c r="AC33" s="254">
        <f>O33</f>
        <v>0.01</v>
      </c>
      <c r="AD33" s="254">
        <f>Q33</f>
        <v>0</v>
      </c>
      <c r="AE33" s="253">
        <f>V33</f>
        <v>9.36</v>
      </c>
      <c r="AF33" s="253">
        <f>G33</f>
        <v>0</v>
      </c>
      <c r="AG33" s="255" t="s">
        <v>110</v>
      </c>
      <c r="AH33" s="255"/>
      <c r="AI33" s="255"/>
      <c r="AJ33" s="255"/>
      <c r="AK33" s="255"/>
      <c r="AL33" s="255"/>
      <c r="AM33" s="255"/>
      <c r="AN33" s="255"/>
      <c r="AO33" s="255"/>
      <c r="AP33" s="255"/>
      <c r="AQ33" s="255"/>
      <c r="AR33" s="255"/>
      <c r="AS33" s="255"/>
      <c r="AT33" s="255"/>
      <c r="AU33" s="255"/>
      <c r="AV33" s="255"/>
      <c r="AW33" s="255"/>
      <c r="AX33" s="255"/>
      <c r="AY33" s="255"/>
      <c r="AZ33" s="255"/>
      <c r="BA33" s="255"/>
      <c r="BB33" s="255"/>
      <c r="BC33" s="255"/>
      <c r="BD33" s="255"/>
      <c r="BE33" s="255"/>
      <c r="BF33" s="255"/>
      <c r="BG33" s="255"/>
      <c r="BH33" s="255"/>
    </row>
    <row r="34" spans="1:60" ht="20.399999999999999" outlineLevel="1" x14ac:dyDescent="0.25">
      <c r="A34" s="244">
        <v>30</v>
      </c>
      <c r="B34" s="245" t="s">
        <v>159</v>
      </c>
      <c r="C34" s="271" t="s">
        <v>160</v>
      </c>
      <c r="D34" s="246" t="s">
        <v>146</v>
      </c>
      <c r="E34" s="247">
        <v>1300</v>
      </c>
      <c r="F34" s="248"/>
      <c r="G34" s="249">
        <f>ROUND(E34*F34,2)</f>
        <v>0</v>
      </c>
      <c r="H34" s="250"/>
      <c r="I34" s="251">
        <f>ROUND(E34*H34,2)</f>
        <v>0</v>
      </c>
      <c r="J34" s="248"/>
      <c r="K34" s="249">
        <f>ROUND(E34*J34,2)</f>
        <v>0</v>
      </c>
      <c r="L34" s="249">
        <v>21</v>
      </c>
      <c r="M34" s="249">
        <f>G34*(1+L34/100)</f>
        <v>0</v>
      </c>
      <c r="N34" s="247">
        <v>1.6000000000000001E-4</v>
      </c>
      <c r="O34" s="247">
        <f>ROUND(E34*N34,2)</f>
        <v>0.21</v>
      </c>
      <c r="P34" s="247">
        <v>0</v>
      </c>
      <c r="Q34" s="247">
        <f>ROUND(E34*P34,2)</f>
        <v>0</v>
      </c>
      <c r="R34" s="249"/>
      <c r="S34" s="249" t="s">
        <v>106</v>
      </c>
      <c r="T34" s="249" t="s">
        <v>107</v>
      </c>
      <c r="U34" s="249">
        <v>7.0000000000000007E-2</v>
      </c>
      <c r="V34" s="249">
        <f>ROUND(E34*U34,2)</f>
        <v>91</v>
      </c>
      <c r="W34" s="249"/>
      <c r="X34" s="252" t="s">
        <v>108</v>
      </c>
      <c r="Y34" s="232" t="s">
        <v>109</v>
      </c>
      <c r="Z34" s="253">
        <f>I34</f>
        <v>0</v>
      </c>
      <c r="AA34" s="253">
        <f>K34</f>
        <v>0</v>
      </c>
      <c r="AB34" s="253">
        <f>M34</f>
        <v>0</v>
      </c>
      <c r="AC34" s="254">
        <f>O34</f>
        <v>0.21</v>
      </c>
      <c r="AD34" s="254">
        <f>Q34</f>
        <v>0</v>
      </c>
      <c r="AE34" s="253">
        <f>V34</f>
        <v>91</v>
      </c>
      <c r="AF34" s="253">
        <f>G34</f>
        <v>0</v>
      </c>
      <c r="AG34" s="255" t="s">
        <v>110</v>
      </c>
      <c r="AH34" s="255"/>
      <c r="AI34" s="255"/>
      <c r="AJ34" s="255"/>
      <c r="AK34" s="255"/>
      <c r="AL34" s="255"/>
      <c r="AM34" s="255"/>
      <c r="AN34" s="255"/>
      <c r="AO34" s="255"/>
      <c r="AP34" s="255"/>
      <c r="AQ34" s="255"/>
      <c r="AR34" s="255"/>
      <c r="AS34" s="255"/>
      <c r="AT34" s="255"/>
      <c r="AU34" s="255"/>
      <c r="AV34" s="255"/>
      <c r="AW34" s="255"/>
      <c r="AX34" s="255"/>
      <c r="AY34" s="255"/>
      <c r="AZ34" s="255"/>
      <c r="BA34" s="255"/>
      <c r="BB34" s="255"/>
      <c r="BC34" s="255"/>
      <c r="BD34" s="255"/>
      <c r="BE34" s="255"/>
      <c r="BF34" s="255"/>
      <c r="BG34" s="255"/>
      <c r="BH34" s="255"/>
    </row>
    <row r="35" spans="1:60" ht="20.399999999999999" outlineLevel="1" x14ac:dyDescent="0.25">
      <c r="A35" s="244">
        <v>31</v>
      </c>
      <c r="B35" s="245" t="s">
        <v>161</v>
      </c>
      <c r="C35" s="271" t="s">
        <v>162</v>
      </c>
      <c r="D35" s="246" t="s">
        <v>146</v>
      </c>
      <c r="E35" s="247">
        <v>300</v>
      </c>
      <c r="F35" s="248"/>
      <c r="G35" s="249">
        <f>ROUND(E35*F35,2)</f>
        <v>0</v>
      </c>
      <c r="H35" s="250"/>
      <c r="I35" s="251">
        <f>ROUND(E35*H35,2)</f>
        <v>0</v>
      </c>
      <c r="J35" s="248"/>
      <c r="K35" s="249">
        <f>ROUND(E35*J35,2)</f>
        <v>0</v>
      </c>
      <c r="L35" s="249">
        <v>21</v>
      </c>
      <c r="M35" s="249">
        <f>G35*(1+L35/100)</f>
        <v>0</v>
      </c>
      <c r="N35" s="247">
        <v>2.1000000000000001E-4</v>
      </c>
      <c r="O35" s="247">
        <f>ROUND(E35*N35,2)</f>
        <v>0.06</v>
      </c>
      <c r="P35" s="247">
        <v>0</v>
      </c>
      <c r="Q35" s="247">
        <f>ROUND(E35*P35,2)</f>
        <v>0</v>
      </c>
      <c r="R35" s="249"/>
      <c r="S35" s="249" t="s">
        <v>106</v>
      </c>
      <c r="T35" s="249" t="s">
        <v>107</v>
      </c>
      <c r="U35" s="249">
        <v>7.0000000000000007E-2</v>
      </c>
      <c r="V35" s="249">
        <f>ROUND(E35*U35,2)</f>
        <v>21</v>
      </c>
      <c r="W35" s="249"/>
      <c r="X35" s="252" t="s">
        <v>108</v>
      </c>
      <c r="Y35" s="232" t="s">
        <v>109</v>
      </c>
      <c r="Z35" s="253">
        <f>I35</f>
        <v>0</v>
      </c>
      <c r="AA35" s="253">
        <f>K35</f>
        <v>0</v>
      </c>
      <c r="AB35" s="253">
        <f>M35</f>
        <v>0</v>
      </c>
      <c r="AC35" s="254">
        <f>O35</f>
        <v>0.06</v>
      </c>
      <c r="AD35" s="254">
        <f>Q35</f>
        <v>0</v>
      </c>
      <c r="AE35" s="253">
        <f>V35</f>
        <v>21</v>
      </c>
      <c r="AF35" s="253">
        <f>G35</f>
        <v>0</v>
      </c>
      <c r="AG35" s="255" t="s">
        <v>110</v>
      </c>
      <c r="AH35" s="255"/>
      <c r="AI35" s="255"/>
      <c r="AJ35" s="255"/>
      <c r="AK35" s="255"/>
      <c r="AL35" s="255"/>
      <c r="AM35" s="255"/>
      <c r="AN35" s="255"/>
      <c r="AO35" s="255"/>
      <c r="AP35" s="255"/>
      <c r="AQ35" s="255"/>
      <c r="AR35" s="255"/>
      <c r="AS35" s="255"/>
      <c r="AT35" s="255"/>
      <c r="AU35" s="255"/>
      <c r="AV35" s="255"/>
      <c r="AW35" s="255"/>
      <c r="AX35" s="255"/>
      <c r="AY35" s="255"/>
      <c r="AZ35" s="255"/>
      <c r="BA35" s="255"/>
      <c r="BB35" s="255"/>
      <c r="BC35" s="255"/>
      <c r="BD35" s="255"/>
      <c r="BE35" s="255"/>
      <c r="BF35" s="255"/>
      <c r="BG35" s="255"/>
      <c r="BH35" s="255"/>
    </row>
    <row r="36" spans="1:60" ht="20.399999999999999" outlineLevel="1" x14ac:dyDescent="0.25">
      <c r="A36" s="244">
        <v>32</v>
      </c>
      <c r="B36" s="245" t="s">
        <v>163</v>
      </c>
      <c r="C36" s="271" t="s">
        <v>164</v>
      </c>
      <c r="D36" s="246" t="s">
        <v>146</v>
      </c>
      <c r="E36" s="247">
        <v>40</v>
      </c>
      <c r="F36" s="248"/>
      <c r="G36" s="249">
        <f>ROUND(E36*F36,2)</f>
        <v>0</v>
      </c>
      <c r="H36" s="250"/>
      <c r="I36" s="251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7">
        <v>2.2000000000000001E-4</v>
      </c>
      <c r="O36" s="247">
        <f>ROUND(E36*N36,2)</f>
        <v>0.01</v>
      </c>
      <c r="P36" s="247">
        <v>0</v>
      </c>
      <c r="Q36" s="247">
        <f>ROUND(E36*P36,2)</f>
        <v>0</v>
      </c>
      <c r="R36" s="249"/>
      <c r="S36" s="249" t="s">
        <v>106</v>
      </c>
      <c r="T36" s="249" t="s">
        <v>107</v>
      </c>
      <c r="U36" s="249">
        <v>7.0000000000000007E-2</v>
      </c>
      <c r="V36" s="249">
        <f>ROUND(E36*U36,2)</f>
        <v>2.8</v>
      </c>
      <c r="W36" s="249"/>
      <c r="X36" s="252" t="s">
        <v>108</v>
      </c>
      <c r="Y36" s="232" t="s">
        <v>109</v>
      </c>
      <c r="Z36" s="253">
        <f>I36</f>
        <v>0</v>
      </c>
      <c r="AA36" s="253">
        <f>K36</f>
        <v>0</v>
      </c>
      <c r="AB36" s="253">
        <f>M36</f>
        <v>0</v>
      </c>
      <c r="AC36" s="254">
        <f>O36</f>
        <v>0.01</v>
      </c>
      <c r="AD36" s="254">
        <f>Q36</f>
        <v>0</v>
      </c>
      <c r="AE36" s="253">
        <f>V36</f>
        <v>2.8</v>
      </c>
      <c r="AF36" s="253">
        <f>G36</f>
        <v>0</v>
      </c>
      <c r="AG36" s="255" t="s">
        <v>110</v>
      </c>
      <c r="AH36" s="255"/>
      <c r="AI36" s="255"/>
      <c r="AJ36" s="255"/>
      <c r="AK36" s="255"/>
      <c r="AL36" s="255"/>
      <c r="AM36" s="255"/>
      <c r="AN36" s="255"/>
      <c r="AO36" s="255"/>
      <c r="AP36" s="255"/>
      <c r="AQ36" s="255"/>
      <c r="AR36" s="255"/>
      <c r="AS36" s="255"/>
      <c r="AT36" s="255"/>
      <c r="AU36" s="255"/>
      <c r="AV36" s="255"/>
      <c r="AW36" s="255"/>
      <c r="AX36" s="255"/>
      <c r="AY36" s="255"/>
      <c r="AZ36" s="255"/>
      <c r="BA36" s="255"/>
      <c r="BB36" s="255"/>
      <c r="BC36" s="255"/>
      <c r="BD36" s="255"/>
      <c r="BE36" s="255"/>
      <c r="BF36" s="255"/>
      <c r="BG36" s="255"/>
      <c r="BH36" s="255"/>
    </row>
    <row r="37" spans="1:60" ht="20.399999999999999" outlineLevel="1" x14ac:dyDescent="0.25">
      <c r="A37" s="244">
        <v>33</v>
      </c>
      <c r="B37" s="245" t="s">
        <v>165</v>
      </c>
      <c r="C37" s="271" t="s">
        <v>166</v>
      </c>
      <c r="D37" s="246" t="s">
        <v>146</v>
      </c>
      <c r="E37" s="247">
        <v>200</v>
      </c>
      <c r="F37" s="248"/>
      <c r="G37" s="249">
        <f>ROUND(E37*F37,2)</f>
        <v>0</v>
      </c>
      <c r="H37" s="250"/>
      <c r="I37" s="251">
        <f>ROUND(E37*H37,2)</f>
        <v>0</v>
      </c>
      <c r="J37" s="248"/>
      <c r="K37" s="249">
        <f>ROUND(E37*J37,2)</f>
        <v>0</v>
      </c>
      <c r="L37" s="249">
        <v>21</v>
      </c>
      <c r="M37" s="249">
        <f>G37*(1+L37/100)</f>
        <v>0</v>
      </c>
      <c r="N37" s="247">
        <v>1.7000000000000001E-4</v>
      </c>
      <c r="O37" s="247">
        <f>ROUND(E37*N37,2)</f>
        <v>0.03</v>
      </c>
      <c r="P37" s="247">
        <v>0</v>
      </c>
      <c r="Q37" s="247">
        <f>ROUND(E37*P37,2)</f>
        <v>0</v>
      </c>
      <c r="R37" s="249"/>
      <c r="S37" s="249" t="s">
        <v>106</v>
      </c>
      <c r="T37" s="249" t="s">
        <v>107</v>
      </c>
      <c r="U37" s="249">
        <v>5.0959999999999998E-2</v>
      </c>
      <c r="V37" s="249">
        <f>ROUND(E37*U37,2)</f>
        <v>10.19</v>
      </c>
      <c r="W37" s="249"/>
      <c r="X37" s="252" t="s">
        <v>108</v>
      </c>
      <c r="Y37" s="232" t="s">
        <v>109</v>
      </c>
      <c r="Z37" s="253">
        <f>I37</f>
        <v>0</v>
      </c>
      <c r="AA37" s="253">
        <f>K37</f>
        <v>0</v>
      </c>
      <c r="AB37" s="253">
        <f>M37</f>
        <v>0</v>
      </c>
      <c r="AC37" s="254">
        <f>O37</f>
        <v>0.03</v>
      </c>
      <c r="AD37" s="254">
        <f>Q37</f>
        <v>0</v>
      </c>
      <c r="AE37" s="253">
        <f>V37</f>
        <v>10.19</v>
      </c>
      <c r="AF37" s="253">
        <f>G37</f>
        <v>0</v>
      </c>
      <c r="AG37" s="255" t="s">
        <v>110</v>
      </c>
      <c r="AH37" s="255"/>
      <c r="AI37" s="255"/>
      <c r="AJ37" s="255"/>
      <c r="AK37" s="255"/>
      <c r="AL37" s="255"/>
      <c r="AM37" s="255"/>
      <c r="AN37" s="255"/>
      <c r="AO37" s="255"/>
      <c r="AP37" s="255"/>
      <c r="AQ37" s="255"/>
      <c r="AR37" s="255"/>
      <c r="AS37" s="255"/>
      <c r="AT37" s="255"/>
      <c r="AU37" s="255"/>
      <c r="AV37" s="255"/>
      <c r="AW37" s="255"/>
      <c r="AX37" s="255"/>
      <c r="AY37" s="255"/>
      <c r="AZ37" s="255"/>
      <c r="BA37" s="255"/>
      <c r="BB37" s="255"/>
      <c r="BC37" s="255"/>
      <c r="BD37" s="255"/>
      <c r="BE37" s="255"/>
      <c r="BF37" s="255"/>
      <c r="BG37" s="255"/>
      <c r="BH37" s="255"/>
    </row>
    <row r="38" spans="1:60" outlineLevel="1" x14ac:dyDescent="0.25">
      <c r="A38" s="244">
        <v>51</v>
      </c>
      <c r="B38" s="245" t="s">
        <v>167</v>
      </c>
      <c r="C38" s="271" t="s">
        <v>168</v>
      </c>
      <c r="D38" s="246" t="s">
        <v>105</v>
      </c>
      <c r="E38" s="247">
        <v>56</v>
      </c>
      <c r="F38" s="248"/>
      <c r="G38" s="249">
        <f>ROUND(E38*F38,2)</f>
        <v>0</v>
      </c>
      <c r="H38" s="250"/>
      <c r="I38" s="251">
        <f>ROUND(E38*H38,2)</f>
        <v>0</v>
      </c>
      <c r="J38" s="248"/>
      <c r="K38" s="249">
        <f>ROUND(E38*J38,2)</f>
        <v>0</v>
      </c>
      <c r="L38" s="249">
        <v>21</v>
      </c>
      <c r="M38" s="249">
        <f>G38*(1+L38/100)</f>
        <v>0</v>
      </c>
      <c r="N38" s="247">
        <v>1.2E-4</v>
      </c>
      <c r="O38" s="247">
        <f>ROUND(E38*N38,2)</f>
        <v>0.01</v>
      </c>
      <c r="P38" s="247">
        <v>0</v>
      </c>
      <c r="Q38" s="247">
        <f>ROUND(E38*P38,2)</f>
        <v>0</v>
      </c>
      <c r="R38" s="249"/>
      <c r="S38" s="249" t="s">
        <v>106</v>
      </c>
      <c r="T38" s="249" t="s">
        <v>107</v>
      </c>
      <c r="U38" s="249">
        <v>0.33</v>
      </c>
      <c r="V38" s="249">
        <f>ROUND(E38*U38,2)</f>
        <v>18.48</v>
      </c>
      <c r="W38" s="249"/>
      <c r="X38" s="252" t="s">
        <v>108</v>
      </c>
      <c r="Y38" s="232" t="s">
        <v>109</v>
      </c>
      <c r="Z38" s="253">
        <f>I38</f>
        <v>0</v>
      </c>
      <c r="AA38" s="253">
        <f>K38</f>
        <v>0</v>
      </c>
      <c r="AB38" s="253">
        <f>M38</f>
        <v>0</v>
      </c>
      <c r="AC38" s="254">
        <f>O38</f>
        <v>0.01</v>
      </c>
      <c r="AD38" s="254">
        <f>Q38</f>
        <v>0</v>
      </c>
      <c r="AE38" s="253">
        <f>V38</f>
        <v>18.48</v>
      </c>
      <c r="AF38" s="253">
        <f>G38</f>
        <v>0</v>
      </c>
      <c r="AG38" s="255" t="s">
        <v>110</v>
      </c>
      <c r="AH38" s="255"/>
      <c r="AI38" s="255"/>
      <c r="AJ38" s="255"/>
      <c r="AK38" s="255"/>
      <c r="AL38" s="255"/>
      <c r="AM38" s="255"/>
      <c r="AN38" s="255"/>
      <c r="AO38" s="255"/>
      <c r="AP38" s="255"/>
      <c r="AQ38" s="255"/>
      <c r="AR38" s="255"/>
      <c r="AS38" s="255"/>
      <c r="AT38" s="255"/>
      <c r="AU38" s="255"/>
      <c r="AV38" s="255"/>
      <c r="AW38" s="255"/>
      <c r="AX38" s="255"/>
      <c r="AY38" s="255"/>
      <c r="AZ38" s="255"/>
      <c r="BA38" s="255"/>
      <c r="BB38" s="255"/>
      <c r="BC38" s="255"/>
      <c r="BD38" s="255"/>
      <c r="BE38" s="255"/>
      <c r="BF38" s="255"/>
      <c r="BG38" s="255"/>
      <c r="BH38" s="255"/>
    </row>
    <row r="39" spans="1:60" outlineLevel="1" x14ac:dyDescent="0.25">
      <c r="A39" s="244">
        <v>53</v>
      </c>
      <c r="B39" s="245" t="s">
        <v>169</v>
      </c>
      <c r="C39" s="271" t="s">
        <v>170</v>
      </c>
      <c r="D39" s="246" t="s">
        <v>146</v>
      </c>
      <c r="E39" s="247">
        <v>40</v>
      </c>
      <c r="F39" s="248"/>
      <c r="G39" s="249">
        <f>ROUND(E39*F39,2)</f>
        <v>0</v>
      </c>
      <c r="H39" s="250"/>
      <c r="I39" s="251">
        <f>ROUND(E39*H39,2)</f>
        <v>0</v>
      </c>
      <c r="J39" s="248"/>
      <c r="K39" s="249">
        <f>ROUND(E39*J39,2)</f>
        <v>0</v>
      </c>
      <c r="L39" s="249">
        <v>21</v>
      </c>
      <c r="M39" s="249">
        <f>G39*(1+L39/100)</f>
        <v>0</v>
      </c>
      <c r="N39" s="247">
        <v>1.2E-4</v>
      </c>
      <c r="O39" s="247">
        <f>ROUND(E39*N39,2)</f>
        <v>0</v>
      </c>
      <c r="P39" s="247">
        <v>0</v>
      </c>
      <c r="Q39" s="247">
        <f>ROUND(E39*P39,2)</f>
        <v>0</v>
      </c>
      <c r="R39" s="249"/>
      <c r="S39" s="249" t="s">
        <v>106</v>
      </c>
      <c r="T39" s="249" t="s">
        <v>107</v>
      </c>
      <c r="U39" s="249">
        <v>0.1</v>
      </c>
      <c r="V39" s="249">
        <f>ROUND(E39*U39,2)</f>
        <v>4</v>
      </c>
      <c r="W39" s="249"/>
      <c r="X39" s="252" t="s">
        <v>108</v>
      </c>
      <c r="Y39" s="232" t="s">
        <v>109</v>
      </c>
      <c r="Z39" s="253">
        <f>I39</f>
        <v>0</v>
      </c>
      <c r="AA39" s="253">
        <f>K39</f>
        <v>0</v>
      </c>
      <c r="AB39" s="253">
        <f>M39</f>
        <v>0</v>
      </c>
      <c r="AC39" s="254">
        <f>O39</f>
        <v>0</v>
      </c>
      <c r="AD39" s="254">
        <f>Q39</f>
        <v>0</v>
      </c>
      <c r="AE39" s="253">
        <f>V39</f>
        <v>4</v>
      </c>
      <c r="AF39" s="253">
        <f>G39</f>
        <v>0</v>
      </c>
      <c r="AG39" s="255" t="s">
        <v>110</v>
      </c>
      <c r="AH39" s="255"/>
      <c r="AI39" s="255"/>
      <c r="AJ39" s="255"/>
      <c r="AK39" s="255"/>
      <c r="AL39" s="255"/>
      <c r="AM39" s="255"/>
      <c r="AN39" s="255"/>
      <c r="AO39" s="255"/>
      <c r="AP39" s="255"/>
      <c r="AQ39" s="255"/>
      <c r="AR39" s="255"/>
      <c r="AS39" s="255"/>
      <c r="AT39" s="255"/>
      <c r="AU39" s="255"/>
      <c r="AV39" s="255"/>
      <c r="AW39" s="255"/>
      <c r="AX39" s="255"/>
      <c r="AY39" s="255"/>
      <c r="AZ39" s="255"/>
      <c r="BA39" s="255"/>
      <c r="BB39" s="255"/>
      <c r="BC39" s="255"/>
      <c r="BD39" s="255"/>
      <c r="BE39" s="255"/>
      <c r="BF39" s="255"/>
      <c r="BG39" s="255"/>
      <c r="BH39" s="255"/>
    </row>
    <row r="40" spans="1:60" outlineLevel="1" x14ac:dyDescent="0.25">
      <c r="A40" s="244">
        <v>55</v>
      </c>
      <c r="B40" s="245" t="s">
        <v>171</v>
      </c>
      <c r="C40" s="271" t="s">
        <v>172</v>
      </c>
      <c r="D40" s="246" t="s">
        <v>146</v>
      </c>
      <c r="E40" s="247">
        <v>30</v>
      </c>
      <c r="F40" s="248"/>
      <c r="G40" s="249">
        <f>ROUND(E40*F40,2)</f>
        <v>0</v>
      </c>
      <c r="H40" s="250"/>
      <c r="I40" s="251">
        <f>ROUND(E40*H40,2)</f>
        <v>0</v>
      </c>
      <c r="J40" s="248"/>
      <c r="K40" s="249">
        <f>ROUND(E40*J40,2)</f>
        <v>0</v>
      </c>
      <c r="L40" s="249">
        <v>21</v>
      </c>
      <c r="M40" s="249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9"/>
      <c r="S40" s="249" t="s">
        <v>106</v>
      </c>
      <c r="T40" s="249" t="s">
        <v>107</v>
      </c>
      <c r="U40" s="249">
        <v>0.28166999999999998</v>
      </c>
      <c r="V40" s="249">
        <f>ROUND(E40*U40,2)</f>
        <v>8.4499999999999993</v>
      </c>
      <c r="W40" s="249"/>
      <c r="X40" s="252" t="s">
        <v>108</v>
      </c>
      <c r="Y40" s="232" t="s">
        <v>109</v>
      </c>
      <c r="Z40" s="253">
        <f>I40</f>
        <v>0</v>
      </c>
      <c r="AA40" s="253">
        <f>K40</f>
        <v>0</v>
      </c>
      <c r="AB40" s="253">
        <f>M40</f>
        <v>0</v>
      </c>
      <c r="AC40" s="254">
        <f>O40</f>
        <v>0</v>
      </c>
      <c r="AD40" s="254">
        <f>Q40</f>
        <v>0</v>
      </c>
      <c r="AE40" s="253">
        <f>V40</f>
        <v>8.4499999999999993</v>
      </c>
      <c r="AF40" s="253">
        <f>G40</f>
        <v>0</v>
      </c>
      <c r="AG40" s="255" t="s">
        <v>110</v>
      </c>
      <c r="AH40" s="255"/>
      <c r="AI40" s="255"/>
      <c r="AJ40" s="255"/>
      <c r="AK40" s="255"/>
      <c r="AL40" s="255"/>
      <c r="AM40" s="255"/>
      <c r="AN40" s="255"/>
      <c r="AO40" s="255"/>
      <c r="AP40" s="255"/>
      <c r="AQ40" s="255"/>
      <c r="AR40" s="255"/>
      <c r="AS40" s="255"/>
      <c r="AT40" s="255"/>
      <c r="AU40" s="255"/>
      <c r="AV40" s="255"/>
      <c r="AW40" s="255"/>
      <c r="AX40" s="255"/>
      <c r="AY40" s="255"/>
      <c r="AZ40" s="255"/>
      <c r="BA40" s="255"/>
      <c r="BB40" s="255"/>
      <c r="BC40" s="255"/>
      <c r="BD40" s="255"/>
      <c r="BE40" s="255"/>
      <c r="BF40" s="255"/>
      <c r="BG40" s="255"/>
      <c r="BH40" s="255"/>
    </row>
    <row r="41" spans="1:60" outlineLevel="1" x14ac:dyDescent="0.25">
      <c r="A41" s="244">
        <v>58</v>
      </c>
      <c r="B41" s="245" t="s">
        <v>173</v>
      </c>
      <c r="C41" s="271" t="s">
        <v>174</v>
      </c>
      <c r="D41" s="246" t="s">
        <v>146</v>
      </c>
      <c r="E41" s="247">
        <v>120</v>
      </c>
      <c r="F41" s="248"/>
      <c r="G41" s="249">
        <f>ROUND(E41*F41,2)</f>
        <v>0</v>
      </c>
      <c r="H41" s="250"/>
      <c r="I41" s="251">
        <f>ROUND(E41*H41,2)</f>
        <v>0</v>
      </c>
      <c r="J41" s="248"/>
      <c r="K41" s="249">
        <f>ROUND(E41*J41,2)</f>
        <v>0</v>
      </c>
      <c r="L41" s="249">
        <v>21</v>
      </c>
      <c r="M41" s="249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9"/>
      <c r="S41" s="249" t="s">
        <v>106</v>
      </c>
      <c r="T41" s="249" t="s">
        <v>107</v>
      </c>
      <c r="U41" s="249">
        <v>6.2829999999999997E-2</v>
      </c>
      <c r="V41" s="249">
        <f>ROUND(E41*U41,2)</f>
        <v>7.54</v>
      </c>
      <c r="W41" s="249"/>
      <c r="X41" s="252" t="s">
        <v>108</v>
      </c>
      <c r="Y41" s="232" t="s">
        <v>109</v>
      </c>
      <c r="Z41" s="253">
        <f>I41</f>
        <v>0</v>
      </c>
      <c r="AA41" s="253">
        <f>K41</f>
        <v>0</v>
      </c>
      <c r="AB41" s="253">
        <f>M41</f>
        <v>0</v>
      </c>
      <c r="AC41" s="254">
        <f>O41</f>
        <v>0</v>
      </c>
      <c r="AD41" s="254">
        <f>Q41</f>
        <v>0</v>
      </c>
      <c r="AE41" s="253">
        <f>V41</f>
        <v>7.54</v>
      </c>
      <c r="AF41" s="253">
        <f>G41</f>
        <v>0</v>
      </c>
      <c r="AG41" s="255" t="s">
        <v>110</v>
      </c>
      <c r="AH41" s="255"/>
      <c r="AI41" s="255"/>
      <c r="AJ41" s="255"/>
      <c r="AK41" s="255"/>
      <c r="AL41" s="255"/>
      <c r="AM41" s="255"/>
      <c r="AN41" s="255"/>
      <c r="AO41" s="255"/>
      <c r="AP41" s="255"/>
      <c r="AQ41" s="255"/>
      <c r="AR41" s="255"/>
      <c r="AS41" s="255"/>
      <c r="AT41" s="255"/>
      <c r="AU41" s="255"/>
      <c r="AV41" s="255"/>
      <c r="AW41" s="255"/>
      <c r="AX41" s="255"/>
      <c r="AY41" s="255"/>
      <c r="AZ41" s="255"/>
      <c r="BA41" s="255"/>
      <c r="BB41" s="255"/>
      <c r="BC41" s="255"/>
      <c r="BD41" s="255"/>
      <c r="BE41" s="255"/>
      <c r="BF41" s="255"/>
      <c r="BG41" s="255"/>
      <c r="BH41" s="255"/>
    </row>
    <row r="42" spans="1:60" outlineLevel="1" x14ac:dyDescent="0.25">
      <c r="A42" s="256">
        <v>64</v>
      </c>
      <c r="B42" s="257" t="s">
        <v>175</v>
      </c>
      <c r="C42" s="272" t="s">
        <v>176</v>
      </c>
      <c r="D42" s="258" t="s">
        <v>146</v>
      </c>
      <c r="E42" s="259">
        <v>120</v>
      </c>
      <c r="F42" s="260"/>
      <c r="G42" s="261">
        <f>ROUND(E42*F42,2)</f>
        <v>0</v>
      </c>
      <c r="H42" s="262"/>
      <c r="I42" s="263">
        <f>ROUND(E42*H42,2)</f>
        <v>0</v>
      </c>
      <c r="J42" s="260"/>
      <c r="K42" s="261">
        <f>ROUND(E42*J42,2)</f>
        <v>0</v>
      </c>
      <c r="L42" s="261">
        <v>21</v>
      </c>
      <c r="M42" s="261">
        <f>G42*(1+L42/100)</f>
        <v>0</v>
      </c>
      <c r="N42" s="259">
        <v>3.0000000000000001E-5</v>
      </c>
      <c r="O42" s="259">
        <f>ROUND(E42*N42,2)</f>
        <v>0</v>
      </c>
      <c r="P42" s="259">
        <v>0</v>
      </c>
      <c r="Q42" s="259">
        <f>ROUND(E42*P42,2)</f>
        <v>0</v>
      </c>
      <c r="R42" s="261" t="s">
        <v>177</v>
      </c>
      <c r="S42" s="261" t="s">
        <v>106</v>
      </c>
      <c r="T42" s="261" t="s">
        <v>107</v>
      </c>
      <c r="U42" s="261">
        <v>0</v>
      </c>
      <c r="V42" s="261">
        <f>ROUND(E42*U42,2)</f>
        <v>0</v>
      </c>
      <c r="W42" s="261"/>
      <c r="X42" s="264" t="s">
        <v>131</v>
      </c>
      <c r="Y42" s="232" t="s">
        <v>109</v>
      </c>
      <c r="Z42" s="253">
        <f>I42</f>
        <v>0</v>
      </c>
      <c r="AA42" s="253">
        <f>K42</f>
        <v>0</v>
      </c>
      <c r="AB42" s="253">
        <f>M42</f>
        <v>0</v>
      </c>
      <c r="AC42" s="254">
        <f>O42</f>
        <v>0</v>
      </c>
      <c r="AD42" s="254">
        <f>Q42</f>
        <v>0</v>
      </c>
      <c r="AE42" s="253">
        <f>V42</f>
        <v>0</v>
      </c>
      <c r="AF42" s="253">
        <f>G42</f>
        <v>0</v>
      </c>
      <c r="AG42" s="255" t="s">
        <v>132</v>
      </c>
      <c r="AH42" s="255"/>
      <c r="AI42" s="255"/>
      <c r="AJ42" s="255"/>
      <c r="AK42" s="255"/>
      <c r="AL42" s="255"/>
      <c r="AM42" s="255"/>
      <c r="AN42" s="255"/>
      <c r="AO42" s="255"/>
      <c r="AP42" s="255"/>
      <c r="AQ42" s="255"/>
      <c r="AR42" s="255"/>
      <c r="AS42" s="255"/>
      <c r="AT42" s="255"/>
      <c r="AU42" s="255"/>
      <c r="AV42" s="255"/>
      <c r="AW42" s="255"/>
      <c r="AX42" s="255"/>
      <c r="AY42" s="255"/>
      <c r="AZ42" s="255"/>
      <c r="BA42" s="255"/>
      <c r="BB42" s="255"/>
      <c r="BC42" s="255"/>
      <c r="BD42" s="255"/>
      <c r="BE42" s="255"/>
      <c r="BF42" s="255"/>
      <c r="BG42" s="255"/>
      <c r="BH42" s="255"/>
    </row>
    <row r="43" spans="1:60" outlineLevel="2" x14ac:dyDescent="0.25">
      <c r="A43" s="229"/>
      <c r="B43" s="230"/>
      <c r="C43" s="273" t="s">
        <v>178</v>
      </c>
      <c r="D43" s="265"/>
      <c r="E43" s="266">
        <v>120</v>
      </c>
      <c r="F43" s="232"/>
      <c r="G43" s="232"/>
      <c r="H43" s="233"/>
      <c r="I43" s="234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55"/>
      <c r="AA43" s="255"/>
      <c r="AB43" s="255"/>
      <c r="AC43" s="255"/>
      <c r="AD43" s="255"/>
      <c r="AE43" s="255"/>
      <c r="AF43" s="255"/>
      <c r="AG43" s="255" t="s">
        <v>134</v>
      </c>
      <c r="AH43" s="255">
        <v>5</v>
      </c>
      <c r="AI43" s="255"/>
      <c r="AJ43" s="255"/>
      <c r="AK43" s="255"/>
      <c r="AL43" s="255"/>
      <c r="AM43" s="255"/>
      <c r="AN43" s="255"/>
      <c r="AO43" s="255"/>
      <c r="AP43" s="255"/>
      <c r="AQ43" s="255"/>
      <c r="AR43" s="255"/>
      <c r="AS43" s="255"/>
      <c r="AT43" s="255"/>
      <c r="AU43" s="255"/>
      <c r="AV43" s="255"/>
      <c r="AW43" s="255"/>
      <c r="AX43" s="255"/>
      <c r="AY43" s="255"/>
      <c r="AZ43" s="255"/>
      <c r="BA43" s="255"/>
      <c r="BB43" s="255"/>
      <c r="BC43" s="255"/>
      <c r="BD43" s="255"/>
      <c r="BE43" s="255"/>
      <c r="BF43" s="255"/>
      <c r="BG43" s="255"/>
      <c r="BH43" s="255"/>
    </row>
    <row r="44" spans="1:60" outlineLevel="1" x14ac:dyDescent="0.25">
      <c r="A44" s="256">
        <v>65</v>
      </c>
      <c r="B44" s="257" t="s">
        <v>179</v>
      </c>
      <c r="C44" s="272" t="s">
        <v>180</v>
      </c>
      <c r="D44" s="258" t="s">
        <v>146</v>
      </c>
      <c r="E44" s="259">
        <v>30</v>
      </c>
      <c r="F44" s="260"/>
      <c r="G44" s="261">
        <f>ROUND(E44*F44,2)</f>
        <v>0</v>
      </c>
      <c r="H44" s="262"/>
      <c r="I44" s="263">
        <f>ROUND(E44*H44,2)</f>
        <v>0</v>
      </c>
      <c r="J44" s="260"/>
      <c r="K44" s="261">
        <f>ROUND(E44*J44,2)</f>
        <v>0</v>
      </c>
      <c r="L44" s="261">
        <v>21</v>
      </c>
      <c r="M44" s="261">
        <f>G44*(1+L44/100)</f>
        <v>0</v>
      </c>
      <c r="N44" s="259">
        <v>2.5999999999999998E-4</v>
      </c>
      <c r="O44" s="259">
        <f>ROUND(E44*N44,2)</f>
        <v>0.01</v>
      </c>
      <c r="P44" s="259">
        <v>0</v>
      </c>
      <c r="Q44" s="259">
        <f>ROUND(E44*P44,2)</f>
        <v>0</v>
      </c>
      <c r="R44" s="261" t="s">
        <v>177</v>
      </c>
      <c r="S44" s="261" t="s">
        <v>106</v>
      </c>
      <c r="T44" s="261" t="s">
        <v>107</v>
      </c>
      <c r="U44" s="261">
        <v>0</v>
      </c>
      <c r="V44" s="261">
        <f>ROUND(E44*U44,2)</f>
        <v>0</v>
      </c>
      <c r="W44" s="261"/>
      <c r="X44" s="264" t="s">
        <v>131</v>
      </c>
      <c r="Y44" s="232" t="s">
        <v>109</v>
      </c>
      <c r="Z44" s="253">
        <f>I44</f>
        <v>0</v>
      </c>
      <c r="AA44" s="253">
        <f>K44</f>
        <v>0</v>
      </c>
      <c r="AB44" s="253">
        <f>M44</f>
        <v>0</v>
      </c>
      <c r="AC44" s="254">
        <f>O44</f>
        <v>0.01</v>
      </c>
      <c r="AD44" s="254">
        <f>Q44</f>
        <v>0</v>
      </c>
      <c r="AE44" s="253">
        <f>V44</f>
        <v>0</v>
      </c>
      <c r="AF44" s="253">
        <f>G44</f>
        <v>0</v>
      </c>
      <c r="AG44" s="255" t="s">
        <v>132</v>
      </c>
      <c r="AH44" s="255"/>
      <c r="AI44" s="255"/>
      <c r="AJ44" s="255"/>
      <c r="AK44" s="255"/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55"/>
      <c r="BA44" s="255"/>
      <c r="BB44" s="255"/>
      <c r="BC44" s="255"/>
      <c r="BD44" s="255"/>
      <c r="BE44" s="255"/>
      <c r="BF44" s="255"/>
      <c r="BG44" s="255"/>
      <c r="BH44" s="255"/>
    </row>
    <row r="45" spans="1:60" outlineLevel="2" x14ac:dyDescent="0.25">
      <c r="A45" s="229"/>
      <c r="B45" s="230"/>
      <c r="C45" s="273" t="s">
        <v>181</v>
      </c>
      <c r="D45" s="265"/>
      <c r="E45" s="266">
        <v>30</v>
      </c>
      <c r="F45" s="232"/>
      <c r="G45" s="232"/>
      <c r="H45" s="233"/>
      <c r="I45" s="234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55"/>
      <c r="AA45" s="255"/>
      <c r="AB45" s="255"/>
      <c r="AC45" s="255"/>
      <c r="AD45" s="255"/>
      <c r="AE45" s="255"/>
      <c r="AF45" s="255"/>
      <c r="AG45" s="255" t="s">
        <v>134</v>
      </c>
      <c r="AH45" s="255">
        <v>5</v>
      </c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  <c r="AZ45" s="255"/>
      <c r="BA45" s="255"/>
      <c r="BB45" s="255"/>
      <c r="BC45" s="255"/>
      <c r="BD45" s="255"/>
      <c r="BE45" s="255"/>
      <c r="BF45" s="255"/>
      <c r="BG45" s="255"/>
      <c r="BH45" s="255"/>
    </row>
    <row r="46" spans="1:60" ht="20.399999999999999" outlineLevel="1" x14ac:dyDescent="0.25">
      <c r="A46" s="244">
        <v>71</v>
      </c>
      <c r="B46" s="245" t="s">
        <v>182</v>
      </c>
      <c r="C46" s="271" t="s">
        <v>183</v>
      </c>
      <c r="D46" s="246" t="s">
        <v>105</v>
      </c>
      <c r="E46" s="247">
        <v>27</v>
      </c>
      <c r="F46" s="248"/>
      <c r="G46" s="249">
        <f>ROUND(E46*F46,2)</f>
        <v>0</v>
      </c>
      <c r="H46" s="250"/>
      <c r="I46" s="251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7">
        <v>3.3500000000000001E-3</v>
      </c>
      <c r="O46" s="247">
        <f>ROUND(E46*N46,2)</f>
        <v>0.09</v>
      </c>
      <c r="P46" s="247">
        <v>0</v>
      </c>
      <c r="Q46" s="247">
        <f>ROUND(E46*P46,2)</f>
        <v>0</v>
      </c>
      <c r="R46" s="249"/>
      <c r="S46" s="249" t="s">
        <v>106</v>
      </c>
      <c r="T46" s="249" t="s">
        <v>107</v>
      </c>
      <c r="U46" s="249">
        <v>0.55600000000000005</v>
      </c>
      <c r="V46" s="249">
        <f>ROUND(E46*U46,2)</f>
        <v>15.01</v>
      </c>
      <c r="W46" s="249"/>
      <c r="X46" s="252" t="s">
        <v>108</v>
      </c>
      <c r="Y46" s="232" t="s">
        <v>109</v>
      </c>
      <c r="Z46" s="253">
        <f>I46</f>
        <v>0</v>
      </c>
      <c r="AA46" s="253">
        <f>K46</f>
        <v>0</v>
      </c>
      <c r="AB46" s="253">
        <f>M46</f>
        <v>0</v>
      </c>
      <c r="AC46" s="254">
        <f>O46</f>
        <v>0.09</v>
      </c>
      <c r="AD46" s="254">
        <f>Q46</f>
        <v>0</v>
      </c>
      <c r="AE46" s="253">
        <f>V46</f>
        <v>15.01</v>
      </c>
      <c r="AF46" s="253">
        <f>G46</f>
        <v>0</v>
      </c>
      <c r="AG46" s="255" t="s">
        <v>110</v>
      </c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BG46" s="255"/>
      <c r="BH46" s="255"/>
    </row>
    <row r="47" spans="1:60" ht="20.399999999999999" outlineLevel="1" x14ac:dyDescent="0.25">
      <c r="A47" s="244">
        <v>72</v>
      </c>
      <c r="B47" s="245" t="s">
        <v>184</v>
      </c>
      <c r="C47" s="271" t="s">
        <v>185</v>
      </c>
      <c r="D47" s="246" t="s">
        <v>105</v>
      </c>
      <c r="E47" s="247">
        <v>33</v>
      </c>
      <c r="F47" s="248"/>
      <c r="G47" s="249">
        <f>ROUND(E47*F47,2)</f>
        <v>0</v>
      </c>
      <c r="H47" s="250"/>
      <c r="I47" s="251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7">
        <v>3.6800000000000001E-3</v>
      </c>
      <c r="O47" s="247">
        <f>ROUND(E47*N47,2)</f>
        <v>0.12</v>
      </c>
      <c r="P47" s="247">
        <v>0</v>
      </c>
      <c r="Q47" s="247">
        <f>ROUND(E47*P47,2)</f>
        <v>0</v>
      </c>
      <c r="R47" s="249"/>
      <c r="S47" s="249" t="s">
        <v>106</v>
      </c>
      <c r="T47" s="249" t="s">
        <v>107</v>
      </c>
      <c r="U47" s="249">
        <v>0.84499999999999997</v>
      </c>
      <c r="V47" s="249">
        <f>ROUND(E47*U47,2)</f>
        <v>27.89</v>
      </c>
      <c r="W47" s="249"/>
      <c r="X47" s="252" t="s">
        <v>108</v>
      </c>
      <c r="Y47" s="232" t="s">
        <v>109</v>
      </c>
      <c r="Z47" s="253">
        <f>I47</f>
        <v>0</v>
      </c>
      <c r="AA47" s="253">
        <f>K47</f>
        <v>0</v>
      </c>
      <c r="AB47" s="253">
        <f>M47</f>
        <v>0</v>
      </c>
      <c r="AC47" s="254">
        <f>O47</f>
        <v>0.12</v>
      </c>
      <c r="AD47" s="254">
        <f>Q47</f>
        <v>0</v>
      </c>
      <c r="AE47" s="253">
        <f>V47</f>
        <v>27.89</v>
      </c>
      <c r="AF47" s="253">
        <f>G47</f>
        <v>0</v>
      </c>
      <c r="AG47" s="255" t="s">
        <v>110</v>
      </c>
      <c r="AH47" s="255"/>
      <c r="AI47" s="255"/>
      <c r="AJ47" s="255"/>
      <c r="AK47" s="255"/>
      <c r="AL47" s="255"/>
      <c r="AM47" s="255"/>
      <c r="AN47" s="255"/>
      <c r="AO47" s="255"/>
      <c r="AP47" s="255"/>
      <c r="AQ47" s="255"/>
      <c r="AR47" s="255"/>
      <c r="AS47" s="255"/>
      <c r="AT47" s="255"/>
      <c r="AU47" s="255"/>
      <c r="AV47" s="255"/>
      <c r="AW47" s="255"/>
      <c r="AX47" s="255"/>
      <c r="AY47" s="255"/>
      <c r="AZ47" s="255"/>
      <c r="BA47" s="255"/>
      <c r="BB47" s="255"/>
      <c r="BC47" s="255"/>
      <c r="BD47" s="255"/>
      <c r="BE47" s="255"/>
      <c r="BF47" s="255"/>
      <c r="BG47" s="255"/>
      <c r="BH47" s="255"/>
    </row>
    <row r="48" spans="1:60" ht="20.399999999999999" outlineLevel="1" x14ac:dyDescent="0.25">
      <c r="A48" s="244">
        <v>75</v>
      </c>
      <c r="B48" s="245" t="s">
        <v>186</v>
      </c>
      <c r="C48" s="271" t="s">
        <v>187</v>
      </c>
      <c r="D48" s="246" t="s">
        <v>146</v>
      </c>
      <c r="E48" s="247">
        <v>60</v>
      </c>
      <c r="F48" s="248"/>
      <c r="G48" s="249">
        <f>ROUND(E48*F48,2)</f>
        <v>0</v>
      </c>
      <c r="H48" s="250"/>
      <c r="I48" s="251">
        <f>ROUND(E48*H48,2)</f>
        <v>0</v>
      </c>
      <c r="J48" s="248"/>
      <c r="K48" s="249">
        <f>ROUND(E48*J48,2)</f>
        <v>0</v>
      </c>
      <c r="L48" s="249">
        <v>21</v>
      </c>
      <c r="M48" s="249">
        <f>G48*(1+L48/100)</f>
        <v>0</v>
      </c>
      <c r="N48" s="247">
        <v>2.0400000000000001E-3</v>
      </c>
      <c r="O48" s="247">
        <f>ROUND(E48*N48,2)</f>
        <v>0.12</v>
      </c>
      <c r="P48" s="247">
        <v>0</v>
      </c>
      <c r="Q48" s="247">
        <f>ROUND(E48*P48,2)</f>
        <v>0</v>
      </c>
      <c r="R48" s="249"/>
      <c r="S48" s="249" t="s">
        <v>106</v>
      </c>
      <c r="T48" s="249" t="s">
        <v>107</v>
      </c>
      <c r="U48" s="249">
        <v>9.5860000000000001E-2</v>
      </c>
      <c r="V48" s="249">
        <f>ROUND(E48*U48,2)</f>
        <v>5.75</v>
      </c>
      <c r="W48" s="249"/>
      <c r="X48" s="252" t="s">
        <v>108</v>
      </c>
      <c r="Y48" s="232" t="s">
        <v>109</v>
      </c>
      <c r="Z48" s="253">
        <f>I48</f>
        <v>0</v>
      </c>
      <c r="AA48" s="253">
        <f>K48</f>
        <v>0</v>
      </c>
      <c r="AB48" s="253">
        <f>M48</f>
        <v>0</v>
      </c>
      <c r="AC48" s="254">
        <f>O48</f>
        <v>0.12</v>
      </c>
      <c r="AD48" s="254">
        <f>Q48</f>
        <v>0</v>
      </c>
      <c r="AE48" s="253">
        <f>V48</f>
        <v>5.75</v>
      </c>
      <c r="AF48" s="253">
        <f>G48</f>
        <v>0</v>
      </c>
      <c r="AG48" s="255" t="s">
        <v>110</v>
      </c>
      <c r="AH48" s="255"/>
      <c r="AI48" s="255"/>
      <c r="AJ48" s="255"/>
      <c r="AK48" s="255"/>
      <c r="AL48" s="255"/>
      <c r="AM48" s="255"/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</row>
    <row r="49" spans="1:60" x14ac:dyDescent="0.25">
      <c r="A49" s="236" t="s">
        <v>101</v>
      </c>
      <c r="B49" s="237" t="s">
        <v>66</v>
      </c>
      <c r="C49" s="270" t="s">
        <v>67</v>
      </c>
      <c r="D49" s="238"/>
      <c r="E49" s="239"/>
      <c r="F49" s="240"/>
      <c r="G49" s="240">
        <f>SUM(AF50:AF55)</f>
        <v>0</v>
      </c>
      <c r="H49" s="241"/>
      <c r="I49" s="242">
        <f>SUM(Z50:Z55)</f>
        <v>0</v>
      </c>
      <c r="J49" s="240"/>
      <c r="K49" s="240">
        <f>SUM(AA50:AA55)</f>
        <v>0</v>
      </c>
      <c r="L49" s="240"/>
      <c r="M49" s="240">
        <f>SUM(AB50:AB55)</f>
        <v>0</v>
      </c>
      <c r="N49" s="239"/>
      <c r="O49" s="239">
        <f>SUM(AC50:AC55)</f>
        <v>0</v>
      </c>
      <c r="P49" s="239"/>
      <c r="Q49" s="239">
        <f>SUM(AD50:AD55)</f>
        <v>0</v>
      </c>
      <c r="R49" s="240"/>
      <c r="S49" s="240"/>
      <c r="T49" s="240"/>
      <c r="U49" s="240"/>
      <c r="V49" s="240">
        <f>SUM(AE50:AE55)</f>
        <v>23.76</v>
      </c>
      <c r="W49" s="240"/>
      <c r="X49" s="243"/>
      <c r="Y49" s="235"/>
      <c r="AG49" t="s">
        <v>102</v>
      </c>
    </row>
    <row r="50" spans="1:60" outlineLevel="1" x14ac:dyDescent="0.25">
      <c r="A50" s="244">
        <v>26</v>
      </c>
      <c r="B50" s="245" t="s">
        <v>188</v>
      </c>
      <c r="C50" s="271" t="s">
        <v>189</v>
      </c>
      <c r="D50" s="246" t="s">
        <v>105</v>
      </c>
      <c r="E50" s="247">
        <v>29</v>
      </c>
      <c r="F50" s="248"/>
      <c r="G50" s="249">
        <f>ROUND(E50*F50,2)</f>
        <v>0</v>
      </c>
      <c r="H50" s="250"/>
      <c r="I50" s="251">
        <f>ROUND(E50*H50,2)</f>
        <v>0</v>
      </c>
      <c r="J50" s="248"/>
      <c r="K50" s="249">
        <f>ROUND(E50*J50,2)</f>
        <v>0</v>
      </c>
      <c r="L50" s="249">
        <v>21</v>
      </c>
      <c r="M50" s="249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9"/>
      <c r="S50" s="249" t="s">
        <v>106</v>
      </c>
      <c r="T50" s="249" t="s">
        <v>107</v>
      </c>
      <c r="U50" s="249">
        <v>0.66</v>
      </c>
      <c r="V50" s="249">
        <f>ROUND(E50*U50,2)</f>
        <v>19.14</v>
      </c>
      <c r="W50" s="249"/>
      <c r="X50" s="252" t="s">
        <v>108</v>
      </c>
      <c r="Y50" s="232" t="s">
        <v>109</v>
      </c>
      <c r="Z50" s="253">
        <f>I50</f>
        <v>0</v>
      </c>
      <c r="AA50" s="253">
        <f>K50</f>
        <v>0</v>
      </c>
      <c r="AB50" s="253">
        <f>M50</f>
        <v>0</v>
      </c>
      <c r="AC50" s="254">
        <f>O50</f>
        <v>0</v>
      </c>
      <c r="AD50" s="254">
        <f>Q50</f>
        <v>0</v>
      </c>
      <c r="AE50" s="253">
        <f>V50</f>
        <v>19.14</v>
      </c>
      <c r="AF50" s="253">
        <f>G50</f>
        <v>0</v>
      </c>
      <c r="AG50" s="255" t="s">
        <v>110</v>
      </c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G50" s="255"/>
      <c r="BH50" s="255"/>
    </row>
    <row r="51" spans="1:60" outlineLevel="1" x14ac:dyDescent="0.25">
      <c r="A51" s="244">
        <v>27</v>
      </c>
      <c r="B51" s="245" t="s">
        <v>190</v>
      </c>
      <c r="C51" s="271" t="s">
        <v>191</v>
      </c>
      <c r="D51" s="246" t="s">
        <v>105</v>
      </c>
      <c r="E51" s="247">
        <v>7</v>
      </c>
      <c r="F51" s="248"/>
      <c r="G51" s="249">
        <f>ROUND(E51*F51,2)</f>
        <v>0</v>
      </c>
      <c r="H51" s="250"/>
      <c r="I51" s="251">
        <f>ROUND(E51*H51,2)</f>
        <v>0</v>
      </c>
      <c r="J51" s="248"/>
      <c r="K51" s="249">
        <f>ROUND(E51*J51,2)</f>
        <v>0</v>
      </c>
      <c r="L51" s="249">
        <v>21</v>
      </c>
      <c r="M51" s="249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9"/>
      <c r="S51" s="249" t="s">
        <v>106</v>
      </c>
      <c r="T51" s="249" t="s">
        <v>107</v>
      </c>
      <c r="U51" s="249">
        <v>0.66</v>
      </c>
      <c r="V51" s="249">
        <f>ROUND(E51*U51,2)</f>
        <v>4.62</v>
      </c>
      <c r="W51" s="249"/>
      <c r="X51" s="252" t="s">
        <v>108</v>
      </c>
      <c r="Y51" s="232" t="s">
        <v>109</v>
      </c>
      <c r="Z51" s="253">
        <f>I51</f>
        <v>0</v>
      </c>
      <c r="AA51" s="253">
        <f>K51</f>
        <v>0</v>
      </c>
      <c r="AB51" s="253">
        <f>M51</f>
        <v>0</v>
      </c>
      <c r="AC51" s="254">
        <f>O51</f>
        <v>0</v>
      </c>
      <c r="AD51" s="254">
        <f>Q51</f>
        <v>0</v>
      </c>
      <c r="AE51" s="253">
        <f>V51</f>
        <v>4.62</v>
      </c>
      <c r="AF51" s="253">
        <f>G51</f>
        <v>0</v>
      </c>
      <c r="AG51" s="255" t="s">
        <v>110</v>
      </c>
      <c r="AH51" s="255"/>
      <c r="AI51" s="255"/>
      <c r="AJ51" s="255"/>
      <c r="AK51" s="255"/>
      <c r="AL51" s="255"/>
      <c r="AM51" s="255"/>
      <c r="AN51" s="255"/>
      <c r="AO51" s="255"/>
      <c r="AP51" s="255"/>
      <c r="AQ51" s="255"/>
      <c r="AR51" s="255"/>
      <c r="AS51" s="255"/>
      <c r="AT51" s="255"/>
      <c r="AU51" s="255"/>
      <c r="AV51" s="255"/>
      <c r="AW51" s="255"/>
      <c r="AX51" s="255"/>
      <c r="AY51" s="255"/>
      <c r="AZ51" s="255"/>
      <c r="BA51" s="255"/>
      <c r="BB51" s="255"/>
      <c r="BC51" s="255"/>
      <c r="BD51" s="255"/>
      <c r="BE51" s="255"/>
      <c r="BF51" s="255"/>
      <c r="BG51" s="255"/>
      <c r="BH51" s="255"/>
    </row>
    <row r="52" spans="1:60" ht="30.6" outlineLevel="1" x14ac:dyDescent="0.25">
      <c r="A52" s="256">
        <v>48</v>
      </c>
      <c r="B52" s="257" t="s">
        <v>192</v>
      </c>
      <c r="C52" s="272" t="s">
        <v>193</v>
      </c>
      <c r="D52" s="258" t="s">
        <v>194</v>
      </c>
      <c r="E52" s="259">
        <v>7</v>
      </c>
      <c r="F52" s="260"/>
      <c r="G52" s="261">
        <f>ROUND(E52*F52,2)</f>
        <v>0</v>
      </c>
      <c r="H52" s="262"/>
      <c r="I52" s="263">
        <f>ROUND(E52*H52,2)</f>
        <v>0</v>
      </c>
      <c r="J52" s="260"/>
      <c r="K52" s="261">
        <f>ROUND(E52*J52,2)</f>
        <v>0</v>
      </c>
      <c r="L52" s="261">
        <v>21</v>
      </c>
      <c r="M52" s="261">
        <f>G52*(1+L52/100)</f>
        <v>0</v>
      </c>
      <c r="N52" s="259">
        <v>0</v>
      </c>
      <c r="O52" s="259">
        <f>ROUND(E52*N52,2)</f>
        <v>0</v>
      </c>
      <c r="P52" s="259">
        <v>0</v>
      </c>
      <c r="Q52" s="259">
        <f>ROUND(E52*P52,2)</f>
        <v>0</v>
      </c>
      <c r="R52" s="261"/>
      <c r="S52" s="261" t="s">
        <v>126</v>
      </c>
      <c r="T52" s="261" t="s">
        <v>127</v>
      </c>
      <c r="U52" s="261">
        <v>0</v>
      </c>
      <c r="V52" s="261">
        <f>ROUND(E52*U52,2)</f>
        <v>0</v>
      </c>
      <c r="W52" s="261"/>
      <c r="X52" s="264" t="s">
        <v>131</v>
      </c>
      <c r="Y52" s="232" t="s">
        <v>109</v>
      </c>
      <c r="Z52" s="253">
        <f>I52</f>
        <v>0</v>
      </c>
      <c r="AA52" s="253">
        <f>K52</f>
        <v>0</v>
      </c>
      <c r="AB52" s="253">
        <f>M52</f>
        <v>0</v>
      </c>
      <c r="AC52" s="254">
        <f>O52</f>
        <v>0</v>
      </c>
      <c r="AD52" s="254">
        <f>Q52</f>
        <v>0</v>
      </c>
      <c r="AE52" s="253">
        <f>V52</f>
        <v>0</v>
      </c>
      <c r="AF52" s="253">
        <f>G52</f>
        <v>0</v>
      </c>
      <c r="AG52" s="255" t="s">
        <v>132</v>
      </c>
      <c r="AH52" s="255"/>
      <c r="AI52" s="255"/>
      <c r="AJ52" s="255"/>
      <c r="AK52" s="255"/>
      <c r="AL52" s="255"/>
      <c r="AM52" s="255"/>
      <c r="AN52" s="255"/>
      <c r="AO52" s="255"/>
      <c r="AP52" s="255"/>
      <c r="AQ52" s="255"/>
      <c r="AR52" s="255"/>
      <c r="AS52" s="255"/>
      <c r="AT52" s="255"/>
      <c r="AU52" s="255"/>
      <c r="AV52" s="255"/>
      <c r="AW52" s="255"/>
      <c r="AX52" s="255"/>
      <c r="AY52" s="255"/>
      <c r="AZ52" s="255"/>
      <c r="BA52" s="255"/>
      <c r="BB52" s="255"/>
      <c r="BC52" s="255"/>
      <c r="BD52" s="255"/>
      <c r="BE52" s="255"/>
      <c r="BF52" s="255"/>
      <c r="BG52" s="255"/>
      <c r="BH52" s="255"/>
    </row>
    <row r="53" spans="1:60" outlineLevel="2" x14ac:dyDescent="0.25">
      <c r="A53" s="229"/>
      <c r="B53" s="230"/>
      <c r="C53" s="273" t="s">
        <v>195</v>
      </c>
      <c r="D53" s="265"/>
      <c r="E53" s="266">
        <v>7</v>
      </c>
      <c r="F53" s="232"/>
      <c r="G53" s="232"/>
      <c r="H53" s="233"/>
      <c r="I53" s="234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55"/>
      <c r="AA53" s="255"/>
      <c r="AB53" s="255"/>
      <c r="AC53" s="255"/>
      <c r="AD53" s="255"/>
      <c r="AE53" s="255"/>
      <c r="AF53" s="255"/>
      <c r="AG53" s="255" t="s">
        <v>134</v>
      </c>
      <c r="AH53" s="255">
        <v>5</v>
      </c>
      <c r="AI53" s="255"/>
      <c r="AJ53" s="255"/>
      <c r="AK53" s="255"/>
      <c r="AL53" s="255"/>
      <c r="AM53" s="255"/>
      <c r="AN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G53" s="255"/>
      <c r="BH53" s="255"/>
    </row>
    <row r="54" spans="1:60" ht="30.6" outlineLevel="1" x14ac:dyDescent="0.25">
      <c r="A54" s="256">
        <v>49</v>
      </c>
      <c r="B54" s="257" t="s">
        <v>196</v>
      </c>
      <c r="C54" s="272" t="s">
        <v>197</v>
      </c>
      <c r="D54" s="258" t="s">
        <v>194</v>
      </c>
      <c r="E54" s="259">
        <v>29</v>
      </c>
      <c r="F54" s="260"/>
      <c r="G54" s="261">
        <f>ROUND(E54*F54,2)</f>
        <v>0</v>
      </c>
      <c r="H54" s="262"/>
      <c r="I54" s="263">
        <f>ROUND(E54*H54,2)</f>
        <v>0</v>
      </c>
      <c r="J54" s="260"/>
      <c r="K54" s="261">
        <f>ROUND(E54*J54,2)</f>
        <v>0</v>
      </c>
      <c r="L54" s="261">
        <v>21</v>
      </c>
      <c r="M54" s="261">
        <f>G54*(1+L54/100)</f>
        <v>0</v>
      </c>
      <c r="N54" s="259">
        <v>0</v>
      </c>
      <c r="O54" s="259">
        <f>ROUND(E54*N54,2)</f>
        <v>0</v>
      </c>
      <c r="P54" s="259">
        <v>0</v>
      </c>
      <c r="Q54" s="259">
        <f>ROUND(E54*P54,2)</f>
        <v>0</v>
      </c>
      <c r="R54" s="261"/>
      <c r="S54" s="261" t="s">
        <v>126</v>
      </c>
      <c r="T54" s="261" t="s">
        <v>198</v>
      </c>
      <c r="U54" s="261">
        <v>0</v>
      </c>
      <c r="V54" s="261">
        <f>ROUND(E54*U54,2)</f>
        <v>0</v>
      </c>
      <c r="W54" s="261"/>
      <c r="X54" s="264" t="s">
        <v>131</v>
      </c>
      <c r="Y54" s="232" t="s">
        <v>109</v>
      </c>
      <c r="Z54" s="253">
        <f>I54</f>
        <v>0</v>
      </c>
      <c r="AA54" s="253">
        <f>K54</f>
        <v>0</v>
      </c>
      <c r="AB54" s="253">
        <f>M54</f>
        <v>0</v>
      </c>
      <c r="AC54" s="254">
        <f>O54</f>
        <v>0</v>
      </c>
      <c r="AD54" s="254">
        <f>Q54</f>
        <v>0</v>
      </c>
      <c r="AE54" s="253">
        <f>V54</f>
        <v>0</v>
      </c>
      <c r="AF54" s="253">
        <f>G54</f>
        <v>0</v>
      </c>
      <c r="AG54" s="255" t="s">
        <v>132</v>
      </c>
      <c r="AH54" s="255"/>
      <c r="AI54" s="255"/>
      <c r="AJ54" s="255"/>
      <c r="AK54" s="255"/>
      <c r="AL54" s="255"/>
      <c r="AM54" s="255"/>
      <c r="AN54" s="255"/>
      <c r="AO54" s="255"/>
      <c r="AP54" s="255"/>
      <c r="AQ54" s="255"/>
      <c r="AR54" s="255"/>
      <c r="AS54" s="255"/>
      <c r="AT54" s="255"/>
      <c r="AU54" s="255"/>
      <c r="AV54" s="255"/>
      <c r="AW54" s="255"/>
      <c r="AX54" s="255"/>
      <c r="AY54" s="255"/>
      <c r="AZ54" s="255"/>
      <c r="BA54" s="255"/>
      <c r="BB54" s="255"/>
      <c r="BC54" s="255"/>
      <c r="BD54" s="255"/>
      <c r="BE54" s="255"/>
      <c r="BF54" s="255"/>
      <c r="BG54" s="255"/>
      <c r="BH54" s="255"/>
    </row>
    <row r="55" spans="1:60" outlineLevel="2" x14ac:dyDescent="0.25">
      <c r="A55" s="229"/>
      <c r="B55" s="230"/>
      <c r="C55" s="273" t="s">
        <v>199</v>
      </c>
      <c r="D55" s="265"/>
      <c r="E55" s="266">
        <v>29</v>
      </c>
      <c r="F55" s="232"/>
      <c r="G55" s="232"/>
      <c r="H55" s="233"/>
      <c r="I55" s="234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55"/>
      <c r="AA55" s="255"/>
      <c r="AB55" s="255"/>
      <c r="AC55" s="255"/>
      <c r="AD55" s="255"/>
      <c r="AE55" s="255"/>
      <c r="AF55" s="255"/>
      <c r="AG55" s="255" t="s">
        <v>134</v>
      </c>
      <c r="AH55" s="255">
        <v>5</v>
      </c>
      <c r="AI55" s="255"/>
      <c r="AJ55" s="255"/>
      <c r="AK55" s="255"/>
      <c r="AL55" s="255"/>
      <c r="AM55" s="255"/>
      <c r="AN55" s="255"/>
      <c r="AO55" s="255"/>
      <c r="AP55" s="255"/>
      <c r="AQ55" s="255"/>
      <c r="AR55" s="255"/>
      <c r="AS55" s="255"/>
      <c r="AT55" s="255"/>
      <c r="AU55" s="255"/>
      <c r="AV55" s="255"/>
      <c r="AW55" s="255"/>
      <c r="AX55" s="255"/>
      <c r="AY55" s="255"/>
      <c r="AZ55" s="255"/>
      <c r="BA55" s="255"/>
      <c r="BB55" s="255"/>
      <c r="BC55" s="255"/>
      <c r="BD55" s="255"/>
      <c r="BE55" s="255"/>
      <c r="BF55" s="255"/>
      <c r="BG55" s="255"/>
      <c r="BH55" s="255"/>
    </row>
    <row r="56" spans="1:60" x14ac:dyDescent="0.25">
      <c r="A56" s="236" t="s">
        <v>101</v>
      </c>
      <c r="B56" s="237" t="s">
        <v>68</v>
      </c>
      <c r="C56" s="270" t="s">
        <v>69</v>
      </c>
      <c r="D56" s="238"/>
      <c r="E56" s="239"/>
      <c r="F56" s="240"/>
      <c r="G56" s="240">
        <f>SUM(AF57:AF62)</f>
        <v>0</v>
      </c>
      <c r="H56" s="241"/>
      <c r="I56" s="242">
        <f>SUM(Z57:Z62)</f>
        <v>0</v>
      </c>
      <c r="J56" s="240"/>
      <c r="K56" s="240">
        <f>SUM(AA57:AA62)</f>
        <v>0</v>
      </c>
      <c r="L56" s="240"/>
      <c r="M56" s="240">
        <f>SUM(AB57:AB62)</f>
        <v>0</v>
      </c>
      <c r="N56" s="239"/>
      <c r="O56" s="239">
        <f>SUM(AC57:AC62)</f>
        <v>0</v>
      </c>
      <c r="P56" s="239"/>
      <c r="Q56" s="239">
        <f>SUM(AD57:AD62)</f>
        <v>0</v>
      </c>
      <c r="R56" s="240"/>
      <c r="S56" s="240"/>
      <c r="T56" s="240"/>
      <c r="U56" s="240"/>
      <c r="V56" s="240">
        <f>SUM(AE57:AE62)</f>
        <v>14.58</v>
      </c>
      <c r="W56" s="240"/>
      <c r="X56" s="243"/>
      <c r="Y56" s="235"/>
      <c r="AG56" t="s">
        <v>102</v>
      </c>
    </row>
    <row r="57" spans="1:60" ht="20.399999999999999" outlineLevel="1" x14ac:dyDescent="0.25">
      <c r="A57" s="244">
        <v>16</v>
      </c>
      <c r="B57" s="245" t="s">
        <v>200</v>
      </c>
      <c r="C57" s="271" t="s">
        <v>201</v>
      </c>
      <c r="D57" s="246" t="s">
        <v>105</v>
      </c>
      <c r="E57" s="247">
        <v>6</v>
      </c>
      <c r="F57" s="248"/>
      <c r="G57" s="249">
        <f>ROUND(E57*F57,2)</f>
        <v>0</v>
      </c>
      <c r="H57" s="250"/>
      <c r="I57" s="251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7">
        <v>6.0000000000000002E-5</v>
      </c>
      <c r="O57" s="247">
        <f>ROUND(E57*N57,2)</f>
        <v>0</v>
      </c>
      <c r="P57" s="247">
        <v>0</v>
      </c>
      <c r="Q57" s="247">
        <f>ROUND(E57*P57,2)</f>
        <v>0</v>
      </c>
      <c r="R57" s="249"/>
      <c r="S57" s="249" t="s">
        <v>106</v>
      </c>
      <c r="T57" s="249" t="s">
        <v>107</v>
      </c>
      <c r="U57" s="249">
        <v>0.14699999999999999</v>
      </c>
      <c r="V57" s="249">
        <f>ROUND(E57*U57,2)</f>
        <v>0.88</v>
      </c>
      <c r="W57" s="249"/>
      <c r="X57" s="252" t="s">
        <v>108</v>
      </c>
      <c r="Y57" s="232" t="s">
        <v>109</v>
      </c>
      <c r="Z57" s="253">
        <f>I57</f>
        <v>0</v>
      </c>
      <c r="AA57" s="253">
        <f>K57</f>
        <v>0</v>
      </c>
      <c r="AB57" s="253">
        <f>M57</f>
        <v>0</v>
      </c>
      <c r="AC57" s="254">
        <f>O57</f>
        <v>0</v>
      </c>
      <c r="AD57" s="254">
        <f>Q57</f>
        <v>0</v>
      </c>
      <c r="AE57" s="253">
        <f>V57</f>
        <v>0.88</v>
      </c>
      <c r="AF57" s="253">
        <f>G57</f>
        <v>0</v>
      </c>
      <c r="AG57" s="255" t="s">
        <v>110</v>
      </c>
      <c r="AH57" s="255"/>
      <c r="AI57" s="255"/>
      <c r="AJ57" s="255"/>
      <c r="AK57" s="255"/>
      <c r="AL57" s="255"/>
      <c r="AM57" s="255"/>
      <c r="AN57" s="255"/>
      <c r="AO57" s="255"/>
      <c r="AP57" s="255"/>
      <c r="AQ57" s="255"/>
      <c r="AR57" s="255"/>
      <c r="AS57" s="255"/>
      <c r="AT57" s="255"/>
      <c r="AU57" s="255"/>
      <c r="AV57" s="255"/>
      <c r="AW57" s="255"/>
      <c r="AX57" s="255"/>
      <c r="AY57" s="255"/>
      <c r="AZ57" s="255"/>
      <c r="BA57" s="255"/>
      <c r="BB57" s="255"/>
      <c r="BC57" s="255"/>
      <c r="BD57" s="255"/>
      <c r="BE57" s="255"/>
      <c r="BF57" s="255"/>
      <c r="BG57" s="255"/>
      <c r="BH57" s="255"/>
    </row>
    <row r="58" spans="1:60" ht="20.399999999999999" outlineLevel="1" x14ac:dyDescent="0.25">
      <c r="A58" s="244">
        <v>17</v>
      </c>
      <c r="B58" s="245" t="s">
        <v>202</v>
      </c>
      <c r="C58" s="271" t="s">
        <v>203</v>
      </c>
      <c r="D58" s="246" t="s">
        <v>105</v>
      </c>
      <c r="E58" s="247">
        <v>7</v>
      </c>
      <c r="F58" s="248"/>
      <c r="G58" s="249">
        <f>ROUND(E58*F58,2)</f>
        <v>0</v>
      </c>
      <c r="H58" s="250"/>
      <c r="I58" s="251">
        <f>ROUND(E58*H58,2)</f>
        <v>0</v>
      </c>
      <c r="J58" s="248"/>
      <c r="K58" s="249">
        <f>ROUND(E58*J58,2)</f>
        <v>0</v>
      </c>
      <c r="L58" s="249">
        <v>21</v>
      </c>
      <c r="M58" s="249">
        <f>G58*(1+L58/100)</f>
        <v>0</v>
      </c>
      <c r="N58" s="247">
        <v>1.1E-4</v>
      </c>
      <c r="O58" s="247">
        <f>ROUND(E58*N58,2)</f>
        <v>0</v>
      </c>
      <c r="P58" s="247">
        <v>0</v>
      </c>
      <c r="Q58" s="247">
        <f>ROUND(E58*P58,2)</f>
        <v>0</v>
      </c>
      <c r="R58" s="249"/>
      <c r="S58" s="249" t="s">
        <v>106</v>
      </c>
      <c r="T58" s="249" t="s">
        <v>107</v>
      </c>
      <c r="U58" s="249">
        <v>0.13</v>
      </c>
      <c r="V58" s="249">
        <f>ROUND(E58*U58,2)</f>
        <v>0.91</v>
      </c>
      <c r="W58" s="249"/>
      <c r="X58" s="252" t="s">
        <v>108</v>
      </c>
      <c r="Y58" s="232" t="s">
        <v>109</v>
      </c>
      <c r="Z58" s="253">
        <f>I58</f>
        <v>0</v>
      </c>
      <c r="AA58" s="253">
        <f>K58</f>
        <v>0</v>
      </c>
      <c r="AB58" s="253">
        <f>M58</f>
        <v>0</v>
      </c>
      <c r="AC58" s="254">
        <f>O58</f>
        <v>0</v>
      </c>
      <c r="AD58" s="254">
        <f>Q58</f>
        <v>0</v>
      </c>
      <c r="AE58" s="253">
        <f>V58</f>
        <v>0.91</v>
      </c>
      <c r="AF58" s="253">
        <f>G58</f>
        <v>0</v>
      </c>
      <c r="AG58" s="255" t="s">
        <v>110</v>
      </c>
      <c r="AH58" s="255"/>
      <c r="AI58" s="255"/>
      <c r="AJ58" s="255"/>
      <c r="AK58" s="255"/>
      <c r="AL58" s="255"/>
      <c r="AM58" s="255"/>
      <c r="AN58" s="255"/>
      <c r="AO58" s="255"/>
      <c r="AP58" s="255"/>
      <c r="AQ58" s="255"/>
      <c r="AR58" s="255"/>
      <c r="AS58" s="255"/>
      <c r="AT58" s="255"/>
      <c r="AU58" s="255"/>
      <c r="AV58" s="255"/>
      <c r="AW58" s="255"/>
      <c r="AX58" s="255"/>
      <c r="AY58" s="255"/>
      <c r="AZ58" s="255"/>
      <c r="BA58" s="255"/>
      <c r="BB58" s="255"/>
      <c r="BC58" s="255"/>
      <c r="BD58" s="255"/>
      <c r="BE58" s="255"/>
      <c r="BF58" s="255"/>
      <c r="BG58" s="255"/>
      <c r="BH58" s="255"/>
    </row>
    <row r="59" spans="1:60" ht="20.399999999999999" outlineLevel="1" x14ac:dyDescent="0.25">
      <c r="A59" s="244">
        <v>18</v>
      </c>
      <c r="B59" s="245" t="s">
        <v>204</v>
      </c>
      <c r="C59" s="271" t="s">
        <v>205</v>
      </c>
      <c r="D59" s="246" t="s">
        <v>105</v>
      </c>
      <c r="E59" s="247">
        <v>2</v>
      </c>
      <c r="F59" s="248"/>
      <c r="G59" s="249">
        <f>ROUND(E59*F59,2)</f>
        <v>0</v>
      </c>
      <c r="H59" s="250"/>
      <c r="I59" s="251">
        <f>ROUND(E59*H59,2)</f>
        <v>0</v>
      </c>
      <c r="J59" s="248"/>
      <c r="K59" s="249">
        <f>ROUND(E59*J59,2)</f>
        <v>0</v>
      </c>
      <c r="L59" s="249">
        <v>21</v>
      </c>
      <c r="M59" s="249">
        <f>G59*(1+L59/100)</f>
        <v>0</v>
      </c>
      <c r="N59" s="247">
        <v>1.1E-4</v>
      </c>
      <c r="O59" s="247">
        <f>ROUND(E59*N59,2)</f>
        <v>0</v>
      </c>
      <c r="P59" s="247">
        <v>0</v>
      </c>
      <c r="Q59" s="247">
        <f>ROUND(E59*P59,2)</f>
        <v>0</v>
      </c>
      <c r="R59" s="249"/>
      <c r="S59" s="249" t="s">
        <v>106</v>
      </c>
      <c r="T59" s="249" t="s">
        <v>107</v>
      </c>
      <c r="U59" s="249">
        <v>0.15620000000000001</v>
      </c>
      <c r="V59" s="249">
        <f>ROUND(E59*U59,2)</f>
        <v>0.31</v>
      </c>
      <c r="W59" s="249"/>
      <c r="X59" s="252" t="s">
        <v>108</v>
      </c>
      <c r="Y59" s="232" t="s">
        <v>109</v>
      </c>
      <c r="Z59" s="253">
        <f>I59</f>
        <v>0</v>
      </c>
      <c r="AA59" s="253">
        <f>K59</f>
        <v>0</v>
      </c>
      <c r="AB59" s="253">
        <f>M59</f>
        <v>0</v>
      </c>
      <c r="AC59" s="254">
        <f>O59</f>
        <v>0</v>
      </c>
      <c r="AD59" s="254">
        <f>Q59</f>
        <v>0</v>
      </c>
      <c r="AE59" s="253">
        <f>V59</f>
        <v>0.31</v>
      </c>
      <c r="AF59" s="253">
        <f>G59</f>
        <v>0</v>
      </c>
      <c r="AG59" s="255" t="s">
        <v>110</v>
      </c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5"/>
      <c r="AS59" s="255"/>
      <c r="AT59" s="255"/>
      <c r="AU59" s="255"/>
      <c r="AV59" s="255"/>
      <c r="AW59" s="255"/>
      <c r="AX59" s="255"/>
      <c r="AY59" s="255"/>
      <c r="AZ59" s="255"/>
      <c r="BA59" s="255"/>
      <c r="BB59" s="255"/>
      <c r="BC59" s="255"/>
      <c r="BD59" s="255"/>
      <c r="BE59" s="255"/>
      <c r="BF59" s="255"/>
      <c r="BG59" s="255"/>
      <c r="BH59" s="255"/>
    </row>
    <row r="60" spans="1:60" ht="20.399999999999999" outlineLevel="1" x14ac:dyDescent="0.25">
      <c r="A60" s="244">
        <v>19</v>
      </c>
      <c r="B60" s="245" t="s">
        <v>206</v>
      </c>
      <c r="C60" s="271" t="s">
        <v>207</v>
      </c>
      <c r="D60" s="246" t="s">
        <v>105</v>
      </c>
      <c r="E60" s="247">
        <v>2</v>
      </c>
      <c r="F60" s="248"/>
      <c r="G60" s="249">
        <f>ROUND(E60*F60,2)</f>
        <v>0</v>
      </c>
      <c r="H60" s="250"/>
      <c r="I60" s="251">
        <f>ROUND(E60*H60,2)</f>
        <v>0</v>
      </c>
      <c r="J60" s="248"/>
      <c r="K60" s="249">
        <f>ROUND(E60*J60,2)</f>
        <v>0</v>
      </c>
      <c r="L60" s="249">
        <v>21</v>
      </c>
      <c r="M60" s="249">
        <f>G60*(1+L60/100)</f>
        <v>0</v>
      </c>
      <c r="N60" s="247">
        <v>1.1E-4</v>
      </c>
      <c r="O60" s="247">
        <f>ROUND(E60*N60,2)</f>
        <v>0</v>
      </c>
      <c r="P60" s="247">
        <v>0</v>
      </c>
      <c r="Q60" s="247">
        <f>ROUND(E60*P60,2)</f>
        <v>0</v>
      </c>
      <c r="R60" s="249"/>
      <c r="S60" s="249" t="s">
        <v>106</v>
      </c>
      <c r="T60" s="249" t="s">
        <v>107</v>
      </c>
      <c r="U60" s="249">
        <v>0.15620000000000001</v>
      </c>
      <c r="V60" s="249">
        <f>ROUND(E60*U60,2)</f>
        <v>0.31</v>
      </c>
      <c r="W60" s="249"/>
      <c r="X60" s="252" t="s">
        <v>108</v>
      </c>
      <c r="Y60" s="232" t="s">
        <v>109</v>
      </c>
      <c r="Z60" s="253">
        <f>I60</f>
        <v>0</v>
      </c>
      <c r="AA60" s="253">
        <f>K60</f>
        <v>0</v>
      </c>
      <c r="AB60" s="253">
        <f>M60</f>
        <v>0</v>
      </c>
      <c r="AC60" s="254">
        <f>O60</f>
        <v>0</v>
      </c>
      <c r="AD60" s="254">
        <f>Q60</f>
        <v>0</v>
      </c>
      <c r="AE60" s="253">
        <f>V60</f>
        <v>0.31</v>
      </c>
      <c r="AF60" s="253">
        <f>G60</f>
        <v>0</v>
      </c>
      <c r="AG60" s="255" t="s">
        <v>110</v>
      </c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255"/>
      <c r="BC60" s="255"/>
      <c r="BD60" s="255"/>
      <c r="BE60" s="255"/>
      <c r="BF60" s="255"/>
      <c r="BG60" s="255"/>
      <c r="BH60" s="255"/>
    </row>
    <row r="61" spans="1:60" ht="20.399999999999999" outlineLevel="1" x14ac:dyDescent="0.25">
      <c r="A61" s="244">
        <v>20</v>
      </c>
      <c r="B61" s="245" t="s">
        <v>208</v>
      </c>
      <c r="C61" s="271" t="s">
        <v>209</v>
      </c>
      <c r="D61" s="246" t="s">
        <v>105</v>
      </c>
      <c r="E61" s="247">
        <v>14</v>
      </c>
      <c r="F61" s="248"/>
      <c r="G61" s="249">
        <f>ROUND(E61*F61,2)</f>
        <v>0</v>
      </c>
      <c r="H61" s="250"/>
      <c r="I61" s="251">
        <f>ROUND(E61*H61,2)</f>
        <v>0</v>
      </c>
      <c r="J61" s="248"/>
      <c r="K61" s="249">
        <f>ROUND(E61*J61,2)</f>
        <v>0</v>
      </c>
      <c r="L61" s="249">
        <v>21</v>
      </c>
      <c r="M61" s="249">
        <f>G61*(1+L61/100)</f>
        <v>0</v>
      </c>
      <c r="N61" s="247">
        <v>9.0000000000000006E-5</v>
      </c>
      <c r="O61" s="247">
        <f>ROUND(E61*N61,2)</f>
        <v>0</v>
      </c>
      <c r="P61" s="247">
        <v>0</v>
      </c>
      <c r="Q61" s="247">
        <f>ROUND(E61*P61,2)</f>
        <v>0</v>
      </c>
      <c r="R61" s="249"/>
      <c r="S61" s="249" t="s">
        <v>106</v>
      </c>
      <c r="T61" s="249" t="s">
        <v>107</v>
      </c>
      <c r="U61" s="249">
        <v>0.2475</v>
      </c>
      <c r="V61" s="249">
        <f>ROUND(E61*U61,2)</f>
        <v>3.47</v>
      </c>
      <c r="W61" s="249"/>
      <c r="X61" s="252" t="s">
        <v>108</v>
      </c>
      <c r="Y61" s="232" t="s">
        <v>109</v>
      </c>
      <c r="Z61" s="253">
        <f>I61</f>
        <v>0</v>
      </c>
      <c r="AA61" s="253">
        <f>K61</f>
        <v>0</v>
      </c>
      <c r="AB61" s="253">
        <f>M61</f>
        <v>0</v>
      </c>
      <c r="AC61" s="254">
        <f>O61</f>
        <v>0</v>
      </c>
      <c r="AD61" s="254">
        <f>Q61</f>
        <v>0</v>
      </c>
      <c r="AE61" s="253">
        <f>V61</f>
        <v>3.47</v>
      </c>
      <c r="AF61" s="253">
        <f>G61</f>
        <v>0</v>
      </c>
      <c r="AG61" s="255" t="s">
        <v>110</v>
      </c>
      <c r="AH61" s="255"/>
      <c r="AI61" s="255"/>
      <c r="AJ61" s="255"/>
      <c r="AK61" s="255"/>
      <c r="AL61" s="255"/>
      <c r="AM61" s="255"/>
      <c r="AN61" s="255"/>
      <c r="AO61" s="255"/>
      <c r="AP61" s="255"/>
      <c r="AQ61" s="255"/>
      <c r="AR61" s="255"/>
      <c r="AS61" s="255"/>
      <c r="AT61" s="255"/>
      <c r="AU61" s="255"/>
      <c r="AV61" s="255"/>
      <c r="AW61" s="255"/>
      <c r="AX61" s="255"/>
      <c r="AY61" s="255"/>
      <c r="AZ61" s="255"/>
      <c r="BA61" s="255"/>
      <c r="BB61" s="255"/>
      <c r="BC61" s="255"/>
      <c r="BD61" s="255"/>
      <c r="BE61" s="255"/>
      <c r="BF61" s="255"/>
      <c r="BG61" s="255"/>
      <c r="BH61" s="255"/>
    </row>
    <row r="62" spans="1:60" outlineLevel="1" x14ac:dyDescent="0.25">
      <c r="A62" s="244">
        <v>25</v>
      </c>
      <c r="B62" s="245" t="s">
        <v>210</v>
      </c>
      <c r="C62" s="271" t="s">
        <v>211</v>
      </c>
      <c r="D62" s="246" t="s">
        <v>105</v>
      </c>
      <c r="E62" s="247">
        <v>25</v>
      </c>
      <c r="F62" s="248"/>
      <c r="G62" s="249">
        <f>ROUND(E62*F62,2)</f>
        <v>0</v>
      </c>
      <c r="H62" s="250"/>
      <c r="I62" s="251">
        <f>ROUND(E62*H62,2)</f>
        <v>0</v>
      </c>
      <c r="J62" s="248"/>
      <c r="K62" s="249">
        <f>ROUND(E62*J62,2)</f>
        <v>0</v>
      </c>
      <c r="L62" s="249">
        <v>21</v>
      </c>
      <c r="M62" s="249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9"/>
      <c r="S62" s="249" t="s">
        <v>106</v>
      </c>
      <c r="T62" s="249" t="s">
        <v>107</v>
      </c>
      <c r="U62" s="249">
        <v>0.34782999999999997</v>
      </c>
      <c r="V62" s="249">
        <f>ROUND(E62*U62,2)</f>
        <v>8.6999999999999993</v>
      </c>
      <c r="W62" s="249"/>
      <c r="X62" s="252" t="s">
        <v>108</v>
      </c>
      <c r="Y62" s="232" t="s">
        <v>109</v>
      </c>
      <c r="Z62" s="253">
        <f>I62</f>
        <v>0</v>
      </c>
      <c r="AA62" s="253">
        <f>K62</f>
        <v>0</v>
      </c>
      <c r="AB62" s="253">
        <f>M62</f>
        <v>0</v>
      </c>
      <c r="AC62" s="254">
        <f>O62</f>
        <v>0</v>
      </c>
      <c r="AD62" s="254">
        <f>Q62</f>
        <v>0</v>
      </c>
      <c r="AE62" s="253">
        <f>V62</f>
        <v>8.6999999999999993</v>
      </c>
      <c r="AF62" s="253">
        <f>G62</f>
        <v>0</v>
      </c>
      <c r="AG62" s="255" t="s">
        <v>110</v>
      </c>
      <c r="AH62" s="255"/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  <c r="AT62" s="255"/>
      <c r="AU62" s="255"/>
      <c r="AV62" s="255"/>
      <c r="AW62" s="255"/>
      <c r="AX62" s="255"/>
      <c r="AY62" s="255"/>
      <c r="AZ62" s="255"/>
      <c r="BA62" s="255"/>
      <c r="BB62" s="255"/>
      <c r="BC62" s="255"/>
      <c r="BD62" s="255"/>
      <c r="BE62" s="255"/>
      <c r="BF62" s="255"/>
      <c r="BG62" s="255"/>
      <c r="BH62" s="255"/>
    </row>
    <row r="63" spans="1:60" x14ac:dyDescent="0.25">
      <c r="A63" s="236" t="s">
        <v>101</v>
      </c>
      <c r="B63" s="237" t="s">
        <v>70</v>
      </c>
      <c r="C63" s="270" t="s">
        <v>71</v>
      </c>
      <c r="D63" s="238"/>
      <c r="E63" s="239"/>
      <c r="F63" s="240"/>
      <c r="G63" s="240">
        <f>SUM(AF64:AF76)</f>
        <v>0</v>
      </c>
      <c r="H63" s="241"/>
      <c r="I63" s="242">
        <f>SUM(Z64:Z76)</f>
        <v>0</v>
      </c>
      <c r="J63" s="240"/>
      <c r="K63" s="240">
        <f>SUM(AA64:AA76)</f>
        <v>0</v>
      </c>
      <c r="L63" s="240"/>
      <c r="M63" s="240">
        <f>SUM(AB64:AB76)</f>
        <v>0</v>
      </c>
      <c r="N63" s="239"/>
      <c r="O63" s="239">
        <f>SUM(AC64:AC76)</f>
        <v>17.59</v>
      </c>
      <c r="P63" s="239"/>
      <c r="Q63" s="239">
        <f>SUM(AD64:AD76)</f>
        <v>0</v>
      </c>
      <c r="R63" s="240"/>
      <c r="S63" s="240"/>
      <c r="T63" s="240"/>
      <c r="U63" s="240"/>
      <c r="V63" s="240">
        <f>SUM(AE64:AE76)</f>
        <v>324.94</v>
      </c>
      <c r="W63" s="240"/>
      <c r="X63" s="243"/>
      <c r="Y63" s="235"/>
      <c r="AG63" t="s">
        <v>102</v>
      </c>
    </row>
    <row r="64" spans="1:60" ht="20.399999999999999" outlineLevel="1" x14ac:dyDescent="0.25">
      <c r="A64" s="244">
        <v>15</v>
      </c>
      <c r="B64" s="245" t="s">
        <v>212</v>
      </c>
      <c r="C64" s="271" t="s">
        <v>213</v>
      </c>
      <c r="D64" s="246" t="s">
        <v>105</v>
      </c>
      <c r="E64" s="247">
        <v>2</v>
      </c>
      <c r="F64" s="248"/>
      <c r="G64" s="249">
        <f>ROUND(E64*F64,2)</f>
        <v>0</v>
      </c>
      <c r="H64" s="250"/>
      <c r="I64" s="251">
        <f>ROUND(E64*H64,2)</f>
        <v>0</v>
      </c>
      <c r="J64" s="248"/>
      <c r="K64" s="249">
        <f>ROUND(E64*J64,2)</f>
        <v>0</v>
      </c>
      <c r="L64" s="249">
        <v>21</v>
      </c>
      <c r="M64" s="249">
        <f>G64*(1+L64/100)</f>
        <v>0</v>
      </c>
      <c r="N64" s="247">
        <v>2.9999999999999997E-4</v>
      </c>
      <c r="O64" s="247">
        <f>ROUND(E64*N64,2)</f>
        <v>0</v>
      </c>
      <c r="P64" s="247">
        <v>0</v>
      </c>
      <c r="Q64" s="247">
        <f>ROUND(E64*P64,2)</f>
        <v>0</v>
      </c>
      <c r="R64" s="249"/>
      <c r="S64" s="249" t="s">
        <v>106</v>
      </c>
      <c r="T64" s="249" t="s">
        <v>107</v>
      </c>
      <c r="U64" s="249">
        <v>5.6141699999999997</v>
      </c>
      <c r="V64" s="249">
        <f>ROUND(E64*U64,2)</f>
        <v>11.23</v>
      </c>
      <c r="W64" s="249"/>
      <c r="X64" s="252" t="s">
        <v>108</v>
      </c>
      <c r="Y64" s="232" t="s">
        <v>109</v>
      </c>
      <c r="Z64" s="253">
        <f>I64</f>
        <v>0</v>
      </c>
      <c r="AA64" s="253">
        <f>K64</f>
        <v>0</v>
      </c>
      <c r="AB64" s="253">
        <f>M64</f>
        <v>0</v>
      </c>
      <c r="AC64" s="254">
        <f>O64</f>
        <v>0</v>
      </c>
      <c r="AD64" s="254">
        <f>Q64</f>
        <v>0</v>
      </c>
      <c r="AE64" s="253">
        <f>V64</f>
        <v>11.23</v>
      </c>
      <c r="AF64" s="253">
        <f>G64</f>
        <v>0</v>
      </c>
      <c r="AG64" s="255" t="s">
        <v>110</v>
      </c>
      <c r="AH64" s="255"/>
      <c r="AI64" s="255"/>
      <c r="AJ64" s="255"/>
      <c r="AK64" s="255"/>
      <c r="AL64" s="255"/>
      <c r="AM64" s="255"/>
      <c r="AN64" s="255"/>
      <c r="AO64" s="255"/>
      <c r="AP64" s="255"/>
      <c r="AQ64" s="255"/>
      <c r="AR64" s="255"/>
      <c r="AS64" s="255"/>
      <c r="AT64" s="255"/>
      <c r="AU64" s="255"/>
      <c r="AV64" s="255"/>
      <c r="AW64" s="255"/>
      <c r="AX64" s="255"/>
      <c r="AY64" s="255"/>
      <c r="AZ64" s="255"/>
      <c r="BA64" s="255"/>
      <c r="BB64" s="255"/>
      <c r="BC64" s="255"/>
      <c r="BD64" s="255"/>
      <c r="BE64" s="255"/>
      <c r="BF64" s="255"/>
      <c r="BG64" s="255"/>
      <c r="BH64" s="255"/>
    </row>
    <row r="65" spans="1:60" ht="20.399999999999999" outlineLevel="1" x14ac:dyDescent="0.25">
      <c r="A65" s="244">
        <v>36</v>
      </c>
      <c r="B65" s="245" t="s">
        <v>214</v>
      </c>
      <c r="C65" s="271" t="s">
        <v>215</v>
      </c>
      <c r="D65" s="246" t="s">
        <v>146</v>
      </c>
      <c r="E65" s="247">
        <v>320</v>
      </c>
      <c r="F65" s="248"/>
      <c r="G65" s="249">
        <f>ROUND(E65*F65,2)</f>
        <v>0</v>
      </c>
      <c r="H65" s="250"/>
      <c r="I65" s="251">
        <f>ROUND(E65*H65,2)</f>
        <v>0</v>
      </c>
      <c r="J65" s="248"/>
      <c r="K65" s="249">
        <f>ROUND(E65*J65,2)</f>
        <v>0</v>
      </c>
      <c r="L65" s="249">
        <v>21</v>
      </c>
      <c r="M65" s="249">
        <f>G65*(1+L65/100)</f>
        <v>0</v>
      </c>
      <c r="N65" s="247">
        <v>2.7699999999999999E-3</v>
      </c>
      <c r="O65" s="247">
        <f>ROUND(E65*N65,2)</f>
        <v>0.89</v>
      </c>
      <c r="P65" s="247">
        <v>0</v>
      </c>
      <c r="Q65" s="247">
        <f>ROUND(E65*P65,2)</f>
        <v>0</v>
      </c>
      <c r="R65" s="249"/>
      <c r="S65" s="249" t="s">
        <v>106</v>
      </c>
      <c r="T65" s="249" t="s">
        <v>107</v>
      </c>
      <c r="U65" s="249">
        <v>0.14749999999999999</v>
      </c>
      <c r="V65" s="249">
        <f>ROUND(E65*U65,2)</f>
        <v>47.2</v>
      </c>
      <c r="W65" s="249"/>
      <c r="X65" s="252" t="s">
        <v>108</v>
      </c>
      <c r="Y65" s="232" t="s">
        <v>109</v>
      </c>
      <c r="Z65" s="253">
        <f>I65</f>
        <v>0</v>
      </c>
      <c r="AA65" s="253">
        <f>K65</f>
        <v>0</v>
      </c>
      <c r="AB65" s="253">
        <f>M65</f>
        <v>0</v>
      </c>
      <c r="AC65" s="254">
        <f>O65</f>
        <v>0.89</v>
      </c>
      <c r="AD65" s="254">
        <f>Q65</f>
        <v>0</v>
      </c>
      <c r="AE65" s="253">
        <f>V65</f>
        <v>47.2</v>
      </c>
      <c r="AF65" s="253">
        <f>G65</f>
        <v>0</v>
      </c>
      <c r="AG65" s="255" t="s">
        <v>110</v>
      </c>
      <c r="AH65" s="255"/>
      <c r="AI65" s="255"/>
      <c r="AJ65" s="255"/>
      <c r="AK65" s="255"/>
      <c r="AL65" s="255"/>
      <c r="AM65" s="255"/>
      <c r="AN65" s="255"/>
      <c r="AO65" s="255"/>
      <c r="AP65" s="255"/>
      <c r="AQ65" s="255"/>
      <c r="AR65" s="255"/>
      <c r="AS65" s="255"/>
      <c r="AT65" s="255"/>
      <c r="AU65" s="255"/>
      <c r="AV65" s="255"/>
      <c r="AW65" s="255"/>
      <c r="AX65" s="255"/>
      <c r="AY65" s="255"/>
      <c r="AZ65" s="255"/>
      <c r="BA65" s="255"/>
      <c r="BB65" s="255"/>
      <c r="BC65" s="255"/>
      <c r="BD65" s="255"/>
      <c r="BE65" s="255"/>
      <c r="BF65" s="255"/>
      <c r="BG65" s="255"/>
      <c r="BH65" s="255"/>
    </row>
    <row r="66" spans="1:60" ht="20.399999999999999" outlineLevel="1" x14ac:dyDescent="0.25">
      <c r="A66" s="244">
        <v>37</v>
      </c>
      <c r="B66" s="245" t="s">
        <v>216</v>
      </c>
      <c r="C66" s="271" t="s">
        <v>217</v>
      </c>
      <c r="D66" s="246" t="s">
        <v>125</v>
      </c>
      <c r="E66" s="247">
        <v>1</v>
      </c>
      <c r="F66" s="248"/>
      <c r="G66" s="249">
        <f>ROUND(E66*F66,2)</f>
        <v>0</v>
      </c>
      <c r="H66" s="250"/>
      <c r="I66" s="251">
        <f>ROUND(E66*H66,2)</f>
        <v>0</v>
      </c>
      <c r="J66" s="248"/>
      <c r="K66" s="249">
        <f>ROUND(E66*J66,2)</f>
        <v>0</v>
      </c>
      <c r="L66" s="249">
        <v>21</v>
      </c>
      <c r="M66" s="249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9"/>
      <c r="S66" s="249" t="s">
        <v>126</v>
      </c>
      <c r="T66" s="249" t="s">
        <v>127</v>
      </c>
      <c r="U66" s="249">
        <v>0</v>
      </c>
      <c r="V66" s="249">
        <f>ROUND(E66*U66,2)</f>
        <v>0</v>
      </c>
      <c r="W66" s="249"/>
      <c r="X66" s="252" t="s">
        <v>108</v>
      </c>
      <c r="Y66" s="232" t="s">
        <v>109</v>
      </c>
      <c r="Z66" s="253">
        <f>I66</f>
        <v>0</v>
      </c>
      <c r="AA66" s="253">
        <f>K66</f>
        <v>0</v>
      </c>
      <c r="AB66" s="253">
        <f>M66</f>
        <v>0</v>
      </c>
      <c r="AC66" s="254">
        <f>O66</f>
        <v>0</v>
      </c>
      <c r="AD66" s="254">
        <f>Q66</f>
        <v>0</v>
      </c>
      <c r="AE66" s="253">
        <f>V66</f>
        <v>0</v>
      </c>
      <c r="AF66" s="253">
        <f>G66</f>
        <v>0</v>
      </c>
      <c r="AG66" s="255" t="s">
        <v>110</v>
      </c>
      <c r="AH66" s="255"/>
      <c r="AI66" s="255"/>
      <c r="AJ66" s="255"/>
      <c r="AK66" s="255"/>
      <c r="AL66" s="255"/>
      <c r="AM66" s="255"/>
      <c r="AN66" s="255"/>
      <c r="AO66" s="255"/>
      <c r="AP66" s="255"/>
      <c r="AQ66" s="255"/>
      <c r="AR66" s="255"/>
      <c r="AS66" s="255"/>
      <c r="AT66" s="255"/>
      <c r="AU66" s="255"/>
      <c r="AV66" s="255"/>
      <c r="AW66" s="255"/>
      <c r="AX66" s="255"/>
      <c r="AY66" s="255"/>
      <c r="AZ66" s="255"/>
      <c r="BA66" s="255"/>
      <c r="BB66" s="255"/>
      <c r="BC66" s="255"/>
      <c r="BD66" s="255"/>
      <c r="BE66" s="255"/>
      <c r="BF66" s="255"/>
      <c r="BG66" s="255"/>
      <c r="BH66" s="255"/>
    </row>
    <row r="67" spans="1:60" outlineLevel="1" x14ac:dyDescent="0.25">
      <c r="A67" s="244">
        <v>41</v>
      </c>
      <c r="B67" s="245" t="s">
        <v>218</v>
      </c>
      <c r="C67" s="271" t="s">
        <v>219</v>
      </c>
      <c r="D67" s="246" t="s">
        <v>125</v>
      </c>
      <c r="E67" s="247">
        <v>1</v>
      </c>
      <c r="F67" s="248"/>
      <c r="G67" s="249">
        <f>ROUND(E67*F67,2)</f>
        <v>0</v>
      </c>
      <c r="H67" s="250"/>
      <c r="I67" s="251">
        <f>ROUND(E67*H67,2)</f>
        <v>0</v>
      </c>
      <c r="J67" s="248"/>
      <c r="K67" s="249">
        <f>ROUND(E67*J67,2)</f>
        <v>0</v>
      </c>
      <c r="L67" s="249">
        <v>21</v>
      </c>
      <c r="M67" s="249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9"/>
      <c r="S67" s="249" t="s">
        <v>126</v>
      </c>
      <c r="T67" s="249" t="s">
        <v>127</v>
      </c>
      <c r="U67" s="249">
        <v>0</v>
      </c>
      <c r="V67" s="249">
        <f>ROUND(E67*U67,2)</f>
        <v>0</v>
      </c>
      <c r="W67" s="249"/>
      <c r="X67" s="252" t="s">
        <v>108</v>
      </c>
      <c r="Y67" s="232" t="s">
        <v>109</v>
      </c>
      <c r="Z67" s="253">
        <f>I67</f>
        <v>0</v>
      </c>
      <c r="AA67" s="253">
        <f>K67</f>
        <v>0</v>
      </c>
      <c r="AB67" s="253">
        <f>M67</f>
        <v>0</v>
      </c>
      <c r="AC67" s="254">
        <f>O67</f>
        <v>0</v>
      </c>
      <c r="AD67" s="254">
        <f>Q67</f>
        <v>0</v>
      </c>
      <c r="AE67" s="253">
        <f>V67</f>
        <v>0</v>
      </c>
      <c r="AF67" s="253">
        <f>G67</f>
        <v>0</v>
      </c>
      <c r="AG67" s="255" t="s">
        <v>110</v>
      </c>
      <c r="AH67" s="255"/>
      <c r="AI67" s="255"/>
      <c r="AJ67" s="255"/>
      <c r="AK67" s="255"/>
      <c r="AL67" s="255"/>
      <c r="AM67" s="255"/>
      <c r="AN67" s="255"/>
      <c r="AO67" s="255"/>
      <c r="AP67" s="255"/>
      <c r="AQ67" s="255"/>
      <c r="AR67" s="255"/>
      <c r="AS67" s="255"/>
      <c r="AT67" s="255"/>
      <c r="AU67" s="255"/>
      <c r="AV67" s="255"/>
      <c r="AW67" s="255"/>
      <c r="AX67" s="255"/>
      <c r="AY67" s="255"/>
      <c r="AZ67" s="255"/>
      <c r="BA67" s="255"/>
      <c r="BB67" s="255"/>
      <c r="BC67" s="255"/>
      <c r="BD67" s="255"/>
      <c r="BE67" s="255"/>
      <c r="BF67" s="255"/>
      <c r="BG67" s="255"/>
      <c r="BH67" s="255"/>
    </row>
    <row r="68" spans="1:60" outlineLevel="1" x14ac:dyDescent="0.25">
      <c r="A68" s="244">
        <v>56</v>
      </c>
      <c r="B68" s="245" t="s">
        <v>220</v>
      </c>
      <c r="C68" s="271" t="s">
        <v>221</v>
      </c>
      <c r="D68" s="246" t="s">
        <v>146</v>
      </c>
      <c r="E68" s="247">
        <v>280</v>
      </c>
      <c r="F68" s="248"/>
      <c r="G68" s="249">
        <f>ROUND(E68*F68,2)</f>
        <v>0</v>
      </c>
      <c r="H68" s="250"/>
      <c r="I68" s="251">
        <f>ROUND(E68*H68,2)</f>
        <v>0</v>
      </c>
      <c r="J68" s="248"/>
      <c r="K68" s="249">
        <f>ROUND(E68*J68,2)</f>
        <v>0</v>
      </c>
      <c r="L68" s="249">
        <v>21</v>
      </c>
      <c r="M68" s="249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9"/>
      <c r="S68" s="249" t="s">
        <v>106</v>
      </c>
      <c r="T68" s="249" t="s">
        <v>107</v>
      </c>
      <c r="U68" s="249">
        <v>0.31</v>
      </c>
      <c r="V68" s="249">
        <f>ROUND(E68*U68,2)</f>
        <v>86.8</v>
      </c>
      <c r="W68" s="249"/>
      <c r="X68" s="252" t="s">
        <v>108</v>
      </c>
      <c r="Y68" s="232" t="s">
        <v>109</v>
      </c>
      <c r="Z68" s="253">
        <f>I68</f>
        <v>0</v>
      </c>
      <c r="AA68" s="253">
        <f>K68</f>
        <v>0</v>
      </c>
      <c r="AB68" s="253">
        <f>M68</f>
        <v>0</v>
      </c>
      <c r="AC68" s="254">
        <f>O68</f>
        <v>0</v>
      </c>
      <c r="AD68" s="254">
        <f>Q68</f>
        <v>0</v>
      </c>
      <c r="AE68" s="253">
        <f>V68</f>
        <v>86.8</v>
      </c>
      <c r="AF68" s="253">
        <f>G68</f>
        <v>0</v>
      </c>
      <c r="AG68" s="255" t="s">
        <v>110</v>
      </c>
      <c r="AH68" s="255"/>
      <c r="AI68" s="255"/>
      <c r="AJ68" s="255"/>
      <c r="AK68" s="255"/>
      <c r="AL68" s="255"/>
      <c r="AM68" s="255"/>
      <c r="AN68" s="255"/>
      <c r="AO68" s="255"/>
      <c r="AP68" s="255"/>
      <c r="AQ68" s="255"/>
      <c r="AR68" s="255"/>
      <c r="AS68" s="255"/>
      <c r="AT68" s="255"/>
      <c r="AU68" s="255"/>
      <c r="AV68" s="255"/>
      <c r="AW68" s="255"/>
      <c r="AX68" s="255"/>
      <c r="AY68" s="255"/>
      <c r="AZ68" s="255"/>
      <c r="BA68" s="255"/>
      <c r="BB68" s="255"/>
      <c r="BC68" s="255"/>
      <c r="BD68" s="255"/>
      <c r="BE68" s="255"/>
      <c r="BF68" s="255"/>
      <c r="BG68" s="255"/>
      <c r="BH68" s="255"/>
    </row>
    <row r="69" spans="1:60" outlineLevel="1" x14ac:dyDescent="0.25">
      <c r="A69" s="244">
        <v>66</v>
      </c>
      <c r="B69" s="245" t="s">
        <v>222</v>
      </c>
      <c r="C69" s="271" t="s">
        <v>223</v>
      </c>
      <c r="D69" s="246" t="s">
        <v>146</v>
      </c>
      <c r="E69" s="247">
        <v>280</v>
      </c>
      <c r="F69" s="248"/>
      <c r="G69" s="249">
        <f>ROUND(E69*F69,2)</f>
        <v>0</v>
      </c>
      <c r="H69" s="250"/>
      <c r="I69" s="251">
        <f>ROUND(E69*H69,2)</f>
        <v>0</v>
      </c>
      <c r="J69" s="248"/>
      <c r="K69" s="249">
        <f>ROUND(E69*J69,2)</f>
        <v>0</v>
      </c>
      <c r="L69" s="249">
        <v>21</v>
      </c>
      <c r="M69" s="249">
        <f>G69*(1+L69/100)</f>
        <v>0</v>
      </c>
      <c r="N69" s="247">
        <v>5.4000000000000001E-4</v>
      </c>
      <c r="O69" s="247">
        <f>ROUND(E69*N69,2)</f>
        <v>0.15</v>
      </c>
      <c r="P69" s="247">
        <v>0</v>
      </c>
      <c r="Q69" s="247">
        <f>ROUND(E69*P69,2)</f>
        <v>0</v>
      </c>
      <c r="R69" s="249" t="s">
        <v>177</v>
      </c>
      <c r="S69" s="249" t="s">
        <v>106</v>
      </c>
      <c r="T69" s="249" t="s">
        <v>107</v>
      </c>
      <c r="U69" s="249">
        <v>0</v>
      </c>
      <c r="V69" s="249">
        <f>ROUND(E69*U69,2)</f>
        <v>0</v>
      </c>
      <c r="W69" s="249"/>
      <c r="X69" s="252" t="s">
        <v>131</v>
      </c>
      <c r="Y69" s="232" t="s">
        <v>109</v>
      </c>
      <c r="Z69" s="253">
        <f>I69</f>
        <v>0</v>
      </c>
      <c r="AA69" s="253">
        <f>K69</f>
        <v>0</v>
      </c>
      <c r="AB69" s="253">
        <f>M69</f>
        <v>0</v>
      </c>
      <c r="AC69" s="254">
        <f>O69</f>
        <v>0.15</v>
      </c>
      <c r="AD69" s="254">
        <f>Q69</f>
        <v>0</v>
      </c>
      <c r="AE69" s="253">
        <f>V69</f>
        <v>0</v>
      </c>
      <c r="AF69" s="253">
        <f>G69</f>
        <v>0</v>
      </c>
      <c r="AG69" s="255" t="s">
        <v>132</v>
      </c>
      <c r="AH69" s="255"/>
      <c r="AI69" s="255"/>
      <c r="AJ69" s="255"/>
      <c r="AK69" s="255"/>
      <c r="AL69" s="255"/>
      <c r="AM69" s="255"/>
      <c r="AN69" s="255"/>
      <c r="AO69" s="255"/>
      <c r="AP69" s="255"/>
      <c r="AQ69" s="255"/>
      <c r="AR69" s="255"/>
      <c r="AS69" s="255"/>
      <c r="AT69" s="255"/>
      <c r="AU69" s="255"/>
      <c r="AV69" s="255"/>
      <c r="AW69" s="255"/>
      <c r="AX69" s="255"/>
      <c r="AY69" s="255"/>
      <c r="AZ69" s="255"/>
      <c r="BA69" s="255"/>
      <c r="BB69" s="255"/>
      <c r="BC69" s="255"/>
      <c r="BD69" s="255"/>
      <c r="BE69" s="255"/>
      <c r="BF69" s="255"/>
      <c r="BG69" s="255"/>
      <c r="BH69" s="255"/>
    </row>
    <row r="70" spans="1:60" outlineLevel="1" x14ac:dyDescent="0.25">
      <c r="A70" s="244">
        <v>67</v>
      </c>
      <c r="B70" s="245" t="s">
        <v>224</v>
      </c>
      <c r="C70" s="271" t="s">
        <v>225</v>
      </c>
      <c r="D70" s="246" t="s">
        <v>146</v>
      </c>
      <c r="E70" s="247">
        <v>150</v>
      </c>
      <c r="F70" s="248"/>
      <c r="G70" s="249">
        <f>ROUND(E70*F70,2)</f>
        <v>0</v>
      </c>
      <c r="H70" s="250"/>
      <c r="I70" s="251">
        <f>ROUND(E70*H70,2)</f>
        <v>0</v>
      </c>
      <c r="J70" s="248"/>
      <c r="K70" s="249">
        <f>ROUND(E70*J70,2)</f>
        <v>0</v>
      </c>
      <c r="L70" s="249">
        <v>21</v>
      </c>
      <c r="M70" s="249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9"/>
      <c r="S70" s="249" t="s">
        <v>106</v>
      </c>
      <c r="T70" s="249" t="s">
        <v>107</v>
      </c>
      <c r="U70" s="249">
        <v>0.98924000000000001</v>
      </c>
      <c r="V70" s="249">
        <f>ROUND(E70*U70,2)</f>
        <v>148.38999999999999</v>
      </c>
      <c r="W70" s="249"/>
      <c r="X70" s="252" t="s">
        <v>108</v>
      </c>
      <c r="Y70" s="232" t="s">
        <v>109</v>
      </c>
      <c r="Z70" s="253">
        <f>I70</f>
        <v>0</v>
      </c>
      <c r="AA70" s="253">
        <f>K70</f>
        <v>0</v>
      </c>
      <c r="AB70" s="253">
        <f>M70</f>
        <v>0</v>
      </c>
      <c r="AC70" s="254">
        <f>O70</f>
        <v>0</v>
      </c>
      <c r="AD70" s="254">
        <f>Q70</f>
        <v>0</v>
      </c>
      <c r="AE70" s="253">
        <f>V70</f>
        <v>148.38999999999999</v>
      </c>
      <c r="AF70" s="253">
        <f>G70</f>
        <v>0</v>
      </c>
      <c r="AG70" s="255" t="s">
        <v>110</v>
      </c>
      <c r="AH70" s="255"/>
      <c r="AI70" s="255"/>
      <c r="AJ70" s="255"/>
      <c r="AK70" s="255"/>
      <c r="AL70" s="255"/>
      <c r="AM70" s="255"/>
      <c r="AN70" s="255"/>
      <c r="AO70" s="255"/>
      <c r="AP70" s="255"/>
      <c r="AQ70" s="255"/>
      <c r="AR70" s="255"/>
      <c r="AS70" s="255"/>
      <c r="AT70" s="255"/>
      <c r="AU70" s="255"/>
      <c r="AV70" s="255"/>
      <c r="AW70" s="255"/>
      <c r="AX70" s="255"/>
      <c r="AY70" s="255"/>
      <c r="AZ70" s="255"/>
      <c r="BA70" s="255"/>
      <c r="BB70" s="255"/>
      <c r="BC70" s="255"/>
      <c r="BD70" s="255"/>
      <c r="BE70" s="255"/>
      <c r="BF70" s="255"/>
      <c r="BG70" s="255"/>
      <c r="BH70" s="255"/>
    </row>
    <row r="71" spans="1:60" ht="20.399999999999999" outlineLevel="1" x14ac:dyDescent="0.25">
      <c r="A71" s="256">
        <v>68</v>
      </c>
      <c r="B71" s="257" t="s">
        <v>226</v>
      </c>
      <c r="C71" s="272" t="s">
        <v>227</v>
      </c>
      <c r="D71" s="258" t="s">
        <v>146</v>
      </c>
      <c r="E71" s="259">
        <v>150</v>
      </c>
      <c r="F71" s="260"/>
      <c r="G71" s="261">
        <f>ROUND(E71*F71,2)</f>
        <v>0</v>
      </c>
      <c r="H71" s="262"/>
      <c r="I71" s="263">
        <f>ROUND(E71*H71,2)</f>
        <v>0</v>
      </c>
      <c r="J71" s="260"/>
      <c r="K71" s="261">
        <f>ROUND(E71*J71,2)</f>
        <v>0</v>
      </c>
      <c r="L71" s="261">
        <v>21</v>
      </c>
      <c r="M71" s="261">
        <f>G71*(1+L71/100)</f>
        <v>0</v>
      </c>
      <c r="N71" s="259">
        <v>0.11025</v>
      </c>
      <c r="O71" s="259">
        <f>ROUND(E71*N71,2)</f>
        <v>16.54</v>
      </c>
      <c r="P71" s="259">
        <v>0</v>
      </c>
      <c r="Q71" s="259">
        <f>ROUND(E71*P71,2)</f>
        <v>0</v>
      </c>
      <c r="R71" s="261"/>
      <c r="S71" s="261" t="s">
        <v>106</v>
      </c>
      <c r="T71" s="261" t="s">
        <v>107</v>
      </c>
      <c r="U71" s="261">
        <v>5.28E-2</v>
      </c>
      <c r="V71" s="261">
        <f>ROUND(E71*U71,2)</f>
        <v>7.92</v>
      </c>
      <c r="W71" s="261"/>
      <c r="X71" s="264" t="s">
        <v>108</v>
      </c>
      <c r="Y71" s="232" t="s">
        <v>109</v>
      </c>
      <c r="Z71" s="253">
        <f>I71</f>
        <v>0</v>
      </c>
      <c r="AA71" s="253">
        <f>K71</f>
        <v>0</v>
      </c>
      <c r="AB71" s="253">
        <f>M71</f>
        <v>0</v>
      </c>
      <c r="AC71" s="254">
        <f>O71</f>
        <v>16.54</v>
      </c>
      <c r="AD71" s="254">
        <f>Q71</f>
        <v>0</v>
      </c>
      <c r="AE71" s="253">
        <f>V71</f>
        <v>7.92</v>
      </c>
      <c r="AF71" s="253">
        <f>G71</f>
        <v>0</v>
      </c>
      <c r="AG71" s="255" t="s">
        <v>110</v>
      </c>
      <c r="AH71" s="255"/>
      <c r="AI71" s="255"/>
      <c r="AJ71" s="255"/>
      <c r="AK71" s="255"/>
      <c r="AL71" s="255"/>
      <c r="AM71" s="255"/>
      <c r="AN71" s="255"/>
      <c r="AO71" s="255"/>
      <c r="AP71" s="255"/>
      <c r="AQ71" s="255"/>
      <c r="AR71" s="255"/>
      <c r="AS71" s="255"/>
      <c r="AT71" s="255"/>
      <c r="AU71" s="255"/>
      <c r="AV71" s="255"/>
      <c r="AW71" s="255"/>
      <c r="AX71" s="255"/>
      <c r="AY71" s="255"/>
      <c r="AZ71" s="255"/>
      <c r="BA71" s="255"/>
      <c r="BB71" s="255"/>
      <c r="BC71" s="255"/>
      <c r="BD71" s="255"/>
      <c r="BE71" s="255"/>
      <c r="BF71" s="255"/>
      <c r="BG71" s="255"/>
      <c r="BH71" s="255"/>
    </row>
    <row r="72" spans="1:60" outlineLevel="2" x14ac:dyDescent="0.25">
      <c r="A72" s="229"/>
      <c r="B72" s="230"/>
      <c r="C72" s="273" t="s">
        <v>228</v>
      </c>
      <c r="D72" s="265"/>
      <c r="E72" s="266">
        <v>150</v>
      </c>
      <c r="F72" s="232"/>
      <c r="G72" s="232"/>
      <c r="H72" s="233"/>
      <c r="I72" s="234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55"/>
      <c r="AA72" s="255"/>
      <c r="AB72" s="255"/>
      <c r="AC72" s="255"/>
      <c r="AD72" s="255"/>
      <c r="AE72" s="255"/>
      <c r="AF72" s="255"/>
      <c r="AG72" s="255" t="s">
        <v>134</v>
      </c>
      <c r="AH72" s="255">
        <v>5</v>
      </c>
      <c r="AI72" s="255"/>
      <c r="AJ72" s="255"/>
      <c r="AK72" s="255"/>
      <c r="AL72" s="255"/>
      <c r="AM72" s="255"/>
      <c r="AN72" s="255"/>
      <c r="AO72" s="255"/>
      <c r="AP72" s="255"/>
      <c r="AQ72" s="255"/>
      <c r="AR72" s="255"/>
      <c r="AS72" s="255"/>
      <c r="AT72" s="255"/>
      <c r="AU72" s="255"/>
      <c r="AV72" s="255"/>
      <c r="AW72" s="255"/>
      <c r="AX72" s="255"/>
      <c r="AY72" s="255"/>
      <c r="AZ72" s="255"/>
      <c r="BA72" s="255"/>
      <c r="BB72" s="255"/>
      <c r="BC72" s="255"/>
      <c r="BD72" s="255"/>
      <c r="BE72" s="255"/>
      <c r="BF72" s="255"/>
      <c r="BG72" s="255"/>
      <c r="BH72" s="255"/>
    </row>
    <row r="73" spans="1:60" ht="20.399999999999999" outlineLevel="1" x14ac:dyDescent="0.25">
      <c r="A73" s="256">
        <v>69</v>
      </c>
      <c r="B73" s="257" t="s">
        <v>229</v>
      </c>
      <c r="C73" s="272" t="s">
        <v>230</v>
      </c>
      <c r="D73" s="258" t="s">
        <v>146</v>
      </c>
      <c r="E73" s="259">
        <v>150</v>
      </c>
      <c r="F73" s="260"/>
      <c r="G73" s="261">
        <f>ROUND(E73*F73,2)</f>
        <v>0</v>
      </c>
      <c r="H73" s="262"/>
      <c r="I73" s="263">
        <f>ROUND(E73*H73,2)</f>
        <v>0</v>
      </c>
      <c r="J73" s="260"/>
      <c r="K73" s="261">
        <f>ROUND(E73*J73,2)</f>
        <v>0</v>
      </c>
      <c r="L73" s="261">
        <v>21</v>
      </c>
      <c r="M73" s="261">
        <f>G73*(1+L73/100)</f>
        <v>0</v>
      </c>
      <c r="N73" s="259">
        <v>6.0000000000000002E-5</v>
      </c>
      <c r="O73" s="259">
        <f>ROUND(E73*N73,2)</f>
        <v>0.01</v>
      </c>
      <c r="P73" s="259">
        <v>0</v>
      </c>
      <c r="Q73" s="259">
        <f>ROUND(E73*P73,2)</f>
        <v>0</v>
      </c>
      <c r="R73" s="261"/>
      <c r="S73" s="261" t="s">
        <v>106</v>
      </c>
      <c r="T73" s="261" t="s">
        <v>107</v>
      </c>
      <c r="U73" s="261">
        <v>2.5999999999999999E-2</v>
      </c>
      <c r="V73" s="261">
        <f>ROUND(E73*U73,2)</f>
        <v>3.9</v>
      </c>
      <c r="W73" s="261"/>
      <c r="X73" s="264" t="s">
        <v>108</v>
      </c>
      <c r="Y73" s="232" t="s">
        <v>109</v>
      </c>
      <c r="Z73" s="253">
        <f>I73</f>
        <v>0</v>
      </c>
      <c r="AA73" s="253">
        <f>K73</f>
        <v>0</v>
      </c>
      <c r="AB73" s="253">
        <f>M73</f>
        <v>0</v>
      </c>
      <c r="AC73" s="254">
        <f>O73</f>
        <v>0.01</v>
      </c>
      <c r="AD73" s="254">
        <f>Q73</f>
        <v>0</v>
      </c>
      <c r="AE73" s="253">
        <f>V73</f>
        <v>3.9</v>
      </c>
      <c r="AF73" s="253">
        <f>G73</f>
        <v>0</v>
      </c>
      <c r="AG73" s="255" t="s">
        <v>110</v>
      </c>
      <c r="AH73" s="255"/>
      <c r="AI73" s="255"/>
      <c r="AJ73" s="255"/>
      <c r="AK73" s="255"/>
      <c r="AL73" s="255"/>
      <c r="AM73" s="255"/>
      <c r="AN73" s="255"/>
      <c r="AO73" s="255"/>
      <c r="AP73" s="255"/>
      <c r="AQ73" s="255"/>
      <c r="AR73" s="255"/>
      <c r="AS73" s="255"/>
      <c r="AT73" s="255"/>
      <c r="AU73" s="255"/>
      <c r="AV73" s="255"/>
      <c r="AW73" s="255"/>
      <c r="AX73" s="255"/>
      <c r="AY73" s="255"/>
      <c r="AZ73" s="255"/>
      <c r="BA73" s="255"/>
      <c r="BB73" s="255"/>
      <c r="BC73" s="255"/>
      <c r="BD73" s="255"/>
      <c r="BE73" s="255"/>
      <c r="BF73" s="255"/>
      <c r="BG73" s="255"/>
      <c r="BH73" s="255"/>
    </row>
    <row r="74" spans="1:60" outlineLevel="2" x14ac:dyDescent="0.25">
      <c r="A74" s="229"/>
      <c r="B74" s="230"/>
      <c r="C74" s="273" t="s">
        <v>231</v>
      </c>
      <c r="D74" s="265"/>
      <c r="E74" s="266">
        <v>150</v>
      </c>
      <c r="F74" s="232"/>
      <c r="G74" s="232"/>
      <c r="H74" s="233"/>
      <c r="I74" s="234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55"/>
      <c r="AA74" s="255"/>
      <c r="AB74" s="255"/>
      <c r="AC74" s="255"/>
      <c r="AD74" s="255"/>
      <c r="AE74" s="255"/>
      <c r="AF74" s="255"/>
      <c r="AG74" s="255" t="s">
        <v>134</v>
      </c>
      <c r="AH74" s="255">
        <v>5</v>
      </c>
      <c r="AI74" s="255"/>
      <c r="AJ74" s="255"/>
      <c r="AK74" s="255"/>
      <c r="AL74" s="255"/>
      <c r="AM74" s="255"/>
      <c r="AN74" s="255"/>
      <c r="AO74" s="255"/>
      <c r="AP74" s="255"/>
      <c r="AQ74" s="255"/>
      <c r="AR74" s="255"/>
      <c r="AS74" s="255"/>
      <c r="AT74" s="255"/>
      <c r="AU74" s="255"/>
      <c r="AV74" s="255"/>
      <c r="AW74" s="255"/>
      <c r="AX74" s="255"/>
      <c r="AY74" s="255"/>
      <c r="AZ74" s="255"/>
      <c r="BA74" s="255"/>
      <c r="BB74" s="255"/>
      <c r="BC74" s="255"/>
      <c r="BD74" s="255"/>
      <c r="BE74" s="255"/>
      <c r="BF74" s="255"/>
      <c r="BG74" s="255"/>
      <c r="BH74" s="255"/>
    </row>
    <row r="75" spans="1:60" outlineLevel="1" x14ac:dyDescent="0.25">
      <c r="A75" s="256">
        <v>70</v>
      </c>
      <c r="B75" s="257" t="s">
        <v>232</v>
      </c>
      <c r="C75" s="272" t="s">
        <v>233</v>
      </c>
      <c r="D75" s="258" t="s">
        <v>146</v>
      </c>
      <c r="E75" s="259">
        <v>150</v>
      </c>
      <c r="F75" s="260"/>
      <c r="G75" s="261">
        <f>ROUND(E75*F75,2)</f>
        <v>0</v>
      </c>
      <c r="H75" s="262"/>
      <c r="I75" s="263">
        <f>ROUND(E75*H75,2)</f>
        <v>0</v>
      </c>
      <c r="J75" s="260"/>
      <c r="K75" s="261">
        <f>ROUND(E75*J75,2)</f>
        <v>0</v>
      </c>
      <c r="L75" s="261">
        <v>21</v>
      </c>
      <c r="M75" s="261">
        <f>G75*(1+L75/100)</f>
        <v>0</v>
      </c>
      <c r="N75" s="259">
        <v>0</v>
      </c>
      <c r="O75" s="259">
        <f>ROUND(E75*N75,2)</f>
        <v>0</v>
      </c>
      <c r="P75" s="259">
        <v>0</v>
      </c>
      <c r="Q75" s="259">
        <f>ROUND(E75*P75,2)</f>
        <v>0</v>
      </c>
      <c r="R75" s="261"/>
      <c r="S75" s="261" t="s">
        <v>106</v>
      </c>
      <c r="T75" s="261" t="s">
        <v>107</v>
      </c>
      <c r="U75" s="261">
        <v>0.13</v>
      </c>
      <c r="V75" s="261">
        <f>ROUND(E75*U75,2)</f>
        <v>19.5</v>
      </c>
      <c r="W75" s="261"/>
      <c r="X75" s="264" t="s">
        <v>108</v>
      </c>
      <c r="Y75" s="232" t="s">
        <v>109</v>
      </c>
      <c r="Z75" s="253">
        <f>I75</f>
        <v>0</v>
      </c>
      <c r="AA75" s="253">
        <f>K75</f>
        <v>0</v>
      </c>
      <c r="AB75" s="253">
        <f>M75</f>
        <v>0</v>
      </c>
      <c r="AC75" s="254">
        <f>O75</f>
        <v>0</v>
      </c>
      <c r="AD75" s="254">
        <f>Q75</f>
        <v>0</v>
      </c>
      <c r="AE75" s="253">
        <f>V75</f>
        <v>19.5</v>
      </c>
      <c r="AF75" s="253">
        <f>G75</f>
        <v>0</v>
      </c>
      <c r="AG75" s="255" t="s">
        <v>110</v>
      </c>
      <c r="AH75" s="255"/>
      <c r="AI75" s="255"/>
      <c r="AJ75" s="255"/>
      <c r="AK75" s="255"/>
      <c r="AL75" s="255"/>
      <c r="AM75" s="255"/>
      <c r="AN75" s="255"/>
      <c r="AO75" s="255"/>
      <c r="AP75" s="255"/>
      <c r="AQ75" s="255"/>
      <c r="AR75" s="255"/>
      <c r="AS75" s="255"/>
      <c r="AT75" s="255"/>
      <c r="AU75" s="255"/>
      <c r="AV75" s="255"/>
      <c r="AW75" s="255"/>
      <c r="AX75" s="255"/>
      <c r="AY75" s="255"/>
      <c r="AZ75" s="255"/>
      <c r="BA75" s="255"/>
      <c r="BB75" s="255"/>
      <c r="BC75" s="255"/>
      <c r="BD75" s="255"/>
      <c r="BE75" s="255"/>
      <c r="BF75" s="255"/>
      <c r="BG75" s="255"/>
      <c r="BH75" s="255"/>
    </row>
    <row r="76" spans="1:60" outlineLevel="2" x14ac:dyDescent="0.25">
      <c r="A76" s="229"/>
      <c r="B76" s="230"/>
      <c r="C76" s="273" t="s">
        <v>234</v>
      </c>
      <c r="D76" s="265"/>
      <c r="E76" s="266">
        <v>150</v>
      </c>
      <c r="F76" s="232"/>
      <c r="G76" s="232"/>
      <c r="H76" s="233"/>
      <c r="I76" s="234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55"/>
      <c r="AA76" s="255"/>
      <c r="AB76" s="255"/>
      <c r="AC76" s="255"/>
      <c r="AD76" s="255"/>
      <c r="AE76" s="255"/>
      <c r="AF76" s="255"/>
      <c r="AG76" s="255" t="s">
        <v>134</v>
      </c>
      <c r="AH76" s="255">
        <v>5</v>
      </c>
      <c r="AI76" s="255"/>
      <c r="AJ76" s="255"/>
      <c r="AK76" s="255"/>
      <c r="AL76" s="255"/>
      <c r="AM76" s="255"/>
      <c r="AN76" s="255"/>
      <c r="AO76" s="255"/>
      <c r="AP76" s="255"/>
      <c r="AQ76" s="255"/>
      <c r="AR76" s="255"/>
      <c r="AS76" s="255"/>
      <c r="AT76" s="255"/>
      <c r="AU76" s="255"/>
      <c r="AV76" s="255"/>
      <c r="AW76" s="255"/>
      <c r="AX76" s="255"/>
      <c r="AY76" s="255"/>
      <c r="AZ76" s="255"/>
      <c r="BA76" s="255"/>
      <c r="BB76" s="255"/>
      <c r="BC76" s="255"/>
      <c r="BD76" s="255"/>
      <c r="BE76" s="255"/>
      <c r="BF76" s="255"/>
      <c r="BG76" s="255"/>
      <c r="BH76" s="255"/>
    </row>
    <row r="77" spans="1:60" x14ac:dyDescent="0.25">
      <c r="A77" s="236" t="s">
        <v>101</v>
      </c>
      <c r="B77" s="237" t="s">
        <v>72</v>
      </c>
      <c r="C77" s="270" t="s">
        <v>30</v>
      </c>
      <c r="D77" s="238"/>
      <c r="E77" s="239"/>
      <c r="F77" s="240"/>
      <c r="G77" s="240">
        <f>SUM(AF78:AF96)</f>
        <v>0</v>
      </c>
      <c r="H77" s="241"/>
      <c r="I77" s="242">
        <f>SUM(Z78:Z96)</f>
        <v>0</v>
      </c>
      <c r="J77" s="240"/>
      <c r="K77" s="240">
        <f>SUM(AA78:AA96)</f>
        <v>0</v>
      </c>
      <c r="L77" s="240"/>
      <c r="M77" s="240">
        <f>SUM(AB78:AB96)</f>
        <v>0</v>
      </c>
      <c r="N77" s="239"/>
      <c r="O77" s="239">
        <f>SUM(AC78:AC96)</f>
        <v>0.01</v>
      </c>
      <c r="P77" s="239"/>
      <c r="Q77" s="239">
        <f>SUM(AD78:AD96)</f>
        <v>0</v>
      </c>
      <c r="R77" s="240"/>
      <c r="S77" s="240"/>
      <c r="T77" s="240"/>
      <c r="U77" s="240"/>
      <c r="V77" s="240">
        <f>SUM(AE78:AE96)</f>
        <v>266.35999999999996</v>
      </c>
      <c r="W77" s="240"/>
      <c r="X77" s="243"/>
      <c r="Y77" s="235"/>
      <c r="AG77" t="s">
        <v>102</v>
      </c>
    </row>
    <row r="78" spans="1:60" outlineLevel="1" x14ac:dyDescent="0.25">
      <c r="A78" s="244">
        <v>4</v>
      </c>
      <c r="B78" s="245" t="s">
        <v>235</v>
      </c>
      <c r="C78" s="271" t="s">
        <v>236</v>
      </c>
      <c r="D78" s="246" t="s">
        <v>237</v>
      </c>
      <c r="E78" s="247">
        <v>2.7395999999999998</v>
      </c>
      <c r="F78" s="248"/>
      <c r="G78" s="249">
        <f>ROUND(E78*F78,2)</f>
        <v>0</v>
      </c>
      <c r="H78" s="250"/>
      <c r="I78" s="251">
        <f>ROUND(E78*H78,2)</f>
        <v>0</v>
      </c>
      <c r="J78" s="248"/>
      <c r="K78" s="249">
        <f>ROUND(E78*J78,2)</f>
        <v>0</v>
      </c>
      <c r="L78" s="249">
        <v>21</v>
      </c>
      <c r="M78" s="249">
        <f>G78*(1+L78/100)</f>
        <v>0</v>
      </c>
      <c r="N78" s="247">
        <v>0</v>
      </c>
      <c r="O78" s="247">
        <f>ROUND(E78*N78,2)</f>
        <v>0</v>
      </c>
      <c r="P78" s="247">
        <v>0</v>
      </c>
      <c r="Q78" s="247">
        <f>ROUND(E78*P78,2)</f>
        <v>0</v>
      </c>
      <c r="R78" s="249"/>
      <c r="S78" s="249" t="s">
        <v>106</v>
      </c>
      <c r="T78" s="249" t="s">
        <v>107</v>
      </c>
      <c r="U78" s="249">
        <v>0.307</v>
      </c>
      <c r="V78" s="249">
        <f>ROUND(E78*U78,2)</f>
        <v>0.84</v>
      </c>
      <c r="W78" s="249"/>
      <c r="X78" s="252" t="s">
        <v>238</v>
      </c>
      <c r="Y78" s="232" t="s">
        <v>109</v>
      </c>
      <c r="Z78" s="253">
        <f>I78</f>
        <v>0</v>
      </c>
      <c r="AA78" s="253">
        <f>K78</f>
        <v>0</v>
      </c>
      <c r="AB78" s="253">
        <f>M78</f>
        <v>0</v>
      </c>
      <c r="AC78" s="254">
        <f>O78</f>
        <v>0</v>
      </c>
      <c r="AD78" s="254">
        <f>Q78</f>
        <v>0</v>
      </c>
      <c r="AE78" s="253">
        <f>V78</f>
        <v>0.84</v>
      </c>
      <c r="AF78" s="253">
        <f>G78</f>
        <v>0</v>
      </c>
      <c r="AG78" s="255" t="s">
        <v>239</v>
      </c>
      <c r="AH78" s="255"/>
      <c r="AI78" s="255"/>
      <c r="AJ78" s="255"/>
      <c r="AK78" s="255"/>
      <c r="AL78" s="255"/>
      <c r="AM78" s="255"/>
      <c r="AN78" s="255"/>
      <c r="AO78" s="255"/>
      <c r="AP78" s="255"/>
      <c r="AQ78" s="255"/>
      <c r="AR78" s="255"/>
      <c r="AS78" s="255"/>
      <c r="AT78" s="255"/>
      <c r="AU78" s="255"/>
      <c r="AV78" s="255"/>
      <c r="AW78" s="255"/>
      <c r="AX78" s="255"/>
      <c r="AY78" s="255"/>
      <c r="AZ78" s="255"/>
      <c r="BA78" s="255"/>
      <c r="BB78" s="255"/>
      <c r="BC78" s="255"/>
      <c r="BD78" s="255"/>
      <c r="BE78" s="255"/>
      <c r="BF78" s="255"/>
      <c r="BG78" s="255"/>
      <c r="BH78" s="255"/>
    </row>
    <row r="79" spans="1:60" outlineLevel="1" x14ac:dyDescent="0.25">
      <c r="A79" s="244">
        <v>9</v>
      </c>
      <c r="B79" s="245" t="s">
        <v>240</v>
      </c>
      <c r="C79" s="271" t="s">
        <v>241</v>
      </c>
      <c r="D79" s="246" t="s">
        <v>150</v>
      </c>
      <c r="E79" s="247">
        <v>0.2</v>
      </c>
      <c r="F79" s="248"/>
      <c r="G79" s="249">
        <f>ROUND(E79*F79,2)</f>
        <v>0</v>
      </c>
      <c r="H79" s="250"/>
      <c r="I79" s="251">
        <f>ROUND(E79*H79,2)</f>
        <v>0</v>
      </c>
      <c r="J79" s="248"/>
      <c r="K79" s="249">
        <f>ROUND(E79*J79,2)</f>
        <v>0</v>
      </c>
      <c r="L79" s="249">
        <v>21</v>
      </c>
      <c r="M79" s="249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9"/>
      <c r="S79" s="249" t="s">
        <v>106</v>
      </c>
      <c r="T79" s="249" t="s">
        <v>107</v>
      </c>
      <c r="U79" s="249">
        <v>28.04083</v>
      </c>
      <c r="V79" s="249">
        <f>ROUND(E79*U79,2)</f>
        <v>5.61</v>
      </c>
      <c r="W79" s="249"/>
      <c r="X79" s="252" t="s">
        <v>108</v>
      </c>
      <c r="Y79" s="232" t="s">
        <v>109</v>
      </c>
      <c r="Z79" s="253">
        <f>I79</f>
        <v>0</v>
      </c>
      <c r="AA79" s="253">
        <f>K79</f>
        <v>0</v>
      </c>
      <c r="AB79" s="253">
        <f>M79</f>
        <v>0</v>
      </c>
      <c r="AC79" s="254">
        <f>O79</f>
        <v>0</v>
      </c>
      <c r="AD79" s="254">
        <f>Q79</f>
        <v>0</v>
      </c>
      <c r="AE79" s="253">
        <f>V79</f>
        <v>5.61</v>
      </c>
      <c r="AF79" s="253">
        <f>G79</f>
        <v>0</v>
      </c>
      <c r="AG79" s="255" t="s">
        <v>110</v>
      </c>
      <c r="AH79" s="255"/>
      <c r="AI79" s="255"/>
      <c r="AJ79" s="255"/>
      <c r="AK79" s="255"/>
      <c r="AL79" s="255"/>
      <c r="AM79" s="255"/>
      <c r="AN79" s="255"/>
      <c r="AO79" s="255"/>
      <c r="AP79" s="255"/>
      <c r="AQ79" s="255"/>
      <c r="AR79" s="255"/>
      <c r="AS79" s="255"/>
      <c r="AT79" s="255"/>
      <c r="AU79" s="255"/>
      <c r="AV79" s="255"/>
      <c r="AW79" s="255"/>
      <c r="AX79" s="255"/>
      <c r="AY79" s="255"/>
      <c r="AZ79" s="255"/>
      <c r="BA79" s="255"/>
      <c r="BB79" s="255"/>
      <c r="BC79" s="255"/>
      <c r="BD79" s="255"/>
      <c r="BE79" s="255"/>
      <c r="BF79" s="255"/>
      <c r="BG79" s="255"/>
      <c r="BH79" s="255"/>
    </row>
    <row r="80" spans="1:60" outlineLevel="1" x14ac:dyDescent="0.25">
      <c r="A80" s="244">
        <v>10</v>
      </c>
      <c r="B80" s="245" t="s">
        <v>242</v>
      </c>
      <c r="C80" s="271" t="s">
        <v>243</v>
      </c>
      <c r="D80" s="246" t="s">
        <v>150</v>
      </c>
      <c r="E80" s="247">
        <v>0.2</v>
      </c>
      <c r="F80" s="248"/>
      <c r="G80" s="249">
        <f>ROUND(E80*F80,2)</f>
        <v>0</v>
      </c>
      <c r="H80" s="250"/>
      <c r="I80" s="251">
        <f>ROUND(E80*H80,2)</f>
        <v>0</v>
      </c>
      <c r="J80" s="248"/>
      <c r="K80" s="249">
        <f>ROUND(E80*J80,2)</f>
        <v>0</v>
      </c>
      <c r="L80" s="249">
        <v>21</v>
      </c>
      <c r="M80" s="249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9"/>
      <c r="S80" s="249" t="s">
        <v>106</v>
      </c>
      <c r="T80" s="249" t="s">
        <v>107</v>
      </c>
      <c r="U80" s="249">
        <v>24.6675</v>
      </c>
      <c r="V80" s="249">
        <f>ROUND(E80*U80,2)</f>
        <v>4.93</v>
      </c>
      <c r="W80" s="249"/>
      <c r="X80" s="252" t="s">
        <v>108</v>
      </c>
      <c r="Y80" s="232" t="s">
        <v>109</v>
      </c>
      <c r="Z80" s="253">
        <f>I80</f>
        <v>0</v>
      </c>
      <c r="AA80" s="253">
        <f>K80</f>
        <v>0</v>
      </c>
      <c r="AB80" s="253">
        <f>M80</f>
        <v>0</v>
      </c>
      <c r="AC80" s="254">
        <f>O80</f>
        <v>0</v>
      </c>
      <c r="AD80" s="254">
        <f>Q80</f>
        <v>0</v>
      </c>
      <c r="AE80" s="253">
        <f>V80</f>
        <v>4.93</v>
      </c>
      <c r="AF80" s="253">
        <f>G80</f>
        <v>0</v>
      </c>
      <c r="AG80" s="255" t="s">
        <v>110</v>
      </c>
      <c r="AH80" s="255"/>
      <c r="AI80" s="255"/>
      <c r="AJ80" s="255"/>
      <c r="AK80" s="255"/>
      <c r="AL80" s="255"/>
      <c r="AM80" s="255"/>
      <c r="AN80" s="255"/>
      <c r="AO80" s="255"/>
      <c r="AP80" s="255"/>
      <c r="AQ80" s="255"/>
      <c r="AR80" s="255"/>
      <c r="AS80" s="255"/>
      <c r="AT80" s="255"/>
      <c r="AU80" s="255"/>
      <c r="AV80" s="255"/>
      <c r="AW80" s="255"/>
      <c r="AX80" s="255"/>
      <c r="AY80" s="255"/>
      <c r="AZ80" s="255"/>
      <c r="BA80" s="255"/>
      <c r="BB80" s="255"/>
      <c r="BC80" s="255"/>
      <c r="BD80" s="255"/>
      <c r="BE80" s="255"/>
      <c r="BF80" s="255"/>
      <c r="BG80" s="255"/>
      <c r="BH80" s="255"/>
    </row>
    <row r="81" spans="1:60" outlineLevel="1" x14ac:dyDescent="0.25">
      <c r="A81" s="244">
        <v>43</v>
      </c>
      <c r="B81" s="245" t="s">
        <v>244</v>
      </c>
      <c r="C81" s="271" t="s">
        <v>245</v>
      </c>
      <c r="D81" s="246" t="s">
        <v>246</v>
      </c>
      <c r="E81" s="247">
        <v>10</v>
      </c>
      <c r="F81" s="248"/>
      <c r="G81" s="249">
        <f>ROUND(E81*F81,2)</f>
        <v>0</v>
      </c>
      <c r="H81" s="250"/>
      <c r="I81" s="251">
        <f>ROUND(E81*H81,2)</f>
        <v>0</v>
      </c>
      <c r="J81" s="248"/>
      <c r="K81" s="249">
        <f>ROUND(E81*J81,2)</f>
        <v>0</v>
      </c>
      <c r="L81" s="249">
        <v>21</v>
      </c>
      <c r="M81" s="249">
        <f>G81*(1+L81/100)</f>
        <v>0</v>
      </c>
      <c r="N81" s="247">
        <v>1E-3</v>
      </c>
      <c r="O81" s="247">
        <f>ROUND(E81*N81,2)</f>
        <v>0.01</v>
      </c>
      <c r="P81" s="247">
        <v>0</v>
      </c>
      <c r="Q81" s="247">
        <f>ROUND(E81*P81,2)</f>
        <v>0</v>
      </c>
      <c r="R81" s="249" t="s">
        <v>177</v>
      </c>
      <c r="S81" s="249" t="s">
        <v>106</v>
      </c>
      <c r="T81" s="249" t="s">
        <v>107</v>
      </c>
      <c r="U81" s="249">
        <v>0</v>
      </c>
      <c r="V81" s="249">
        <f>ROUND(E81*U81,2)</f>
        <v>0</v>
      </c>
      <c r="W81" s="249"/>
      <c r="X81" s="252" t="s">
        <v>131</v>
      </c>
      <c r="Y81" s="232" t="s">
        <v>109</v>
      </c>
      <c r="Z81" s="253">
        <f>I81</f>
        <v>0</v>
      </c>
      <c r="AA81" s="253">
        <f>K81</f>
        <v>0</v>
      </c>
      <c r="AB81" s="253">
        <f>M81</f>
        <v>0</v>
      </c>
      <c r="AC81" s="254">
        <f>O81</f>
        <v>0.01</v>
      </c>
      <c r="AD81" s="254">
        <f>Q81</f>
        <v>0</v>
      </c>
      <c r="AE81" s="253">
        <f>V81</f>
        <v>0</v>
      </c>
      <c r="AF81" s="253">
        <f>G81</f>
        <v>0</v>
      </c>
      <c r="AG81" s="255" t="s">
        <v>132</v>
      </c>
      <c r="AH81" s="255"/>
      <c r="AI81" s="255"/>
      <c r="AJ81" s="255"/>
      <c r="AK81" s="255"/>
      <c r="AL81" s="255"/>
      <c r="AM81" s="255"/>
      <c r="AN81" s="255"/>
      <c r="AO81" s="255"/>
      <c r="AP81" s="255"/>
      <c r="AQ81" s="255"/>
      <c r="AR81" s="255"/>
      <c r="AS81" s="255"/>
      <c r="AT81" s="255"/>
      <c r="AU81" s="255"/>
      <c r="AV81" s="255"/>
      <c r="AW81" s="255"/>
      <c r="AX81" s="255"/>
      <c r="AY81" s="255"/>
      <c r="AZ81" s="255"/>
      <c r="BA81" s="255"/>
      <c r="BB81" s="255"/>
      <c r="BC81" s="255"/>
      <c r="BD81" s="255"/>
      <c r="BE81" s="255"/>
      <c r="BF81" s="255"/>
      <c r="BG81" s="255"/>
      <c r="BH81" s="255"/>
    </row>
    <row r="82" spans="1:60" ht="20.399999999999999" outlineLevel="1" x14ac:dyDescent="0.25">
      <c r="A82" s="244">
        <v>50</v>
      </c>
      <c r="B82" s="245" t="s">
        <v>247</v>
      </c>
      <c r="C82" s="271" t="s">
        <v>248</v>
      </c>
      <c r="D82" s="246" t="s">
        <v>125</v>
      </c>
      <c r="E82" s="247">
        <v>1</v>
      </c>
      <c r="F82" s="248"/>
      <c r="G82" s="249">
        <f>ROUND(E82*F82,2)</f>
        <v>0</v>
      </c>
      <c r="H82" s="250"/>
      <c r="I82" s="251">
        <f>ROUND(E82*H82,2)</f>
        <v>0</v>
      </c>
      <c r="J82" s="248"/>
      <c r="K82" s="249">
        <f>ROUND(E82*J82,2)</f>
        <v>0</v>
      </c>
      <c r="L82" s="249">
        <v>21</v>
      </c>
      <c r="M82" s="249">
        <f>G82*(1+L82/100)</f>
        <v>0</v>
      </c>
      <c r="N82" s="247">
        <v>0</v>
      </c>
      <c r="O82" s="247">
        <f>ROUND(E82*N82,2)</f>
        <v>0</v>
      </c>
      <c r="P82" s="247">
        <v>0</v>
      </c>
      <c r="Q82" s="247">
        <f>ROUND(E82*P82,2)</f>
        <v>0</v>
      </c>
      <c r="R82" s="249"/>
      <c r="S82" s="249" t="s">
        <v>126</v>
      </c>
      <c r="T82" s="249" t="s">
        <v>127</v>
      </c>
      <c r="U82" s="249">
        <v>0</v>
      </c>
      <c r="V82" s="249">
        <f>ROUND(E82*U82,2)</f>
        <v>0</v>
      </c>
      <c r="W82" s="249"/>
      <c r="X82" s="252" t="s">
        <v>249</v>
      </c>
      <c r="Y82" s="232" t="s">
        <v>109</v>
      </c>
      <c r="Z82" s="253">
        <f>I82</f>
        <v>0</v>
      </c>
      <c r="AA82" s="253">
        <f>K82</f>
        <v>0</v>
      </c>
      <c r="AB82" s="253">
        <f>M82</f>
        <v>0</v>
      </c>
      <c r="AC82" s="254">
        <f>O82</f>
        <v>0</v>
      </c>
      <c r="AD82" s="254">
        <f>Q82</f>
        <v>0</v>
      </c>
      <c r="AE82" s="253">
        <f>V82</f>
        <v>0</v>
      </c>
      <c r="AF82" s="253">
        <f>G82</f>
        <v>0</v>
      </c>
      <c r="AG82" s="255" t="s">
        <v>250</v>
      </c>
      <c r="AH82" s="255"/>
      <c r="AI82" s="255"/>
      <c r="AJ82" s="255"/>
      <c r="AK82" s="255"/>
      <c r="AL82" s="255"/>
      <c r="AM82" s="255"/>
      <c r="AN82" s="255"/>
      <c r="AO82" s="255"/>
      <c r="AP82" s="255"/>
      <c r="AQ82" s="255"/>
      <c r="AR82" s="255"/>
      <c r="AS82" s="255"/>
      <c r="AT82" s="255"/>
      <c r="AU82" s="255"/>
      <c r="AV82" s="255"/>
      <c r="AW82" s="255"/>
      <c r="AX82" s="255"/>
      <c r="AY82" s="255"/>
      <c r="AZ82" s="255"/>
      <c r="BA82" s="255"/>
      <c r="BB82" s="255"/>
      <c r="BC82" s="255"/>
      <c r="BD82" s="255"/>
      <c r="BE82" s="255"/>
      <c r="BF82" s="255"/>
      <c r="BG82" s="255"/>
      <c r="BH82" s="255"/>
    </row>
    <row r="83" spans="1:60" outlineLevel="1" x14ac:dyDescent="0.25">
      <c r="A83" s="244">
        <v>54</v>
      </c>
      <c r="B83" s="245" t="s">
        <v>251</v>
      </c>
      <c r="C83" s="271" t="s">
        <v>252</v>
      </c>
      <c r="D83" s="246" t="s">
        <v>253</v>
      </c>
      <c r="E83" s="247">
        <v>30</v>
      </c>
      <c r="F83" s="248"/>
      <c r="G83" s="249">
        <f>ROUND(E83*F83,2)</f>
        <v>0</v>
      </c>
      <c r="H83" s="250"/>
      <c r="I83" s="251">
        <f>ROUND(E83*H83,2)</f>
        <v>0</v>
      </c>
      <c r="J83" s="248"/>
      <c r="K83" s="249">
        <f>ROUND(E83*J83,2)</f>
        <v>0</v>
      </c>
      <c r="L83" s="249">
        <v>21</v>
      </c>
      <c r="M83" s="249">
        <f>G83*(1+L83/100)</f>
        <v>0</v>
      </c>
      <c r="N83" s="247">
        <v>0</v>
      </c>
      <c r="O83" s="247">
        <f>ROUND(E83*N83,2)</f>
        <v>0</v>
      </c>
      <c r="P83" s="247">
        <v>0</v>
      </c>
      <c r="Q83" s="247">
        <f>ROUND(E83*P83,2)</f>
        <v>0</v>
      </c>
      <c r="R83" s="249"/>
      <c r="S83" s="249" t="s">
        <v>106</v>
      </c>
      <c r="T83" s="249" t="s">
        <v>107</v>
      </c>
      <c r="U83" s="249">
        <v>1</v>
      </c>
      <c r="V83" s="249">
        <f>ROUND(E83*U83,2)</f>
        <v>30</v>
      </c>
      <c r="W83" s="249"/>
      <c r="X83" s="252" t="s">
        <v>108</v>
      </c>
      <c r="Y83" s="232" t="s">
        <v>109</v>
      </c>
      <c r="Z83" s="253">
        <f>I83</f>
        <v>0</v>
      </c>
      <c r="AA83" s="253">
        <f>K83</f>
        <v>0</v>
      </c>
      <c r="AB83" s="253">
        <f>M83</f>
        <v>0</v>
      </c>
      <c r="AC83" s="254">
        <f>O83</f>
        <v>0</v>
      </c>
      <c r="AD83" s="254">
        <f>Q83</f>
        <v>0</v>
      </c>
      <c r="AE83" s="253">
        <f>V83</f>
        <v>30</v>
      </c>
      <c r="AF83" s="253">
        <f>G83</f>
        <v>0</v>
      </c>
      <c r="AG83" s="255" t="s">
        <v>110</v>
      </c>
      <c r="AH83" s="255"/>
      <c r="AI83" s="255"/>
      <c r="AJ83" s="255"/>
      <c r="AK83" s="255"/>
      <c r="AL83" s="255"/>
      <c r="AM83" s="255"/>
      <c r="AN83" s="255"/>
      <c r="AO83" s="255"/>
      <c r="AP83" s="255"/>
      <c r="AQ83" s="255"/>
      <c r="AR83" s="255"/>
      <c r="AS83" s="255"/>
      <c r="AT83" s="255"/>
      <c r="AU83" s="255"/>
      <c r="AV83" s="255"/>
      <c r="AW83" s="255"/>
      <c r="AX83" s="255"/>
      <c r="AY83" s="255"/>
      <c r="AZ83" s="255"/>
      <c r="BA83" s="255"/>
      <c r="BB83" s="255"/>
      <c r="BC83" s="255"/>
      <c r="BD83" s="255"/>
      <c r="BE83" s="255"/>
      <c r="BF83" s="255"/>
      <c r="BG83" s="255"/>
      <c r="BH83" s="255"/>
    </row>
    <row r="84" spans="1:60" outlineLevel="1" x14ac:dyDescent="0.25">
      <c r="A84" s="244">
        <v>60</v>
      </c>
      <c r="B84" s="245" t="s">
        <v>254</v>
      </c>
      <c r="C84" s="271" t="s">
        <v>255</v>
      </c>
      <c r="D84" s="246" t="s">
        <v>253</v>
      </c>
      <c r="E84" s="247">
        <v>120</v>
      </c>
      <c r="F84" s="248"/>
      <c r="G84" s="249">
        <f>ROUND(E84*F84,2)</f>
        <v>0</v>
      </c>
      <c r="H84" s="250"/>
      <c r="I84" s="251">
        <f>ROUND(E84*H84,2)</f>
        <v>0</v>
      </c>
      <c r="J84" s="248"/>
      <c r="K84" s="249">
        <f>ROUND(E84*J84,2)</f>
        <v>0</v>
      </c>
      <c r="L84" s="249">
        <v>21</v>
      </c>
      <c r="M84" s="249">
        <f>G84*(1+L84/100)</f>
        <v>0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9" t="s">
        <v>256</v>
      </c>
      <c r="S84" s="249" t="s">
        <v>106</v>
      </c>
      <c r="T84" s="249" t="s">
        <v>107</v>
      </c>
      <c r="U84" s="249">
        <v>1</v>
      </c>
      <c r="V84" s="249">
        <f>ROUND(E84*U84,2)</f>
        <v>120</v>
      </c>
      <c r="W84" s="249"/>
      <c r="X84" s="252" t="s">
        <v>257</v>
      </c>
      <c r="Y84" s="232" t="s">
        <v>109</v>
      </c>
      <c r="Z84" s="253">
        <f>I84</f>
        <v>0</v>
      </c>
      <c r="AA84" s="253">
        <f>K84</f>
        <v>0</v>
      </c>
      <c r="AB84" s="253">
        <f>M84</f>
        <v>0</v>
      </c>
      <c r="AC84" s="254">
        <f>O84</f>
        <v>0</v>
      </c>
      <c r="AD84" s="254">
        <f>Q84</f>
        <v>0</v>
      </c>
      <c r="AE84" s="253">
        <f>V84</f>
        <v>120</v>
      </c>
      <c r="AF84" s="253">
        <f>G84</f>
        <v>0</v>
      </c>
      <c r="AG84" s="255" t="s">
        <v>258</v>
      </c>
      <c r="AH84" s="255"/>
      <c r="AI84" s="255"/>
      <c r="AJ84" s="255"/>
      <c r="AK84" s="255"/>
      <c r="AL84" s="255"/>
      <c r="AM84" s="255"/>
      <c r="AN84" s="255"/>
      <c r="AO84" s="255"/>
      <c r="AP84" s="255"/>
      <c r="AQ84" s="255"/>
      <c r="AR84" s="255"/>
      <c r="AS84" s="255"/>
      <c r="AT84" s="255"/>
      <c r="AU84" s="255"/>
      <c r="AV84" s="255"/>
      <c r="AW84" s="255"/>
      <c r="AX84" s="255"/>
      <c r="AY84" s="255"/>
      <c r="AZ84" s="255"/>
      <c r="BA84" s="255"/>
      <c r="BB84" s="255"/>
      <c r="BC84" s="255"/>
      <c r="BD84" s="255"/>
      <c r="BE84" s="255"/>
      <c r="BF84" s="255"/>
      <c r="BG84" s="255"/>
      <c r="BH84" s="255"/>
    </row>
    <row r="85" spans="1:60" outlineLevel="1" x14ac:dyDescent="0.25">
      <c r="A85" s="244">
        <v>61</v>
      </c>
      <c r="B85" s="245" t="s">
        <v>254</v>
      </c>
      <c r="C85" s="271" t="s">
        <v>259</v>
      </c>
      <c r="D85" s="246" t="s">
        <v>253</v>
      </c>
      <c r="E85" s="247">
        <v>100</v>
      </c>
      <c r="F85" s="248"/>
      <c r="G85" s="249">
        <f>ROUND(E85*F85,2)</f>
        <v>0</v>
      </c>
      <c r="H85" s="250"/>
      <c r="I85" s="251">
        <f>ROUND(E85*H85,2)</f>
        <v>0</v>
      </c>
      <c r="J85" s="248"/>
      <c r="K85" s="249">
        <f>ROUND(E85*J85,2)</f>
        <v>0</v>
      </c>
      <c r="L85" s="249">
        <v>21</v>
      </c>
      <c r="M85" s="249">
        <f>G85*(1+L85/100)</f>
        <v>0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9" t="s">
        <v>256</v>
      </c>
      <c r="S85" s="249" t="s">
        <v>106</v>
      </c>
      <c r="T85" s="249" t="s">
        <v>107</v>
      </c>
      <c r="U85" s="249">
        <v>1</v>
      </c>
      <c r="V85" s="249">
        <f>ROUND(E85*U85,2)</f>
        <v>100</v>
      </c>
      <c r="W85" s="249"/>
      <c r="X85" s="252" t="s">
        <v>257</v>
      </c>
      <c r="Y85" s="232" t="s">
        <v>109</v>
      </c>
      <c r="Z85" s="253">
        <f>I85</f>
        <v>0</v>
      </c>
      <c r="AA85" s="253">
        <f>K85</f>
        <v>0</v>
      </c>
      <c r="AB85" s="253">
        <f>M85</f>
        <v>0</v>
      </c>
      <c r="AC85" s="254">
        <f>O85</f>
        <v>0</v>
      </c>
      <c r="AD85" s="254">
        <f>Q85</f>
        <v>0</v>
      </c>
      <c r="AE85" s="253">
        <f>V85</f>
        <v>100</v>
      </c>
      <c r="AF85" s="253">
        <f>G85</f>
        <v>0</v>
      </c>
      <c r="AG85" s="255" t="s">
        <v>258</v>
      </c>
      <c r="AH85" s="255"/>
      <c r="AI85" s="255"/>
      <c r="AJ85" s="255"/>
      <c r="AK85" s="255"/>
      <c r="AL85" s="255"/>
      <c r="AM85" s="255"/>
      <c r="AN85" s="255"/>
      <c r="AO85" s="255"/>
      <c r="AP85" s="255"/>
      <c r="AQ85" s="255"/>
      <c r="AR85" s="255"/>
      <c r="AS85" s="255"/>
      <c r="AT85" s="255"/>
      <c r="AU85" s="255"/>
      <c r="AV85" s="255"/>
      <c r="AW85" s="255"/>
      <c r="AX85" s="255"/>
      <c r="AY85" s="255"/>
      <c r="AZ85" s="255"/>
      <c r="BA85" s="255"/>
      <c r="BB85" s="255"/>
      <c r="BC85" s="255"/>
      <c r="BD85" s="255"/>
      <c r="BE85" s="255"/>
      <c r="BF85" s="255"/>
      <c r="BG85" s="255"/>
      <c r="BH85" s="255"/>
    </row>
    <row r="86" spans="1:60" ht="30.6" outlineLevel="1" x14ac:dyDescent="0.25">
      <c r="A86" s="244">
        <v>91</v>
      </c>
      <c r="B86" s="245" t="s">
        <v>260</v>
      </c>
      <c r="C86" s="271" t="s">
        <v>261</v>
      </c>
      <c r="D86" s="246" t="s">
        <v>125</v>
      </c>
      <c r="E86" s="247">
        <v>1</v>
      </c>
      <c r="F86" s="248"/>
      <c r="G86" s="249">
        <f>ROUND(E86*F86,2)</f>
        <v>0</v>
      </c>
      <c r="H86" s="250"/>
      <c r="I86" s="251">
        <f>ROUND(E86*H86,2)</f>
        <v>0</v>
      </c>
      <c r="J86" s="248"/>
      <c r="K86" s="249">
        <f>ROUND(E86*J86,2)</f>
        <v>0</v>
      </c>
      <c r="L86" s="249">
        <v>21</v>
      </c>
      <c r="M86" s="249">
        <f>G86*(1+L86/100)</f>
        <v>0</v>
      </c>
      <c r="N86" s="247">
        <v>0</v>
      </c>
      <c r="O86" s="247">
        <f>ROUND(E86*N86,2)</f>
        <v>0</v>
      </c>
      <c r="P86" s="247">
        <v>0</v>
      </c>
      <c r="Q86" s="247">
        <f>ROUND(E86*P86,2)</f>
        <v>0</v>
      </c>
      <c r="R86" s="249"/>
      <c r="S86" s="249" t="s">
        <v>126</v>
      </c>
      <c r="T86" s="249" t="s">
        <v>127</v>
      </c>
      <c r="U86" s="249">
        <v>0</v>
      </c>
      <c r="V86" s="249">
        <f>ROUND(E86*U86,2)</f>
        <v>0</v>
      </c>
      <c r="W86" s="249"/>
      <c r="X86" s="252" t="s">
        <v>108</v>
      </c>
      <c r="Y86" s="232" t="s">
        <v>109</v>
      </c>
      <c r="Z86" s="253">
        <f>I86</f>
        <v>0</v>
      </c>
      <c r="AA86" s="253">
        <f>K86</f>
        <v>0</v>
      </c>
      <c r="AB86" s="253">
        <f>M86</f>
        <v>0</v>
      </c>
      <c r="AC86" s="254">
        <f>O86</f>
        <v>0</v>
      </c>
      <c r="AD86" s="254">
        <f>Q86</f>
        <v>0</v>
      </c>
      <c r="AE86" s="253">
        <f>V86</f>
        <v>0</v>
      </c>
      <c r="AF86" s="253">
        <f>G86</f>
        <v>0</v>
      </c>
      <c r="AG86" s="255" t="s">
        <v>110</v>
      </c>
      <c r="AH86" s="255"/>
      <c r="AI86" s="255"/>
      <c r="AJ86" s="255"/>
      <c r="AK86" s="255"/>
      <c r="AL86" s="255"/>
      <c r="AM86" s="255"/>
      <c r="AN86" s="255"/>
      <c r="AO86" s="255"/>
      <c r="AP86" s="255"/>
      <c r="AQ86" s="255"/>
      <c r="AR86" s="255"/>
      <c r="AS86" s="255"/>
      <c r="AT86" s="255"/>
      <c r="AU86" s="255"/>
      <c r="AV86" s="255"/>
      <c r="AW86" s="255"/>
      <c r="AX86" s="255"/>
      <c r="AY86" s="255"/>
      <c r="AZ86" s="255"/>
      <c r="BA86" s="255"/>
      <c r="BB86" s="255"/>
      <c r="BC86" s="255"/>
      <c r="BD86" s="255"/>
      <c r="BE86" s="255"/>
      <c r="BF86" s="255"/>
      <c r="BG86" s="255"/>
      <c r="BH86" s="255"/>
    </row>
    <row r="87" spans="1:60" outlineLevel="1" x14ac:dyDescent="0.25">
      <c r="A87" s="244">
        <v>92</v>
      </c>
      <c r="B87" s="245" t="s">
        <v>262</v>
      </c>
      <c r="C87" s="271" t="s">
        <v>263</v>
      </c>
      <c r="D87" s="246" t="s">
        <v>237</v>
      </c>
      <c r="E87" s="247">
        <v>1.44</v>
      </c>
      <c r="F87" s="248"/>
      <c r="G87" s="249">
        <f>ROUND(E87*F87,2)</f>
        <v>0</v>
      </c>
      <c r="H87" s="250"/>
      <c r="I87" s="251">
        <f>ROUND(E87*H87,2)</f>
        <v>0</v>
      </c>
      <c r="J87" s="248"/>
      <c r="K87" s="249">
        <f>ROUND(E87*J87,2)</f>
        <v>0</v>
      </c>
      <c r="L87" s="249">
        <v>21</v>
      </c>
      <c r="M87" s="249">
        <f>G87*(1+L87/100)</f>
        <v>0</v>
      </c>
      <c r="N87" s="247">
        <v>0</v>
      </c>
      <c r="O87" s="247">
        <f>ROUND(E87*N87,2)</f>
        <v>0</v>
      </c>
      <c r="P87" s="247">
        <v>0</v>
      </c>
      <c r="Q87" s="247">
        <f>ROUND(E87*P87,2)</f>
        <v>0</v>
      </c>
      <c r="R87" s="249"/>
      <c r="S87" s="249" t="s">
        <v>106</v>
      </c>
      <c r="T87" s="249" t="s">
        <v>107</v>
      </c>
      <c r="U87" s="249">
        <v>2.0089999999999999</v>
      </c>
      <c r="V87" s="249">
        <f>ROUND(E87*U87,2)</f>
        <v>2.89</v>
      </c>
      <c r="W87" s="249"/>
      <c r="X87" s="252" t="s">
        <v>264</v>
      </c>
      <c r="Y87" s="232" t="s">
        <v>109</v>
      </c>
      <c r="Z87" s="253">
        <f>I87</f>
        <v>0</v>
      </c>
      <c r="AA87" s="253">
        <f>K87</f>
        <v>0</v>
      </c>
      <c r="AB87" s="253">
        <f>M87</f>
        <v>0</v>
      </c>
      <c r="AC87" s="254">
        <f>O87</f>
        <v>0</v>
      </c>
      <c r="AD87" s="254">
        <f>Q87</f>
        <v>0</v>
      </c>
      <c r="AE87" s="253">
        <f>V87</f>
        <v>2.89</v>
      </c>
      <c r="AF87" s="253">
        <f>G87</f>
        <v>0</v>
      </c>
      <c r="AG87" s="255" t="s">
        <v>265</v>
      </c>
      <c r="AH87" s="255"/>
      <c r="AI87" s="255"/>
      <c r="AJ87" s="255"/>
      <c r="AK87" s="255"/>
      <c r="AL87" s="255"/>
      <c r="AM87" s="255"/>
      <c r="AN87" s="255"/>
      <c r="AO87" s="255"/>
      <c r="AP87" s="255"/>
      <c r="AQ87" s="255"/>
      <c r="AR87" s="255"/>
      <c r="AS87" s="255"/>
      <c r="AT87" s="255"/>
      <c r="AU87" s="255"/>
      <c r="AV87" s="255"/>
      <c r="AW87" s="255"/>
      <c r="AX87" s="255"/>
      <c r="AY87" s="255"/>
      <c r="AZ87" s="255"/>
      <c r="BA87" s="255"/>
      <c r="BB87" s="255"/>
      <c r="BC87" s="255"/>
      <c r="BD87" s="255"/>
      <c r="BE87" s="255"/>
      <c r="BF87" s="255"/>
      <c r="BG87" s="255"/>
      <c r="BH87" s="255"/>
    </row>
    <row r="88" spans="1:60" outlineLevel="1" x14ac:dyDescent="0.25">
      <c r="A88" s="244">
        <v>93</v>
      </c>
      <c r="B88" s="245" t="s">
        <v>266</v>
      </c>
      <c r="C88" s="271" t="s">
        <v>267</v>
      </c>
      <c r="D88" s="246" t="s">
        <v>237</v>
      </c>
      <c r="E88" s="247">
        <v>1.44</v>
      </c>
      <c r="F88" s="248"/>
      <c r="G88" s="249">
        <f>ROUND(E88*F88,2)</f>
        <v>0</v>
      </c>
      <c r="H88" s="250"/>
      <c r="I88" s="251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9"/>
      <c r="S88" s="249" t="s">
        <v>106</v>
      </c>
      <c r="T88" s="249" t="s">
        <v>107</v>
      </c>
      <c r="U88" s="249">
        <v>0.95899999999999996</v>
      </c>
      <c r="V88" s="249">
        <f>ROUND(E88*U88,2)</f>
        <v>1.38</v>
      </c>
      <c r="W88" s="249"/>
      <c r="X88" s="252" t="s">
        <v>264</v>
      </c>
      <c r="Y88" s="232" t="s">
        <v>109</v>
      </c>
      <c r="Z88" s="253">
        <f>I88</f>
        <v>0</v>
      </c>
      <c r="AA88" s="253">
        <f>K88</f>
        <v>0</v>
      </c>
      <c r="AB88" s="253">
        <f>M88</f>
        <v>0</v>
      </c>
      <c r="AC88" s="254">
        <f>O88</f>
        <v>0</v>
      </c>
      <c r="AD88" s="254">
        <f>Q88</f>
        <v>0</v>
      </c>
      <c r="AE88" s="253">
        <f>V88</f>
        <v>1.38</v>
      </c>
      <c r="AF88" s="253">
        <f>G88</f>
        <v>0</v>
      </c>
      <c r="AG88" s="255" t="s">
        <v>265</v>
      </c>
      <c r="AH88" s="255"/>
      <c r="AI88" s="255"/>
      <c r="AJ88" s="255"/>
      <c r="AK88" s="255"/>
      <c r="AL88" s="255"/>
      <c r="AM88" s="255"/>
      <c r="AN88" s="255"/>
      <c r="AO88" s="255"/>
      <c r="AP88" s="255"/>
      <c r="AQ88" s="255"/>
      <c r="AR88" s="255"/>
      <c r="AS88" s="255"/>
      <c r="AT88" s="255"/>
      <c r="AU88" s="255"/>
      <c r="AV88" s="255"/>
      <c r="AW88" s="255"/>
      <c r="AX88" s="255"/>
      <c r="AY88" s="255"/>
      <c r="AZ88" s="255"/>
      <c r="BA88" s="255"/>
      <c r="BB88" s="255"/>
      <c r="BC88" s="255"/>
      <c r="BD88" s="255"/>
      <c r="BE88" s="255"/>
      <c r="BF88" s="255"/>
      <c r="BG88" s="255"/>
      <c r="BH88" s="255"/>
    </row>
    <row r="89" spans="1:60" ht="20.399999999999999" outlineLevel="1" x14ac:dyDescent="0.25">
      <c r="A89" s="256">
        <v>94</v>
      </c>
      <c r="B89" s="257" t="s">
        <v>268</v>
      </c>
      <c r="C89" s="272" t="s">
        <v>269</v>
      </c>
      <c r="D89" s="258" t="s">
        <v>237</v>
      </c>
      <c r="E89" s="259">
        <v>1.44</v>
      </c>
      <c r="F89" s="260"/>
      <c r="G89" s="261">
        <f>ROUND(E89*F89,2)</f>
        <v>0</v>
      </c>
      <c r="H89" s="262"/>
      <c r="I89" s="263">
        <f>ROUND(E89*H89,2)</f>
        <v>0</v>
      </c>
      <c r="J89" s="260"/>
      <c r="K89" s="261">
        <f>ROUND(E89*J89,2)</f>
        <v>0</v>
      </c>
      <c r="L89" s="261">
        <v>21</v>
      </c>
      <c r="M89" s="261">
        <f>G89*(1+L89/100)</f>
        <v>0</v>
      </c>
      <c r="N89" s="259">
        <v>0</v>
      </c>
      <c r="O89" s="259">
        <f>ROUND(E89*N89,2)</f>
        <v>0</v>
      </c>
      <c r="P89" s="259">
        <v>0</v>
      </c>
      <c r="Q89" s="259">
        <f>ROUND(E89*P89,2)</f>
        <v>0</v>
      </c>
      <c r="R89" s="261"/>
      <c r="S89" s="261" t="s">
        <v>106</v>
      </c>
      <c r="T89" s="261" t="s">
        <v>107</v>
      </c>
      <c r="U89" s="261">
        <v>0.49</v>
      </c>
      <c r="V89" s="261">
        <f>ROUND(E89*U89,2)</f>
        <v>0.71</v>
      </c>
      <c r="W89" s="261"/>
      <c r="X89" s="264" t="s">
        <v>264</v>
      </c>
      <c r="Y89" s="232" t="s">
        <v>109</v>
      </c>
      <c r="Z89" s="253">
        <f>I89</f>
        <v>0</v>
      </c>
      <c r="AA89" s="253">
        <f>K89</f>
        <v>0</v>
      </c>
      <c r="AB89" s="253">
        <f>M89</f>
        <v>0</v>
      </c>
      <c r="AC89" s="254">
        <f>O89</f>
        <v>0</v>
      </c>
      <c r="AD89" s="254">
        <f>Q89</f>
        <v>0</v>
      </c>
      <c r="AE89" s="253">
        <f>V89</f>
        <v>0.71</v>
      </c>
      <c r="AF89" s="253">
        <f>G89</f>
        <v>0</v>
      </c>
      <c r="AG89" s="255" t="s">
        <v>265</v>
      </c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255"/>
      <c r="BE89" s="255"/>
      <c r="BF89" s="255"/>
      <c r="BG89" s="255"/>
      <c r="BH89" s="255"/>
    </row>
    <row r="90" spans="1:60" outlineLevel="2" x14ac:dyDescent="0.25">
      <c r="A90" s="229"/>
      <c r="B90" s="230"/>
      <c r="C90" s="274" t="s">
        <v>270</v>
      </c>
      <c r="D90" s="267"/>
      <c r="E90" s="267"/>
      <c r="F90" s="267"/>
      <c r="G90" s="267"/>
      <c r="H90" s="233"/>
      <c r="I90" s="234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55"/>
      <c r="AA90" s="255"/>
      <c r="AB90" s="255"/>
      <c r="AC90" s="255"/>
      <c r="AD90" s="255"/>
      <c r="AE90" s="255"/>
      <c r="AF90" s="255"/>
      <c r="AG90" s="255" t="s">
        <v>154</v>
      </c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</row>
    <row r="91" spans="1:60" outlineLevel="1" x14ac:dyDescent="0.25">
      <c r="A91" s="244">
        <v>95</v>
      </c>
      <c r="B91" s="245" t="s">
        <v>271</v>
      </c>
      <c r="C91" s="271" t="s">
        <v>272</v>
      </c>
      <c r="D91" s="246" t="s">
        <v>237</v>
      </c>
      <c r="E91" s="247">
        <v>1.44</v>
      </c>
      <c r="F91" s="248"/>
      <c r="G91" s="249">
        <f>ROUND(E91*F91,2)</f>
        <v>0</v>
      </c>
      <c r="H91" s="250"/>
      <c r="I91" s="251">
        <f>ROUND(E91*H91,2)</f>
        <v>0</v>
      </c>
      <c r="J91" s="248"/>
      <c r="K91" s="249">
        <f>ROUND(E91*J91,2)</f>
        <v>0</v>
      </c>
      <c r="L91" s="249">
        <v>21</v>
      </c>
      <c r="M91" s="249">
        <f>G91*(1+L91/100)</f>
        <v>0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9"/>
      <c r="S91" s="249" t="s">
        <v>106</v>
      </c>
      <c r="T91" s="249" t="s">
        <v>107</v>
      </c>
      <c r="U91" s="249">
        <v>0</v>
      </c>
      <c r="V91" s="249">
        <f>ROUND(E91*U91,2)</f>
        <v>0</v>
      </c>
      <c r="W91" s="249"/>
      <c r="X91" s="252" t="s">
        <v>264</v>
      </c>
      <c r="Y91" s="232" t="s">
        <v>109</v>
      </c>
      <c r="Z91" s="253">
        <f>I91</f>
        <v>0</v>
      </c>
      <c r="AA91" s="253">
        <f>K91</f>
        <v>0</v>
      </c>
      <c r="AB91" s="253">
        <f>M91</f>
        <v>0</v>
      </c>
      <c r="AC91" s="254">
        <f>O91</f>
        <v>0</v>
      </c>
      <c r="AD91" s="254">
        <f>Q91</f>
        <v>0</v>
      </c>
      <c r="AE91" s="253">
        <f>V91</f>
        <v>0</v>
      </c>
      <c r="AF91" s="253">
        <f>G91</f>
        <v>0</v>
      </c>
      <c r="AG91" s="255" t="s">
        <v>265</v>
      </c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</row>
    <row r="92" spans="1:60" ht="20.399999999999999" outlineLevel="1" x14ac:dyDescent="0.25">
      <c r="A92" s="244">
        <v>96</v>
      </c>
      <c r="B92" s="245" t="s">
        <v>273</v>
      </c>
      <c r="C92" s="271" t="s">
        <v>274</v>
      </c>
      <c r="D92" s="246" t="s">
        <v>237</v>
      </c>
      <c r="E92" s="247">
        <v>1.44</v>
      </c>
      <c r="F92" s="248"/>
      <c r="G92" s="249">
        <f>ROUND(E92*F92,2)</f>
        <v>0</v>
      </c>
      <c r="H92" s="250"/>
      <c r="I92" s="251">
        <f>ROUND(E92*H92,2)</f>
        <v>0</v>
      </c>
      <c r="J92" s="248"/>
      <c r="K92" s="249">
        <f>ROUND(E92*J92,2)</f>
        <v>0</v>
      </c>
      <c r="L92" s="249">
        <v>21</v>
      </c>
      <c r="M92" s="249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9"/>
      <c r="S92" s="249" t="s">
        <v>106</v>
      </c>
      <c r="T92" s="249" t="s">
        <v>107</v>
      </c>
      <c r="U92" s="249">
        <v>0</v>
      </c>
      <c r="V92" s="249">
        <f>ROUND(E92*U92,2)</f>
        <v>0</v>
      </c>
      <c r="W92" s="249"/>
      <c r="X92" s="252" t="s">
        <v>264</v>
      </c>
      <c r="Y92" s="232" t="s">
        <v>109</v>
      </c>
      <c r="Z92" s="253">
        <f>I92</f>
        <v>0</v>
      </c>
      <c r="AA92" s="253">
        <f>K92</f>
        <v>0</v>
      </c>
      <c r="AB92" s="253">
        <f>M92</f>
        <v>0</v>
      </c>
      <c r="AC92" s="254">
        <f>O92</f>
        <v>0</v>
      </c>
      <c r="AD92" s="254">
        <f>Q92</f>
        <v>0</v>
      </c>
      <c r="AE92" s="253">
        <f>V92</f>
        <v>0</v>
      </c>
      <c r="AF92" s="253">
        <f>G92</f>
        <v>0</v>
      </c>
      <c r="AG92" s="255" t="s">
        <v>265</v>
      </c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</row>
    <row r="93" spans="1:60" outlineLevel="1" x14ac:dyDescent="0.25">
      <c r="A93" s="256">
        <v>97</v>
      </c>
      <c r="B93" s="257" t="s">
        <v>275</v>
      </c>
      <c r="C93" s="272" t="s">
        <v>276</v>
      </c>
      <c r="D93" s="258" t="s">
        <v>194</v>
      </c>
      <c r="E93" s="259">
        <v>1</v>
      </c>
      <c r="F93" s="260"/>
      <c r="G93" s="261">
        <f>ROUND(E93*F93,2)</f>
        <v>0</v>
      </c>
      <c r="H93" s="262"/>
      <c r="I93" s="263">
        <f>ROUND(E93*H93,2)</f>
        <v>0</v>
      </c>
      <c r="J93" s="260"/>
      <c r="K93" s="261">
        <f>ROUND(E93*J93,2)</f>
        <v>0</v>
      </c>
      <c r="L93" s="261">
        <v>21</v>
      </c>
      <c r="M93" s="261">
        <f>G93*(1+L93/100)</f>
        <v>0</v>
      </c>
      <c r="N93" s="259">
        <v>0</v>
      </c>
      <c r="O93" s="259">
        <f>ROUND(E93*N93,2)</f>
        <v>0</v>
      </c>
      <c r="P93" s="259">
        <v>0</v>
      </c>
      <c r="Q93" s="259">
        <f>ROUND(E93*P93,2)</f>
        <v>0</v>
      </c>
      <c r="R93" s="261"/>
      <c r="S93" s="261" t="s">
        <v>106</v>
      </c>
      <c r="T93" s="261" t="s">
        <v>127</v>
      </c>
      <c r="U93" s="261">
        <v>0</v>
      </c>
      <c r="V93" s="261">
        <f>ROUND(E93*U93,2)</f>
        <v>0</v>
      </c>
      <c r="W93" s="261"/>
      <c r="X93" s="264" t="s">
        <v>249</v>
      </c>
      <c r="Y93" s="232" t="s">
        <v>109</v>
      </c>
      <c r="Z93" s="253">
        <f>I93</f>
        <v>0</v>
      </c>
      <c r="AA93" s="253">
        <f>K93</f>
        <v>0</v>
      </c>
      <c r="AB93" s="253">
        <f>M93</f>
        <v>0</v>
      </c>
      <c r="AC93" s="254">
        <f>O93</f>
        <v>0</v>
      </c>
      <c r="AD93" s="254">
        <f>Q93</f>
        <v>0</v>
      </c>
      <c r="AE93" s="253">
        <f>V93</f>
        <v>0</v>
      </c>
      <c r="AF93" s="253">
        <f>G93</f>
        <v>0</v>
      </c>
      <c r="AG93" s="255" t="s">
        <v>250</v>
      </c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</row>
    <row r="94" spans="1:60" outlineLevel="2" x14ac:dyDescent="0.25">
      <c r="A94" s="229"/>
      <c r="B94" s="230"/>
      <c r="C94" s="274" t="s">
        <v>277</v>
      </c>
      <c r="D94" s="267"/>
      <c r="E94" s="267"/>
      <c r="F94" s="267"/>
      <c r="G94" s="267"/>
      <c r="H94" s="233"/>
      <c r="I94" s="234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55"/>
      <c r="AA94" s="255"/>
      <c r="AB94" s="255"/>
      <c r="AC94" s="255"/>
      <c r="AD94" s="255"/>
      <c r="AE94" s="255"/>
      <c r="AF94" s="255"/>
      <c r="AG94" s="255" t="s">
        <v>154</v>
      </c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</row>
    <row r="95" spans="1:60" outlineLevel="1" x14ac:dyDescent="0.25">
      <c r="A95" s="256">
        <v>98</v>
      </c>
      <c r="B95" s="257" t="s">
        <v>278</v>
      </c>
      <c r="C95" s="272" t="s">
        <v>279</v>
      </c>
      <c r="D95" s="258" t="s">
        <v>194</v>
      </c>
      <c r="E95" s="259">
        <v>1</v>
      </c>
      <c r="F95" s="260"/>
      <c r="G95" s="261">
        <f>ROUND(E95*F95,2)</f>
        <v>0</v>
      </c>
      <c r="H95" s="262"/>
      <c r="I95" s="263">
        <f>ROUND(E95*H95,2)</f>
        <v>0</v>
      </c>
      <c r="J95" s="260"/>
      <c r="K95" s="261">
        <f>ROUND(E95*J95,2)</f>
        <v>0</v>
      </c>
      <c r="L95" s="261">
        <v>21</v>
      </c>
      <c r="M95" s="261">
        <f>G95*(1+L95/100)</f>
        <v>0</v>
      </c>
      <c r="N95" s="259">
        <v>0</v>
      </c>
      <c r="O95" s="259">
        <f>ROUND(E95*N95,2)</f>
        <v>0</v>
      </c>
      <c r="P95" s="259">
        <v>0</v>
      </c>
      <c r="Q95" s="259">
        <f>ROUND(E95*P95,2)</f>
        <v>0</v>
      </c>
      <c r="R95" s="261"/>
      <c r="S95" s="261" t="s">
        <v>106</v>
      </c>
      <c r="T95" s="261" t="s">
        <v>127</v>
      </c>
      <c r="U95" s="261">
        <v>0</v>
      </c>
      <c r="V95" s="261">
        <f>ROUND(E95*U95,2)</f>
        <v>0</v>
      </c>
      <c r="W95" s="261"/>
      <c r="X95" s="264" t="s">
        <v>249</v>
      </c>
      <c r="Y95" s="232" t="s">
        <v>109</v>
      </c>
      <c r="Z95" s="253">
        <f>I95</f>
        <v>0</v>
      </c>
      <c r="AA95" s="253">
        <f>K95</f>
        <v>0</v>
      </c>
      <c r="AB95" s="253">
        <f>M95</f>
        <v>0</v>
      </c>
      <c r="AC95" s="254">
        <f>O95</f>
        <v>0</v>
      </c>
      <c r="AD95" s="254">
        <f>Q95</f>
        <v>0</v>
      </c>
      <c r="AE95" s="253">
        <f>V95</f>
        <v>0</v>
      </c>
      <c r="AF95" s="253">
        <f>G95</f>
        <v>0</v>
      </c>
      <c r="AG95" s="255" t="s">
        <v>250</v>
      </c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</row>
    <row r="96" spans="1:60" ht="21" outlineLevel="2" x14ac:dyDescent="0.25">
      <c r="A96" s="229"/>
      <c r="B96" s="230"/>
      <c r="C96" s="274" t="s">
        <v>280</v>
      </c>
      <c r="D96" s="267"/>
      <c r="E96" s="267"/>
      <c r="F96" s="267"/>
      <c r="G96" s="267"/>
      <c r="H96" s="233"/>
      <c r="I96" s="234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55"/>
      <c r="AA96" s="255"/>
      <c r="AB96" s="255"/>
      <c r="AC96" s="255"/>
      <c r="AD96" s="255"/>
      <c r="AE96" s="255"/>
      <c r="AF96" s="255"/>
      <c r="AG96" s="255" t="s">
        <v>154</v>
      </c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68" t="str">
        <f>C96</f>
        <v>Náklady na vyhotovení dokumentace skutečného provedení stavby a její předání objednateli v požadované formě a požadovaném počtu.</v>
      </c>
      <c r="BB96" s="255"/>
      <c r="BC96" s="255"/>
      <c r="BD96" s="255"/>
      <c r="BE96" s="255"/>
      <c r="BF96" s="255"/>
      <c r="BG96" s="255"/>
      <c r="BH96" s="255"/>
    </row>
    <row r="97" spans="1:60" x14ac:dyDescent="0.25">
      <c r="A97" s="236" t="s">
        <v>101</v>
      </c>
      <c r="B97" s="237" t="s">
        <v>73</v>
      </c>
      <c r="C97" s="270" t="s">
        <v>74</v>
      </c>
      <c r="D97" s="238"/>
      <c r="E97" s="239"/>
      <c r="F97" s="240"/>
      <c r="G97" s="240">
        <f>SUM(AF98:AF135)</f>
        <v>0</v>
      </c>
      <c r="H97" s="241"/>
      <c r="I97" s="242">
        <f>SUM(Z98:Z135)</f>
        <v>0</v>
      </c>
      <c r="J97" s="240"/>
      <c r="K97" s="240">
        <f>SUM(AA98:AA135)</f>
        <v>0</v>
      </c>
      <c r="L97" s="240"/>
      <c r="M97" s="240">
        <f>SUM(AB98:AB135)</f>
        <v>0</v>
      </c>
      <c r="N97" s="239"/>
      <c r="O97" s="239">
        <f>SUM(AC98:AC135)</f>
        <v>9.9999999999999992E-2</v>
      </c>
      <c r="P97" s="239"/>
      <c r="Q97" s="239">
        <f>SUM(AD98:AD135)</f>
        <v>0</v>
      </c>
      <c r="R97" s="240"/>
      <c r="S97" s="240"/>
      <c r="T97" s="240"/>
      <c r="U97" s="240"/>
      <c r="V97" s="240">
        <f>SUM(AE98:AE135)</f>
        <v>646.52</v>
      </c>
      <c r="W97" s="240"/>
      <c r="X97" s="243"/>
      <c r="Y97" s="235"/>
      <c r="AG97" t="s">
        <v>102</v>
      </c>
    </row>
    <row r="98" spans="1:60" outlineLevel="1" x14ac:dyDescent="0.25">
      <c r="A98" s="244">
        <v>7</v>
      </c>
      <c r="B98" s="245" t="s">
        <v>281</v>
      </c>
      <c r="C98" s="271" t="s">
        <v>282</v>
      </c>
      <c r="D98" s="246" t="s">
        <v>146</v>
      </c>
      <c r="E98" s="247">
        <v>200</v>
      </c>
      <c r="F98" s="248"/>
      <c r="G98" s="249">
        <f>ROUND(E98*F98,2)</f>
        <v>0</v>
      </c>
      <c r="H98" s="250"/>
      <c r="I98" s="251">
        <f>ROUND(E98*H98,2)</f>
        <v>0</v>
      </c>
      <c r="J98" s="248"/>
      <c r="K98" s="249">
        <f>ROUND(E98*J98,2)</f>
        <v>0</v>
      </c>
      <c r="L98" s="249">
        <v>21</v>
      </c>
      <c r="M98" s="249">
        <f>G98*(1+L98/100)</f>
        <v>0</v>
      </c>
      <c r="N98" s="247">
        <v>0</v>
      </c>
      <c r="O98" s="247">
        <f>ROUND(E98*N98,2)</f>
        <v>0</v>
      </c>
      <c r="P98" s="247">
        <v>0</v>
      </c>
      <c r="Q98" s="247">
        <f>ROUND(E98*P98,2)</f>
        <v>0</v>
      </c>
      <c r="R98" s="249"/>
      <c r="S98" s="249" t="s">
        <v>106</v>
      </c>
      <c r="T98" s="249" t="s">
        <v>107</v>
      </c>
      <c r="U98" s="249">
        <v>8.5470000000000004E-2</v>
      </c>
      <c r="V98" s="249">
        <f>ROUND(E98*U98,2)</f>
        <v>17.09</v>
      </c>
      <c r="W98" s="249"/>
      <c r="X98" s="252" t="s">
        <v>108</v>
      </c>
      <c r="Y98" s="232" t="s">
        <v>109</v>
      </c>
      <c r="Z98" s="253">
        <f>I98</f>
        <v>0</v>
      </c>
      <c r="AA98" s="253">
        <f>K98</f>
        <v>0</v>
      </c>
      <c r="AB98" s="253">
        <f>M98</f>
        <v>0</v>
      </c>
      <c r="AC98" s="254">
        <f>O98</f>
        <v>0</v>
      </c>
      <c r="AD98" s="254">
        <f>Q98</f>
        <v>0</v>
      </c>
      <c r="AE98" s="253">
        <f>V98</f>
        <v>17.09</v>
      </c>
      <c r="AF98" s="253">
        <f>G98</f>
        <v>0</v>
      </c>
      <c r="AG98" s="255" t="s">
        <v>110</v>
      </c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</row>
    <row r="99" spans="1:60" ht="20.399999999999999" outlineLevel="1" x14ac:dyDescent="0.25">
      <c r="A99" s="244">
        <v>8</v>
      </c>
      <c r="B99" s="245" t="s">
        <v>283</v>
      </c>
      <c r="C99" s="271" t="s">
        <v>284</v>
      </c>
      <c r="D99" s="246" t="s">
        <v>105</v>
      </c>
      <c r="E99" s="247">
        <v>1</v>
      </c>
      <c r="F99" s="248"/>
      <c r="G99" s="249">
        <f>ROUND(E99*F99,2)</f>
        <v>0</v>
      </c>
      <c r="H99" s="250"/>
      <c r="I99" s="251">
        <f>ROUND(E99*H99,2)</f>
        <v>0</v>
      </c>
      <c r="J99" s="248"/>
      <c r="K99" s="249">
        <f>ROUND(E99*J99,2)</f>
        <v>0</v>
      </c>
      <c r="L99" s="249">
        <v>21</v>
      </c>
      <c r="M99" s="249">
        <f>G99*(1+L99/100)</f>
        <v>0</v>
      </c>
      <c r="N99" s="247">
        <v>2.5000000000000001E-4</v>
      </c>
      <c r="O99" s="247">
        <f>ROUND(E99*N99,2)</f>
        <v>0</v>
      </c>
      <c r="P99" s="247">
        <v>0</v>
      </c>
      <c r="Q99" s="247">
        <f>ROUND(E99*P99,2)</f>
        <v>0</v>
      </c>
      <c r="R99" s="249"/>
      <c r="S99" s="249" t="s">
        <v>106</v>
      </c>
      <c r="T99" s="249" t="s">
        <v>107</v>
      </c>
      <c r="U99" s="249">
        <v>0.2</v>
      </c>
      <c r="V99" s="249">
        <f>ROUND(E99*U99,2)</f>
        <v>0.2</v>
      </c>
      <c r="W99" s="249"/>
      <c r="X99" s="252" t="s">
        <v>108</v>
      </c>
      <c r="Y99" s="232" t="s">
        <v>109</v>
      </c>
      <c r="Z99" s="253">
        <f>I99</f>
        <v>0</v>
      </c>
      <c r="AA99" s="253">
        <f>K99</f>
        <v>0</v>
      </c>
      <c r="AB99" s="253">
        <f>M99</f>
        <v>0</v>
      </c>
      <c r="AC99" s="254">
        <f>O99</f>
        <v>0</v>
      </c>
      <c r="AD99" s="254">
        <f>Q99</f>
        <v>0</v>
      </c>
      <c r="AE99" s="253">
        <f>V99</f>
        <v>0.2</v>
      </c>
      <c r="AF99" s="253">
        <f>G99</f>
        <v>0</v>
      </c>
      <c r="AG99" s="255" t="s">
        <v>110</v>
      </c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</row>
    <row r="100" spans="1:60" ht="20.399999999999999" outlineLevel="1" x14ac:dyDescent="0.25">
      <c r="A100" s="244">
        <v>28</v>
      </c>
      <c r="B100" s="245" t="s">
        <v>285</v>
      </c>
      <c r="C100" s="271" t="s">
        <v>286</v>
      </c>
      <c r="D100" s="246" t="s">
        <v>146</v>
      </c>
      <c r="E100" s="247">
        <v>100</v>
      </c>
      <c r="F100" s="248"/>
      <c r="G100" s="249">
        <f>ROUND(E100*F100,2)</f>
        <v>0</v>
      </c>
      <c r="H100" s="250"/>
      <c r="I100" s="251">
        <f>ROUND(E100*H100,2)</f>
        <v>0</v>
      </c>
      <c r="J100" s="248"/>
      <c r="K100" s="249">
        <f>ROUND(E100*J100,2)</f>
        <v>0</v>
      </c>
      <c r="L100" s="249">
        <v>21</v>
      </c>
      <c r="M100" s="249">
        <f>G100*(1+L100/100)</f>
        <v>0</v>
      </c>
      <c r="N100" s="247">
        <v>1.2999999999999999E-4</v>
      </c>
      <c r="O100" s="247">
        <f>ROUND(E100*N100,2)</f>
        <v>0.01</v>
      </c>
      <c r="P100" s="247">
        <v>0</v>
      </c>
      <c r="Q100" s="247">
        <f>ROUND(E100*P100,2)</f>
        <v>0</v>
      </c>
      <c r="R100" s="249"/>
      <c r="S100" s="249" t="s">
        <v>106</v>
      </c>
      <c r="T100" s="249" t="s">
        <v>107</v>
      </c>
      <c r="U100" s="249">
        <v>4.6670000000000003E-2</v>
      </c>
      <c r="V100" s="249">
        <f>ROUND(E100*U100,2)</f>
        <v>4.67</v>
      </c>
      <c r="W100" s="249"/>
      <c r="X100" s="252" t="s">
        <v>108</v>
      </c>
      <c r="Y100" s="232" t="s">
        <v>109</v>
      </c>
      <c r="Z100" s="253">
        <f>I100</f>
        <v>0</v>
      </c>
      <c r="AA100" s="253">
        <f>K100</f>
        <v>0</v>
      </c>
      <c r="AB100" s="253">
        <f>M100</f>
        <v>0</v>
      </c>
      <c r="AC100" s="254">
        <f>O100</f>
        <v>0.01</v>
      </c>
      <c r="AD100" s="254">
        <f>Q100</f>
        <v>0</v>
      </c>
      <c r="AE100" s="253">
        <f>V100</f>
        <v>4.67</v>
      </c>
      <c r="AF100" s="253">
        <f>G100</f>
        <v>0</v>
      </c>
      <c r="AG100" s="255" t="s">
        <v>110</v>
      </c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</row>
    <row r="101" spans="1:60" ht="20.399999999999999" outlineLevel="1" x14ac:dyDescent="0.25">
      <c r="A101" s="244">
        <v>29</v>
      </c>
      <c r="B101" s="245" t="s">
        <v>287</v>
      </c>
      <c r="C101" s="271" t="s">
        <v>288</v>
      </c>
      <c r="D101" s="246" t="s">
        <v>146</v>
      </c>
      <c r="E101" s="247">
        <v>50</v>
      </c>
      <c r="F101" s="248"/>
      <c r="G101" s="249">
        <f>ROUND(E101*F101,2)</f>
        <v>0</v>
      </c>
      <c r="H101" s="250"/>
      <c r="I101" s="251">
        <f>ROUND(E101*H101,2)</f>
        <v>0</v>
      </c>
      <c r="J101" s="248"/>
      <c r="K101" s="249">
        <f>ROUND(E101*J101,2)</f>
        <v>0</v>
      </c>
      <c r="L101" s="249">
        <v>21</v>
      </c>
      <c r="M101" s="249">
        <f>G101*(1+L101/100)</f>
        <v>0</v>
      </c>
      <c r="N101" s="247">
        <v>2.9E-4</v>
      </c>
      <c r="O101" s="247">
        <f>ROUND(E101*N101,2)</f>
        <v>0.01</v>
      </c>
      <c r="P101" s="247">
        <v>0</v>
      </c>
      <c r="Q101" s="247">
        <f>ROUND(E101*P101,2)</f>
        <v>0</v>
      </c>
      <c r="R101" s="249"/>
      <c r="S101" s="249" t="s">
        <v>106</v>
      </c>
      <c r="T101" s="249" t="s">
        <v>107</v>
      </c>
      <c r="U101" s="249">
        <v>4.6670000000000003E-2</v>
      </c>
      <c r="V101" s="249">
        <f>ROUND(E101*U101,2)</f>
        <v>2.33</v>
      </c>
      <c r="W101" s="249"/>
      <c r="X101" s="252" t="s">
        <v>108</v>
      </c>
      <c r="Y101" s="232" t="s">
        <v>109</v>
      </c>
      <c r="Z101" s="253">
        <f>I101</f>
        <v>0</v>
      </c>
      <c r="AA101" s="253">
        <f>K101</f>
        <v>0</v>
      </c>
      <c r="AB101" s="253">
        <f>M101</f>
        <v>0</v>
      </c>
      <c r="AC101" s="254">
        <f>O101</f>
        <v>0.01</v>
      </c>
      <c r="AD101" s="254">
        <f>Q101</f>
        <v>0</v>
      </c>
      <c r="AE101" s="253">
        <f>V101</f>
        <v>2.33</v>
      </c>
      <c r="AF101" s="253">
        <f>G101</f>
        <v>0</v>
      </c>
      <c r="AG101" s="255" t="s">
        <v>110</v>
      </c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  <c r="AT101" s="255"/>
      <c r="AU101" s="255"/>
      <c r="AV101" s="255"/>
      <c r="AW101" s="255"/>
      <c r="AX101" s="255"/>
      <c r="AY101" s="255"/>
      <c r="AZ101" s="255"/>
      <c r="BA101" s="255"/>
      <c r="BB101" s="255"/>
      <c r="BC101" s="255"/>
      <c r="BD101" s="255"/>
      <c r="BE101" s="255"/>
      <c r="BF101" s="255"/>
      <c r="BG101" s="255"/>
      <c r="BH101" s="255"/>
    </row>
    <row r="102" spans="1:60" ht="20.399999999999999" outlineLevel="1" x14ac:dyDescent="0.25">
      <c r="A102" s="244">
        <v>34</v>
      </c>
      <c r="B102" s="245" t="s">
        <v>289</v>
      </c>
      <c r="C102" s="271" t="s">
        <v>290</v>
      </c>
      <c r="D102" s="246" t="s">
        <v>146</v>
      </c>
      <c r="E102" s="247">
        <v>30</v>
      </c>
      <c r="F102" s="248"/>
      <c r="G102" s="249">
        <f>ROUND(E102*F102,2)</f>
        <v>0</v>
      </c>
      <c r="H102" s="250"/>
      <c r="I102" s="251">
        <f>ROUND(E102*H102,2)</f>
        <v>0</v>
      </c>
      <c r="J102" s="248"/>
      <c r="K102" s="249">
        <f>ROUND(E102*J102,2)</f>
        <v>0</v>
      </c>
      <c r="L102" s="249">
        <v>21</v>
      </c>
      <c r="M102" s="249">
        <f>G102*(1+L102/100)</f>
        <v>0</v>
      </c>
      <c r="N102" s="247">
        <v>2.0600000000000002E-3</v>
      </c>
      <c r="O102" s="247">
        <f>ROUND(E102*N102,2)</f>
        <v>0.06</v>
      </c>
      <c r="P102" s="247">
        <v>0</v>
      </c>
      <c r="Q102" s="247">
        <f>ROUND(E102*P102,2)</f>
        <v>0</v>
      </c>
      <c r="R102" s="249"/>
      <c r="S102" s="249" t="s">
        <v>106</v>
      </c>
      <c r="T102" s="249" t="s">
        <v>107</v>
      </c>
      <c r="U102" s="249">
        <v>0.107</v>
      </c>
      <c r="V102" s="249">
        <f>ROUND(E102*U102,2)</f>
        <v>3.21</v>
      </c>
      <c r="W102" s="249"/>
      <c r="X102" s="252" t="s">
        <v>108</v>
      </c>
      <c r="Y102" s="232" t="s">
        <v>109</v>
      </c>
      <c r="Z102" s="253">
        <f>I102</f>
        <v>0</v>
      </c>
      <c r="AA102" s="253">
        <f>K102</f>
        <v>0</v>
      </c>
      <c r="AB102" s="253">
        <f>M102</f>
        <v>0</v>
      </c>
      <c r="AC102" s="254">
        <f>O102</f>
        <v>0.06</v>
      </c>
      <c r="AD102" s="254">
        <f>Q102</f>
        <v>0</v>
      </c>
      <c r="AE102" s="253">
        <f>V102</f>
        <v>3.21</v>
      </c>
      <c r="AF102" s="253">
        <f>G102</f>
        <v>0</v>
      </c>
      <c r="AG102" s="255" t="s">
        <v>110</v>
      </c>
      <c r="AH102" s="255"/>
      <c r="AI102" s="255"/>
      <c r="AJ102" s="255"/>
      <c r="AK102" s="255"/>
      <c r="AL102" s="255"/>
      <c r="AM102" s="255"/>
      <c r="AN102" s="255"/>
      <c r="AO102" s="255"/>
      <c r="AP102" s="255"/>
      <c r="AQ102" s="255"/>
      <c r="AR102" s="255"/>
      <c r="AS102" s="255"/>
      <c r="AT102" s="255"/>
      <c r="AU102" s="255"/>
      <c r="AV102" s="255"/>
      <c r="AW102" s="255"/>
      <c r="AX102" s="255"/>
      <c r="AY102" s="255"/>
      <c r="AZ102" s="255"/>
      <c r="BA102" s="255"/>
      <c r="BB102" s="255"/>
      <c r="BC102" s="255"/>
      <c r="BD102" s="255"/>
      <c r="BE102" s="255"/>
      <c r="BF102" s="255"/>
      <c r="BG102" s="255"/>
      <c r="BH102" s="255"/>
    </row>
    <row r="103" spans="1:60" ht="20.399999999999999" outlineLevel="1" x14ac:dyDescent="0.25">
      <c r="A103" s="244">
        <v>35</v>
      </c>
      <c r="B103" s="245" t="s">
        <v>291</v>
      </c>
      <c r="C103" s="271" t="s">
        <v>292</v>
      </c>
      <c r="D103" s="246" t="s">
        <v>146</v>
      </c>
      <c r="E103" s="247">
        <v>50</v>
      </c>
      <c r="F103" s="248"/>
      <c r="G103" s="249">
        <f>ROUND(E103*F103,2)</f>
        <v>0</v>
      </c>
      <c r="H103" s="250"/>
      <c r="I103" s="251">
        <f>ROUND(E103*H103,2)</f>
        <v>0</v>
      </c>
      <c r="J103" s="248"/>
      <c r="K103" s="249">
        <f>ROUND(E103*J103,2)</f>
        <v>0</v>
      </c>
      <c r="L103" s="249">
        <v>21</v>
      </c>
      <c r="M103" s="249">
        <f>G103*(1+L103/100)</f>
        <v>0</v>
      </c>
      <c r="N103" s="247">
        <v>0</v>
      </c>
      <c r="O103" s="247">
        <f>ROUND(E103*N103,2)</f>
        <v>0</v>
      </c>
      <c r="P103" s="247">
        <v>0</v>
      </c>
      <c r="Q103" s="247">
        <f>ROUND(E103*P103,2)</f>
        <v>0</v>
      </c>
      <c r="R103" s="249"/>
      <c r="S103" s="249" t="s">
        <v>106</v>
      </c>
      <c r="T103" s="249" t="s">
        <v>107</v>
      </c>
      <c r="U103" s="249">
        <v>0.1</v>
      </c>
      <c r="V103" s="249">
        <f>ROUND(E103*U103,2)</f>
        <v>5</v>
      </c>
      <c r="W103" s="249"/>
      <c r="X103" s="252" t="s">
        <v>108</v>
      </c>
      <c r="Y103" s="232" t="s">
        <v>109</v>
      </c>
      <c r="Z103" s="253">
        <f>I103</f>
        <v>0</v>
      </c>
      <c r="AA103" s="253">
        <f>K103</f>
        <v>0</v>
      </c>
      <c r="AB103" s="253">
        <f>M103</f>
        <v>0</v>
      </c>
      <c r="AC103" s="254">
        <f>O103</f>
        <v>0</v>
      </c>
      <c r="AD103" s="254">
        <f>Q103</f>
        <v>0</v>
      </c>
      <c r="AE103" s="253">
        <f>V103</f>
        <v>5</v>
      </c>
      <c r="AF103" s="253">
        <f>G103</f>
        <v>0</v>
      </c>
      <c r="AG103" s="255" t="s">
        <v>110</v>
      </c>
      <c r="AH103" s="255"/>
      <c r="AI103" s="255"/>
      <c r="AJ103" s="255"/>
      <c r="AK103" s="255"/>
      <c r="AL103" s="255"/>
      <c r="AM103" s="255"/>
      <c r="AN103" s="255"/>
      <c r="AO103" s="255"/>
      <c r="AP103" s="255"/>
      <c r="AQ103" s="255"/>
      <c r="AR103" s="255"/>
      <c r="AS103" s="255"/>
      <c r="AT103" s="255"/>
      <c r="AU103" s="255"/>
      <c r="AV103" s="255"/>
      <c r="AW103" s="255"/>
      <c r="AX103" s="255"/>
      <c r="AY103" s="255"/>
      <c r="AZ103" s="255"/>
      <c r="BA103" s="255"/>
      <c r="BB103" s="255"/>
      <c r="BC103" s="255"/>
      <c r="BD103" s="255"/>
      <c r="BE103" s="255"/>
      <c r="BF103" s="255"/>
      <c r="BG103" s="255"/>
      <c r="BH103" s="255"/>
    </row>
    <row r="104" spans="1:60" ht="20.399999999999999" outlineLevel="1" x14ac:dyDescent="0.25">
      <c r="A104" s="244">
        <v>38</v>
      </c>
      <c r="B104" s="245" t="s">
        <v>293</v>
      </c>
      <c r="C104" s="271" t="s">
        <v>294</v>
      </c>
      <c r="D104" s="246" t="s">
        <v>295</v>
      </c>
      <c r="E104" s="247">
        <v>1</v>
      </c>
      <c r="F104" s="248"/>
      <c r="G104" s="249">
        <f>ROUND(E104*F104,2)</f>
        <v>0</v>
      </c>
      <c r="H104" s="250"/>
      <c r="I104" s="251">
        <f>ROUND(E104*H104,2)</f>
        <v>0</v>
      </c>
      <c r="J104" s="248"/>
      <c r="K104" s="249">
        <f>ROUND(E104*J104,2)</f>
        <v>0</v>
      </c>
      <c r="L104" s="249">
        <v>21</v>
      </c>
      <c r="M104" s="249">
        <f>G104*(1+L104/100)</f>
        <v>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9"/>
      <c r="S104" s="249" t="s">
        <v>126</v>
      </c>
      <c r="T104" s="249" t="s">
        <v>127</v>
      </c>
      <c r="U104" s="249">
        <v>0</v>
      </c>
      <c r="V104" s="249">
        <f>ROUND(E104*U104,2)</f>
        <v>0</v>
      </c>
      <c r="W104" s="249"/>
      <c r="X104" s="252" t="s">
        <v>108</v>
      </c>
      <c r="Y104" s="232" t="s">
        <v>109</v>
      </c>
      <c r="Z104" s="253">
        <f>I104</f>
        <v>0</v>
      </c>
      <c r="AA104" s="253">
        <f>K104</f>
        <v>0</v>
      </c>
      <c r="AB104" s="253">
        <f>M104</f>
        <v>0</v>
      </c>
      <c r="AC104" s="254">
        <f>O104</f>
        <v>0</v>
      </c>
      <c r="AD104" s="254">
        <f>Q104</f>
        <v>0</v>
      </c>
      <c r="AE104" s="253">
        <f>V104</f>
        <v>0</v>
      </c>
      <c r="AF104" s="253">
        <f>G104</f>
        <v>0</v>
      </c>
      <c r="AG104" s="255" t="s">
        <v>110</v>
      </c>
      <c r="AH104" s="255"/>
      <c r="AI104" s="255"/>
      <c r="AJ104" s="255"/>
      <c r="AK104" s="255"/>
      <c r="AL104" s="255"/>
      <c r="AM104" s="255"/>
      <c r="AN104" s="255"/>
      <c r="AO104" s="255"/>
      <c r="AP104" s="255"/>
      <c r="AQ104" s="255"/>
      <c r="AR104" s="255"/>
      <c r="AS104" s="255"/>
      <c r="AT104" s="255"/>
      <c r="AU104" s="255"/>
      <c r="AV104" s="255"/>
      <c r="AW104" s="255"/>
      <c r="AX104" s="255"/>
      <c r="AY104" s="255"/>
      <c r="AZ104" s="255"/>
      <c r="BA104" s="255"/>
      <c r="BB104" s="255"/>
      <c r="BC104" s="255"/>
      <c r="BD104" s="255"/>
      <c r="BE104" s="255"/>
      <c r="BF104" s="255"/>
      <c r="BG104" s="255"/>
      <c r="BH104" s="255"/>
    </row>
    <row r="105" spans="1:60" outlineLevel="1" x14ac:dyDescent="0.25">
      <c r="A105" s="244">
        <v>39</v>
      </c>
      <c r="B105" s="245" t="s">
        <v>296</v>
      </c>
      <c r="C105" s="271" t="s">
        <v>297</v>
      </c>
      <c r="D105" s="246" t="s">
        <v>125</v>
      </c>
      <c r="E105" s="247">
        <v>1</v>
      </c>
      <c r="F105" s="248"/>
      <c r="G105" s="249">
        <f>ROUND(E105*F105,2)</f>
        <v>0</v>
      </c>
      <c r="H105" s="250"/>
      <c r="I105" s="251">
        <f>ROUND(E105*H105,2)</f>
        <v>0</v>
      </c>
      <c r="J105" s="248"/>
      <c r="K105" s="249">
        <f>ROUND(E105*J105,2)</f>
        <v>0</v>
      </c>
      <c r="L105" s="249">
        <v>21</v>
      </c>
      <c r="M105" s="249">
        <f>G105*(1+L105/100)</f>
        <v>0</v>
      </c>
      <c r="N105" s="247">
        <v>0</v>
      </c>
      <c r="O105" s="247">
        <f>ROUND(E105*N105,2)</f>
        <v>0</v>
      </c>
      <c r="P105" s="247">
        <v>0</v>
      </c>
      <c r="Q105" s="247">
        <f>ROUND(E105*P105,2)</f>
        <v>0</v>
      </c>
      <c r="R105" s="249"/>
      <c r="S105" s="249" t="s">
        <v>126</v>
      </c>
      <c r="T105" s="249" t="s">
        <v>127</v>
      </c>
      <c r="U105" s="249">
        <v>0</v>
      </c>
      <c r="V105" s="249">
        <f>ROUND(E105*U105,2)</f>
        <v>0</v>
      </c>
      <c r="W105" s="249"/>
      <c r="X105" s="252" t="s">
        <v>108</v>
      </c>
      <c r="Y105" s="232" t="s">
        <v>109</v>
      </c>
      <c r="Z105" s="253">
        <f>I105</f>
        <v>0</v>
      </c>
      <c r="AA105" s="253">
        <f>K105</f>
        <v>0</v>
      </c>
      <c r="AB105" s="253">
        <f>M105</f>
        <v>0</v>
      </c>
      <c r="AC105" s="254">
        <f>O105</f>
        <v>0</v>
      </c>
      <c r="AD105" s="254">
        <f>Q105</f>
        <v>0</v>
      </c>
      <c r="AE105" s="253">
        <f>V105</f>
        <v>0</v>
      </c>
      <c r="AF105" s="253">
        <f>G105</f>
        <v>0</v>
      </c>
      <c r="AG105" s="255" t="s">
        <v>110</v>
      </c>
      <c r="AH105" s="255"/>
      <c r="AI105" s="255"/>
      <c r="AJ105" s="255"/>
      <c r="AK105" s="255"/>
      <c r="AL105" s="255"/>
      <c r="AM105" s="255"/>
      <c r="AN105" s="255"/>
      <c r="AO105" s="255"/>
      <c r="AP105" s="255"/>
      <c r="AQ105" s="255"/>
      <c r="AR105" s="255"/>
      <c r="AS105" s="255"/>
      <c r="AT105" s="255"/>
      <c r="AU105" s="255"/>
      <c r="AV105" s="255"/>
      <c r="AW105" s="255"/>
      <c r="AX105" s="255"/>
      <c r="AY105" s="255"/>
      <c r="AZ105" s="255"/>
      <c r="BA105" s="255"/>
      <c r="BB105" s="255"/>
      <c r="BC105" s="255"/>
      <c r="BD105" s="255"/>
      <c r="BE105" s="255"/>
      <c r="BF105" s="255"/>
      <c r="BG105" s="255"/>
      <c r="BH105" s="255"/>
    </row>
    <row r="106" spans="1:60" ht="20.399999999999999" outlineLevel="1" x14ac:dyDescent="0.25">
      <c r="A106" s="256">
        <v>47</v>
      </c>
      <c r="B106" s="257" t="s">
        <v>298</v>
      </c>
      <c r="C106" s="272" t="s">
        <v>299</v>
      </c>
      <c r="D106" s="258" t="s">
        <v>146</v>
      </c>
      <c r="E106" s="259">
        <v>200</v>
      </c>
      <c r="F106" s="260"/>
      <c r="G106" s="261">
        <f>ROUND(E106*F106,2)</f>
        <v>0</v>
      </c>
      <c r="H106" s="262"/>
      <c r="I106" s="263">
        <f>ROUND(E106*H106,2)</f>
        <v>0</v>
      </c>
      <c r="J106" s="260"/>
      <c r="K106" s="261">
        <f>ROUND(E106*J106,2)</f>
        <v>0</v>
      </c>
      <c r="L106" s="261">
        <v>21</v>
      </c>
      <c r="M106" s="261">
        <f>G106*(1+L106/100)</f>
        <v>0</v>
      </c>
      <c r="N106" s="259">
        <v>6.0000000000000002E-5</v>
      </c>
      <c r="O106" s="259">
        <f>ROUND(E106*N106,2)</f>
        <v>0.01</v>
      </c>
      <c r="P106" s="259">
        <v>0</v>
      </c>
      <c r="Q106" s="259">
        <f>ROUND(E106*P106,2)</f>
        <v>0</v>
      </c>
      <c r="R106" s="261" t="s">
        <v>177</v>
      </c>
      <c r="S106" s="261" t="s">
        <v>106</v>
      </c>
      <c r="T106" s="261" t="s">
        <v>107</v>
      </c>
      <c r="U106" s="261">
        <v>0</v>
      </c>
      <c r="V106" s="261">
        <f>ROUND(E106*U106,2)</f>
        <v>0</v>
      </c>
      <c r="W106" s="261"/>
      <c r="X106" s="264" t="s">
        <v>131</v>
      </c>
      <c r="Y106" s="232" t="s">
        <v>109</v>
      </c>
      <c r="Z106" s="253">
        <f>I106</f>
        <v>0</v>
      </c>
      <c r="AA106" s="253">
        <f>K106</f>
        <v>0</v>
      </c>
      <c r="AB106" s="253">
        <f>M106</f>
        <v>0</v>
      </c>
      <c r="AC106" s="254">
        <f>O106</f>
        <v>0.01</v>
      </c>
      <c r="AD106" s="254">
        <f>Q106</f>
        <v>0</v>
      </c>
      <c r="AE106" s="253">
        <f>V106</f>
        <v>0</v>
      </c>
      <c r="AF106" s="253">
        <f>G106</f>
        <v>0</v>
      </c>
      <c r="AG106" s="255" t="s">
        <v>132</v>
      </c>
      <c r="AH106" s="255"/>
      <c r="AI106" s="255"/>
      <c r="AJ106" s="255"/>
      <c r="AK106" s="255"/>
      <c r="AL106" s="255"/>
      <c r="AM106" s="255"/>
      <c r="AN106" s="255"/>
      <c r="AO106" s="255"/>
      <c r="AP106" s="255"/>
      <c r="AQ106" s="255"/>
      <c r="AR106" s="255"/>
      <c r="AS106" s="255"/>
      <c r="AT106" s="255"/>
      <c r="AU106" s="255"/>
      <c r="AV106" s="255"/>
      <c r="AW106" s="255"/>
      <c r="AX106" s="255"/>
      <c r="AY106" s="255"/>
      <c r="AZ106" s="255"/>
      <c r="BA106" s="255"/>
      <c r="BB106" s="255"/>
      <c r="BC106" s="255"/>
      <c r="BD106" s="255"/>
      <c r="BE106" s="255"/>
      <c r="BF106" s="255"/>
      <c r="BG106" s="255"/>
      <c r="BH106" s="255"/>
    </row>
    <row r="107" spans="1:60" outlineLevel="2" x14ac:dyDescent="0.25">
      <c r="A107" s="229"/>
      <c r="B107" s="230"/>
      <c r="C107" s="273" t="s">
        <v>300</v>
      </c>
      <c r="D107" s="265"/>
      <c r="E107" s="266">
        <v>200</v>
      </c>
      <c r="F107" s="232"/>
      <c r="G107" s="232"/>
      <c r="H107" s="233"/>
      <c r="I107" s="234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55"/>
      <c r="AA107" s="255"/>
      <c r="AB107" s="255"/>
      <c r="AC107" s="255"/>
      <c r="AD107" s="255"/>
      <c r="AE107" s="255"/>
      <c r="AF107" s="255"/>
      <c r="AG107" s="255" t="s">
        <v>134</v>
      </c>
      <c r="AH107" s="255">
        <v>5</v>
      </c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/>
      <c r="AV107" s="255"/>
      <c r="AW107" s="255"/>
      <c r="AX107" s="255"/>
      <c r="AY107" s="255"/>
      <c r="AZ107" s="255"/>
      <c r="BA107" s="255"/>
      <c r="BB107" s="255"/>
      <c r="BC107" s="255"/>
      <c r="BD107" s="255"/>
      <c r="BE107" s="255"/>
      <c r="BF107" s="255"/>
      <c r="BG107" s="255"/>
      <c r="BH107" s="255"/>
    </row>
    <row r="108" spans="1:60" outlineLevel="1" x14ac:dyDescent="0.25">
      <c r="A108" s="244">
        <v>52</v>
      </c>
      <c r="B108" s="245" t="s">
        <v>301</v>
      </c>
      <c r="C108" s="271" t="s">
        <v>302</v>
      </c>
      <c r="D108" s="246" t="s">
        <v>146</v>
      </c>
      <c r="E108" s="247">
        <v>6</v>
      </c>
      <c r="F108" s="248"/>
      <c r="G108" s="249">
        <f>ROUND(E108*F108,2)</f>
        <v>0</v>
      </c>
      <c r="H108" s="250"/>
      <c r="I108" s="251">
        <f>ROUND(E108*H108,2)</f>
        <v>0</v>
      </c>
      <c r="J108" s="248"/>
      <c r="K108" s="249">
        <f>ROUND(E108*J108,2)</f>
        <v>0</v>
      </c>
      <c r="L108" s="249">
        <v>21</v>
      </c>
      <c r="M108" s="249">
        <f>G108*(1+L108/100)</f>
        <v>0</v>
      </c>
      <c r="N108" s="247">
        <v>1.56E-3</v>
      </c>
      <c r="O108" s="247">
        <f>ROUND(E108*N108,2)</f>
        <v>0.01</v>
      </c>
      <c r="P108" s="247">
        <v>0</v>
      </c>
      <c r="Q108" s="247">
        <f>ROUND(E108*P108,2)</f>
        <v>0</v>
      </c>
      <c r="R108" s="249"/>
      <c r="S108" s="249" t="s">
        <v>106</v>
      </c>
      <c r="T108" s="249" t="s">
        <v>107</v>
      </c>
      <c r="U108" s="249">
        <v>0.56999999999999995</v>
      </c>
      <c r="V108" s="249">
        <f>ROUND(E108*U108,2)</f>
        <v>3.42</v>
      </c>
      <c r="W108" s="249"/>
      <c r="X108" s="252" t="s">
        <v>108</v>
      </c>
      <c r="Y108" s="232" t="s">
        <v>109</v>
      </c>
      <c r="Z108" s="253">
        <f>I108</f>
        <v>0</v>
      </c>
      <c r="AA108" s="253">
        <f>K108</f>
        <v>0</v>
      </c>
      <c r="AB108" s="253">
        <f>M108</f>
        <v>0</v>
      </c>
      <c r="AC108" s="254">
        <f>O108</f>
        <v>0.01</v>
      </c>
      <c r="AD108" s="254">
        <f>Q108</f>
        <v>0</v>
      </c>
      <c r="AE108" s="253">
        <f>V108</f>
        <v>3.42</v>
      </c>
      <c r="AF108" s="253">
        <f>G108</f>
        <v>0</v>
      </c>
      <c r="AG108" s="255" t="s">
        <v>110</v>
      </c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255"/>
      <c r="BE108" s="255"/>
      <c r="BF108" s="255"/>
      <c r="BG108" s="255"/>
      <c r="BH108" s="255"/>
    </row>
    <row r="109" spans="1:60" outlineLevel="1" x14ac:dyDescent="0.25">
      <c r="A109" s="244">
        <v>57</v>
      </c>
      <c r="B109" s="245" t="s">
        <v>303</v>
      </c>
      <c r="C109" s="271" t="s">
        <v>304</v>
      </c>
      <c r="D109" s="246" t="s">
        <v>146</v>
      </c>
      <c r="E109" s="247">
        <v>10</v>
      </c>
      <c r="F109" s="248"/>
      <c r="G109" s="249">
        <f>ROUND(E109*F109,2)</f>
        <v>0</v>
      </c>
      <c r="H109" s="250"/>
      <c r="I109" s="251">
        <f>ROUND(E109*H109,2)</f>
        <v>0</v>
      </c>
      <c r="J109" s="248"/>
      <c r="K109" s="249">
        <f>ROUND(E109*J109,2)</f>
        <v>0</v>
      </c>
      <c r="L109" s="249">
        <v>21</v>
      </c>
      <c r="M109" s="249">
        <f>G109*(1+L109/100)</f>
        <v>0</v>
      </c>
      <c r="N109" s="247">
        <v>0</v>
      </c>
      <c r="O109" s="247">
        <f>ROUND(E109*N109,2)</f>
        <v>0</v>
      </c>
      <c r="P109" s="247">
        <v>0</v>
      </c>
      <c r="Q109" s="247">
        <f>ROUND(E109*P109,2)</f>
        <v>0</v>
      </c>
      <c r="R109" s="249"/>
      <c r="S109" s="249" t="s">
        <v>106</v>
      </c>
      <c r="T109" s="249" t="s">
        <v>107</v>
      </c>
      <c r="U109" s="249">
        <v>5.7000000000000002E-2</v>
      </c>
      <c r="V109" s="249">
        <f>ROUND(E109*U109,2)</f>
        <v>0.56999999999999995</v>
      </c>
      <c r="W109" s="249"/>
      <c r="X109" s="252" t="s">
        <v>108</v>
      </c>
      <c r="Y109" s="232" t="s">
        <v>109</v>
      </c>
      <c r="Z109" s="253">
        <f>I109</f>
        <v>0</v>
      </c>
      <c r="AA109" s="253">
        <f>K109</f>
        <v>0</v>
      </c>
      <c r="AB109" s="253">
        <f>M109</f>
        <v>0</v>
      </c>
      <c r="AC109" s="254">
        <f>O109</f>
        <v>0</v>
      </c>
      <c r="AD109" s="254">
        <f>Q109</f>
        <v>0</v>
      </c>
      <c r="AE109" s="253">
        <f>V109</f>
        <v>0.56999999999999995</v>
      </c>
      <c r="AF109" s="253">
        <f>G109</f>
        <v>0</v>
      </c>
      <c r="AG109" s="255" t="s">
        <v>110</v>
      </c>
      <c r="AH109" s="255"/>
      <c r="AI109" s="255"/>
      <c r="AJ109" s="255"/>
      <c r="AK109" s="255"/>
      <c r="AL109" s="255"/>
      <c r="AM109" s="255"/>
      <c r="AN109" s="255"/>
      <c r="AO109" s="255"/>
      <c r="AP109" s="255"/>
      <c r="AQ109" s="255"/>
      <c r="AR109" s="255"/>
      <c r="AS109" s="255"/>
      <c r="AT109" s="255"/>
      <c r="AU109" s="255"/>
      <c r="AV109" s="255"/>
      <c r="AW109" s="255"/>
      <c r="AX109" s="255"/>
      <c r="AY109" s="255"/>
      <c r="AZ109" s="255"/>
      <c r="BA109" s="255"/>
      <c r="BB109" s="255"/>
      <c r="BC109" s="255"/>
      <c r="BD109" s="255"/>
      <c r="BE109" s="255"/>
      <c r="BF109" s="255"/>
      <c r="BG109" s="255"/>
      <c r="BH109" s="255"/>
    </row>
    <row r="110" spans="1:60" outlineLevel="1" x14ac:dyDescent="0.25">
      <c r="A110" s="244">
        <v>59</v>
      </c>
      <c r="B110" s="245" t="s">
        <v>305</v>
      </c>
      <c r="C110" s="271" t="s">
        <v>306</v>
      </c>
      <c r="D110" s="246" t="s">
        <v>105</v>
      </c>
      <c r="E110" s="247">
        <v>1</v>
      </c>
      <c r="F110" s="248"/>
      <c r="G110" s="249">
        <f>ROUND(E110*F110,2)</f>
        <v>0</v>
      </c>
      <c r="H110" s="250"/>
      <c r="I110" s="251">
        <f>ROUND(E110*H110,2)</f>
        <v>0</v>
      </c>
      <c r="J110" s="248"/>
      <c r="K110" s="249">
        <f>ROUND(E110*J110,2)</f>
        <v>0</v>
      </c>
      <c r="L110" s="249">
        <v>21</v>
      </c>
      <c r="M110" s="249">
        <f>G110*(1+L110/100)</f>
        <v>0</v>
      </c>
      <c r="N110" s="247">
        <v>0</v>
      </c>
      <c r="O110" s="247">
        <f>ROUND(E110*N110,2)</f>
        <v>0</v>
      </c>
      <c r="P110" s="247">
        <v>0</v>
      </c>
      <c r="Q110" s="247">
        <f>ROUND(E110*P110,2)</f>
        <v>0</v>
      </c>
      <c r="R110" s="249"/>
      <c r="S110" s="249" t="s">
        <v>106</v>
      </c>
      <c r="T110" s="249" t="s">
        <v>107</v>
      </c>
      <c r="U110" s="249">
        <v>0.20882999999999999</v>
      </c>
      <c r="V110" s="249">
        <f>ROUND(E110*U110,2)</f>
        <v>0.21</v>
      </c>
      <c r="W110" s="249"/>
      <c r="X110" s="252" t="s">
        <v>108</v>
      </c>
      <c r="Y110" s="232" t="s">
        <v>109</v>
      </c>
      <c r="Z110" s="253">
        <f>I110</f>
        <v>0</v>
      </c>
      <c r="AA110" s="253">
        <f>K110</f>
        <v>0</v>
      </c>
      <c r="AB110" s="253">
        <f>M110</f>
        <v>0</v>
      </c>
      <c r="AC110" s="254">
        <f>O110</f>
        <v>0</v>
      </c>
      <c r="AD110" s="254">
        <f>Q110</f>
        <v>0</v>
      </c>
      <c r="AE110" s="253">
        <f>V110</f>
        <v>0.21</v>
      </c>
      <c r="AF110" s="253">
        <f>G110</f>
        <v>0</v>
      </c>
      <c r="AG110" s="255" t="s">
        <v>110</v>
      </c>
      <c r="AH110" s="255"/>
      <c r="AI110" s="255"/>
      <c r="AJ110" s="255"/>
      <c r="AK110" s="255"/>
      <c r="AL110" s="255"/>
      <c r="AM110" s="255"/>
      <c r="AN110" s="255"/>
      <c r="AO110" s="255"/>
      <c r="AP110" s="255"/>
      <c r="AQ110" s="255"/>
      <c r="AR110" s="255"/>
      <c r="AS110" s="255"/>
      <c r="AT110" s="255"/>
      <c r="AU110" s="255"/>
      <c r="AV110" s="255"/>
      <c r="AW110" s="255"/>
      <c r="AX110" s="255"/>
      <c r="AY110" s="255"/>
      <c r="AZ110" s="255"/>
      <c r="BA110" s="255"/>
      <c r="BB110" s="255"/>
      <c r="BC110" s="255"/>
      <c r="BD110" s="255"/>
      <c r="BE110" s="255"/>
      <c r="BF110" s="255"/>
      <c r="BG110" s="255"/>
      <c r="BH110" s="255"/>
    </row>
    <row r="111" spans="1:60" outlineLevel="1" x14ac:dyDescent="0.25">
      <c r="A111" s="256">
        <v>62</v>
      </c>
      <c r="B111" s="257" t="s">
        <v>307</v>
      </c>
      <c r="C111" s="272" t="s">
        <v>308</v>
      </c>
      <c r="D111" s="258" t="s">
        <v>295</v>
      </c>
      <c r="E111" s="259">
        <v>1</v>
      </c>
      <c r="F111" s="260"/>
      <c r="G111" s="261">
        <f>ROUND(E111*F111,2)</f>
        <v>0</v>
      </c>
      <c r="H111" s="262"/>
      <c r="I111" s="263">
        <f>ROUND(E111*H111,2)</f>
        <v>0</v>
      </c>
      <c r="J111" s="260"/>
      <c r="K111" s="261">
        <f>ROUND(E111*J111,2)</f>
        <v>0</v>
      </c>
      <c r="L111" s="261">
        <v>21</v>
      </c>
      <c r="M111" s="261">
        <f>G111*(1+L111/100)</f>
        <v>0</v>
      </c>
      <c r="N111" s="259">
        <v>0</v>
      </c>
      <c r="O111" s="259">
        <f>ROUND(E111*N111,2)</f>
        <v>0</v>
      </c>
      <c r="P111" s="259">
        <v>0</v>
      </c>
      <c r="Q111" s="259">
        <f>ROUND(E111*P111,2)</f>
        <v>0</v>
      </c>
      <c r="R111" s="261"/>
      <c r="S111" s="261" t="s">
        <v>126</v>
      </c>
      <c r="T111" s="261">
        <v>2024</v>
      </c>
      <c r="U111" s="261">
        <v>0</v>
      </c>
      <c r="V111" s="261">
        <f>ROUND(E111*U111,2)</f>
        <v>0</v>
      </c>
      <c r="W111" s="261"/>
      <c r="X111" s="264" t="s">
        <v>131</v>
      </c>
      <c r="Y111" s="232" t="s">
        <v>109</v>
      </c>
      <c r="Z111" s="253">
        <f>I111</f>
        <v>0</v>
      </c>
      <c r="AA111" s="253">
        <f>K111</f>
        <v>0</v>
      </c>
      <c r="AB111" s="253">
        <f>M111</f>
        <v>0</v>
      </c>
      <c r="AC111" s="254">
        <f>O111</f>
        <v>0</v>
      </c>
      <c r="AD111" s="254">
        <f>Q111</f>
        <v>0</v>
      </c>
      <c r="AE111" s="253">
        <f>V111</f>
        <v>0</v>
      </c>
      <c r="AF111" s="253">
        <f>G111</f>
        <v>0</v>
      </c>
      <c r="AG111" s="255" t="s">
        <v>132</v>
      </c>
      <c r="AH111" s="255"/>
      <c r="AI111" s="255"/>
      <c r="AJ111" s="255"/>
      <c r="AK111" s="255"/>
      <c r="AL111" s="255"/>
      <c r="AM111" s="255"/>
      <c r="AN111" s="255"/>
      <c r="AO111" s="255"/>
      <c r="AP111" s="255"/>
      <c r="AQ111" s="255"/>
      <c r="AR111" s="255"/>
      <c r="AS111" s="255"/>
      <c r="AT111" s="255"/>
      <c r="AU111" s="255"/>
      <c r="AV111" s="255"/>
      <c r="AW111" s="255"/>
      <c r="AX111" s="255"/>
      <c r="AY111" s="255"/>
      <c r="AZ111" s="255"/>
      <c r="BA111" s="255"/>
      <c r="BB111" s="255"/>
      <c r="BC111" s="255"/>
      <c r="BD111" s="255"/>
      <c r="BE111" s="255"/>
      <c r="BF111" s="255"/>
      <c r="BG111" s="255"/>
      <c r="BH111" s="255"/>
    </row>
    <row r="112" spans="1:60" outlineLevel="2" x14ac:dyDescent="0.25">
      <c r="A112" s="229"/>
      <c r="B112" s="230"/>
      <c r="C112" s="274" t="s">
        <v>309</v>
      </c>
      <c r="D112" s="267"/>
      <c r="E112" s="267"/>
      <c r="F112" s="267"/>
      <c r="G112" s="267"/>
      <c r="H112" s="233"/>
      <c r="I112" s="234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55"/>
      <c r="AA112" s="255"/>
      <c r="AB112" s="255"/>
      <c r="AC112" s="255"/>
      <c r="AD112" s="255"/>
      <c r="AE112" s="255"/>
      <c r="AF112" s="255"/>
      <c r="AG112" s="255" t="s">
        <v>154</v>
      </c>
      <c r="AH112" s="255"/>
      <c r="AI112" s="255"/>
      <c r="AJ112" s="255"/>
      <c r="AK112" s="255"/>
      <c r="AL112" s="255"/>
      <c r="AM112" s="255"/>
      <c r="AN112" s="255"/>
      <c r="AO112" s="255"/>
      <c r="AP112" s="255"/>
      <c r="AQ112" s="255"/>
      <c r="AR112" s="255"/>
      <c r="AS112" s="255"/>
      <c r="AT112" s="255"/>
      <c r="AU112" s="255"/>
      <c r="AV112" s="255"/>
      <c r="AW112" s="255"/>
      <c r="AX112" s="255"/>
      <c r="AY112" s="255"/>
      <c r="AZ112" s="255"/>
      <c r="BA112" s="255"/>
      <c r="BB112" s="255"/>
      <c r="BC112" s="255"/>
      <c r="BD112" s="255"/>
      <c r="BE112" s="255"/>
      <c r="BF112" s="255"/>
      <c r="BG112" s="255"/>
      <c r="BH112" s="255"/>
    </row>
    <row r="113" spans="1:60" outlineLevel="2" x14ac:dyDescent="0.25">
      <c r="A113" s="229"/>
      <c r="B113" s="230"/>
      <c r="C113" s="273" t="s">
        <v>310</v>
      </c>
      <c r="D113" s="265"/>
      <c r="E113" s="266">
        <v>1</v>
      </c>
      <c r="F113" s="232"/>
      <c r="G113" s="232"/>
      <c r="H113" s="233"/>
      <c r="I113" s="234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55"/>
      <c r="AA113" s="255"/>
      <c r="AB113" s="255"/>
      <c r="AC113" s="255"/>
      <c r="AD113" s="255"/>
      <c r="AE113" s="255"/>
      <c r="AF113" s="255"/>
      <c r="AG113" s="255" t="s">
        <v>134</v>
      </c>
      <c r="AH113" s="255">
        <v>5</v>
      </c>
      <c r="AI113" s="255"/>
      <c r="AJ113" s="255"/>
      <c r="AK113" s="255"/>
      <c r="AL113" s="255"/>
      <c r="AM113" s="255"/>
      <c r="AN113" s="255"/>
      <c r="AO113" s="255"/>
      <c r="AP113" s="255"/>
      <c r="AQ113" s="255"/>
      <c r="AR113" s="255"/>
      <c r="AS113" s="255"/>
      <c r="AT113" s="255"/>
      <c r="AU113" s="255"/>
      <c r="AV113" s="255"/>
      <c r="AW113" s="255"/>
      <c r="AX113" s="255"/>
      <c r="AY113" s="255"/>
      <c r="AZ113" s="255"/>
      <c r="BA113" s="255"/>
      <c r="BB113" s="255"/>
      <c r="BC113" s="255"/>
      <c r="BD113" s="255"/>
      <c r="BE113" s="255"/>
      <c r="BF113" s="255"/>
      <c r="BG113" s="255"/>
      <c r="BH113" s="255"/>
    </row>
    <row r="114" spans="1:60" outlineLevel="1" x14ac:dyDescent="0.25">
      <c r="A114" s="256">
        <v>63</v>
      </c>
      <c r="B114" s="257" t="s">
        <v>311</v>
      </c>
      <c r="C114" s="272" t="s">
        <v>312</v>
      </c>
      <c r="D114" s="258" t="s">
        <v>146</v>
      </c>
      <c r="E114" s="259">
        <v>10</v>
      </c>
      <c r="F114" s="260"/>
      <c r="G114" s="261">
        <f>ROUND(E114*F114,2)</f>
        <v>0</v>
      </c>
      <c r="H114" s="262"/>
      <c r="I114" s="263">
        <f>ROUND(E114*H114,2)</f>
        <v>0</v>
      </c>
      <c r="J114" s="260"/>
      <c r="K114" s="261">
        <f>ROUND(E114*J114,2)</f>
        <v>0</v>
      </c>
      <c r="L114" s="261">
        <v>21</v>
      </c>
      <c r="M114" s="261">
        <f>G114*(1+L114/100)</f>
        <v>0</v>
      </c>
      <c r="N114" s="259">
        <v>2.0000000000000002E-5</v>
      </c>
      <c r="O114" s="259">
        <f>ROUND(E114*N114,2)</f>
        <v>0</v>
      </c>
      <c r="P114" s="259">
        <v>0</v>
      </c>
      <c r="Q114" s="259">
        <f>ROUND(E114*P114,2)</f>
        <v>0</v>
      </c>
      <c r="R114" s="261" t="s">
        <v>177</v>
      </c>
      <c r="S114" s="261" t="s">
        <v>106</v>
      </c>
      <c r="T114" s="261" t="s">
        <v>107</v>
      </c>
      <c r="U114" s="261">
        <v>0</v>
      </c>
      <c r="V114" s="261">
        <f>ROUND(E114*U114,2)</f>
        <v>0</v>
      </c>
      <c r="W114" s="261"/>
      <c r="X114" s="264" t="s">
        <v>131</v>
      </c>
      <c r="Y114" s="232" t="s">
        <v>109</v>
      </c>
      <c r="Z114" s="253">
        <f>I114</f>
        <v>0</v>
      </c>
      <c r="AA114" s="253">
        <f>K114</f>
        <v>0</v>
      </c>
      <c r="AB114" s="253">
        <f>M114</f>
        <v>0</v>
      </c>
      <c r="AC114" s="254">
        <f>O114</f>
        <v>0</v>
      </c>
      <c r="AD114" s="254">
        <f>Q114</f>
        <v>0</v>
      </c>
      <c r="AE114" s="253">
        <f>V114</f>
        <v>0</v>
      </c>
      <c r="AF114" s="253">
        <f>G114</f>
        <v>0</v>
      </c>
      <c r="AG114" s="255" t="s">
        <v>132</v>
      </c>
      <c r="AH114" s="255"/>
      <c r="AI114" s="255"/>
      <c r="AJ114" s="255"/>
      <c r="AK114" s="255"/>
      <c r="AL114" s="255"/>
      <c r="AM114" s="255"/>
      <c r="AN114" s="255"/>
      <c r="AO114" s="255"/>
      <c r="AP114" s="255"/>
      <c r="AQ114" s="255"/>
      <c r="AR114" s="255"/>
      <c r="AS114" s="255"/>
      <c r="AT114" s="255"/>
      <c r="AU114" s="255"/>
      <c r="AV114" s="255"/>
      <c r="AW114" s="255"/>
      <c r="AX114" s="255"/>
      <c r="AY114" s="255"/>
      <c r="AZ114" s="255"/>
      <c r="BA114" s="255"/>
      <c r="BB114" s="255"/>
      <c r="BC114" s="255"/>
      <c r="BD114" s="255"/>
      <c r="BE114" s="255"/>
      <c r="BF114" s="255"/>
      <c r="BG114" s="255"/>
      <c r="BH114" s="255"/>
    </row>
    <row r="115" spans="1:60" outlineLevel="2" x14ac:dyDescent="0.25">
      <c r="A115" s="229"/>
      <c r="B115" s="230"/>
      <c r="C115" s="273" t="s">
        <v>313</v>
      </c>
      <c r="D115" s="265"/>
      <c r="E115" s="266">
        <v>10</v>
      </c>
      <c r="F115" s="232"/>
      <c r="G115" s="232"/>
      <c r="H115" s="233"/>
      <c r="I115" s="234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55"/>
      <c r="AA115" s="255"/>
      <c r="AB115" s="255"/>
      <c r="AC115" s="255"/>
      <c r="AD115" s="255"/>
      <c r="AE115" s="255"/>
      <c r="AF115" s="255"/>
      <c r="AG115" s="255" t="s">
        <v>134</v>
      </c>
      <c r="AH115" s="255">
        <v>5</v>
      </c>
      <c r="AI115" s="255"/>
      <c r="AJ115" s="255"/>
      <c r="AK115" s="255"/>
      <c r="AL115" s="255"/>
      <c r="AM115" s="255"/>
      <c r="AN115" s="255"/>
      <c r="AO115" s="255"/>
      <c r="AP115" s="255"/>
      <c r="AQ115" s="255"/>
      <c r="AR115" s="255"/>
      <c r="AS115" s="255"/>
      <c r="AT115" s="255"/>
      <c r="AU115" s="255"/>
      <c r="AV115" s="255"/>
      <c r="AW115" s="255"/>
      <c r="AX115" s="255"/>
      <c r="AY115" s="255"/>
      <c r="AZ115" s="255"/>
      <c r="BA115" s="255"/>
      <c r="BB115" s="255"/>
      <c r="BC115" s="255"/>
      <c r="BD115" s="255"/>
      <c r="BE115" s="255"/>
      <c r="BF115" s="255"/>
      <c r="BG115" s="255"/>
      <c r="BH115" s="255"/>
    </row>
    <row r="116" spans="1:60" outlineLevel="1" x14ac:dyDescent="0.25">
      <c r="A116" s="244">
        <v>73</v>
      </c>
      <c r="B116" s="245" t="s">
        <v>314</v>
      </c>
      <c r="C116" s="271" t="s">
        <v>315</v>
      </c>
      <c r="D116" s="246" t="s">
        <v>146</v>
      </c>
      <c r="E116" s="247">
        <v>500</v>
      </c>
      <c r="F116" s="248"/>
      <c r="G116" s="249">
        <f>ROUND(E116*F116,2)</f>
        <v>0</v>
      </c>
      <c r="H116" s="250"/>
      <c r="I116" s="251">
        <f>ROUND(E116*H116,2)</f>
        <v>0</v>
      </c>
      <c r="J116" s="248"/>
      <c r="K116" s="249">
        <f>ROUND(E116*J116,2)</f>
        <v>0</v>
      </c>
      <c r="L116" s="249">
        <v>21</v>
      </c>
      <c r="M116" s="249">
        <f>G116*(1+L116/100)</f>
        <v>0</v>
      </c>
      <c r="N116" s="247">
        <v>0</v>
      </c>
      <c r="O116" s="247">
        <f>ROUND(E116*N116,2)</f>
        <v>0</v>
      </c>
      <c r="P116" s="247">
        <v>0</v>
      </c>
      <c r="Q116" s="247">
        <f>ROUND(E116*P116,2)</f>
        <v>0</v>
      </c>
      <c r="R116" s="249"/>
      <c r="S116" s="249" t="s">
        <v>106</v>
      </c>
      <c r="T116" s="249" t="s">
        <v>107</v>
      </c>
      <c r="U116" s="249">
        <v>3.95E-2</v>
      </c>
      <c r="V116" s="249">
        <f>ROUND(E116*U116,2)</f>
        <v>19.75</v>
      </c>
      <c r="W116" s="249"/>
      <c r="X116" s="252" t="s">
        <v>108</v>
      </c>
      <c r="Y116" s="232" t="s">
        <v>109</v>
      </c>
      <c r="Z116" s="253">
        <f>I116</f>
        <v>0</v>
      </c>
      <c r="AA116" s="253">
        <f>K116</f>
        <v>0</v>
      </c>
      <c r="AB116" s="253">
        <f>M116</f>
        <v>0</v>
      </c>
      <c r="AC116" s="254">
        <f>O116</f>
        <v>0</v>
      </c>
      <c r="AD116" s="254">
        <f>Q116</f>
        <v>0</v>
      </c>
      <c r="AE116" s="253">
        <f>V116</f>
        <v>19.75</v>
      </c>
      <c r="AF116" s="253">
        <f>G116</f>
        <v>0</v>
      </c>
      <c r="AG116" s="255" t="s">
        <v>110</v>
      </c>
      <c r="AH116" s="255"/>
      <c r="AI116" s="255"/>
      <c r="AJ116" s="255"/>
      <c r="AK116" s="255"/>
      <c r="AL116" s="255"/>
      <c r="AM116" s="255"/>
      <c r="AN116" s="255"/>
      <c r="AO116" s="255"/>
      <c r="AP116" s="255"/>
      <c r="AQ116" s="255"/>
      <c r="AR116" s="255"/>
      <c r="AS116" s="255"/>
      <c r="AT116" s="255"/>
      <c r="AU116" s="255"/>
      <c r="AV116" s="255"/>
      <c r="AW116" s="255"/>
      <c r="AX116" s="255"/>
      <c r="AY116" s="255"/>
      <c r="AZ116" s="255"/>
      <c r="BA116" s="255"/>
      <c r="BB116" s="255"/>
      <c r="BC116" s="255"/>
      <c r="BD116" s="255"/>
      <c r="BE116" s="255"/>
      <c r="BF116" s="255"/>
      <c r="BG116" s="255"/>
      <c r="BH116" s="255"/>
    </row>
    <row r="117" spans="1:60" outlineLevel="1" x14ac:dyDescent="0.25">
      <c r="A117" s="244">
        <v>74</v>
      </c>
      <c r="B117" s="245" t="s">
        <v>316</v>
      </c>
      <c r="C117" s="271" t="s">
        <v>317</v>
      </c>
      <c r="D117" s="246" t="s">
        <v>146</v>
      </c>
      <c r="E117" s="247">
        <v>20</v>
      </c>
      <c r="F117" s="248"/>
      <c r="G117" s="249">
        <f>ROUND(E117*F117,2)</f>
        <v>0</v>
      </c>
      <c r="H117" s="250"/>
      <c r="I117" s="251">
        <f>ROUND(E117*H117,2)</f>
        <v>0</v>
      </c>
      <c r="J117" s="248"/>
      <c r="K117" s="249">
        <f>ROUND(E117*J117,2)</f>
        <v>0</v>
      </c>
      <c r="L117" s="249">
        <v>21</v>
      </c>
      <c r="M117" s="249">
        <f>G117*(1+L117/100)</f>
        <v>0</v>
      </c>
      <c r="N117" s="247">
        <v>0</v>
      </c>
      <c r="O117" s="247">
        <f>ROUND(E117*N117,2)</f>
        <v>0</v>
      </c>
      <c r="P117" s="247">
        <v>0</v>
      </c>
      <c r="Q117" s="247">
        <f>ROUND(E117*P117,2)</f>
        <v>0</v>
      </c>
      <c r="R117" s="249"/>
      <c r="S117" s="249" t="s">
        <v>106</v>
      </c>
      <c r="T117" s="249" t="s">
        <v>107</v>
      </c>
      <c r="U117" s="249">
        <v>4.333E-2</v>
      </c>
      <c r="V117" s="249">
        <f>ROUND(E117*U117,2)</f>
        <v>0.87</v>
      </c>
      <c r="W117" s="249"/>
      <c r="X117" s="252" t="s">
        <v>108</v>
      </c>
      <c r="Y117" s="232" t="s">
        <v>109</v>
      </c>
      <c r="Z117" s="253">
        <f>I117</f>
        <v>0</v>
      </c>
      <c r="AA117" s="253">
        <f>K117</f>
        <v>0</v>
      </c>
      <c r="AB117" s="253">
        <f>M117</f>
        <v>0</v>
      </c>
      <c r="AC117" s="254">
        <f>O117</f>
        <v>0</v>
      </c>
      <c r="AD117" s="254">
        <f>Q117</f>
        <v>0</v>
      </c>
      <c r="AE117" s="253">
        <f>V117</f>
        <v>0.87</v>
      </c>
      <c r="AF117" s="253">
        <f>G117</f>
        <v>0</v>
      </c>
      <c r="AG117" s="255" t="s">
        <v>110</v>
      </c>
      <c r="AH117" s="255"/>
      <c r="AI117" s="255"/>
      <c r="AJ117" s="255"/>
      <c r="AK117" s="255"/>
      <c r="AL117" s="255"/>
      <c r="AM117" s="255"/>
      <c r="AN117" s="255"/>
      <c r="AO117" s="255"/>
      <c r="AP117" s="255"/>
      <c r="AQ117" s="255"/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5"/>
      <c r="BF117" s="255"/>
      <c r="BG117" s="255"/>
      <c r="BH117" s="255"/>
    </row>
    <row r="118" spans="1:60" ht="20.399999999999999" outlineLevel="1" x14ac:dyDescent="0.25">
      <c r="A118" s="244">
        <v>76</v>
      </c>
      <c r="B118" s="245" t="s">
        <v>318</v>
      </c>
      <c r="C118" s="271" t="s">
        <v>319</v>
      </c>
      <c r="D118" s="246" t="s">
        <v>105</v>
      </c>
      <c r="E118" s="247">
        <v>170</v>
      </c>
      <c r="F118" s="248"/>
      <c r="G118" s="249">
        <f>ROUND(E118*F118,2)</f>
        <v>0</v>
      </c>
      <c r="H118" s="250"/>
      <c r="I118" s="251">
        <f>ROUND(E118*H118,2)</f>
        <v>0</v>
      </c>
      <c r="J118" s="248"/>
      <c r="K118" s="249">
        <f>ROUND(E118*J118,2)</f>
        <v>0</v>
      </c>
      <c r="L118" s="249">
        <v>21</v>
      </c>
      <c r="M118" s="249">
        <f>G118*(1+L118/100)</f>
        <v>0</v>
      </c>
      <c r="N118" s="247">
        <v>0</v>
      </c>
      <c r="O118" s="247">
        <f>ROUND(E118*N118,2)</f>
        <v>0</v>
      </c>
      <c r="P118" s="247">
        <v>0</v>
      </c>
      <c r="Q118" s="247">
        <f>ROUND(E118*P118,2)</f>
        <v>0</v>
      </c>
      <c r="R118" s="249"/>
      <c r="S118" s="249" t="s">
        <v>106</v>
      </c>
      <c r="T118" s="249" t="s">
        <v>107</v>
      </c>
      <c r="U118" s="249">
        <v>1.3</v>
      </c>
      <c r="V118" s="249">
        <f>ROUND(E118*U118,2)</f>
        <v>221</v>
      </c>
      <c r="W118" s="249"/>
      <c r="X118" s="252" t="s">
        <v>108</v>
      </c>
      <c r="Y118" s="232" t="s">
        <v>109</v>
      </c>
      <c r="Z118" s="253">
        <f>I118</f>
        <v>0</v>
      </c>
      <c r="AA118" s="253">
        <f>K118</f>
        <v>0</v>
      </c>
      <c r="AB118" s="253">
        <f>M118</f>
        <v>0</v>
      </c>
      <c r="AC118" s="254">
        <f>O118</f>
        <v>0</v>
      </c>
      <c r="AD118" s="254">
        <f>Q118</f>
        <v>0</v>
      </c>
      <c r="AE118" s="253">
        <f>V118</f>
        <v>221</v>
      </c>
      <c r="AF118" s="253">
        <f>G118</f>
        <v>0</v>
      </c>
      <c r="AG118" s="255" t="s">
        <v>110</v>
      </c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/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5"/>
      <c r="BF118" s="255"/>
      <c r="BG118" s="255"/>
      <c r="BH118" s="255"/>
    </row>
    <row r="119" spans="1:60" ht="20.399999999999999" outlineLevel="1" x14ac:dyDescent="0.25">
      <c r="A119" s="244">
        <v>77</v>
      </c>
      <c r="B119" s="245" t="s">
        <v>320</v>
      </c>
      <c r="C119" s="271" t="s">
        <v>321</v>
      </c>
      <c r="D119" s="246" t="s">
        <v>105</v>
      </c>
      <c r="E119" s="247">
        <v>170</v>
      </c>
      <c r="F119" s="248"/>
      <c r="G119" s="249">
        <f>ROUND(E119*F119,2)</f>
        <v>0</v>
      </c>
      <c r="H119" s="250"/>
      <c r="I119" s="251">
        <f>ROUND(E119*H119,2)</f>
        <v>0</v>
      </c>
      <c r="J119" s="248"/>
      <c r="K119" s="249">
        <f>ROUND(E119*J119,2)</f>
        <v>0</v>
      </c>
      <c r="L119" s="249">
        <v>21</v>
      </c>
      <c r="M119" s="249">
        <f>G119*(1+L119/100)</f>
        <v>0</v>
      </c>
      <c r="N119" s="247">
        <v>0</v>
      </c>
      <c r="O119" s="247">
        <f>ROUND(E119*N119,2)</f>
        <v>0</v>
      </c>
      <c r="P119" s="247">
        <v>0</v>
      </c>
      <c r="Q119" s="247">
        <f>ROUND(E119*P119,2)</f>
        <v>0</v>
      </c>
      <c r="R119" s="249"/>
      <c r="S119" s="249" t="s">
        <v>106</v>
      </c>
      <c r="T119" s="249" t="s">
        <v>107</v>
      </c>
      <c r="U119" s="249">
        <v>1.1399999999999999</v>
      </c>
      <c r="V119" s="249">
        <f>ROUND(E119*U119,2)</f>
        <v>193.8</v>
      </c>
      <c r="W119" s="249"/>
      <c r="X119" s="252" t="s">
        <v>108</v>
      </c>
      <c r="Y119" s="232" t="s">
        <v>109</v>
      </c>
      <c r="Z119" s="253">
        <f>I119</f>
        <v>0</v>
      </c>
      <c r="AA119" s="253">
        <f>K119</f>
        <v>0</v>
      </c>
      <c r="AB119" s="253">
        <f>M119</f>
        <v>0</v>
      </c>
      <c r="AC119" s="254">
        <f>O119</f>
        <v>0</v>
      </c>
      <c r="AD119" s="254">
        <f>Q119</f>
        <v>0</v>
      </c>
      <c r="AE119" s="253">
        <f>V119</f>
        <v>193.8</v>
      </c>
      <c r="AF119" s="253">
        <f>G119</f>
        <v>0</v>
      </c>
      <c r="AG119" s="255" t="s">
        <v>110</v>
      </c>
      <c r="AH119" s="255"/>
      <c r="AI119" s="255"/>
      <c r="AJ119" s="255"/>
      <c r="AK119" s="255"/>
      <c r="AL119" s="255"/>
      <c r="AM119" s="255"/>
      <c r="AN119" s="255"/>
      <c r="AO119" s="255"/>
      <c r="AP119" s="255"/>
      <c r="AQ119" s="255"/>
      <c r="AR119" s="255"/>
      <c r="AS119" s="255"/>
      <c r="AT119" s="255"/>
      <c r="AU119" s="255"/>
      <c r="AV119" s="255"/>
      <c r="AW119" s="255"/>
      <c r="AX119" s="255"/>
      <c r="AY119" s="255"/>
      <c r="AZ119" s="255"/>
      <c r="BA119" s="255"/>
      <c r="BB119" s="255"/>
      <c r="BC119" s="255"/>
      <c r="BD119" s="255"/>
      <c r="BE119" s="255"/>
      <c r="BF119" s="255"/>
      <c r="BG119" s="255"/>
      <c r="BH119" s="255"/>
    </row>
    <row r="120" spans="1:60" ht="20.399999999999999" outlineLevel="1" x14ac:dyDescent="0.25">
      <c r="A120" s="244">
        <v>78</v>
      </c>
      <c r="B120" s="245" t="s">
        <v>322</v>
      </c>
      <c r="C120" s="271" t="s">
        <v>323</v>
      </c>
      <c r="D120" s="246" t="s">
        <v>105</v>
      </c>
      <c r="E120" s="247">
        <v>1</v>
      </c>
      <c r="F120" s="248"/>
      <c r="G120" s="249">
        <f>ROUND(E120*F120,2)</f>
        <v>0</v>
      </c>
      <c r="H120" s="250"/>
      <c r="I120" s="251">
        <f>ROUND(E120*H120,2)</f>
        <v>0</v>
      </c>
      <c r="J120" s="248"/>
      <c r="K120" s="249">
        <f>ROUND(E120*J120,2)</f>
        <v>0</v>
      </c>
      <c r="L120" s="249">
        <v>21</v>
      </c>
      <c r="M120" s="249">
        <f>G120*(1+L120/100)</f>
        <v>0</v>
      </c>
      <c r="N120" s="247">
        <v>0</v>
      </c>
      <c r="O120" s="247">
        <f>ROUND(E120*N120,2)</f>
        <v>0</v>
      </c>
      <c r="P120" s="247">
        <v>0</v>
      </c>
      <c r="Q120" s="247">
        <f>ROUND(E120*P120,2)</f>
        <v>0</v>
      </c>
      <c r="R120" s="249"/>
      <c r="S120" s="249" t="s">
        <v>106</v>
      </c>
      <c r="T120" s="249" t="s">
        <v>107</v>
      </c>
      <c r="U120" s="249">
        <v>29.9</v>
      </c>
      <c r="V120" s="249">
        <f>ROUND(E120*U120,2)</f>
        <v>29.9</v>
      </c>
      <c r="W120" s="249"/>
      <c r="X120" s="252" t="s">
        <v>108</v>
      </c>
      <c r="Y120" s="232" t="s">
        <v>109</v>
      </c>
      <c r="Z120" s="253">
        <f>I120</f>
        <v>0</v>
      </c>
      <c r="AA120" s="253">
        <f>K120</f>
        <v>0</v>
      </c>
      <c r="AB120" s="253">
        <f>M120</f>
        <v>0</v>
      </c>
      <c r="AC120" s="254">
        <f>O120</f>
        <v>0</v>
      </c>
      <c r="AD120" s="254">
        <f>Q120</f>
        <v>0</v>
      </c>
      <c r="AE120" s="253">
        <f>V120</f>
        <v>29.9</v>
      </c>
      <c r="AF120" s="253">
        <f>G120</f>
        <v>0</v>
      </c>
      <c r="AG120" s="255" t="s">
        <v>110</v>
      </c>
      <c r="AH120" s="255"/>
      <c r="AI120" s="255"/>
      <c r="AJ120" s="255"/>
      <c r="AK120" s="255"/>
      <c r="AL120" s="255"/>
      <c r="AM120" s="255"/>
      <c r="AN120" s="255"/>
      <c r="AO120" s="255"/>
      <c r="AP120" s="255"/>
      <c r="AQ120" s="255"/>
      <c r="AR120" s="255"/>
      <c r="AS120" s="255"/>
      <c r="AT120" s="255"/>
      <c r="AU120" s="255"/>
      <c r="AV120" s="255"/>
      <c r="AW120" s="255"/>
      <c r="AX120" s="255"/>
      <c r="AY120" s="255"/>
      <c r="AZ120" s="255"/>
      <c r="BA120" s="255"/>
      <c r="BB120" s="255"/>
      <c r="BC120" s="255"/>
      <c r="BD120" s="255"/>
      <c r="BE120" s="255"/>
      <c r="BF120" s="255"/>
      <c r="BG120" s="255"/>
      <c r="BH120" s="255"/>
    </row>
    <row r="121" spans="1:60" ht="20.399999999999999" outlineLevel="1" x14ac:dyDescent="0.25">
      <c r="A121" s="244">
        <v>79</v>
      </c>
      <c r="B121" s="245" t="s">
        <v>324</v>
      </c>
      <c r="C121" s="271" t="s">
        <v>325</v>
      </c>
      <c r="D121" s="246" t="s">
        <v>105</v>
      </c>
      <c r="E121" s="247">
        <v>170</v>
      </c>
      <c r="F121" s="248"/>
      <c r="G121" s="249">
        <f>ROUND(E121*F121,2)</f>
        <v>0</v>
      </c>
      <c r="H121" s="250"/>
      <c r="I121" s="251">
        <f>ROUND(E121*H121,2)</f>
        <v>0</v>
      </c>
      <c r="J121" s="248"/>
      <c r="K121" s="249">
        <f>ROUND(E121*J121,2)</f>
        <v>0</v>
      </c>
      <c r="L121" s="249">
        <v>21</v>
      </c>
      <c r="M121" s="249">
        <f>G121*(1+L121/100)</f>
        <v>0</v>
      </c>
      <c r="N121" s="247">
        <v>0</v>
      </c>
      <c r="O121" s="247">
        <f>ROUND(E121*N121,2)</f>
        <v>0</v>
      </c>
      <c r="P121" s="247">
        <v>0</v>
      </c>
      <c r="Q121" s="247">
        <f>ROUND(E121*P121,2)</f>
        <v>0</v>
      </c>
      <c r="R121" s="249"/>
      <c r="S121" s="249" t="s">
        <v>106</v>
      </c>
      <c r="T121" s="249" t="s">
        <v>107</v>
      </c>
      <c r="U121" s="249">
        <v>0.85</v>
      </c>
      <c r="V121" s="249">
        <f>ROUND(E121*U121,2)</f>
        <v>144.5</v>
      </c>
      <c r="W121" s="249"/>
      <c r="X121" s="252" t="s">
        <v>108</v>
      </c>
      <c r="Y121" s="232" t="s">
        <v>109</v>
      </c>
      <c r="Z121" s="253">
        <f>I121</f>
        <v>0</v>
      </c>
      <c r="AA121" s="253">
        <f>K121</f>
        <v>0</v>
      </c>
      <c r="AB121" s="253">
        <f>M121</f>
        <v>0</v>
      </c>
      <c r="AC121" s="254">
        <f>O121</f>
        <v>0</v>
      </c>
      <c r="AD121" s="254">
        <f>Q121</f>
        <v>0</v>
      </c>
      <c r="AE121" s="253">
        <f>V121</f>
        <v>144.5</v>
      </c>
      <c r="AF121" s="253">
        <f>G121</f>
        <v>0</v>
      </c>
      <c r="AG121" s="255" t="s">
        <v>110</v>
      </c>
      <c r="AH121" s="255"/>
      <c r="AI121" s="255"/>
      <c r="AJ121" s="255"/>
      <c r="AK121" s="255"/>
      <c r="AL121" s="255"/>
      <c r="AM121" s="255"/>
      <c r="AN121" s="255"/>
      <c r="AO121" s="255"/>
      <c r="AP121" s="255"/>
      <c r="AQ121" s="255"/>
      <c r="AR121" s="255"/>
      <c r="AS121" s="255"/>
      <c r="AT121" s="255"/>
      <c r="AU121" s="255"/>
      <c r="AV121" s="255"/>
      <c r="AW121" s="255"/>
      <c r="AX121" s="255"/>
      <c r="AY121" s="255"/>
      <c r="AZ121" s="255"/>
      <c r="BA121" s="255"/>
      <c r="BB121" s="255"/>
      <c r="BC121" s="255"/>
      <c r="BD121" s="255"/>
      <c r="BE121" s="255"/>
      <c r="BF121" s="255"/>
      <c r="BG121" s="255"/>
      <c r="BH121" s="255"/>
    </row>
    <row r="122" spans="1:60" outlineLevel="1" x14ac:dyDescent="0.25">
      <c r="A122" s="244">
        <v>80</v>
      </c>
      <c r="B122" s="245" t="s">
        <v>326</v>
      </c>
      <c r="C122" s="271" t="s">
        <v>327</v>
      </c>
      <c r="D122" s="246" t="s">
        <v>295</v>
      </c>
      <c r="E122" s="247">
        <v>1</v>
      </c>
      <c r="F122" s="248"/>
      <c r="G122" s="249">
        <f>ROUND(E122*F122,2)</f>
        <v>0</v>
      </c>
      <c r="H122" s="250"/>
      <c r="I122" s="251">
        <f>ROUND(E122*H122,2)</f>
        <v>0</v>
      </c>
      <c r="J122" s="248"/>
      <c r="K122" s="249">
        <f>ROUND(E122*J122,2)</f>
        <v>0</v>
      </c>
      <c r="L122" s="249">
        <v>21</v>
      </c>
      <c r="M122" s="249">
        <f>G122*(1+L122/100)</f>
        <v>0</v>
      </c>
      <c r="N122" s="247">
        <v>0</v>
      </c>
      <c r="O122" s="247">
        <f>ROUND(E122*N122,2)</f>
        <v>0</v>
      </c>
      <c r="P122" s="247">
        <v>0</v>
      </c>
      <c r="Q122" s="247">
        <f>ROUND(E122*P122,2)</f>
        <v>0</v>
      </c>
      <c r="R122" s="249"/>
      <c r="S122" s="249" t="s">
        <v>126</v>
      </c>
      <c r="T122" s="249" t="s">
        <v>127</v>
      </c>
      <c r="U122" s="249">
        <v>0</v>
      </c>
      <c r="V122" s="249">
        <f>ROUND(E122*U122,2)</f>
        <v>0</v>
      </c>
      <c r="W122" s="249"/>
      <c r="X122" s="252" t="s">
        <v>108</v>
      </c>
      <c r="Y122" s="232" t="s">
        <v>109</v>
      </c>
      <c r="Z122" s="253">
        <f>I122</f>
        <v>0</v>
      </c>
      <c r="AA122" s="253">
        <f>K122</f>
        <v>0</v>
      </c>
      <c r="AB122" s="253">
        <f>M122</f>
        <v>0</v>
      </c>
      <c r="AC122" s="254">
        <f>O122</f>
        <v>0</v>
      </c>
      <c r="AD122" s="254">
        <f>Q122</f>
        <v>0</v>
      </c>
      <c r="AE122" s="253">
        <f>V122</f>
        <v>0</v>
      </c>
      <c r="AF122" s="253">
        <f>G122</f>
        <v>0</v>
      </c>
      <c r="AG122" s="255" t="s">
        <v>110</v>
      </c>
      <c r="AH122" s="255"/>
      <c r="AI122" s="255"/>
      <c r="AJ122" s="255"/>
      <c r="AK122" s="255"/>
      <c r="AL122" s="255"/>
      <c r="AM122" s="255"/>
      <c r="AN122" s="255"/>
      <c r="AO122" s="255"/>
      <c r="AP122" s="255"/>
      <c r="AQ122" s="255"/>
      <c r="AR122" s="255"/>
      <c r="AS122" s="255"/>
      <c r="AT122" s="255"/>
      <c r="AU122" s="255"/>
      <c r="AV122" s="255"/>
      <c r="AW122" s="255"/>
      <c r="AX122" s="255"/>
      <c r="AY122" s="255"/>
      <c r="AZ122" s="255"/>
      <c r="BA122" s="255"/>
      <c r="BB122" s="255"/>
      <c r="BC122" s="255"/>
      <c r="BD122" s="255"/>
      <c r="BE122" s="255"/>
      <c r="BF122" s="255"/>
      <c r="BG122" s="255"/>
      <c r="BH122" s="255"/>
    </row>
    <row r="123" spans="1:60" outlineLevel="1" x14ac:dyDescent="0.25">
      <c r="A123" s="244">
        <v>81</v>
      </c>
      <c r="B123" s="245" t="s">
        <v>328</v>
      </c>
      <c r="C123" s="271" t="s">
        <v>329</v>
      </c>
      <c r="D123" s="246" t="s">
        <v>330</v>
      </c>
      <c r="E123" s="247">
        <v>1</v>
      </c>
      <c r="F123" s="248"/>
      <c r="G123" s="249">
        <f>ROUND(E123*F123,2)</f>
        <v>0</v>
      </c>
      <c r="H123" s="250"/>
      <c r="I123" s="251">
        <f>ROUND(E123*H123,2)</f>
        <v>0</v>
      </c>
      <c r="J123" s="248"/>
      <c r="K123" s="249">
        <f>ROUND(E123*J123,2)</f>
        <v>0</v>
      </c>
      <c r="L123" s="249">
        <v>21</v>
      </c>
      <c r="M123" s="249">
        <f>G123*(1+L123/100)</f>
        <v>0</v>
      </c>
      <c r="N123" s="247">
        <v>0</v>
      </c>
      <c r="O123" s="247">
        <f>ROUND(E123*N123,2)</f>
        <v>0</v>
      </c>
      <c r="P123" s="247">
        <v>0</v>
      </c>
      <c r="Q123" s="247">
        <f>ROUND(E123*P123,2)</f>
        <v>0</v>
      </c>
      <c r="R123" s="249"/>
      <c r="S123" s="249" t="s">
        <v>126</v>
      </c>
      <c r="T123" s="249" t="s">
        <v>127</v>
      </c>
      <c r="U123" s="249">
        <v>0</v>
      </c>
      <c r="V123" s="249">
        <f>ROUND(E123*U123,2)</f>
        <v>0</v>
      </c>
      <c r="W123" s="249"/>
      <c r="X123" s="252" t="s">
        <v>108</v>
      </c>
      <c r="Y123" s="232" t="s">
        <v>109</v>
      </c>
      <c r="Z123" s="253">
        <f>I123</f>
        <v>0</v>
      </c>
      <c r="AA123" s="253">
        <f>K123</f>
        <v>0</v>
      </c>
      <c r="AB123" s="253">
        <f>M123</f>
        <v>0</v>
      </c>
      <c r="AC123" s="254">
        <f>O123</f>
        <v>0</v>
      </c>
      <c r="AD123" s="254">
        <f>Q123</f>
        <v>0</v>
      </c>
      <c r="AE123" s="253">
        <f>V123</f>
        <v>0</v>
      </c>
      <c r="AF123" s="253">
        <f>G123</f>
        <v>0</v>
      </c>
      <c r="AG123" s="255" t="s">
        <v>110</v>
      </c>
      <c r="AH123" s="255"/>
      <c r="AI123" s="255"/>
      <c r="AJ123" s="255"/>
      <c r="AK123" s="255"/>
      <c r="AL123" s="255"/>
      <c r="AM123" s="255"/>
      <c r="AN123" s="255"/>
      <c r="AO123" s="255"/>
      <c r="AP123" s="255"/>
      <c r="AQ123" s="255"/>
      <c r="AR123" s="255"/>
      <c r="AS123" s="255"/>
      <c r="AT123" s="255"/>
      <c r="AU123" s="255"/>
      <c r="AV123" s="255"/>
      <c r="AW123" s="255"/>
      <c r="AX123" s="255"/>
      <c r="AY123" s="255"/>
      <c r="AZ123" s="255"/>
      <c r="BA123" s="255"/>
      <c r="BB123" s="255"/>
      <c r="BC123" s="255"/>
      <c r="BD123" s="255"/>
      <c r="BE123" s="255"/>
      <c r="BF123" s="255"/>
      <c r="BG123" s="255"/>
      <c r="BH123" s="255"/>
    </row>
    <row r="124" spans="1:60" outlineLevel="1" x14ac:dyDescent="0.25">
      <c r="A124" s="244">
        <v>82</v>
      </c>
      <c r="B124" s="245" t="s">
        <v>331</v>
      </c>
      <c r="C124" s="271" t="s">
        <v>332</v>
      </c>
      <c r="D124" s="246" t="s">
        <v>125</v>
      </c>
      <c r="E124" s="247">
        <v>1</v>
      </c>
      <c r="F124" s="248"/>
      <c r="G124" s="249">
        <f>ROUND(E124*F124,2)</f>
        <v>0</v>
      </c>
      <c r="H124" s="250"/>
      <c r="I124" s="251">
        <f>ROUND(E124*H124,2)</f>
        <v>0</v>
      </c>
      <c r="J124" s="248"/>
      <c r="K124" s="249">
        <f>ROUND(E124*J124,2)</f>
        <v>0</v>
      </c>
      <c r="L124" s="249">
        <v>21</v>
      </c>
      <c r="M124" s="249">
        <f>G124*(1+L124/100)</f>
        <v>0</v>
      </c>
      <c r="N124" s="247">
        <v>0</v>
      </c>
      <c r="O124" s="247">
        <f>ROUND(E124*N124,2)</f>
        <v>0</v>
      </c>
      <c r="P124" s="247">
        <v>0</v>
      </c>
      <c r="Q124" s="247">
        <f>ROUND(E124*P124,2)</f>
        <v>0</v>
      </c>
      <c r="R124" s="249"/>
      <c r="S124" s="249" t="s">
        <v>126</v>
      </c>
      <c r="T124" s="249" t="s">
        <v>127</v>
      </c>
      <c r="U124" s="249">
        <v>0</v>
      </c>
      <c r="V124" s="249">
        <f>ROUND(E124*U124,2)</f>
        <v>0</v>
      </c>
      <c r="W124" s="249"/>
      <c r="X124" s="252" t="s">
        <v>108</v>
      </c>
      <c r="Y124" s="232" t="s">
        <v>109</v>
      </c>
      <c r="Z124" s="253">
        <f>I124</f>
        <v>0</v>
      </c>
      <c r="AA124" s="253">
        <f>K124</f>
        <v>0</v>
      </c>
      <c r="AB124" s="253">
        <f>M124</f>
        <v>0</v>
      </c>
      <c r="AC124" s="254">
        <f>O124</f>
        <v>0</v>
      </c>
      <c r="AD124" s="254">
        <f>Q124</f>
        <v>0</v>
      </c>
      <c r="AE124" s="253">
        <f>V124</f>
        <v>0</v>
      </c>
      <c r="AF124" s="253">
        <f>G124</f>
        <v>0</v>
      </c>
      <c r="AG124" s="255" t="s">
        <v>110</v>
      </c>
      <c r="AH124" s="255"/>
      <c r="AI124" s="255"/>
      <c r="AJ124" s="255"/>
      <c r="AK124" s="255"/>
      <c r="AL124" s="255"/>
      <c r="AM124" s="255"/>
      <c r="AN124" s="255"/>
      <c r="AO124" s="255"/>
      <c r="AP124" s="255"/>
      <c r="AQ124" s="255"/>
      <c r="AR124" s="255"/>
      <c r="AS124" s="255"/>
      <c r="AT124" s="255"/>
      <c r="AU124" s="255"/>
      <c r="AV124" s="255"/>
      <c r="AW124" s="255"/>
      <c r="AX124" s="255"/>
      <c r="AY124" s="255"/>
      <c r="AZ124" s="255"/>
      <c r="BA124" s="255"/>
      <c r="BB124" s="255"/>
      <c r="BC124" s="255"/>
      <c r="BD124" s="255"/>
      <c r="BE124" s="255"/>
      <c r="BF124" s="255"/>
      <c r="BG124" s="255"/>
      <c r="BH124" s="255"/>
    </row>
    <row r="125" spans="1:60" outlineLevel="1" x14ac:dyDescent="0.25">
      <c r="A125" s="244">
        <v>83</v>
      </c>
      <c r="B125" s="245" t="s">
        <v>333</v>
      </c>
      <c r="C125" s="271" t="s">
        <v>334</v>
      </c>
      <c r="D125" s="246" t="s">
        <v>295</v>
      </c>
      <c r="E125" s="247">
        <v>170</v>
      </c>
      <c r="F125" s="248"/>
      <c r="G125" s="249">
        <f>ROUND(E125*F125,2)</f>
        <v>0</v>
      </c>
      <c r="H125" s="250"/>
      <c r="I125" s="251">
        <f>ROUND(E125*H125,2)</f>
        <v>0</v>
      </c>
      <c r="J125" s="248"/>
      <c r="K125" s="249">
        <f>ROUND(E125*J125,2)</f>
        <v>0</v>
      </c>
      <c r="L125" s="249">
        <v>21</v>
      </c>
      <c r="M125" s="249">
        <f>G125*(1+L125/100)</f>
        <v>0</v>
      </c>
      <c r="N125" s="247">
        <v>0</v>
      </c>
      <c r="O125" s="247">
        <f>ROUND(E125*N125,2)</f>
        <v>0</v>
      </c>
      <c r="P125" s="247">
        <v>0</v>
      </c>
      <c r="Q125" s="247">
        <f>ROUND(E125*P125,2)</f>
        <v>0</v>
      </c>
      <c r="R125" s="249"/>
      <c r="S125" s="249" t="s">
        <v>126</v>
      </c>
      <c r="T125" s="249" t="s">
        <v>127</v>
      </c>
      <c r="U125" s="249">
        <v>0</v>
      </c>
      <c r="V125" s="249">
        <f>ROUND(E125*U125,2)</f>
        <v>0</v>
      </c>
      <c r="W125" s="249"/>
      <c r="X125" s="252" t="s">
        <v>131</v>
      </c>
      <c r="Y125" s="232" t="s">
        <v>109</v>
      </c>
      <c r="Z125" s="253">
        <f>I125</f>
        <v>0</v>
      </c>
      <c r="AA125" s="253">
        <f>K125</f>
        <v>0</v>
      </c>
      <c r="AB125" s="253">
        <f>M125</f>
        <v>0</v>
      </c>
      <c r="AC125" s="254">
        <f>O125</f>
        <v>0</v>
      </c>
      <c r="AD125" s="254">
        <f>Q125</f>
        <v>0</v>
      </c>
      <c r="AE125" s="253">
        <f>V125</f>
        <v>0</v>
      </c>
      <c r="AF125" s="253">
        <f>G125</f>
        <v>0</v>
      </c>
      <c r="AG125" s="255" t="s">
        <v>132</v>
      </c>
      <c r="AH125" s="255"/>
      <c r="AI125" s="255"/>
      <c r="AJ125" s="255"/>
      <c r="AK125" s="255"/>
      <c r="AL125" s="255"/>
      <c r="AM125" s="255"/>
      <c r="AN125" s="255"/>
      <c r="AO125" s="255"/>
      <c r="AP125" s="255"/>
      <c r="AQ125" s="255"/>
      <c r="AR125" s="255"/>
      <c r="AS125" s="255"/>
      <c r="AT125" s="255"/>
      <c r="AU125" s="255"/>
      <c r="AV125" s="255"/>
      <c r="AW125" s="255"/>
      <c r="AX125" s="255"/>
      <c r="AY125" s="255"/>
      <c r="AZ125" s="255"/>
      <c r="BA125" s="255"/>
      <c r="BB125" s="255"/>
      <c r="BC125" s="255"/>
      <c r="BD125" s="255"/>
      <c r="BE125" s="255"/>
      <c r="BF125" s="255"/>
      <c r="BG125" s="255"/>
      <c r="BH125" s="255"/>
    </row>
    <row r="126" spans="1:60" outlineLevel="1" x14ac:dyDescent="0.25">
      <c r="A126" s="244">
        <v>84</v>
      </c>
      <c r="B126" s="245" t="s">
        <v>335</v>
      </c>
      <c r="C126" s="271" t="s">
        <v>336</v>
      </c>
      <c r="D126" s="246" t="s">
        <v>295</v>
      </c>
      <c r="E126" s="247">
        <v>1</v>
      </c>
      <c r="F126" s="248"/>
      <c r="G126" s="249">
        <f>ROUND(E126*F126,2)</f>
        <v>0</v>
      </c>
      <c r="H126" s="250"/>
      <c r="I126" s="251">
        <f>ROUND(E126*H126,2)</f>
        <v>0</v>
      </c>
      <c r="J126" s="248"/>
      <c r="K126" s="249">
        <f>ROUND(E126*J126,2)</f>
        <v>0</v>
      </c>
      <c r="L126" s="249">
        <v>21</v>
      </c>
      <c r="M126" s="249">
        <f>G126*(1+L126/100)</f>
        <v>0</v>
      </c>
      <c r="N126" s="247">
        <v>0</v>
      </c>
      <c r="O126" s="247">
        <f>ROUND(E126*N126,2)</f>
        <v>0</v>
      </c>
      <c r="P126" s="247">
        <v>0</v>
      </c>
      <c r="Q126" s="247">
        <f>ROUND(E126*P126,2)</f>
        <v>0</v>
      </c>
      <c r="R126" s="249"/>
      <c r="S126" s="249" t="s">
        <v>126</v>
      </c>
      <c r="T126" s="249" t="s">
        <v>127</v>
      </c>
      <c r="U126" s="249">
        <v>0</v>
      </c>
      <c r="V126" s="249">
        <f>ROUND(E126*U126,2)</f>
        <v>0</v>
      </c>
      <c r="W126" s="249"/>
      <c r="X126" s="252" t="s">
        <v>131</v>
      </c>
      <c r="Y126" s="232" t="s">
        <v>109</v>
      </c>
      <c r="Z126" s="253">
        <f>I126</f>
        <v>0</v>
      </c>
      <c r="AA126" s="253">
        <f>K126</f>
        <v>0</v>
      </c>
      <c r="AB126" s="253">
        <f>M126</f>
        <v>0</v>
      </c>
      <c r="AC126" s="254">
        <f>O126</f>
        <v>0</v>
      </c>
      <c r="AD126" s="254">
        <f>Q126</f>
        <v>0</v>
      </c>
      <c r="AE126" s="253">
        <f>V126</f>
        <v>0</v>
      </c>
      <c r="AF126" s="253">
        <f>G126</f>
        <v>0</v>
      </c>
      <c r="AG126" s="255" t="s">
        <v>132</v>
      </c>
      <c r="AH126" s="255"/>
      <c r="AI126" s="255"/>
      <c r="AJ126" s="255"/>
      <c r="AK126" s="255"/>
      <c r="AL126" s="255"/>
      <c r="AM126" s="255"/>
      <c r="AN126" s="255"/>
      <c r="AO126" s="255"/>
      <c r="AP126" s="255"/>
      <c r="AQ126" s="255"/>
      <c r="AR126" s="255"/>
      <c r="AS126" s="255"/>
      <c r="AT126" s="255"/>
      <c r="AU126" s="255"/>
      <c r="AV126" s="255"/>
      <c r="AW126" s="255"/>
      <c r="AX126" s="255"/>
      <c r="AY126" s="255"/>
      <c r="AZ126" s="255"/>
      <c r="BA126" s="255"/>
      <c r="BB126" s="255"/>
      <c r="BC126" s="255"/>
      <c r="BD126" s="255"/>
      <c r="BE126" s="255"/>
      <c r="BF126" s="255"/>
      <c r="BG126" s="255"/>
      <c r="BH126" s="255"/>
    </row>
    <row r="127" spans="1:60" outlineLevel="1" x14ac:dyDescent="0.25">
      <c r="A127" s="256">
        <v>85</v>
      </c>
      <c r="B127" s="257" t="s">
        <v>337</v>
      </c>
      <c r="C127" s="272" t="s">
        <v>338</v>
      </c>
      <c r="D127" s="258" t="s">
        <v>339</v>
      </c>
      <c r="E127" s="259">
        <v>20</v>
      </c>
      <c r="F127" s="260"/>
      <c r="G127" s="261">
        <f>ROUND(E127*F127,2)</f>
        <v>0</v>
      </c>
      <c r="H127" s="262"/>
      <c r="I127" s="263">
        <f>ROUND(E127*H127,2)</f>
        <v>0</v>
      </c>
      <c r="J127" s="260"/>
      <c r="K127" s="261">
        <f>ROUND(E127*J127,2)</f>
        <v>0</v>
      </c>
      <c r="L127" s="261">
        <v>21</v>
      </c>
      <c r="M127" s="261">
        <f>G127*(1+L127/100)</f>
        <v>0</v>
      </c>
      <c r="N127" s="259">
        <v>0</v>
      </c>
      <c r="O127" s="259">
        <f>ROUND(E127*N127,2)</f>
        <v>0</v>
      </c>
      <c r="P127" s="259">
        <v>0</v>
      </c>
      <c r="Q127" s="259">
        <f>ROUND(E127*P127,2)</f>
        <v>0</v>
      </c>
      <c r="R127" s="261"/>
      <c r="S127" s="261" t="s">
        <v>126</v>
      </c>
      <c r="T127" s="261" t="s">
        <v>127</v>
      </c>
      <c r="U127" s="261">
        <v>0</v>
      </c>
      <c r="V127" s="261">
        <f>ROUND(E127*U127,2)</f>
        <v>0</v>
      </c>
      <c r="W127" s="261"/>
      <c r="X127" s="264" t="s">
        <v>131</v>
      </c>
      <c r="Y127" s="232" t="s">
        <v>109</v>
      </c>
      <c r="Z127" s="253">
        <f>I127</f>
        <v>0</v>
      </c>
      <c r="AA127" s="253">
        <f>K127</f>
        <v>0</v>
      </c>
      <c r="AB127" s="253">
        <f>M127</f>
        <v>0</v>
      </c>
      <c r="AC127" s="254">
        <f>O127</f>
        <v>0</v>
      </c>
      <c r="AD127" s="254">
        <f>Q127</f>
        <v>0</v>
      </c>
      <c r="AE127" s="253">
        <f>V127</f>
        <v>0</v>
      </c>
      <c r="AF127" s="253">
        <f>G127</f>
        <v>0</v>
      </c>
      <c r="AG127" s="255" t="s">
        <v>132</v>
      </c>
      <c r="AH127" s="255"/>
      <c r="AI127" s="255"/>
      <c r="AJ127" s="255"/>
      <c r="AK127" s="255"/>
      <c r="AL127" s="255"/>
      <c r="AM127" s="255"/>
      <c r="AN127" s="255"/>
      <c r="AO127" s="255"/>
      <c r="AP127" s="255"/>
      <c r="AQ127" s="255"/>
      <c r="AR127" s="255"/>
      <c r="AS127" s="255"/>
      <c r="AT127" s="255"/>
      <c r="AU127" s="255"/>
      <c r="AV127" s="255"/>
      <c r="AW127" s="255"/>
      <c r="AX127" s="255"/>
      <c r="AY127" s="255"/>
      <c r="AZ127" s="255"/>
      <c r="BA127" s="255"/>
      <c r="BB127" s="255"/>
      <c r="BC127" s="255"/>
      <c r="BD127" s="255"/>
      <c r="BE127" s="255"/>
      <c r="BF127" s="255"/>
      <c r="BG127" s="255"/>
      <c r="BH127" s="255"/>
    </row>
    <row r="128" spans="1:60" outlineLevel="2" x14ac:dyDescent="0.25">
      <c r="A128" s="229"/>
      <c r="B128" s="230"/>
      <c r="C128" s="273" t="s">
        <v>340</v>
      </c>
      <c r="D128" s="265"/>
      <c r="E128" s="266">
        <v>20</v>
      </c>
      <c r="F128" s="232"/>
      <c r="G128" s="232"/>
      <c r="H128" s="233"/>
      <c r="I128" s="234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55"/>
      <c r="AA128" s="255"/>
      <c r="AB128" s="255"/>
      <c r="AC128" s="255"/>
      <c r="AD128" s="255"/>
      <c r="AE128" s="255"/>
      <c r="AF128" s="255"/>
      <c r="AG128" s="255" t="s">
        <v>134</v>
      </c>
      <c r="AH128" s="255">
        <v>5</v>
      </c>
      <c r="AI128" s="255"/>
      <c r="AJ128" s="255"/>
      <c r="AK128" s="255"/>
      <c r="AL128" s="255"/>
      <c r="AM128" s="255"/>
      <c r="AN128" s="255"/>
      <c r="AO128" s="255"/>
      <c r="AP128" s="255"/>
      <c r="AQ128" s="255"/>
      <c r="AR128" s="255"/>
      <c r="AS128" s="255"/>
      <c r="AT128" s="255"/>
      <c r="AU128" s="255"/>
      <c r="AV128" s="255"/>
      <c r="AW128" s="255"/>
      <c r="AX128" s="255"/>
      <c r="AY128" s="255"/>
      <c r="AZ128" s="255"/>
      <c r="BA128" s="255"/>
      <c r="BB128" s="255"/>
      <c r="BC128" s="255"/>
      <c r="BD128" s="255"/>
      <c r="BE128" s="255"/>
      <c r="BF128" s="255"/>
      <c r="BG128" s="255"/>
      <c r="BH128" s="255"/>
    </row>
    <row r="129" spans="1:60" outlineLevel="1" x14ac:dyDescent="0.25">
      <c r="A129" s="256">
        <v>86</v>
      </c>
      <c r="B129" s="257" t="s">
        <v>341</v>
      </c>
      <c r="C129" s="272" t="s">
        <v>342</v>
      </c>
      <c r="D129" s="258" t="s">
        <v>339</v>
      </c>
      <c r="E129" s="259">
        <v>500</v>
      </c>
      <c r="F129" s="260"/>
      <c r="G129" s="261">
        <f>ROUND(E129*F129,2)</f>
        <v>0</v>
      </c>
      <c r="H129" s="262"/>
      <c r="I129" s="263">
        <f>ROUND(E129*H129,2)</f>
        <v>0</v>
      </c>
      <c r="J129" s="260"/>
      <c r="K129" s="261">
        <f>ROUND(E129*J129,2)</f>
        <v>0</v>
      </c>
      <c r="L129" s="261">
        <v>21</v>
      </c>
      <c r="M129" s="261">
        <f>G129*(1+L129/100)</f>
        <v>0</v>
      </c>
      <c r="N129" s="259">
        <v>0</v>
      </c>
      <c r="O129" s="259">
        <f>ROUND(E129*N129,2)</f>
        <v>0</v>
      </c>
      <c r="P129" s="259">
        <v>0</v>
      </c>
      <c r="Q129" s="259">
        <f>ROUND(E129*P129,2)</f>
        <v>0</v>
      </c>
      <c r="R129" s="261"/>
      <c r="S129" s="261" t="s">
        <v>126</v>
      </c>
      <c r="T129" s="261">
        <v>2024</v>
      </c>
      <c r="U129" s="261">
        <v>0</v>
      </c>
      <c r="V129" s="261">
        <f>ROUND(E129*U129,2)</f>
        <v>0</v>
      </c>
      <c r="W129" s="261"/>
      <c r="X129" s="264" t="s">
        <v>131</v>
      </c>
      <c r="Y129" s="232" t="s">
        <v>109</v>
      </c>
      <c r="Z129" s="253">
        <f>I129</f>
        <v>0</v>
      </c>
      <c r="AA129" s="253">
        <f>K129</f>
        <v>0</v>
      </c>
      <c r="AB129" s="253">
        <f>M129</f>
        <v>0</v>
      </c>
      <c r="AC129" s="254">
        <f>O129</f>
        <v>0</v>
      </c>
      <c r="AD129" s="254">
        <f>Q129</f>
        <v>0</v>
      </c>
      <c r="AE129" s="253">
        <f>V129</f>
        <v>0</v>
      </c>
      <c r="AF129" s="253">
        <f>G129</f>
        <v>0</v>
      </c>
      <c r="AG129" s="255" t="s">
        <v>132</v>
      </c>
      <c r="AH129" s="255"/>
      <c r="AI129" s="255"/>
      <c r="AJ129" s="255"/>
      <c r="AK129" s="255"/>
      <c r="AL129" s="255"/>
      <c r="AM129" s="255"/>
      <c r="AN129" s="255"/>
      <c r="AO129" s="255"/>
      <c r="AP129" s="255"/>
      <c r="AQ129" s="255"/>
      <c r="AR129" s="255"/>
      <c r="AS129" s="255"/>
      <c r="AT129" s="255"/>
      <c r="AU129" s="255"/>
      <c r="AV129" s="255"/>
      <c r="AW129" s="255"/>
      <c r="AX129" s="255"/>
      <c r="AY129" s="255"/>
      <c r="AZ129" s="255"/>
      <c r="BA129" s="255"/>
      <c r="BB129" s="255"/>
      <c r="BC129" s="255"/>
      <c r="BD129" s="255"/>
      <c r="BE129" s="255"/>
      <c r="BF129" s="255"/>
      <c r="BG129" s="255"/>
      <c r="BH129" s="255"/>
    </row>
    <row r="130" spans="1:60" outlineLevel="2" x14ac:dyDescent="0.25">
      <c r="A130" s="229"/>
      <c r="B130" s="230"/>
      <c r="C130" s="273" t="s">
        <v>343</v>
      </c>
      <c r="D130" s="265"/>
      <c r="E130" s="266">
        <v>500</v>
      </c>
      <c r="F130" s="232"/>
      <c r="G130" s="232"/>
      <c r="H130" s="233"/>
      <c r="I130" s="234"/>
      <c r="J130" s="232"/>
      <c r="K130" s="232"/>
      <c r="L130" s="232"/>
      <c r="M130" s="232"/>
      <c r="N130" s="231"/>
      <c r="O130" s="231"/>
      <c r="P130" s="231"/>
      <c r="Q130" s="231"/>
      <c r="R130" s="232"/>
      <c r="S130" s="232"/>
      <c r="T130" s="232"/>
      <c r="U130" s="232"/>
      <c r="V130" s="232"/>
      <c r="W130" s="232"/>
      <c r="X130" s="232"/>
      <c r="Y130" s="232"/>
      <c r="Z130" s="255"/>
      <c r="AA130" s="255"/>
      <c r="AB130" s="255"/>
      <c r="AC130" s="255"/>
      <c r="AD130" s="255"/>
      <c r="AE130" s="255"/>
      <c r="AF130" s="255"/>
      <c r="AG130" s="255" t="s">
        <v>134</v>
      </c>
      <c r="AH130" s="255">
        <v>5</v>
      </c>
      <c r="AI130" s="255"/>
      <c r="AJ130" s="255"/>
      <c r="AK130" s="255"/>
      <c r="AL130" s="255"/>
      <c r="AM130" s="255"/>
      <c r="AN130" s="255"/>
      <c r="AO130" s="255"/>
      <c r="AP130" s="255"/>
      <c r="AQ130" s="255"/>
      <c r="AR130" s="255"/>
      <c r="AS130" s="255"/>
      <c r="AT130" s="255"/>
      <c r="AU130" s="255"/>
      <c r="AV130" s="255"/>
      <c r="AW130" s="255"/>
      <c r="AX130" s="255"/>
      <c r="AY130" s="255"/>
      <c r="AZ130" s="255"/>
      <c r="BA130" s="255"/>
      <c r="BB130" s="255"/>
      <c r="BC130" s="255"/>
      <c r="BD130" s="255"/>
      <c r="BE130" s="255"/>
      <c r="BF130" s="255"/>
      <c r="BG130" s="255"/>
      <c r="BH130" s="255"/>
    </row>
    <row r="131" spans="1:60" outlineLevel="1" x14ac:dyDescent="0.25">
      <c r="A131" s="244">
        <v>87</v>
      </c>
      <c r="B131" s="245" t="s">
        <v>344</v>
      </c>
      <c r="C131" s="271" t="s">
        <v>345</v>
      </c>
      <c r="D131" s="246" t="s">
        <v>125</v>
      </c>
      <c r="E131" s="247">
        <v>1</v>
      </c>
      <c r="F131" s="248"/>
      <c r="G131" s="249">
        <f>ROUND(E131*F131,2)</f>
        <v>0</v>
      </c>
      <c r="H131" s="250"/>
      <c r="I131" s="251">
        <f>ROUND(E131*H131,2)</f>
        <v>0</v>
      </c>
      <c r="J131" s="248"/>
      <c r="K131" s="249">
        <f>ROUND(E131*J131,2)</f>
        <v>0</v>
      </c>
      <c r="L131" s="249">
        <v>21</v>
      </c>
      <c r="M131" s="249">
        <f>G131*(1+L131/100)</f>
        <v>0</v>
      </c>
      <c r="N131" s="247">
        <v>0</v>
      </c>
      <c r="O131" s="247">
        <f>ROUND(E131*N131,2)</f>
        <v>0</v>
      </c>
      <c r="P131" s="247">
        <v>0</v>
      </c>
      <c r="Q131" s="247">
        <f>ROUND(E131*P131,2)</f>
        <v>0</v>
      </c>
      <c r="R131" s="249"/>
      <c r="S131" s="249" t="s">
        <v>126</v>
      </c>
      <c r="T131" s="249" t="s">
        <v>127</v>
      </c>
      <c r="U131" s="249">
        <v>0</v>
      </c>
      <c r="V131" s="249">
        <f>ROUND(E131*U131,2)</f>
        <v>0</v>
      </c>
      <c r="W131" s="249"/>
      <c r="X131" s="252" t="s">
        <v>131</v>
      </c>
      <c r="Y131" s="232" t="s">
        <v>109</v>
      </c>
      <c r="Z131" s="253">
        <f>I131</f>
        <v>0</v>
      </c>
      <c r="AA131" s="253">
        <f>K131</f>
        <v>0</v>
      </c>
      <c r="AB131" s="253">
        <f>M131</f>
        <v>0</v>
      </c>
      <c r="AC131" s="254">
        <f>O131</f>
        <v>0</v>
      </c>
      <c r="AD131" s="254">
        <f>Q131</f>
        <v>0</v>
      </c>
      <c r="AE131" s="253">
        <f>V131</f>
        <v>0</v>
      </c>
      <c r="AF131" s="253">
        <f>G131</f>
        <v>0</v>
      </c>
      <c r="AG131" s="255" t="s">
        <v>132</v>
      </c>
      <c r="AH131" s="255"/>
      <c r="AI131" s="255"/>
      <c r="AJ131" s="255"/>
      <c r="AK131" s="255"/>
      <c r="AL131" s="255"/>
      <c r="AM131" s="255"/>
      <c r="AN131" s="255"/>
      <c r="AO131" s="255"/>
      <c r="AP131" s="255"/>
      <c r="AQ131" s="255"/>
      <c r="AR131" s="255"/>
      <c r="AS131" s="255"/>
      <c r="AT131" s="255"/>
      <c r="AU131" s="255"/>
      <c r="AV131" s="255"/>
      <c r="AW131" s="255"/>
      <c r="AX131" s="255"/>
      <c r="AY131" s="255"/>
      <c r="AZ131" s="255"/>
      <c r="BA131" s="255"/>
      <c r="BB131" s="255"/>
      <c r="BC131" s="255"/>
      <c r="BD131" s="255"/>
      <c r="BE131" s="255"/>
      <c r="BF131" s="255"/>
      <c r="BG131" s="255"/>
      <c r="BH131" s="255"/>
    </row>
    <row r="132" spans="1:60" outlineLevel="1" x14ac:dyDescent="0.25">
      <c r="A132" s="256">
        <v>88</v>
      </c>
      <c r="B132" s="257" t="s">
        <v>346</v>
      </c>
      <c r="C132" s="272" t="s">
        <v>347</v>
      </c>
      <c r="D132" s="258" t="s">
        <v>295</v>
      </c>
      <c r="E132" s="259">
        <v>170</v>
      </c>
      <c r="F132" s="260"/>
      <c r="G132" s="261">
        <f>ROUND(E132*F132,2)</f>
        <v>0</v>
      </c>
      <c r="H132" s="262"/>
      <c r="I132" s="263">
        <f>ROUND(E132*H132,2)</f>
        <v>0</v>
      </c>
      <c r="J132" s="260"/>
      <c r="K132" s="261">
        <f>ROUND(E132*J132,2)</f>
        <v>0</v>
      </c>
      <c r="L132" s="261">
        <v>21</v>
      </c>
      <c r="M132" s="261">
        <f>G132*(1+L132/100)</f>
        <v>0</v>
      </c>
      <c r="N132" s="259">
        <v>0</v>
      </c>
      <c r="O132" s="259">
        <f>ROUND(E132*N132,2)</f>
        <v>0</v>
      </c>
      <c r="P132" s="259">
        <v>0</v>
      </c>
      <c r="Q132" s="259">
        <f>ROUND(E132*P132,2)</f>
        <v>0</v>
      </c>
      <c r="R132" s="261"/>
      <c r="S132" s="261" t="s">
        <v>126</v>
      </c>
      <c r="T132" s="261" t="s">
        <v>127</v>
      </c>
      <c r="U132" s="261">
        <v>0</v>
      </c>
      <c r="V132" s="261">
        <f>ROUND(E132*U132,2)</f>
        <v>0</v>
      </c>
      <c r="W132" s="261"/>
      <c r="X132" s="264" t="s">
        <v>131</v>
      </c>
      <c r="Y132" s="232" t="s">
        <v>109</v>
      </c>
      <c r="Z132" s="253">
        <f>I132</f>
        <v>0</v>
      </c>
      <c r="AA132" s="253">
        <f>K132</f>
        <v>0</v>
      </c>
      <c r="AB132" s="253">
        <f>M132</f>
        <v>0</v>
      </c>
      <c r="AC132" s="254">
        <f>O132</f>
        <v>0</v>
      </c>
      <c r="AD132" s="254">
        <f>Q132</f>
        <v>0</v>
      </c>
      <c r="AE132" s="253">
        <f>V132</f>
        <v>0</v>
      </c>
      <c r="AF132" s="253">
        <f>G132</f>
        <v>0</v>
      </c>
      <c r="AG132" s="255" t="s">
        <v>132</v>
      </c>
      <c r="AH132" s="255"/>
      <c r="AI132" s="255"/>
      <c r="AJ132" s="255"/>
      <c r="AK132" s="255"/>
      <c r="AL132" s="255"/>
      <c r="AM132" s="255"/>
      <c r="AN132" s="255"/>
      <c r="AO132" s="255"/>
      <c r="AP132" s="255"/>
      <c r="AQ132" s="255"/>
      <c r="AR132" s="255"/>
      <c r="AS132" s="255"/>
      <c r="AT132" s="255"/>
      <c r="AU132" s="255"/>
      <c r="AV132" s="255"/>
      <c r="AW132" s="255"/>
      <c r="AX132" s="255"/>
      <c r="AY132" s="255"/>
      <c r="AZ132" s="255"/>
      <c r="BA132" s="255"/>
      <c r="BB132" s="255"/>
      <c r="BC132" s="255"/>
      <c r="BD132" s="255"/>
      <c r="BE132" s="255"/>
      <c r="BF132" s="255"/>
      <c r="BG132" s="255"/>
      <c r="BH132" s="255"/>
    </row>
    <row r="133" spans="1:60" outlineLevel="2" x14ac:dyDescent="0.25">
      <c r="A133" s="229"/>
      <c r="B133" s="230"/>
      <c r="C133" s="273" t="s">
        <v>348</v>
      </c>
      <c r="D133" s="265"/>
      <c r="E133" s="266">
        <v>170</v>
      </c>
      <c r="F133" s="232"/>
      <c r="G133" s="232"/>
      <c r="H133" s="233"/>
      <c r="I133" s="234"/>
      <c r="J133" s="232"/>
      <c r="K133" s="232"/>
      <c r="L133" s="232"/>
      <c r="M133" s="232"/>
      <c r="N133" s="231"/>
      <c r="O133" s="231"/>
      <c r="P133" s="231"/>
      <c r="Q133" s="231"/>
      <c r="R133" s="232"/>
      <c r="S133" s="232"/>
      <c r="T133" s="232"/>
      <c r="U133" s="232"/>
      <c r="V133" s="232"/>
      <c r="W133" s="232"/>
      <c r="X133" s="232"/>
      <c r="Y133" s="232"/>
      <c r="Z133" s="255"/>
      <c r="AA133" s="255"/>
      <c r="AB133" s="255"/>
      <c r="AC133" s="255"/>
      <c r="AD133" s="255"/>
      <c r="AE133" s="255"/>
      <c r="AF133" s="255"/>
      <c r="AG133" s="255" t="s">
        <v>134</v>
      </c>
      <c r="AH133" s="255">
        <v>5</v>
      </c>
      <c r="AI133" s="255"/>
      <c r="AJ133" s="255"/>
      <c r="AK133" s="255"/>
      <c r="AL133" s="255"/>
      <c r="AM133" s="255"/>
      <c r="AN133" s="255"/>
      <c r="AO133" s="255"/>
      <c r="AP133" s="255"/>
      <c r="AQ133" s="255"/>
      <c r="AR133" s="255"/>
      <c r="AS133" s="255"/>
      <c r="AT133" s="255"/>
      <c r="AU133" s="255"/>
      <c r="AV133" s="255"/>
      <c r="AW133" s="255"/>
      <c r="AX133" s="255"/>
      <c r="AY133" s="255"/>
      <c r="AZ133" s="255"/>
      <c r="BA133" s="255"/>
      <c r="BB133" s="255"/>
      <c r="BC133" s="255"/>
      <c r="BD133" s="255"/>
      <c r="BE133" s="255"/>
      <c r="BF133" s="255"/>
      <c r="BG133" s="255"/>
      <c r="BH133" s="255"/>
    </row>
    <row r="134" spans="1:60" outlineLevel="1" x14ac:dyDescent="0.25">
      <c r="A134" s="244">
        <v>89</v>
      </c>
      <c r="B134" s="245" t="s">
        <v>349</v>
      </c>
      <c r="C134" s="271" t="s">
        <v>350</v>
      </c>
      <c r="D134" s="246" t="s">
        <v>295</v>
      </c>
      <c r="E134" s="247">
        <v>1</v>
      </c>
      <c r="F134" s="248"/>
      <c r="G134" s="249">
        <f>ROUND(E134*F134,2)</f>
        <v>0</v>
      </c>
      <c r="H134" s="250"/>
      <c r="I134" s="251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7">
        <v>0</v>
      </c>
      <c r="O134" s="247">
        <f>ROUND(E134*N134,2)</f>
        <v>0</v>
      </c>
      <c r="P134" s="247">
        <v>0</v>
      </c>
      <c r="Q134" s="247">
        <f>ROUND(E134*P134,2)</f>
        <v>0</v>
      </c>
      <c r="R134" s="249"/>
      <c r="S134" s="249" t="s">
        <v>126</v>
      </c>
      <c r="T134" s="249" t="s">
        <v>127</v>
      </c>
      <c r="U134" s="249">
        <v>0</v>
      </c>
      <c r="V134" s="249">
        <f>ROUND(E134*U134,2)</f>
        <v>0</v>
      </c>
      <c r="W134" s="249"/>
      <c r="X134" s="252" t="s">
        <v>131</v>
      </c>
      <c r="Y134" s="232" t="s">
        <v>109</v>
      </c>
      <c r="Z134" s="253">
        <f>I134</f>
        <v>0</v>
      </c>
      <c r="AA134" s="253">
        <f>K134</f>
        <v>0</v>
      </c>
      <c r="AB134" s="253">
        <f>M134</f>
        <v>0</v>
      </c>
      <c r="AC134" s="254">
        <f>O134</f>
        <v>0</v>
      </c>
      <c r="AD134" s="254">
        <f>Q134</f>
        <v>0</v>
      </c>
      <c r="AE134" s="253">
        <f>V134</f>
        <v>0</v>
      </c>
      <c r="AF134" s="253">
        <f>G134</f>
        <v>0</v>
      </c>
      <c r="AG134" s="255" t="s">
        <v>132</v>
      </c>
      <c r="AH134" s="255"/>
      <c r="AI134" s="255"/>
      <c r="AJ134" s="255"/>
      <c r="AK134" s="255"/>
      <c r="AL134" s="255"/>
      <c r="AM134" s="255"/>
      <c r="AN134" s="255"/>
      <c r="AO134" s="255"/>
      <c r="AP134" s="255"/>
      <c r="AQ134" s="255"/>
      <c r="AR134" s="255"/>
      <c r="AS134" s="255"/>
      <c r="AT134" s="255"/>
      <c r="AU134" s="255"/>
      <c r="AV134" s="255"/>
      <c r="AW134" s="255"/>
      <c r="AX134" s="255"/>
      <c r="AY134" s="255"/>
      <c r="AZ134" s="255"/>
      <c r="BA134" s="255"/>
      <c r="BB134" s="255"/>
      <c r="BC134" s="255"/>
      <c r="BD134" s="255"/>
      <c r="BE134" s="255"/>
      <c r="BF134" s="255"/>
      <c r="BG134" s="255"/>
      <c r="BH134" s="255"/>
    </row>
    <row r="135" spans="1:60" ht="20.399999999999999" outlineLevel="1" x14ac:dyDescent="0.25">
      <c r="A135" s="256">
        <v>90</v>
      </c>
      <c r="B135" s="257" t="s">
        <v>351</v>
      </c>
      <c r="C135" s="272" t="s">
        <v>352</v>
      </c>
      <c r="D135" s="258" t="s">
        <v>295</v>
      </c>
      <c r="E135" s="259">
        <v>2</v>
      </c>
      <c r="F135" s="260"/>
      <c r="G135" s="261">
        <f>ROUND(E135*F135,2)</f>
        <v>0</v>
      </c>
      <c r="H135" s="262"/>
      <c r="I135" s="263">
        <f>ROUND(E135*H135,2)</f>
        <v>0</v>
      </c>
      <c r="J135" s="260"/>
      <c r="K135" s="261">
        <f>ROUND(E135*J135,2)</f>
        <v>0</v>
      </c>
      <c r="L135" s="261">
        <v>21</v>
      </c>
      <c r="M135" s="261">
        <f>G135*(1+L135/100)</f>
        <v>0</v>
      </c>
      <c r="N135" s="259">
        <v>0</v>
      </c>
      <c r="O135" s="259">
        <f>ROUND(E135*N135,2)</f>
        <v>0</v>
      </c>
      <c r="P135" s="259">
        <v>0</v>
      </c>
      <c r="Q135" s="259">
        <f>ROUND(E135*P135,2)</f>
        <v>0</v>
      </c>
      <c r="R135" s="261"/>
      <c r="S135" s="261" t="s">
        <v>126</v>
      </c>
      <c r="T135" s="261" t="s">
        <v>127</v>
      </c>
      <c r="U135" s="261">
        <v>0</v>
      </c>
      <c r="V135" s="261">
        <f>ROUND(E135*U135,2)</f>
        <v>0</v>
      </c>
      <c r="W135" s="261"/>
      <c r="X135" s="264" t="s">
        <v>131</v>
      </c>
      <c r="Y135" s="232" t="s">
        <v>109</v>
      </c>
      <c r="Z135" s="253">
        <f>I135</f>
        <v>0</v>
      </c>
      <c r="AA135" s="253">
        <f>K135</f>
        <v>0</v>
      </c>
      <c r="AB135" s="253">
        <f>M135</f>
        <v>0</v>
      </c>
      <c r="AC135" s="254">
        <f>O135</f>
        <v>0</v>
      </c>
      <c r="AD135" s="254">
        <f>Q135</f>
        <v>0</v>
      </c>
      <c r="AE135" s="253">
        <f>V135</f>
        <v>0</v>
      </c>
      <c r="AF135" s="253">
        <f>G135</f>
        <v>0</v>
      </c>
      <c r="AG135" s="255" t="s">
        <v>132</v>
      </c>
      <c r="AH135" s="255"/>
      <c r="AI135" s="255"/>
      <c r="AJ135" s="255"/>
      <c r="AK135" s="255"/>
      <c r="AL135" s="255"/>
      <c r="AM135" s="255"/>
      <c r="AN135" s="255"/>
      <c r="AO135" s="255"/>
      <c r="AP135" s="255"/>
      <c r="AQ135" s="255"/>
      <c r="AR135" s="255"/>
      <c r="AS135" s="255"/>
      <c r="AT135" s="255"/>
      <c r="AU135" s="255"/>
      <c r="AV135" s="255"/>
      <c r="AW135" s="255"/>
      <c r="AX135" s="255"/>
      <c r="AY135" s="255"/>
      <c r="AZ135" s="255"/>
      <c r="BA135" s="255"/>
      <c r="BB135" s="255"/>
      <c r="BC135" s="255"/>
      <c r="BD135" s="255"/>
      <c r="BE135" s="255"/>
      <c r="BF135" s="255"/>
      <c r="BG135" s="255"/>
      <c r="BH135" s="255"/>
    </row>
    <row r="136" spans="1:60" x14ac:dyDescent="0.25">
      <c r="A136" s="3"/>
      <c r="B136" s="4"/>
      <c r="C136" s="275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AE136">
        <v>12</v>
      </c>
      <c r="AF136">
        <v>21</v>
      </c>
      <c r="AG136" t="s">
        <v>87</v>
      </c>
    </row>
    <row r="137" spans="1:60" x14ac:dyDescent="0.25">
      <c r="A137" s="215"/>
      <c r="B137" s="216" t="s">
        <v>31</v>
      </c>
      <c r="C137" s="276"/>
      <c r="D137" s="217"/>
      <c r="E137" s="218"/>
      <c r="F137" s="218"/>
      <c r="G137" s="269">
        <f>G8+G26+G49+G56+G63+G77+G97</f>
        <v>0</v>
      </c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AE137">
        <f>SUMIF(L7:L135,AE136,G7:G135)</f>
        <v>0</v>
      </c>
      <c r="AF137">
        <f>SUMIF(L7:L135,AF136,G7:G135)</f>
        <v>0</v>
      </c>
      <c r="AG137" t="s">
        <v>353</v>
      </c>
    </row>
    <row r="138" spans="1:60" x14ac:dyDescent="0.25">
      <c r="A138" s="3"/>
      <c r="B138" s="4"/>
      <c r="C138" s="275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60" x14ac:dyDescent="0.25">
      <c r="A139" s="3"/>
      <c r="B139" s="4"/>
      <c r="C139" s="275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60" x14ac:dyDescent="0.25">
      <c r="A140" s="219" t="s">
        <v>354</v>
      </c>
      <c r="B140" s="219"/>
      <c r="C140" s="277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60" x14ac:dyDescent="0.25">
      <c r="A141" s="220"/>
      <c r="B141" s="221"/>
      <c r="C141" s="278"/>
      <c r="D141" s="221"/>
      <c r="E141" s="221"/>
      <c r="F141" s="221"/>
      <c r="G141" s="222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AG141" t="s">
        <v>355</v>
      </c>
    </row>
    <row r="142" spans="1:60" x14ac:dyDescent="0.25">
      <c r="A142" s="223"/>
      <c r="B142" s="224"/>
      <c r="C142" s="279"/>
      <c r="D142" s="224"/>
      <c r="E142" s="224"/>
      <c r="F142" s="224"/>
      <c r="G142" s="225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60" x14ac:dyDescent="0.25">
      <c r="A143" s="223"/>
      <c r="B143" s="224"/>
      <c r="C143" s="279"/>
      <c r="D143" s="224"/>
      <c r="E143" s="224"/>
      <c r="F143" s="224"/>
      <c r="G143" s="225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60" x14ac:dyDescent="0.25">
      <c r="A144" s="223"/>
      <c r="B144" s="224"/>
      <c r="C144" s="279"/>
      <c r="D144" s="224"/>
      <c r="E144" s="224"/>
      <c r="F144" s="224"/>
      <c r="G144" s="225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33" x14ac:dyDescent="0.25">
      <c r="A145" s="226"/>
      <c r="B145" s="227"/>
      <c r="C145" s="280"/>
      <c r="D145" s="227"/>
      <c r="E145" s="227"/>
      <c r="F145" s="227"/>
      <c r="G145" s="228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33" x14ac:dyDescent="0.25">
      <c r="A146" s="3"/>
      <c r="B146" s="4"/>
      <c r="C146" s="275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25">
      <c r="C147" s="281"/>
      <c r="D147" s="10"/>
      <c r="AG147" t="s">
        <v>356</v>
      </c>
    </row>
    <row r="148" spans="1:33" x14ac:dyDescent="0.25">
      <c r="D148" s="10"/>
    </row>
    <row r="149" spans="1:33" x14ac:dyDescent="0.25">
      <c r="D149" s="10"/>
    </row>
    <row r="150" spans="1:33" x14ac:dyDescent="0.25">
      <c r="D150" s="10"/>
    </row>
    <row r="151" spans="1:33" x14ac:dyDescent="0.25">
      <c r="D151" s="10"/>
    </row>
    <row r="152" spans="1:33" x14ac:dyDescent="0.25">
      <c r="D152" s="10"/>
    </row>
    <row r="153" spans="1:33" x14ac:dyDescent="0.25">
      <c r="D153" s="10"/>
    </row>
    <row r="154" spans="1:33" x14ac:dyDescent="0.25">
      <c r="D154" s="10"/>
    </row>
    <row r="155" spans="1:33" x14ac:dyDescent="0.25">
      <c r="D155" s="10"/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1">
    <mergeCell ref="C112:G112"/>
    <mergeCell ref="A1:G1"/>
    <mergeCell ref="C2:G2"/>
    <mergeCell ref="C3:G3"/>
    <mergeCell ref="C4:G4"/>
    <mergeCell ref="A140:C140"/>
    <mergeCell ref="A141:G145"/>
    <mergeCell ref="C31:G31"/>
    <mergeCell ref="C90:G90"/>
    <mergeCell ref="C94:G94"/>
    <mergeCell ref="C96:G9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01 D.1.4.5-DPS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D.1.4.5-DPS Pol'!Názvy_tisku</vt:lpstr>
      <vt:lpstr>oadresa</vt:lpstr>
      <vt:lpstr>Stavba!Objednatel</vt:lpstr>
      <vt:lpstr>Stavba!Objekt</vt:lpstr>
      <vt:lpstr>'01 D.1.4.5-DPS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Zubalík</dc:creator>
  <cp:lastModifiedBy>Michal Zubalík</cp:lastModifiedBy>
  <cp:lastPrinted>2019-03-19T12:27:02Z</cp:lastPrinted>
  <dcterms:created xsi:type="dcterms:W3CDTF">2009-04-08T07:15:50Z</dcterms:created>
  <dcterms:modified xsi:type="dcterms:W3CDTF">2024-08-23T04:57:26Z</dcterms:modified>
</cp:coreProperties>
</file>