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IO 01 - PŘÍPOJKA DEŠŤOVÉ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'IO 01 - PŘÍPOJKA DEŠŤOVÉ ...'!$C$123:$K$170</definedName>
    <definedName name="_xlnm.Print_Area" localSheetId="1">'IO 01 - PŘÍPOJKA DEŠŤOVÉ ...'!$C$4:$J$76,'IO 01 - PŘÍPOJKA DEŠŤOVÉ ...'!$C$82:$J$105,'IO 01 - PŘÍPOJKA DEŠŤOVÉ ...'!$C$111:$J$170</definedName>
    <definedName name="_xlnm.Print_Titles" localSheetId="1">'IO 01 - PŘÍPOJKA DEŠŤOVÉ ...'!$123:$123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70"/>
  <c r="BH170"/>
  <c r="BG170"/>
  <c r="BF170"/>
  <c r="T170"/>
  <c r="T169"/>
  <c r="R170"/>
  <c r="R169"/>
  <c r="P170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91"/>
  <c r="J14"/>
  <c r="J12"/>
  <c r="J118"/>
  <c r="E7"/>
  <c r="E114"/>
  <c i="1" r="L90"/>
  <c r="AM90"/>
  <c r="AM89"/>
  <c r="L89"/>
  <c r="AM87"/>
  <c r="L87"/>
  <c r="L85"/>
  <c r="L84"/>
  <c i="2" r="J168"/>
  <c r="J166"/>
  <c r="BK164"/>
  <c r="J161"/>
  <c r="J133"/>
  <c r="J127"/>
  <c i="1" r="AS94"/>
  <c i="2" r="BK142"/>
  <c r="J141"/>
  <c r="J139"/>
  <c r="J136"/>
  <c r="J132"/>
  <c r="BK159"/>
  <c r="BK156"/>
  <c r="J154"/>
  <c r="J152"/>
  <c r="BK150"/>
  <c r="BK147"/>
  <c r="BK144"/>
  <c r="J170"/>
  <c r="J167"/>
  <c r="J165"/>
  <c r="BK161"/>
  <c r="BK136"/>
  <c r="BK132"/>
  <c r="BK128"/>
  <c r="BK163"/>
  <c r="J142"/>
  <c r="J140"/>
  <c r="BK138"/>
  <c r="BK133"/>
  <c r="J160"/>
  <c r="J157"/>
  <c r="J155"/>
  <c r="J153"/>
  <c r="J151"/>
  <c r="J148"/>
  <c r="J146"/>
  <c r="J130"/>
  <c r="BK168"/>
  <c r="BK167"/>
  <c r="BK165"/>
  <c r="J163"/>
  <c r="BK135"/>
  <c r="BK131"/>
  <c r="BK127"/>
  <c r="J144"/>
  <c r="BK140"/>
  <c r="J138"/>
  <c r="BK134"/>
  <c r="BK129"/>
  <c r="J159"/>
  <c r="BK154"/>
  <c r="BK152"/>
  <c r="J150"/>
  <c r="J147"/>
  <c r="J131"/>
  <c r="J128"/>
  <c r="J156"/>
  <c r="BK166"/>
  <c r="J164"/>
  <c r="J137"/>
  <c r="J134"/>
  <c r="BK130"/>
  <c r="BK170"/>
  <c r="BK141"/>
  <c r="BK139"/>
  <c r="BK137"/>
  <c r="J135"/>
  <c r="BK160"/>
  <c r="BK157"/>
  <c r="BK155"/>
  <c r="BK153"/>
  <c r="BK151"/>
  <c r="BK148"/>
  <c r="BK146"/>
  <c r="J129"/>
  <c l="1" r="R126"/>
  <c r="R125"/>
  <c r="R124"/>
  <c r="BK145"/>
  <c r="J145"/>
  <c r="J100"/>
  <c r="T145"/>
  <c r="R149"/>
  <c r="P158"/>
  <c r="T158"/>
  <c r="P162"/>
  <c r="BK126"/>
  <c r="P145"/>
  <c r="P126"/>
  <c r="P125"/>
  <c r="P124"/>
  <c i="1" r="AU95"/>
  <c i="2" r="R145"/>
  <c r="P149"/>
  <c r="BK158"/>
  <c r="J158"/>
  <c r="J102"/>
  <c r="R158"/>
  <c r="T162"/>
  <c r="T126"/>
  <c r="T125"/>
  <c r="T124"/>
  <c r="BK149"/>
  <c r="J149"/>
  <c r="J101"/>
  <c r="T149"/>
  <c r="BK162"/>
  <c r="J162"/>
  <c r="J103"/>
  <c r="R162"/>
  <c r="BK143"/>
  <c r="J143"/>
  <c r="J99"/>
  <c r="BK169"/>
  <c r="J169"/>
  <c r="J104"/>
  <c r="J91"/>
  <c r="J92"/>
  <c r="BE127"/>
  <c r="BE132"/>
  <c r="BE142"/>
  <c r="BE147"/>
  <c r="BE148"/>
  <c r="BE150"/>
  <c r="BE151"/>
  <c r="BE152"/>
  <c r="BE153"/>
  <c r="BE154"/>
  <c r="BE156"/>
  <c r="BE157"/>
  <c r="BE159"/>
  <c r="BE160"/>
  <c r="BE161"/>
  <c r="E85"/>
  <c r="J89"/>
  <c r="F92"/>
  <c r="F120"/>
  <c r="BE128"/>
  <c r="BE133"/>
  <c r="BE136"/>
  <c r="BE137"/>
  <c r="BE138"/>
  <c r="BE139"/>
  <c r="BE140"/>
  <c r="BE141"/>
  <c r="BE144"/>
  <c r="BE146"/>
  <c r="BE129"/>
  <c r="BE130"/>
  <c r="BE131"/>
  <c r="BE134"/>
  <c r="BE135"/>
  <c r="BE163"/>
  <c r="BE164"/>
  <c r="BE165"/>
  <c r="BE166"/>
  <c r="BE167"/>
  <c r="BE168"/>
  <c r="BE170"/>
  <c r="BE155"/>
  <c r="F37"/>
  <c i="1" r="BD95"/>
  <c r="BD94"/>
  <c r="W33"/>
  <c i="2" r="F35"/>
  <c i="1" r="BB95"/>
  <c r="BB94"/>
  <c r="W31"/>
  <c i="2" r="J34"/>
  <c i="1" r="AW95"/>
  <c i="2" r="F36"/>
  <c i="1" r="BC95"/>
  <c r="BC94"/>
  <c r="W32"/>
  <c r="AU94"/>
  <c i="2" r="F34"/>
  <c i="1" r="BA95"/>
  <c r="BA94"/>
  <c r="W30"/>
  <c i="2" l="1" r="BK125"/>
  <c r="J125"/>
  <c r="J97"/>
  <c r="J126"/>
  <c r="J98"/>
  <c i="1" r="AY94"/>
  <c i="2" r="F33"/>
  <c i="1" r="AZ95"/>
  <c r="AZ94"/>
  <c r="W29"/>
  <c r="AW94"/>
  <c r="AK30"/>
  <c i="2" r="J33"/>
  <c i="1" r="AV95"/>
  <c r="AT95"/>
  <c r="AX94"/>
  <c i="2" l="1" r="BK124"/>
  <c r="J124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<sst xmlns="http://schemas.openxmlformats.org/spreadsheetml/2006/main">
  <si>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</si>
  <si>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</si>
  <si>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</si>
  <si>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</si>
  <si>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</si>
  <si>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{eab6bd81-81c2-4944-b2ec-9ae7f12137ec}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</si>
  <si>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</si>
  <si>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</si>
  <si>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</si>
  <si>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</si>
  <si>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</si>
  <si>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</si>
  <si>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</si>
  <si>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</si>
  <si>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Breclav_UP_DK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</si>
  <si>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</si>
  <si>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</si>
  <si>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Urgentní příjem - příprava</t>
  </si>
  <si>
    <t>KSO:</t>
  </si>
  <si>
    <t>CC-CZ:</t>
  </si>
  <si>
    <t>Místo:</t>
  </si>
  <si>
    <t xml:space="preserve"> </t>
  </si>
  <si>
    <t>Datum:</t>
  </si>
  <si>
    <t>5. 4. 2022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</si>
  <si>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</si>
  <si>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</si>
  <si>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</si>
  <si>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</si>
  <si>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</si>
  <si>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</si>
  <si>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</si>
  <si>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</si>
  <si>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</si>
  <si>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</si>
  <si>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</si>
  <si>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</si>
  <si>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</si>
  <si>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</si>
  <si>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</si>
  <si>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</si>
  <si>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</si>
  <si>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</si>
  <si>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</si>
  <si>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</si>
  <si>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</si>
  <si>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</si>
  <si>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</si>
  <si>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</si>
  <si>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</si>
  <si>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</si>
  <si>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</si>
  <si>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</si>
  <si>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</si>
  <si>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</si>
  <si>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</si>
  <si>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</si>
  <si>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</si>
  <si>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</si>
  <si>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</si>
  <si>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</si>
  <si>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</si>
  <si>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</si>
  <si>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</si>
  <si>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</si>
  <si>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</si>
  <si>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</si>
  <si>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</si>
  <si>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</si>
  <si>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</si>
  <si>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</si>
  <si>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</si>
  <si>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</si>
  <si>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</si>
  <si>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</si>
  <si>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</si>
  <si>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</si>
  <si>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</si>
  <si>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</si>
  <si>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</si>
  <si>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PŘÍPOJKA DEŠŤOVÉ KANALIZACE</t>
  </si>
  <si>
    <t>STA</t>
  </si>
  <si>
    <t>1</t>
  </si>
  <si>
    <t>{2c88ad5d-ce3a-4b4c-b9ea-1f5017dd63ec}</t>
  </si>
  <si>
    <t>2</t>
  </si>
  <si>
    <t>KRYCÍ LIST SOUPISU PRACÍ</t>
  </si>
  <si>
    <t>Objekt:</t>
  </si>
  <si>
    <t>IO 01 - PŘÍPOJKA DEŠŤOVÉ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</si>
  <si>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</si>
  <si>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</si>
  <si>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</si>
  <si>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</si>
  <si>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</si>
  <si>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</si>
  <si>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</si>
  <si>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</si>
  <si>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</si>
  <si>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</si>
  <si>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</si>
  <si>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</si>
  <si>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</si>
  <si>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</si>
  <si>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</si>
  <si>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</si>
  <si>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</si>
  <si>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</si>
  <si>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</si>
  <si>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</si>
  <si>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</si>
  <si>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</si>
  <si>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</si>
  <si>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</si>
  <si>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</si>
  <si>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</si>
  <si>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</si>
  <si>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</si>
  <si>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</si>
  <si>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</si>
  <si>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9</t>
  </si>
  <si>
    <t>K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</si>
  <si>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</si>
  <si>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</si>
  <si>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m2</t>
  </si>
  <si>
    <t>4</t>
  </si>
  <si>
    <t>60469978</t>
  </si>
  <si>
    <t>10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</si>
  <si>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</si>
  <si>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</si>
  <si>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756305611</t>
  </si>
  <si>
    <t>11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</si>
  <si>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</si>
  <si>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</si>
  <si>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-15568006</t>
  </si>
  <si>
    <t>12</t>
  </si>
  <si>
    <t>132254101</t>
  </si>
  <si>
    <t>Hloubení zapažených rýh šířky do 800 mm strojně s urovnáním dna do předepsaného profilu a spádu v hornině třídy těžitelnosti I skupiny 3 do 20 m3</t>
  </si>
  <si>
    <t>m3</t>
  </si>
  <si>
    <t>1532255527</t>
  </si>
  <si>
    <t>22</t>
  </si>
  <si>
    <t>151201101</t>
  </si>
  <si>
    <t>Zřízení pažení a rozepření stěn rýh pro podzemní vedení zátažné, hloubky do 2 m</t>
  </si>
  <si>
    <t>-1286440335</t>
  </si>
  <si>
    <t>23</t>
  </si>
  <si>
    <t>151201102</t>
  </si>
  <si>
    <t>Zřízení pažení a rozepření stěn rýh pro podzemní vedení zátažné, hloubky přes 2 do 4 m</t>
  </si>
  <si>
    <t>1345731445</t>
  </si>
  <si>
    <t>24</t>
  </si>
  <si>
    <t>151201111</t>
  </si>
  <si>
    <t>Odstranění pažení a rozepření stěn rýh pro podzemní vedení s uložením materiálu na vzdálenost do 3 m od kraje výkopu zátažné, hloubky do 2 m</t>
  </si>
  <si>
    <t>68579625</t>
  </si>
  <si>
    <t>25</t>
  </si>
  <si>
    <t>151201112</t>
  </si>
  <si>
    <t>Odstranění pažení a rozepření stěn rýh pro podzemní vedení s uložením materiálu na vzdálenost do 3 m od kraje výkopu zátažné, hloubky přes 2 do 4 m</t>
  </si>
  <si>
    <t>1308363278</t>
  </si>
  <si>
    <t>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</si>
  <si>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</si>
  <si>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</si>
  <si>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222811168</t>
  </si>
  <si>
    <t>14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</si>
  <si>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</si>
  <si>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</si>
  <si>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-294468126</t>
  </si>
  <si>
    <t>16</t>
  </si>
  <si>
    <t>171201221</t>
  </si>
  <si>
    <t>Poplatek za uložení stavebního odpadu na skládce (skládkovné) zeminy a kamení zatříděného do Katalogu odpadů pod kódem 17 05 04</t>
  </si>
  <si>
    <t>t</t>
  </si>
  <si>
    <t>1198177207</t>
  </si>
  <si>
    <t>171251201</t>
  </si>
  <si>
    <t>Uložení sypaniny na skládky nebo meziskládky bez hutnění s upravením uložené sypaniny do předepsaného tvaru</t>
  </si>
  <si>
    <t>-1774417014</t>
  </si>
  <si>
    <t>17</t>
  </si>
  <si>
    <t>M</t>
  </si>
  <si>
    <t>58331351</t>
  </si>
  <si>
    <t>kamenivo těžené drobné frakce 0/4</t>
  </si>
  <si>
    <t>8</t>
  </si>
  <si>
    <t>2115295329</t>
  </si>
  <si>
    <t>18</t>
  </si>
  <si>
    <t>58344171</t>
  </si>
  <si>
    <t>štěrkodrť frakce 0/32</t>
  </si>
  <si>
    <t>-318512527</t>
  </si>
  <si>
    <t>19</t>
  </si>
  <si>
    <t>174101101</t>
  </si>
  <si>
    <t>Zásyp sypaninou z jakékoliv horniny strojně s uložením výkopku ve vrstvách se zhutněním jam, šachet, rýh nebo kolem objektů v těchto vykopávkách</t>
  </si>
  <si>
    <t>-2037591199</t>
  </si>
  <si>
    <t>20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</si>
  <si>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</si>
  <si>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</si>
  <si>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-2110282949</t>
  </si>
  <si>
    <t>Vodorovné konstrukce</t>
  </si>
  <si>
    <t>451572111</t>
  </si>
  <si>
    <t>Lože pod potrubí, stoky a drobné objekty v otevřeném výkopu z kameniva drobného těženého 0 až 4 mm</t>
  </si>
  <si>
    <t>1888453455</t>
  </si>
  <si>
    <t>5</t>
  </si>
  <si>
    <t>Komunikace pozemní</t>
  </si>
  <si>
    <t>26</t>
  </si>
  <si>
    <t>566901143</t>
  </si>
  <si>
    <t>Vyspravení podkladu po překopech inženýrských sítí plochy do 15 m2 s rozprostřením a zhutněním kamenivem hrubým drceným tl. 200 mm</t>
  </si>
  <si>
    <t>-294121203</t>
  </si>
  <si>
    <t>27</t>
  </si>
  <si>
    <t>566901161</t>
  </si>
  <si>
    <t>Vyspravení podkladu po překopech inženýrských sítí plochy do 15 m2 s rozprostřením a zhutněním obalovaným kamenivem ACP (OK) tl. 100 mm</t>
  </si>
  <si>
    <t>1870750198</t>
  </si>
  <si>
    <t>28</t>
  </si>
  <si>
    <t>566901171</t>
  </si>
  <si>
    <t>Vyspravení podkladu po překopech inženýrských sítí plochy do 15 m2 s rozprostřením a zhutněním směsí zpevněnou cementem SC C 20/25 (PB I) tl. 100 mm</t>
  </si>
  <si>
    <t>2147089402</t>
  </si>
  <si>
    <t>Trubní vedení</t>
  </si>
  <si>
    <t>871315221</t>
  </si>
  <si>
    <t>Kanalizační potrubí z tvrdého PVC v otevřeném výkopu ve sklonu do 20 %, hladkého plnostěnného jednovrstvého, tuhost třídy SN 8 DN 160</t>
  </si>
  <si>
    <t>m</t>
  </si>
  <si>
    <t>1965114681</t>
  </si>
  <si>
    <t>877315211</t>
  </si>
  <si>
    <t xml:space="preserve">Montáž tvarovek na kanalizačním potrubí z trub z plastu  z tvrdého PVC nebo z polypropylenu v otevřeném výkopu jednoosých DN 160</t>
  </si>
  <si>
    <t>kus</t>
  </si>
  <si>
    <t>-513405137</t>
  </si>
  <si>
    <t>3</t>
  </si>
  <si>
    <t>28611361</t>
  </si>
  <si>
    <t>koleno kanalizační PVC KG 160x45°</t>
  </si>
  <si>
    <t>1682237494</t>
  </si>
  <si>
    <t>28611504</t>
  </si>
  <si>
    <t>redukce kanalizační PVC 160/110</t>
  </si>
  <si>
    <t>-329543982</t>
  </si>
  <si>
    <t>721249102</t>
  </si>
  <si>
    <t>Lapače střešních splavenin montáž lapačů střešních splavenin ostatních typů litinových DN 125</t>
  </si>
  <si>
    <t>-373197963</t>
  </si>
  <si>
    <t>6</t>
  </si>
  <si>
    <t>HLE.HL600NG</t>
  </si>
  <si>
    <t>Lapač střešních splavenin DN110/125 s pohledovými díly z litiny, s kloubem na odtoku, s košem pro zachytávání nečistot, nezámrzná ZU - suchá klapka, s čistícím víkem</t>
  </si>
  <si>
    <t>32</t>
  </si>
  <si>
    <t>1742410672</t>
  </si>
  <si>
    <t>7</t>
  </si>
  <si>
    <t>877355122.R</t>
  </si>
  <si>
    <t>Montáž navrtávací sedlové odbočky do potrubí BETON 300</t>
  </si>
  <si>
    <t>1130325937</t>
  </si>
  <si>
    <t>Sedlová odbočka</t>
  </si>
  <si>
    <t>odbočka sedlová kanalizace PP korugované DN 300/150</t>
  </si>
  <si>
    <t>-1178775969</t>
  </si>
  <si>
    <t>Ostatní konstrukce a práce, bourání</t>
  </si>
  <si>
    <t>29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</si>
  <si>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</si>
  <si>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</si>
  <si>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1801380082</t>
  </si>
  <si>
    <t>30</t>
  </si>
  <si>
    <t>919735112</t>
  </si>
  <si>
    <t xml:space="preserve">Řezání stávajícího živičného krytu nebo podkladu  hloubky přes 50 do 100 mm</t>
  </si>
  <si>
    <t>90402025</t>
  </si>
  <si>
    <t>31</t>
  </si>
  <si>
    <t>919735123</t>
  </si>
  <si>
    <t xml:space="preserve">Řezání stávajícího betonového krytu nebo podkladu  hloubky přes 100 do 150 mm</t>
  </si>
  <si>
    <t>1237684826</t>
  </si>
  <si>
    <t>997</t>
  </si>
  <si>
    <t>Přesun sutě</t>
  </si>
  <si>
    <t>997013861</t>
  </si>
  <si>
    <t>Poplatek za uložení stavebního odpadu na recyklační skládce (skládkovné) z prostého betonu zatříděného do Katalogu odpadů pod kódem 17 01 01</t>
  </si>
  <si>
    <t>-1865255414</t>
  </si>
  <si>
    <t>33</t>
  </si>
  <si>
    <t>997013873</t>
  </si>
  <si>
    <t>Poplatek za uložení stavebního odpadu na recyklační skládce (skládkovné) zeminy a kamení zatříděného do Katalogu odpadů pod kódem 17 05 04</t>
  </si>
  <si>
    <t>-1236255675</t>
  </si>
  <si>
    <t>34</t>
  </si>
  <si>
    <t>997013875</t>
  </si>
  <si>
    <t>Poplatek za uložení stavebního odpadu na recyklační skládce (skládkovné) asfaltového bez obsahu dehtu zatříděného do Katalogu odpadů pod kódem 17 03 02</t>
  </si>
  <si>
    <t>6927990</t>
  </si>
  <si>
    <t>35</t>
  </si>
  <si>
    <t>997221571</t>
  </si>
  <si>
    <t xml:space="preserve">Vodorovná doprava vybouraných hmot  bez naložení, ale se složením a s hrubým urovnáním na vzdálenost do 1 km</t>
  </si>
  <si>
    <t>554225285</t>
  </si>
  <si>
    <t>36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</si>
  <si>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</si>
  <si>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</si>
  <si>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523577857</t>
  </si>
  <si>
    <t>37</t>
  </si>
  <si>
    <t>997221612</t>
  </si>
  <si>
    <t xml:space="preserve">Nakládání na dopravní prostředky  pro vodorovnou dopravu vybouraných hmot</t>
  </si>
  <si>
    <t>-1077573871</t>
  </si>
  <si>
    <t>998</t>
  </si>
  <si>
    <t>Přesun hmot</t>
  </si>
  <si>
    <t>38</t>
  </si>
  <si>
    <t>998276101</t>
  </si>
  <si>
    <t>Přesun hmot pro trubní vedení hloubené z trub z plastických hmot nebo sklolaminátových pro vodovody nebo kanalizace v otevřeném výkopu dopravní vzdálenost do 15 m</t>
  </si>
  <si>
    <t>1120342478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</si>
</sst>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Breclav_UP_DK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Urgentní příjem - příprava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5. 4. 2022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'IO 01 - PŘÍPOJKA DEŠŤOVÉ 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'IO 01 - PŘÍPOJKA DEŠŤOVÉ ...'!P124</f>
        <v>0</v>
      </c>
      <c r="AV95" s="125">
        <f>'IO 01 - PŘÍPOJKA DEŠŤOVÉ ...'!J33</f>
        <v>0</v>
      </c>
      <c r="AW95" s="125">
        <f>'IO 01 - PŘÍPOJKA DEŠŤOVÉ ...'!J34</f>
        <v>0</v>
      </c>
      <c r="AX95" s="125">
        <f>'IO 01 - PŘÍPOJKA DEŠŤOVÉ ...'!J35</f>
        <v>0</v>
      </c>
      <c r="AY95" s="125">
        <f>'IO 01 - PŘÍPOJKA DEŠŤOVÉ ...'!J36</f>
        <v>0</v>
      </c>
      <c r="AZ95" s="125">
        <f>'IO 01 - PŘÍPOJKA DEŠŤOVÉ ...'!F33</f>
        <v>0</v>
      </c>
      <c r="BA95" s="125">
        <f>'IO 01 - PŘÍPOJKA DEŠŤOVÉ ...'!F34</f>
        <v>0</v>
      </c>
      <c r="BB95" s="125">
        <f>'IO 01 - PŘÍPOJKA DEŠŤOVÉ ...'!F35</f>
        <v>0</v>
      </c>
      <c r="BC95" s="125">
        <f>'IO 01 - PŘÍPOJKA DEŠŤOVÉ ...'!F36</f>
        <v>0</v>
      </c>
      <c r="BD95" s="127">
        <f>'IO 01 - PŘÍPOJKA DEŠŤOVÉ 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bIVL62q/EUu5eBjYFvk9GG9Uc5TQ8Fjo2l7WtCMlDnYk3cIrihD9HEquCvY1vDmYsuiLvjRe2CxqqbLdCEJfsg==" hashValue="EBOHcC4uMwP6DKQ+ecga8GeXCm/cJNiYTM/IZclULt8uLw6DEAsus5ucRA/8ndrnUgcNgrZWp5S3UcAfkyJqi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IO 01 - PŘÍPOJKA DEŠŤ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Urgentní příjem - příprava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5. 4. 2022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ROUND((SUM(BE124:BE170)),  2)</f>
        <v>0</v>
      </c>
      <c r="G33" s="35"/>
      <c r="H33" s="35"/>
      <c r="I33" s="148">
        <v>0.20999999999999999</v>
      </c>
      <c r="J33" s="147">
        <f>ROUND(((SUM(BE124:BE170))*I33),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ROUND((SUM(BF124:BF170)),  2)</f>
        <v>0</v>
      </c>
      <c r="G34" s="35"/>
      <c r="H34" s="35"/>
      <c r="I34" s="148">
        <v>0.14999999999999999</v>
      </c>
      <c r="J34" s="147">
        <f>ROUND(((SUM(BF124:BF170))*I34),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ROUND((SUM(BG124:BG170)),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ROUND((SUM(BH124:BH170)),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ROUND((SUM(BI124:BI170)),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Urgentní příjem - příprava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IO 01 - PŘÍPOJKA DEŠŤOVÉ KANALIZACE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5. 4. 2022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90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J125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J126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J143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J145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96</v>
      </c>
      <c r="E101" s="181"/>
      <c r="F101" s="181"/>
      <c r="G101" s="181"/>
      <c r="H101" s="181"/>
      <c r="I101" s="181"/>
      <c r="J101" s="182">
        <f>J149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97</v>
      </c>
      <c r="E102" s="181"/>
      <c r="F102" s="181"/>
      <c r="G102" s="181"/>
      <c r="H102" s="181"/>
      <c r="I102" s="181"/>
      <c r="J102" s="182">
        <f>J158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J162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99</v>
      </c>
      <c r="E104" s="181"/>
      <c r="F104" s="181"/>
      <c r="G104" s="181"/>
      <c r="H104" s="181"/>
      <c r="I104" s="181"/>
      <c r="J104" s="182">
        <f>J169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100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67" t="str">
        <f>E7</f>
        <v>Urgentní příjem - příprava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85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IO 01 - PŘÍPOJKA DEŠŤOVÉ KANALIZACE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29" t="s">
        <v>22</v>
      </c>
      <c r="J118" s="76" t="str">
        <f>IF(J12="","",J12)</f>
        <v>5. 4. 2022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29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31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4"/>
      <c r="B123" s="185"/>
      <c r="C123" s="186" t="s">
        <v>101</v>
      </c>
      <c r="D123" s="187" t="s">
        <v>58</v>
      </c>
      <c r="E123" s="187" t="s">
        <v>54</v>
      </c>
      <c r="F123" s="187" t="s">
        <v>55</v>
      </c>
      <c r="G123" s="187" t="s">
        <v>102</v>
      </c>
      <c r="H123" s="187" t="s">
        <v>103</v>
      </c>
      <c r="I123" s="187" t="s">
        <v>104</v>
      </c>
      <c r="J123" s="188" t="s">
        <v>89</v>
      </c>
      <c r="K123" s="189" t="s">
        <v>105</v>
      </c>
      <c r="L123" s="190"/>
      <c r="M123" s="97" t="s">
        <v>1</v>
      </c>
      <c r="N123" s="98" t="s">
        <v>37</v>
      </c>
      <c r="O123" s="98" t="s">
        <v>106</v>
      </c>
      <c r="P123" s="98" t="s">
        <v>107</v>
      </c>
      <c r="Q123" s="98" t="s">
        <v>108</v>
      </c>
      <c r="R123" s="98" t="s">
        <v>109</v>
      </c>
      <c r="S123" s="98" t="s">
        <v>110</v>
      </c>
      <c r="T123" s="99" t="s">
        <v>111</v>
      </c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</row>
    <row r="124" s="2" customFormat="1" ht="22.8" customHeight="1">
      <c r="A124" s="35"/>
      <c r="B124" s="36"/>
      <c r="C124" s="104" t="s">
        <v>112</v>
      </c>
      <c r="D124" s="37"/>
      <c r="E124" s="37"/>
      <c r="F124" s="37"/>
      <c r="G124" s="37"/>
      <c r="H124" s="37"/>
      <c r="I124" s="37"/>
      <c r="J124" s="191">
        <f>BK124</f>
        <v>0</v>
      </c>
      <c r="K124" s="37"/>
      <c r="L124" s="41"/>
      <c r="M124" s="100"/>
      <c r="N124" s="192"/>
      <c r="O124" s="101"/>
      <c r="P124" s="193">
        <f>P125</f>
        <v>0</v>
      </c>
      <c r="Q124" s="101"/>
      <c r="R124" s="193">
        <f>R125</f>
        <v>23.174317000000002</v>
      </c>
      <c r="S124" s="101"/>
      <c r="T124" s="194">
        <f>T125</f>
        <v>8.7675000000000001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91</v>
      </c>
      <c r="BK124" s="195">
        <f>BK125</f>
        <v>0</v>
      </c>
    </row>
    <row r="125" s="12" customFormat="1" ht="25.92" customHeight="1">
      <c r="A125" s="12"/>
      <c r="B125" s="196"/>
      <c r="C125" s="197"/>
      <c r="D125" s="198" t="s">
        <v>72</v>
      </c>
      <c r="E125" s="199" t="s">
        <v>113</v>
      </c>
      <c r="F125" s="199" t="s">
        <v>114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P126+P143+P145+P149+P158+P162+P169</f>
        <v>0</v>
      </c>
      <c r="Q125" s="204"/>
      <c r="R125" s="205">
        <f>R126+R143+R145+R149+R158+R162+R169</f>
        <v>23.174317000000002</v>
      </c>
      <c r="S125" s="204"/>
      <c r="T125" s="206">
        <f>T126+T143+T145+T149+T158+T162+T169</f>
        <v>8.7675000000000001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81</v>
      </c>
      <c r="AT125" s="208" t="s">
        <v>72</v>
      </c>
      <c r="AU125" s="208" t="s">
        <v>73</v>
      </c>
      <c r="AY125" s="207" t="s">
        <v>115</v>
      </c>
      <c r="BK125" s="209">
        <f>BK126+BK143+BK145+BK149+BK158+BK162+BK169</f>
        <v>0</v>
      </c>
    </row>
    <row r="126" s="12" customFormat="1" ht="22.8" customHeight="1">
      <c r="A126" s="12"/>
      <c r="B126" s="196"/>
      <c r="C126" s="197"/>
      <c r="D126" s="198" t="s">
        <v>72</v>
      </c>
      <c r="E126" s="210" t="s">
        <v>81</v>
      </c>
      <c r="F126" s="210" t="s">
        <v>116</v>
      </c>
      <c r="G126" s="197"/>
      <c r="H126" s="197"/>
      <c r="I126" s="200"/>
      <c r="J126" s="211">
        <f>BK126</f>
        <v>0</v>
      </c>
      <c r="K126" s="197"/>
      <c r="L126" s="202"/>
      <c r="M126" s="203"/>
      <c r="N126" s="204"/>
      <c r="O126" s="204"/>
      <c r="P126" s="205">
        <f>SUM(P127:P142)</f>
        <v>0</v>
      </c>
      <c r="Q126" s="204"/>
      <c r="R126" s="205">
        <f>SUM(R127:R142)</f>
        <v>13.747517</v>
      </c>
      <c r="S126" s="204"/>
      <c r="T126" s="206">
        <f>SUM(T127:T142)</f>
        <v>8.7675000000000001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7" t="s">
        <v>81</v>
      </c>
      <c r="AT126" s="208" t="s">
        <v>72</v>
      </c>
      <c r="AU126" s="208" t="s">
        <v>81</v>
      </c>
      <c r="AY126" s="207" t="s">
        <v>115</v>
      </c>
      <c r="BK126" s="209">
        <f>SUM(BK127:BK142)</f>
        <v>0</v>
      </c>
    </row>
    <row r="127" s="2" customFormat="1" ht="66.75" customHeight="1">
      <c r="A127" s="35"/>
      <c r="B127" s="36"/>
      <c r="C127" s="212" t="s">
        <v>117</v>
      </c>
      <c r="D127" s="212" t="s">
        <v>118</v>
      </c>
      <c r="E127" s="213" t="s">
        <v>119</v>
      </c>
      <c r="F127" s="214" t="s">
        <v>120</v>
      </c>
      <c r="G127" s="215" t="s">
        <v>121</v>
      </c>
      <c r="H127" s="216">
        <v>10.5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38</v>
      </c>
      <c r="O127" s="88"/>
      <c r="P127" s="222">
        <f>O127*H127</f>
        <v>0</v>
      </c>
      <c r="Q127" s="222">
        <v>0</v>
      </c>
      <c r="R127" s="222">
        <f>Q127*H127</f>
        <v>0</v>
      </c>
      <c r="S127" s="222">
        <v>0.28999999999999998</v>
      </c>
      <c r="T127" s="223">
        <f>S127*H127</f>
        <v>3.0449999999999999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4" t="s">
        <v>122</v>
      </c>
      <c r="AT127" s="224" t="s">
        <v>118</v>
      </c>
      <c r="AU127" s="224" t="s">
        <v>83</v>
      </c>
      <c r="AY127" s="14" t="s">
        <v>115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4" t="s">
        <v>81</v>
      </c>
      <c r="BK127" s="225">
        <f>ROUND(I127*H127,2)</f>
        <v>0</v>
      </c>
      <c r="BL127" s="14" t="s">
        <v>122</v>
      </c>
      <c r="BM127" s="224" t="s">
        <v>123</v>
      </c>
    </row>
    <row r="128" s="2" customFormat="1" ht="62.7" customHeight="1">
      <c r="A128" s="35"/>
      <c r="B128" s="36"/>
      <c r="C128" s="212" t="s">
        <v>124</v>
      </c>
      <c r="D128" s="212" t="s">
        <v>118</v>
      </c>
      <c r="E128" s="213" t="s">
        <v>125</v>
      </c>
      <c r="F128" s="214" t="s">
        <v>126</v>
      </c>
      <c r="G128" s="215" t="s">
        <v>121</v>
      </c>
      <c r="H128" s="216">
        <v>10.5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38</v>
      </c>
      <c r="O128" s="88"/>
      <c r="P128" s="222">
        <f>O128*H128</f>
        <v>0</v>
      </c>
      <c r="Q128" s="222">
        <v>0</v>
      </c>
      <c r="R128" s="222">
        <f>Q128*H128</f>
        <v>0</v>
      </c>
      <c r="S128" s="222">
        <v>0.32500000000000001</v>
      </c>
      <c r="T128" s="223">
        <f>S128*H128</f>
        <v>3.4125000000000001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122</v>
      </c>
      <c r="AT128" s="224" t="s">
        <v>118</v>
      </c>
      <c r="AU128" s="224" t="s">
        <v>83</v>
      </c>
      <c r="AY128" s="14" t="s">
        <v>115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81</v>
      </c>
      <c r="BK128" s="225">
        <f>ROUND(I128*H128,2)</f>
        <v>0</v>
      </c>
      <c r="BL128" s="14" t="s">
        <v>122</v>
      </c>
      <c r="BM128" s="224" t="s">
        <v>127</v>
      </c>
    </row>
    <row r="129" s="2" customFormat="1" ht="55.5" customHeight="1">
      <c r="A129" s="35"/>
      <c r="B129" s="36"/>
      <c r="C129" s="212" t="s">
        <v>128</v>
      </c>
      <c r="D129" s="212" t="s">
        <v>118</v>
      </c>
      <c r="E129" s="213" t="s">
        <v>129</v>
      </c>
      <c r="F129" s="214" t="s">
        <v>130</v>
      </c>
      <c r="G129" s="215" t="s">
        <v>121</v>
      </c>
      <c r="H129" s="216">
        <v>10.5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38</v>
      </c>
      <c r="O129" s="88"/>
      <c r="P129" s="222">
        <f>O129*H129</f>
        <v>0</v>
      </c>
      <c r="Q129" s="222">
        <v>0</v>
      </c>
      <c r="R129" s="222">
        <f>Q129*H129</f>
        <v>0</v>
      </c>
      <c r="S129" s="222">
        <v>0.22</v>
      </c>
      <c r="T129" s="223">
        <f>S129*H129</f>
        <v>2.3100000000000001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4" t="s">
        <v>122</v>
      </c>
      <c r="AT129" s="224" t="s">
        <v>118</v>
      </c>
      <c r="AU129" s="224" t="s">
        <v>83</v>
      </c>
      <c r="AY129" s="14" t="s">
        <v>115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4" t="s">
        <v>81</v>
      </c>
      <c r="BK129" s="225">
        <f>ROUND(I129*H129,2)</f>
        <v>0</v>
      </c>
      <c r="BL129" s="14" t="s">
        <v>122</v>
      </c>
      <c r="BM129" s="224" t="s">
        <v>131</v>
      </c>
    </row>
    <row r="130" s="2" customFormat="1" ht="44.25" customHeight="1">
      <c r="A130" s="35"/>
      <c r="B130" s="36"/>
      <c r="C130" s="212" t="s">
        <v>132</v>
      </c>
      <c r="D130" s="212" t="s">
        <v>118</v>
      </c>
      <c r="E130" s="213" t="s">
        <v>133</v>
      </c>
      <c r="F130" s="214" t="s">
        <v>134</v>
      </c>
      <c r="G130" s="215" t="s">
        <v>135</v>
      </c>
      <c r="H130" s="216">
        <v>8.3200000000000003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38</v>
      </c>
      <c r="O130" s="88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122</v>
      </c>
      <c r="AT130" s="224" t="s">
        <v>118</v>
      </c>
      <c r="AU130" s="224" t="s">
        <v>83</v>
      </c>
      <c r="AY130" s="14" t="s">
        <v>115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81</v>
      </c>
      <c r="BK130" s="225">
        <f>ROUND(I130*H130,2)</f>
        <v>0</v>
      </c>
      <c r="BL130" s="14" t="s">
        <v>122</v>
      </c>
      <c r="BM130" s="224" t="s">
        <v>136</v>
      </c>
    </row>
    <row r="131" s="2" customFormat="1" ht="24.15" customHeight="1">
      <c r="A131" s="35"/>
      <c r="B131" s="36"/>
      <c r="C131" s="212" t="s">
        <v>137</v>
      </c>
      <c r="D131" s="212" t="s">
        <v>118</v>
      </c>
      <c r="E131" s="213" t="s">
        <v>138</v>
      </c>
      <c r="F131" s="214" t="s">
        <v>139</v>
      </c>
      <c r="G131" s="215" t="s">
        <v>121</v>
      </c>
      <c r="H131" s="216">
        <v>11.300000000000001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38</v>
      </c>
      <c r="O131" s="88"/>
      <c r="P131" s="222">
        <f>O131*H131</f>
        <v>0</v>
      </c>
      <c r="Q131" s="222">
        <v>0.00199</v>
      </c>
      <c r="R131" s="222">
        <f>Q131*H131</f>
        <v>0.022487</v>
      </c>
      <c r="S131" s="222">
        <v>0</v>
      </c>
      <c r="T131" s="22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4" t="s">
        <v>122</v>
      </c>
      <c r="AT131" s="224" t="s">
        <v>118</v>
      </c>
      <c r="AU131" s="224" t="s">
        <v>83</v>
      </c>
      <c r="AY131" s="14" t="s">
        <v>115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4" t="s">
        <v>81</v>
      </c>
      <c r="BK131" s="225">
        <f>ROUND(I131*H131,2)</f>
        <v>0</v>
      </c>
      <c r="BL131" s="14" t="s">
        <v>122</v>
      </c>
      <c r="BM131" s="224" t="s">
        <v>140</v>
      </c>
    </row>
    <row r="132" s="2" customFormat="1" ht="33" customHeight="1">
      <c r="A132" s="35"/>
      <c r="B132" s="36"/>
      <c r="C132" s="212" t="s">
        <v>141</v>
      </c>
      <c r="D132" s="212" t="s">
        <v>118</v>
      </c>
      <c r="E132" s="213" t="s">
        <v>142</v>
      </c>
      <c r="F132" s="214" t="s">
        <v>143</v>
      </c>
      <c r="G132" s="215" t="s">
        <v>121</v>
      </c>
      <c r="H132" s="216">
        <v>3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38</v>
      </c>
      <c r="O132" s="88"/>
      <c r="P132" s="222">
        <f>O132*H132</f>
        <v>0</v>
      </c>
      <c r="Q132" s="222">
        <v>0.0020100000000000001</v>
      </c>
      <c r="R132" s="222">
        <f>Q132*H132</f>
        <v>0.0060300000000000006</v>
      </c>
      <c r="S132" s="222">
        <v>0</v>
      </c>
      <c r="T132" s="22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122</v>
      </c>
      <c r="AT132" s="224" t="s">
        <v>118</v>
      </c>
      <c r="AU132" s="224" t="s">
        <v>83</v>
      </c>
      <c r="AY132" s="14" t="s">
        <v>115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81</v>
      </c>
      <c r="BK132" s="225">
        <f>ROUND(I132*H132,2)</f>
        <v>0</v>
      </c>
      <c r="BL132" s="14" t="s">
        <v>122</v>
      </c>
      <c r="BM132" s="224" t="s">
        <v>144</v>
      </c>
    </row>
    <row r="133" s="2" customFormat="1" ht="44.25" customHeight="1">
      <c r="A133" s="35"/>
      <c r="B133" s="36"/>
      <c r="C133" s="212" t="s">
        <v>145</v>
      </c>
      <c r="D133" s="212" t="s">
        <v>118</v>
      </c>
      <c r="E133" s="213" t="s">
        <v>146</v>
      </c>
      <c r="F133" s="214" t="s">
        <v>147</v>
      </c>
      <c r="G133" s="215" t="s">
        <v>121</v>
      </c>
      <c r="H133" s="216">
        <v>11.300000000000001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38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122</v>
      </c>
      <c r="AT133" s="224" t="s">
        <v>118</v>
      </c>
      <c r="AU133" s="224" t="s">
        <v>83</v>
      </c>
      <c r="AY133" s="14" t="s">
        <v>115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81</v>
      </c>
      <c r="BK133" s="225">
        <f>ROUND(I133*H133,2)</f>
        <v>0</v>
      </c>
      <c r="BL133" s="14" t="s">
        <v>122</v>
      </c>
      <c r="BM133" s="224" t="s">
        <v>148</v>
      </c>
    </row>
    <row r="134" s="2" customFormat="1" ht="44.25" customHeight="1">
      <c r="A134" s="35"/>
      <c r="B134" s="36"/>
      <c r="C134" s="212" t="s">
        <v>149</v>
      </c>
      <c r="D134" s="212" t="s">
        <v>118</v>
      </c>
      <c r="E134" s="213" t="s">
        <v>150</v>
      </c>
      <c r="F134" s="214" t="s">
        <v>151</v>
      </c>
      <c r="G134" s="215" t="s">
        <v>121</v>
      </c>
      <c r="H134" s="216">
        <v>3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38</v>
      </c>
      <c r="O134" s="88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122</v>
      </c>
      <c r="AT134" s="224" t="s">
        <v>118</v>
      </c>
      <c r="AU134" s="224" t="s">
        <v>83</v>
      </c>
      <c r="AY134" s="14" t="s">
        <v>115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81</v>
      </c>
      <c r="BK134" s="225">
        <f>ROUND(I134*H134,2)</f>
        <v>0</v>
      </c>
      <c r="BL134" s="14" t="s">
        <v>122</v>
      </c>
      <c r="BM134" s="224" t="s">
        <v>152</v>
      </c>
    </row>
    <row r="135" s="2" customFormat="1" ht="62.7" customHeight="1">
      <c r="A135" s="35"/>
      <c r="B135" s="36"/>
      <c r="C135" s="212" t="s">
        <v>153</v>
      </c>
      <c r="D135" s="212" t="s">
        <v>118</v>
      </c>
      <c r="E135" s="213" t="s">
        <v>154</v>
      </c>
      <c r="F135" s="214" t="s">
        <v>155</v>
      </c>
      <c r="G135" s="215" t="s">
        <v>135</v>
      </c>
      <c r="H135" s="216">
        <v>8.3200000000000003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38</v>
      </c>
      <c r="O135" s="88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122</v>
      </c>
      <c r="AT135" s="224" t="s">
        <v>118</v>
      </c>
      <c r="AU135" s="224" t="s">
        <v>83</v>
      </c>
      <c r="AY135" s="14" t="s">
        <v>115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81</v>
      </c>
      <c r="BK135" s="225">
        <f>ROUND(I135*H135,2)</f>
        <v>0</v>
      </c>
      <c r="BL135" s="14" t="s">
        <v>122</v>
      </c>
      <c r="BM135" s="224" t="s">
        <v>156</v>
      </c>
    </row>
    <row r="136" s="2" customFormat="1" ht="66.75" customHeight="1">
      <c r="A136" s="35"/>
      <c r="B136" s="36"/>
      <c r="C136" s="212" t="s">
        <v>157</v>
      </c>
      <c r="D136" s="212" t="s">
        <v>118</v>
      </c>
      <c r="E136" s="213" t="s">
        <v>158</v>
      </c>
      <c r="F136" s="214" t="s">
        <v>159</v>
      </c>
      <c r="G136" s="215" t="s">
        <v>135</v>
      </c>
      <c r="H136" s="216">
        <v>166.40000000000001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38</v>
      </c>
      <c r="O136" s="88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122</v>
      </c>
      <c r="AT136" s="224" t="s">
        <v>118</v>
      </c>
      <c r="AU136" s="224" t="s">
        <v>83</v>
      </c>
      <c r="AY136" s="14" t="s">
        <v>115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81</v>
      </c>
      <c r="BK136" s="225">
        <f>ROUND(I136*H136,2)</f>
        <v>0</v>
      </c>
      <c r="BL136" s="14" t="s">
        <v>122</v>
      </c>
      <c r="BM136" s="224" t="s">
        <v>160</v>
      </c>
    </row>
    <row r="137" s="2" customFormat="1" ht="44.25" customHeight="1">
      <c r="A137" s="35"/>
      <c r="B137" s="36"/>
      <c r="C137" s="212" t="s">
        <v>161</v>
      </c>
      <c r="D137" s="212" t="s">
        <v>118</v>
      </c>
      <c r="E137" s="213" t="s">
        <v>162</v>
      </c>
      <c r="F137" s="214" t="s">
        <v>163</v>
      </c>
      <c r="G137" s="215" t="s">
        <v>164</v>
      </c>
      <c r="H137" s="216">
        <v>8.3200000000000003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38</v>
      </c>
      <c r="O137" s="88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122</v>
      </c>
      <c r="AT137" s="224" t="s">
        <v>118</v>
      </c>
      <c r="AU137" s="224" t="s">
        <v>83</v>
      </c>
      <c r="AY137" s="14" t="s">
        <v>115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81</v>
      </c>
      <c r="BK137" s="225">
        <f>ROUND(I137*H137,2)</f>
        <v>0</v>
      </c>
      <c r="BL137" s="14" t="s">
        <v>122</v>
      </c>
      <c r="BM137" s="224" t="s">
        <v>165</v>
      </c>
    </row>
    <row r="138" s="2" customFormat="1" ht="37.8" customHeight="1">
      <c r="A138" s="35"/>
      <c r="B138" s="36"/>
      <c r="C138" s="212" t="s">
        <v>8</v>
      </c>
      <c r="D138" s="212" t="s">
        <v>118</v>
      </c>
      <c r="E138" s="213" t="s">
        <v>166</v>
      </c>
      <c r="F138" s="214" t="s">
        <v>167</v>
      </c>
      <c r="G138" s="215" t="s">
        <v>135</v>
      </c>
      <c r="H138" s="216">
        <v>12.48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38</v>
      </c>
      <c r="O138" s="88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122</v>
      </c>
      <c r="AT138" s="224" t="s">
        <v>118</v>
      </c>
      <c r="AU138" s="224" t="s">
        <v>83</v>
      </c>
      <c r="AY138" s="14" t="s">
        <v>115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81</v>
      </c>
      <c r="BK138" s="225">
        <f>ROUND(I138*H138,2)</f>
        <v>0</v>
      </c>
      <c r="BL138" s="14" t="s">
        <v>122</v>
      </c>
      <c r="BM138" s="224" t="s">
        <v>168</v>
      </c>
    </row>
    <row r="139" s="2" customFormat="1" ht="16.5" customHeight="1">
      <c r="A139" s="35"/>
      <c r="B139" s="36"/>
      <c r="C139" s="226" t="s">
        <v>169</v>
      </c>
      <c r="D139" s="226" t="s">
        <v>170</v>
      </c>
      <c r="E139" s="227" t="s">
        <v>171</v>
      </c>
      <c r="F139" s="228" t="s">
        <v>172</v>
      </c>
      <c r="G139" s="229" t="s">
        <v>164</v>
      </c>
      <c r="H139" s="230">
        <v>4.7190000000000003</v>
      </c>
      <c r="I139" s="231"/>
      <c r="J139" s="232">
        <f>ROUND(I139*H139,2)</f>
        <v>0</v>
      </c>
      <c r="K139" s="233"/>
      <c r="L139" s="234"/>
      <c r="M139" s="235" t="s">
        <v>1</v>
      </c>
      <c r="N139" s="236" t="s">
        <v>38</v>
      </c>
      <c r="O139" s="88"/>
      <c r="P139" s="222">
        <f>O139*H139</f>
        <v>0</v>
      </c>
      <c r="Q139" s="222">
        <v>1</v>
      </c>
      <c r="R139" s="222">
        <f>Q139*H139</f>
        <v>4.7190000000000003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173</v>
      </c>
      <c r="AT139" s="224" t="s">
        <v>170</v>
      </c>
      <c r="AU139" s="224" t="s">
        <v>83</v>
      </c>
      <c r="AY139" s="14" t="s">
        <v>115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81</v>
      </c>
      <c r="BK139" s="225">
        <f>ROUND(I139*H139,2)</f>
        <v>0</v>
      </c>
      <c r="BL139" s="14" t="s">
        <v>122</v>
      </c>
      <c r="BM139" s="224" t="s">
        <v>174</v>
      </c>
    </row>
    <row r="140" s="2" customFormat="1" ht="16.5" customHeight="1">
      <c r="A140" s="35"/>
      <c r="B140" s="36"/>
      <c r="C140" s="226" t="s">
        <v>175</v>
      </c>
      <c r="D140" s="226" t="s">
        <v>170</v>
      </c>
      <c r="E140" s="227" t="s">
        <v>176</v>
      </c>
      <c r="F140" s="228" t="s">
        <v>177</v>
      </c>
      <c r="G140" s="229" t="s">
        <v>164</v>
      </c>
      <c r="H140" s="230">
        <v>9</v>
      </c>
      <c r="I140" s="231"/>
      <c r="J140" s="232">
        <f>ROUND(I140*H140,2)</f>
        <v>0</v>
      </c>
      <c r="K140" s="233"/>
      <c r="L140" s="234"/>
      <c r="M140" s="235" t="s">
        <v>1</v>
      </c>
      <c r="N140" s="236" t="s">
        <v>38</v>
      </c>
      <c r="O140" s="88"/>
      <c r="P140" s="222">
        <f>O140*H140</f>
        <v>0</v>
      </c>
      <c r="Q140" s="222">
        <v>1</v>
      </c>
      <c r="R140" s="222">
        <f>Q140*H140</f>
        <v>9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173</v>
      </c>
      <c r="AT140" s="224" t="s">
        <v>170</v>
      </c>
      <c r="AU140" s="224" t="s">
        <v>83</v>
      </c>
      <c r="AY140" s="14" t="s">
        <v>115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81</v>
      </c>
      <c r="BK140" s="225">
        <f>ROUND(I140*H140,2)</f>
        <v>0</v>
      </c>
      <c r="BL140" s="14" t="s">
        <v>122</v>
      </c>
      <c r="BM140" s="224" t="s">
        <v>178</v>
      </c>
    </row>
    <row r="141" s="2" customFormat="1" ht="44.25" customHeight="1">
      <c r="A141" s="35"/>
      <c r="B141" s="36"/>
      <c r="C141" s="212" t="s">
        <v>179</v>
      </c>
      <c r="D141" s="212" t="s">
        <v>118</v>
      </c>
      <c r="E141" s="213" t="s">
        <v>180</v>
      </c>
      <c r="F141" s="214" t="s">
        <v>181</v>
      </c>
      <c r="G141" s="215" t="s">
        <v>135</v>
      </c>
      <c r="H141" s="216">
        <v>5.46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38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122</v>
      </c>
      <c r="AT141" s="224" t="s">
        <v>118</v>
      </c>
      <c r="AU141" s="224" t="s">
        <v>83</v>
      </c>
      <c r="AY141" s="14" t="s">
        <v>115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81</v>
      </c>
      <c r="BK141" s="225">
        <f>ROUND(I141*H141,2)</f>
        <v>0</v>
      </c>
      <c r="BL141" s="14" t="s">
        <v>122</v>
      </c>
      <c r="BM141" s="224" t="s">
        <v>182</v>
      </c>
    </row>
    <row r="142" s="2" customFormat="1" ht="66.75" customHeight="1">
      <c r="A142" s="35"/>
      <c r="B142" s="36"/>
      <c r="C142" s="212" t="s">
        <v>183</v>
      </c>
      <c r="D142" s="212" t="s">
        <v>118</v>
      </c>
      <c r="E142" s="213" t="s">
        <v>184</v>
      </c>
      <c r="F142" s="214" t="s">
        <v>185</v>
      </c>
      <c r="G142" s="215" t="s">
        <v>135</v>
      </c>
      <c r="H142" s="216">
        <v>2.3399999999999999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38</v>
      </c>
      <c r="O142" s="88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122</v>
      </c>
      <c r="AT142" s="224" t="s">
        <v>118</v>
      </c>
      <c r="AU142" s="224" t="s">
        <v>83</v>
      </c>
      <c r="AY142" s="14" t="s">
        <v>115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81</v>
      </c>
      <c r="BK142" s="225">
        <f>ROUND(I142*H142,2)</f>
        <v>0</v>
      </c>
      <c r="BL142" s="14" t="s">
        <v>122</v>
      </c>
      <c r="BM142" s="224" t="s">
        <v>186</v>
      </c>
    </row>
    <row r="143" s="12" customFormat="1" ht="22.8" customHeight="1">
      <c r="A143" s="12"/>
      <c r="B143" s="196"/>
      <c r="C143" s="197"/>
      <c r="D143" s="198" t="s">
        <v>72</v>
      </c>
      <c r="E143" s="210" t="s">
        <v>122</v>
      </c>
      <c r="F143" s="210" t="s">
        <v>187</v>
      </c>
      <c r="G143" s="197"/>
      <c r="H143" s="197"/>
      <c r="I143" s="200"/>
      <c r="J143" s="211">
        <f>BK143</f>
        <v>0</v>
      </c>
      <c r="K143" s="197"/>
      <c r="L143" s="202"/>
      <c r="M143" s="203"/>
      <c r="N143" s="204"/>
      <c r="O143" s="204"/>
      <c r="P143" s="205">
        <f>P144</f>
        <v>0</v>
      </c>
      <c r="Q143" s="204"/>
      <c r="R143" s="205">
        <f>R144</f>
        <v>0</v>
      </c>
      <c r="S143" s="204"/>
      <c r="T143" s="206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7" t="s">
        <v>81</v>
      </c>
      <c r="AT143" s="208" t="s">
        <v>72</v>
      </c>
      <c r="AU143" s="208" t="s">
        <v>81</v>
      </c>
      <c r="AY143" s="207" t="s">
        <v>115</v>
      </c>
      <c r="BK143" s="209">
        <f>BK144</f>
        <v>0</v>
      </c>
    </row>
    <row r="144" s="2" customFormat="1" ht="33" customHeight="1">
      <c r="A144" s="35"/>
      <c r="B144" s="36"/>
      <c r="C144" s="212" t="s">
        <v>7</v>
      </c>
      <c r="D144" s="212" t="s">
        <v>118</v>
      </c>
      <c r="E144" s="213" t="s">
        <v>188</v>
      </c>
      <c r="F144" s="214" t="s">
        <v>189</v>
      </c>
      <c r="G144" s="215" t="s">
        <v>135</v>
      </c>
      <c r="H144" s="216">
        <v>0.52000000000000002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38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122</v>
      </c>
      <c r="AT144" s="224" t="s">
        <v>118</v>
      </c>
      <c r="AU144" s="224" t="s">
        <v>83</v>
      </c>
      <c r="AY144" s="14" t="s">
        <v>115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81</v>
      </c>
      <c r="BK144" s="225">
        <f>ROUND(I144*H144,2)</f>
        <v>0</v>
      </c>
      <c r="BL144" s="14" t="s">
        <v>122</v>
      </c>
      <c r="BM144" s="224" t="s">
        <v>190</v>
      </c>
    </row>
    <row r="145" s="12" customFormat="1" ht="22.8" customHeight="1">
      <c r="A145" s="12"/>
      <c r="B145" s="196"/>
      <c r="C145" s="197"/>
      <c r="D145" s="198" t="s">
        <v>72</v>
      </c>
      <c r="E145" s="210" t="s">
        <v>191</v>
      </c>
      <c r="F145" s="210" t="s">
        <v>192</v>
      </c>
      <c r="G145" s="197"/>
      <c r="H145" s="197"/>
      <c r="I145" s="200"/>
      <c r="J145" s="211">
        <f>BK145</f>
        <v>0</v>
      </c>
      <c r="K145" s="197"/>
      <c r="L145" s="202"/>
      <c r="M145" s="203"/>
      <c r="N145" s="204"/>
      <c r="O145" s="204"/>
      <c r="P145" s="205">
        <f>SUM(P146:P148)</f>
        <v>0</v>
      </c>
      <c r="Q145" s="204"/>
      <c r="R145" s="205">
        <f>SUM(R146:R148)</f>
        <v>9.3853200000000001</v>
      </c>
      <c r="S145" s="204"/>
      <c r="T145" s="206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7" t="s">
        <v>81</v>
      </c>
      <c r="AT145" s="208" t="s">
        <v>72</v>
      </c>
      <c r="AU145" s="208" t="s">
        <v>81</v>
      </c>
      <c r="AY145" s="207" t="s">
        <v>115</v>
      </c>
      <c r="BK145" s="209">
        <f>SUM(BK146:BK148)</f>
        <v>0</v>
      </c>
    </row>
    <row r="146" s="2" customFormat="1" ht="44.25" customHeight="1">
      <c r="A146" s="35"/>
      <c r="B146" s="36"/>
      <c r="C146" s="212" t="s">
        <v>193</v>
      </c>
      <c r="D146" s="212" t="s">
        <v>118</v>
      </c>
      <c r="E146" s="213" t="s">
        <v>194</v>
      </c>
      <c r="F146" s="214" t="s">
        <v>195</v>
      </c>
      <c r="G146" s="215" t="s">
        <v>121</v>
      </c>
      <c r="H146" s="216">
        <v>10.5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38</v>
      </c>
      <c r="O146" s="88"/>
      <c r="P146" s="222">
        <f>O146*H146</f>
        <v>0</v>
      </c>
      <c r="Q146" s="222">
        <v>0.38</v>
      </c>
      <c r="R146" s="222">
        <f>Q146*H146</f>
        <v>3.9900000000000002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122</v>
      </c>
      <c r="AT146" s="224" t="s">
        <v>118</v>
      </c>
      <c r="AU146" s="224" t="s">
        <v>83</v>
      </c>
      <c r="AY146" s="14" t="s">
        <v>115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81</v>
      </c>
      <c r="BK146" s="225">
        <f>ROUND(I146*H146,2)</f>
        <v>0</v>
      </c>
      <c r="BL146" s="14" t="s">
        <v>122</v>
      </c>
      <c r="BM146" s="224" t="s">
        <v>196</v>
      </c>
    </row>
    <row r="147" s="2" customFormat="1" ht="44.25" customHeight="1">
      <c r="A147" s="35"/>
      <c r="B147" s="36"/>
      <c r="C147" s="212" t="s">
        <v>197</v>
      </c>
      <c r="D147" s="212" t="s">
        <v>118</v>
      </c>
      <c r="E147" s="213" t="s">
        <v>198</v>
      </c>
      <c r="F147" s="214" t="s">
        <v>199</v>
      </c>
      <c r="G147" s="215" t="s">
        <v>121</v>
      </c>
      <c r="H147" s="216">
        <v>10.5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38</v>
      </c>
      <c r="O147" s="88"/>
      <c r="P147" s="222">
        <f>O147*H147</f>
        <v>0</v>
      </c>
      <c r="Q147" s="222">
        <v>0.26375999999999999</v>
      </c>
      <c r="R147" s="222">
        <f>Q147*H147</f>
        <v>2.7694799999999997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122</v>
      </c>
      <c r="AT147" s="224" t="s">
        <v>118</v>
      </c>
      <c r="AU147" s="224" t="s">
        <v>83</v>
      </c>
      <c r="AY147" s="14" t="s">
        <v>115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81</v>
      </c>
      <c r="BK147" s="225">
        <f>ROUND(I147*H147,2)</f>
        <v>0</v>
      </c>
      <c r="BL147" s="14" t="s">
        <v>122</v>
      </c>
      <c r="BM147" s="224" t="s">
        <v>200</v>
      </c>
    </row>
    <row r="148" s="2" customFormat="1" ht="44.25" customHeight="1">
      <c r="A148" s="35"/>
      <c r="B148" s="36"/>
      <c r="C148" s="212" t="s">
        <v>201</v>
      </c>
      <c r="D148" s="212" t="s">
        <v>118</v>
      </c>
      <c r="E148" s="213" t="s">
        <v>202</v>
      </c>
      <c r="F148" s="214" t="s">
        <v>203</v>
      </c>
      <c r="G148" s="215" t="s">
        <v>121</v>
      </c>
      <c r="H148" s="216">
        <v>10.5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38</v>
      </c>
      <c r="O148" s="88"/>
      <c r="P148" s="222">
        <f>O148*H148</f>
        <v>0</v>
      </c>
      <c r="Q148" s="222">
        <v>0.25008000000000002</v>
      </c>
      <c r="R148" s="222">
        <f>Q148*H148</f>
        <v>2.6258400000000002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122</v>
      </c>
      <c r="AT148" s="224" t="s">
        <v>118</v>
      </c>
      <c r="AU148" s="224" t="s">
        <v>83</v>
      </c>
      <c r="AY148" s="14" t="s">
        <v>115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81</v>
      </c>
      <c r="BK148" s="225">
        <f>ROUND(I148*H148,2)</f>
        <v>0</v>
      </c>
      <c r="BL148" s="14" t="s">
        <v>122</v>
      </c>
      <c r="BM148" s="224" t="s">
        <v>204</v>
      </c>
    </row>
    <row r="149" s="12" customFormat="1" ht="22.8" customHeight="1">
      <c r="A149" s="12"/>
      <c r="B149" s="196"/>
      <c r="C149" s="197"/>
      <c r="D149" s="198" t="s">
        <v>72</v>
      </c>
      <c r="E149" s="210" t="s">
        <v>173</v>
      </c>
      <c r="F149" s="210" t="s">
        <v>205</v>
      </c>
      <c r="G149" s="197"/>
      <c r="H149" s="197"/>
      <c r="I149" s="200"/>
      <c r="J149" s="211">
        <f>BK149</f>
        <v>0</v>
      </c>
      <c r="K149" s="197"/>
      <c r="L149" s="202"/>
      <c r="M149" s="203"/>
      <c r="N149" s="204"/>
      <c r="O149" s="204"/>
      <c r="P149" s="205">
        <f>SUM(P150:P157)</f>
        <v>0</v>
      </c>
      <c r="Q149" s="204"/>
      <c r="R149" s="205">
        <f>SUM(R150:R157)</f>
        <v>0.030599999999999999</v>
      </c>
      <c r="S149" s="204"/>
      <c r="T149" s="206">
        <f>SUM(T150:T157)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81</v>
      </c>
      <c r="AT149" s="208" t="s">
        <v>72</v>
      </c>
      <c r="AU149" s="208" t="s">
        <v>81</v>
      </c>
      <c r="AY149" s="207" t="s">
        <v>115</v>
      </c>
      <c r="BK149" s="209">
        <f>SUM(BK150:BK157)</f>
        <v>0</v>
      </c>
    </row>
    <row r="150" s="2" customFormat="1" ht="44.25" customHeight="1">
      <c r="A150" s="35"/>
      <c r="B150" s="36"/>
      <c r="C150" s="212" t="s">
        <v>81</v>
      </c>
      <c r="D150" s="212" t="s">
        <v>118</v>
      </c>
      <c r="E150" s="213" t="s">
        <v>206</v>
      </c>
      <c r="F150" s="214" t="s">
        <v>207</v>
      </c>
      <c r="G150" s="215" t="s">
        <v>208</v>
      </c>
      <c r="H150" s="216">
        <v>7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38</v>
      </c>
      <c r="O150" s="88"/>
      <c r="P150" s="222">
        <f>O150*H150</f>
        <v>0</v>
      </c>
      <c r="Q150" s="222">
        <v>0.0027599999999999999</v>
      </c>
      <c r="R150" s="222">
        <f>Q150*H150</f>
        <v>0.01932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122</v>
      </c>
      <c r="AT150" s="224" t="s">
        <v>118</v>
      </c>
      <c r="AU150" s="224" t="s">
        <v>83</v>
      </c>
      <c r="AY150" s="14" t="s">
        <v>115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81</v>
      </c>
      <c r="BK150" s="225">
        <f>ROUND(I150*H150,2)</f>
        <v>0</v>
      </c>
      <c r="BL150" s="14" t="s">
        <v>122</v>
      </c>
      <c r="BM150" s="224" t="s">
        <v>209</v>
      </c>
    </row>
    <row r="151" s="2" customFormat="1" ht="37.8" customHeight="1">
      <c r="A151" s="35"/>
      <c r="B151" s="36"/>
      <c r="C151" s="212" t="s">
        <v>83</v>
      </c>
      <c r="D151" s="212" t="s">
        <v>118</v>
      </c>
      <c r="E151" s="213" t="s">
        <v>210</v>
      </c>
      <c r="F151" s="214" t="s">
        <v>211</v>
      </c>
      <c r="G151" s="215" t="s">
        <v>212</v>
      </c>
      <c r="H151" s="216">
        <v>3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38</v>
      </c>
      <c r="O151" s="88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122</v>
      </c>
      <c r="AT151" s="224" t="s">
        <v>118</v>
      </c>
      <c r="AU151" s="224" t="s">
        <v>83</v>
      </c>
      <c r="AY151" s="14" t="s">
        <v>115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81</v>
      </c>
      <c r="BK151" s="225">
        <f>ROUND(I151*H151,2)</f>
        <v>0</v>
      </c>
      <c r="BL151" s="14" t="s">
        <v>122</v>
      </c>
      <c r="BM151" s="224" t="s">
        <v>213</v>
      </c>
    </row>
    <row r="152" s="2" customFormat="1" ht="16.5" customHeight="1">
      <c r="A152" s="35"/>
      <c r="B152" s="36"/>
      <c r="C152" s="226" t="s">
        <v>214</v>
      </c>
      <c r="D152" s="226" t="s">
        <v>170</v>
      </c>
      <c r="E152" s="227" t="s">
        <v>215</v>
      </c>
      <c r="F152" s="228" t="s">
        <v>216</v>
      </c>
      <c r="G152" s="229" t="s">
        <v>212</v>
      </c>
      <c r="H152" s="230">
        <v>2</v>
      </c>
      <c r="I152" s="231"/>
      <c r="J152" s="232">
        <f>ROUND(I152*H152,2)</f>
        <v>0</v>
      </c>
      <c r="K152" s="233"/>
      <c r="L152" s="234"/>
      <c r="M152" s="235" t="s">
        <v>1</v>
      </c>
      <c r="N152" s="236" t="s">
        <v>38</v>
      </c>
      <c r="O152" s="88"/>
      <c r="P152" s="222">
        <f>O152*H152</f>
        <v>0</v>
      </c>
      <c r="Q152" s="222">
        <v>0.00064999999999999997</v>
      </c>
      <c r="R152" s="222">
        <f>Q152*H152</f>
        <v>0.0012999999999999999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173</v>
      </c>
      <c r="AT152" s="224" t="s">
        <v>170</v>
      </c>
      <c r="AU152" s="224" t="s">
        <v>83</v>
      </c>
      <c r="AY152" s="14" t="s">
        <v>115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81</v>
      </c>
      <c r="BK152" s="225">
        <f>ROUND(I152*H152,2)</f>
        <v>0</v>
      </c>
      <c r="BL152" s="14" t="s">
        <v>122</v>
      </c>
      <c r="BM152" s="224" t="s">
        <v>217</v>
      </c>
    </row>
    <row r="153" s="2" customFormat="1" ht="16.5" customHeight="1">
      <c r="A153" s="35"/>
      <c r="B153" s="36"/>
      <c r="C153" s="226" t="s">
        <v>122</v>
      </c>
      <c r="D153" s="226" t="s">
        <v>170</v>
      </c>
      <c r="E153" s="227" t="s">
        <v>218</v>
      </c>
      <c r="F153" s="228" t="s">
        <v>219</v>
      </c>
      <c r="G153" s="229" t="s">
        <v>212</v>
      </c>
      <c r="H153" s="230">
        <v>1</v>
      </c>
      <c r="I153" s="231"/>
      <c r="J153" s="232">
        <f>ROUND(I153*H153,2)</f>
        <v>0</v>
      </c>
      <c r="K153" s="233"/>
      <c r="L153" s="234"/>
      <c r="M153" s="235" t="s">
        <v>1</v>
      </c>
      <c r="N153" s="236" t="s">
        <v>38</v>
      </c>
      <c r="O153" s="88"/>
      <c r="P153" s="222">
        <f>O153*H153</f>
        <v>0</v>
      </c>
      <c r="Q153" s="222">
        <v>0.00046000000000000001</v>
      </c>
      <c r="R153" s="222">
        <f>Q153*H153</f>
        <v>0.00046000000000000001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173</v>
      </c>
      <c r="AT153" s="224" t="s">
        <v>170</v>
      </c>
      <c r="AU153" s="224" t="s">
        <v>83</v>
      </c>
      <c r="AY153" s="14" t="s">
        <v>115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81</v>
      </c>
      <c r="BK153" s="225">
        <f>ROUND(I153*H153,2)</f>
        <v>0</v>
      </c>
      <c r="BL153" s="14" t="s">
        <v>122</v>
      </c>
      <c r="BM153" s="224" t="s">
        <v>220</v>
      </c>
    </row>
    <row r="154" s="2" customFormat="1" ht="33" customHeight="1">
      <c r="A154" s="35"/>
      <c r="B154" s="36"/>
      <c r="C154" s="212" t="s">
        <v>191</v>
      </c>
      <c r="D154" s="212" t="s">
        <v>118</v>
      </c>
      <c r="E154" s="213" t="s">
        <v>221</v>
      </c>
      <c r="F154" s="214" t="s">
        <v>222</v>
      </c>
      <c r="G154" s="215" t="s">
        <v>212</v>
      </c>
      <c r="H154" s="216">
        <v>1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38</v>
      </c>
      <c r="O154" s="88"/>
      <c r="P154" s="222">
        <f>O154*H154</f>
        <v>0</v>
      </c>
      <c r="Q154" s="222">
        <v>0.0010200000000000001</v>
      </c>
      <c r="R154" s="222">
        <f>Q154*H154</f>
        <v>0.0010200000000000001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161</v>
      </c>
      <c r="AT154" s="224" t="s">
        <v>118</v>
      </c>
      <c r="AU154" s="224" t="s">
        <v>83</v>
      </c>
      <c r="AY154" s="14" t="s">
        <v>115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81</v>
      </c>
      <c r="BK154" s="225">
        <f>ROUND(I154*H154,2)</f>
        <v>0</v>
      </c>
      <c r="BL154" s="14" t="s">
        <v>161</v>
      </c>
      <c r="BM154" s="224" t="s">
        <v>223</v>
      </c>
    </row>
    <row r="155" s="2" customFormat="1" ht="49.05" customHeight="1">
      <c r="A155" s="35"/>
      <c r="B155" s="36"/>
      <c r="C155" s="226" t="s">
        <v>224</v>
      </c>
      <c r="D155" s="226" t="s">
        <v>170</v>
      </c>
      <c r="E155" s="227" t="s">
        <v>225</v>
      </c>
      <c r="F155" s="228" t="s">
        <v>226</v>
      </c>
      <c r="G155" s="229" t="s">
        <v>212</v>
      </c>
      <c r="H155" s="230">
        <v>1</v>
      </c>
      <c r="I155" s="231"/>
      <c r="J155" s="232">
        <f>ROUND(I155*H155,2)</f>
        <v>0</v>
      </c>
      <c r="K155" s="233"/>
      <c r="L155" s="234"/>
      <c r="M155" s="235" t="s">
        <v>1</v>
      </c>
      <c r="N155" s="236" t="s">
        <v>38</v>
      </c>
      <c r="O155" s="88"/>
      <c r="P155" s="222">
        <f>O155*H155</f>
        <v>0</v>
      </c>
      <c r="Q155" s="222">
        <v>0.0015</v>
      </c>
      <c r="R155" s="222">
        <f>Q155*H155</f>
        <v>0.0015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227</v>
      </c>
      <c r="AT155" s="224" t="s">
        <v>170</v>
      </c>
      <c r="AU155" s="224" t="s">
        <v>83</v>
      </c>
      <c r="AY155" s="14" t="s">
        <v>115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81</v>
      </c>
      <c r="BK155" s="225">
        <f>ROUND(I155*H155,2)</f>
        <v>0</v>
      </c>
      <c r="BL155" s="14" t="s">
        <v>161</v>
      </c>
      <c r="BM155" s="224" t="s">
        <v>228</v>
      </c>
    </row>
    <row r="156" s="2" customFormat="1" ht="24.15" customHeight="1">
      <c r="A156" s="35"/>
      <c r="B156" s="36"/>
      <c r="C156" s="212" t="s">
        <v>229</v>
      </c>
      <c r="D156" s="212" t="s">
        <v>118</v>
      </c>
      <c r="E156" s="213" t="s">
        <v>230</v>
      </c>
      <c r="F156" s="214" t="s">
        <v>231</v>
      </c>
      <c r="G156" s="215" t="s">
        <v>212</v>
      </c>
      <c r="H156" s="216">
        <v>1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38</v>
      </c>
      <c r="O156" s="88"/>
      <c r="P156" s="222">
        <f>O156*H156</f>
        <v>0</v>
      </c>
      <c r="Q156" s="222">
        <v>0.00059999999999999995</v>
      </c>
      <c r="R156" s="222">
        <f>Q156*H156</f>
        <v>0.00059999999999999995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122</v>
      </c>
      <c r="AT156" s="224" t="s">
        <v>118</v>
      </c>
      <c r="AU156" s="224" t="s">
        <v>83</v>
      </c>
      <c r="AY156" s="14" t="s">
        <v>115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81</v>
      </c>
      <c r="BK156" s="225">
        <f>ROUND(I156*H156,2)</f>
        <v>0</v>
      </c>
      <c r="BL156" s="14" t="s">
        <v>122</v>
      </c>
      <c r="BM156" s="224" t="s">
        <v>232</v>
      </c>
    </row>
    <row r="157" s="2" customFormat="1" ht="24.15" customHeight="1">
      <c r="A157" s="35"/>
      <c r="B157" s="36"/>
      <c r="C157" s="226" t="s">
        <v>173</v>
      </c>
      <c r="D157" s="226" t="s">
        <v>170</v>
      </c>
      <c r="E157" s="227" t="s">
        <v>233</v>
      </c>
      <c r="F157" s="228" t="s">
        <v>234</v>
      </c>
      <c r="G157" s="229" t="s">
        <v>212</v>
      </c>
      <c r="H157" s="230">
        <v>1</v>
      </c>
      <c r="I157" s="231"/>
      <c r="J157" s="232">
        <f>ROUND(I157*H157,2)</f>
        <v>0</v>
      </c>
      <c r="K157" s="233"/>
      <c r="L157" s="234"/>
      <c r="M157" s="235" t="s">
        <v>1</v>
      </c>
      <c r="N157" s="236" t="s">
        <v>38</v>
      </c>
      <c r="O157" s="88"/>
      <c r="P157" s="222">
        <f>O157*H157</f>
        <v>0</v>
      </c>
      <c r="Q157" s="222">
        <v>0.0064000000000000003</v>
      </c>
      <c r="R157" s="222">
        <f>Q157*H157</f>
        <v>0.0064000000000000003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173</v>
      </c>
      <c r="AT157" s="224" t="s">
        <v>170</v>
      </c>
      <c r="AU157" s="224" t="s">
        <v>83</v>
      </c>
      <c r="AY157" s="14" t="s">
        <v>115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81</v>
      </c>
      <c r="BK157" s="225">
        <f>ROUND(I157*H157,2)</f>
        <v>0</v>
      </c>
      <c r="BL157" s="14" t="s">
        <v>122</v>
      </c>
      <c r="BM157" s="224" t="s">
        <v>235</v>
      </c>
    </row>
    <row r="158" s="12" customFormat="1" ht="22.8" customHeight="1">
      <c r="A158" s="12"/>
      <c r="B158" s="196"/>
      <c r="C158" s="197"/>
      <c r="D158" s="198" t="s">
        <v>72</v>
      </c>
      <c r="E158" s="210" t="s">
        <v>117</v>
      </c>
      <c r="F158" s="210" t="s">
        <v>236</v>
      </c>
      <c r="G158" s="197"/>
      <c r="H158" s="197"/>
      <c r="I158" s="200"/>
      <c r="J158" s="211">
        <f>BK158</f>
        <v>0</v>
      </c>
      <c r="K158" s="197"/>
      <c r="L158" s="202"/>
      <c r="M158" s="203"/>
      <c r="N158" s="204"/>
      <c r="O158" s="204"/>
      <c r="P158" s="205">
        <f>SUM(P159:P161)</f>
        <v>0</v>
      </c>
      <c r="Q158" s="204"/>
      <c r="R158" s="205">
        <f>SUM(R159:R161)</f>
        <v>0.010879999999999999</v>
      </c>
      <c r="S158" s="204"/>
      <c r="T158" s="206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7" t="s">
        <v>81</v>
      </c>
      <c r="AT158" s="208" t="s">
        <v>72</v>
      </c>
      <c r="AU158" s="208" t="s">
        <v>81</v>
      </c>
      <c r="AY158" s="207" t="s">
        <v>115</v>
      </c>
      <c r="BK158" s="209">
        <f>SUM(BK159:BK161)</f>
        <v>0</v>
      </c>
    </row>
    <row r="159" s="2" customFormat="1" ht="62.7" customHeight="1">
      <c r="A159" s="35"/>
      <c r="B159" s="36"/>
      <c r="C159" s="212" t="s">
        <v>237</v>
      </c>
      <c r="D159" s="212" t="s">
        <v>118</v>
      </c>
      <c r="E159" s="213" t="s">
        <v>238</v>
      </c>
      <c r="F159" s="214" t="s">
        <v>239</v>
      </c>
      <c r="G159" s="215" t="s">
        <v>208</v>
      </c>
      <c r="H159" s="216">
        <v>17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38</v>
      </c>
      <c r="O159" s="88"/>
      <c r="P159" s="222">
        <f>O159*H159</f>
        <v>0</v>
      </c>
      <c r="Q159" s="222">
        <v>0.00060999999999999997</v>
      </c>
      <c r="R159" s="222">
        <f>Q159*H159</f>
        <v>0.010369999999999999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122</v>
      </c>
      <c r="AT159" s="224" t="s">
        <v>118</v>
      </c>
      <c r="AU159" s="224" t="s">
        <v>83</v>
      </c>
      <c r="AY159" s="14" t="s">
        <v>115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81</v>
      </c>
      <c r="BK159" s="225">
        <f>ROUND(I159*H159,2)</f>
        <v>0</v>
      </c>
      <c r="BL159" s="14" t="s">
        <v>122</v>
      </c>
      <c r="BM159" s="224" t="s">
        <v>240</v>
      </c>
    </row>
    <row r="160" s="2" customFormat="1" ht="24.15" customHeight="1">
      <c r="A160" s="35"/>
      <c r="B160" s="36"/>
      <c r="C160" s="212" t="s">
        <v>241</v>
      </c>
      <c r="D160" s="212" t="s">
        <v>118</v>
      </c>
      <c r="E160" s="213" t="s">
        <v>242</v>
      </c>
      <c r="F160" s="214" t="s">
        <v>243</v>
      </c>
      <c r="G160" s="215" t="s">
        <v>208</v>
      </c>
      <c r="H160" s="216">
        <v>17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38</v>
      </c>
      <c r="O160" s="88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122</v>
      </c>
      <c r="AT160" s="224" t="s">
        <v>118</v>
      </c>
      <c r="AU160" s="224" t="s">
        <v>83</v>
      </c>
      <c r="AY160" s="14" t="s">
        <v>115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81</v>
      </c>
      <c r="BK160" s="225">
        <f>ROUND(I160*H160,2)</f>
        <v>0</v>
      </c>
      <c r="BL160" s="14" t="s">
        <v>122</v>
      </c>
      <c r="BM160" s="224" t="s">
        <v>244</v>
      </c>
    </row>
    <row r="161" s="2" customFormat="1" ht="24.15" customHeight="1">
      <c r="A161" s="35"/>
      <c r="B161" s="36"/>
      <c r="C161" s="212" t="s">
        <v>245</v>
      </c>
      <c r="D161" s="212" t="s">
        <v>118</v>
      </c>
      <c r="E161" s="213" t="s">
        <v>246</v>
      </c>
      <c r="F161" s="214" t="s">
        <v>247</v>
      </c>
      <c r="G161" s="215" t="s">
        <v>208</v>
      </c>
      <c r="H161" s="216">
        <v>17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38</v>
      </c>
      <c r="O161" s="88"/>
      <c r="P161" s="222">
        <f>O161*H161</f>
        <v>0</v>
      </c>
      <c r="Q161" s="222">
        <v>3.0000000000000001E-05</v>
      </c>
      <c r="R161" s="222">
        <f>Q161*H161</f>
        <v>0.00051000000000000004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122</v>
      </c>
      <c r="AT161" s="224" t="s">
        <v>118</v>
      </c>
      <c r="AU161" s="224" t="s">
        <v>83</v>
      </c>
      <c r="AY161" s="14" t="s">
        <v>115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81</v>
      </c>
      <c r="BK161" s="225">
        <f>ROUND(I161*H161,2)</f>
        <v>0</v>
      </c>
      <c r="BL161" s="14" t="s">
        <v>122</v>
      </c>
      <c r="BM161" s="224" t="s">
        <v>248</v>
      </c>
    </row>
    <row r="162" s="12" customFormat="1" ht="22.8" customHeight="1">
      <c r="A162" s="12"/>
      <c r="B162" s="196"/>
      <c r="C162" s="197"/>
      <c r="D162" s="198" t="s">
        <v>72</v>
      </c>
      <c r="E162" s="210" t="s">
        <v>249</v>
      </c>
      <c r="F162" s="210" t="s">
        <v>250</v>
      </c>
      <c r="G162" s="197"/>
      <c r="H162" s="197"/>
      <c r="I162" s="200"/>
      <c r="J162" s="211">
        <f>BK162</f>
        <v>0</v>
      </c>
      <c r="K162" s="197"/>
      <c r="L162" s="202"/>
      <c r="M162" s="203"/>
      <c r="N162" s="204"/>
      <c r="O162" s="204"/>
      <c r="P162" s="205">
        <f>SUM(P163:P168)</f>
        <v>0</v>
      </c>
      <c r="Q162" s="204"/>
      <c r="R162" s="205">
        <f>SUM(R163:R168)</f>
        <v>0</v>
      </c>
      <c r="S162" s="204"/>
      <c r="T162" s="206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7" t="s">
        <v>81</v>
      </c>
      <c r="AT162" s="208" t="s">
        <v>72</v>
      </c>
      <c r="AU162" s="208" t="s">
        <v>81</v>
      </c>
      <c r="AY162" s="207" t="s">
        <v>115</v>
      </c>
      <c r="BK162" s="209">
        <f>SUM(BK163:BK168)</f>
        <v>0</v>
      </c>
    </row>
    <row r="163" s="2" customFormat="1" ht="44.25" customHeight="1">
      <c r="A163" s="35"/>
      <c r="B163" s="36"/>
      <c r="C163" s="212" t="s">
        <v>227</v>
      </c>
      <c r="D163" s="212" t="s">
        <v>118</v>
      </c>
      <c r="E163" s="213" t="s">
        <v>251</v>
      </c>
      <c r="F163" s="214" t="s">
        <v>252</v>
      </c>
      <c r="G163" s="215" t="s">
        <v>164</v>
      </c>
      <c r="H163" s="216">
        <v>3.3140000000000001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38</v>
      </c>
      <c r="O163" s="88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122</v>
      </c>
      <c r="AT163" s="224" t="s">
        <v>118</v>
      </c>
      <c r="AU163" s="224" t="s">
        <v>83</v>
      </c>
      <c r="AY163" s="14" t="s">
        <v>115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81</v>
      </c>
      <c r="BK163" s="225">
        <f>ROUND(I163*H163,2)</f>
        <v>0</v>
      </c>
      <c r="BL163" s="14" t="s">
        <v>122</v>
      </c>
      <c r="BM163" s="224" t="s">
        <v>253</v>
      </c>
    </row>
    <row r="164" s="2" customFormat="1" ht="44.25" customHeight="1">
      <c r="A164" s="35"/>
      <c r="B164" s="36"/>
      <c r="C164" s="212" t="s">
        <v>254</v>
      </c>
      <c r="D164" s="212" t="s">
        <v>118</v>
      </c>
      <c r="E164" s="213" t="s">
        <v>255</v>
      </c>
      <c r="F164" s="214" t="s">
        <v>256</v>
      </c>
      <c r="G164" s="215" t="s">
        <v>164</v>
      </c>
      <c r="H164" s="216">
        <v>3.0449999999999999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38</v>
      </c>
      <c r="O164" s="88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122</v>
      </c>
      <c r="AT164" s="224" t="s">
        <v>118</v>
      </c>
      <c r="AU164" s="224" t="s">
        <v>83</v>
      </c>
      <c r="AY164" s="14" t="s">
        <v>115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81</v>
      </c>
      <c r="BK164" s="225">
        <f>ROUND(I164*H164,2)</f>
        <v>0</v>
      </c>
      <c r="BL164" s="14" t="s">
        <v>122</v>
      </c>
      <c r="BM164" s="224" t="s">
        <v>257</v>
      </c>
    </row>
    <row r="165" s="2" customFormat="1" ht="44.25" customHeight="1">
      <c r="A165" s="35"/>
      <c r="B165" s="36"/>
      <c r="C165" s="212" t="s">
        <v>258</v>
      </c>
      <c r="D165" s="212" t="s">
        <v>118</v>
      </c>
      <c r="E165" s="213" t="s">
        <v>259</v>
      </c>
      <c r="F165" s="214" t="s">
        <v>260</v>
      </c>
      <c r="G165" s="215" t="s">
        <v>164</v>
      </c>
      <c r="H165" s="216">
        <v>2.3100000000000001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38</v>
      </c>
      <c r="O165" s="88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122</v>
      </c>
      <c r="AT165" s="224" t="s">
        <v>118</v>
      </c>
      <c r="AU165" s="224" t="s">
        <v>83</v>
      </c>
      <c r="AY165" s="14" t="s">
        <v>115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81</v>
      </c>
      <c r="BK165" s="225">
        <f>ROUND(I165*H165,2)</f>
        <v>0</v>
      </c>
      <c r="BL165" s="14" t="s">
        <v>122</v>
      </c>
      <c r="BM165" s="224" t="s">
        <v>261</v>
      </c>
    </row>
    <row r="166" s="2" customFormat="1" ht="37.8" customHeight="1">
      <c r="A166" s="35"/>
      <c r="B166" s="36"/>
      <c r="C166" s="212" t="s">
        <v>262</v>
      </c>
      <c r="D166" s="212" t="s">
        <v>118</v>
      </c>
      <c r="E166" s="213" t="s">
        <v>263</v>
      </c>
      <c r="F166" s="214" t="s">
        <v>264</v>
      </c>
      <c r="G166" s="215" t="s">
        <v>164</v>
      </c>
      <c r="H166" s="216">
        <v>8.7680000000000007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38</v>
      </c>
      <c r="O166" s="88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122</v>
      </c>
      <c r="AT166" s="224" t="s">
        <v>118</v>
      </c>
      <c r="AU166" s="224" t="s">
        <v>83</v>
      </c>
      <c r="AY166" s="14" t="s">
        <v>115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81</v>
      </c>
      <c r="BK166" s="225">
        <f>ROUND(I166*H166,2)</f>
        <v>0</v>
      </c>
      <c r="BL166" s="14" t="s">
        <v>122</v>
      </c>
      <c r="BM166" s="224" t="s">
        <v>265</v>
      </c>
    </row>
    <row r="167" s="2" customFormat="1" ht="49.05" customHeight="1">
      <c r="A167" s="35"/>
      <c r="B167" s="36"/>
      <c r="C167" s="212" t="s">
        <v>266</v>
      </c>
      <c r="D167" s="212" t="s">
        <v>118</v>
      </c>
      <c r="E167" s="213" t="s">
        <v>267</v>
      </c>
      <c r="F167" s="214" t="s">
        <v>268</v>
      </c>
      <c r="G167" s="215" t="s">
        <v>164</v>
      </c>
      <c r="H167" s="216">
        <v>175.36000000000001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38</v>
      </c>
      <c r="O167" s="88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122</v>
      </c>
      <c r="AT167" s="224" t="s">
        <v>118</v>
      </c>
      <c r="AU167" s="224" t="s">
        <v>83</v>
      </c>
      <c r="AY167" s="14" t="s">
        <v>115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81</v>
      </c>
      <c r="BK167" s="225">
        <f>ROUND(I167*H167,2)</f>
        <v>0</v>
      </c>
      <c r="BL167" s="14" t="s">
        <v>122</v>
      </c>
      <c r="BM167" s="224" t="s">
        <v>269</v>
      </c>
    </row>
    <row r="168" s="2" customFormat="1" ht="24.15" customHeight="1">
      <c r="A168" s="35"/>
      <c r="B168" s="36"/>
      <c r="C168" s="212" t="s">
        <v>270</v>
      </c>
      <c r="D168" s="212" t="s">
        <v>118</v>
      </c>
      <c r="E168" s="213" t="s">
        <v>271</v>
      </c>
      <c r="F168" s="214" t="s">
        <v>272</v>
      </c>
      <c r="G168" s="215" t="s">
        <v>164</v>
      </c>
      <c r="H168" s="216">
        <v>8.7680000000000007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38</v>
      </c>
      <c r="O168" s="88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122</v>
      </c>
      <c r="AT168" s="224" t="s">
        <v>118</v>
      </c>
      <c r="AU168" s="224" t="s">
        <v>83</v>
      </c>
      <c r="AY168" s="14" t="s">
        <v>115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81</v>
      </c>
      <c r="BK168" s="225">
        <f>ROUND(I168*H168,2)</f>
        <v>0</v>
      </c>
      <c r="BL168" s="14" t="s">
        <v>122</v>
      </c>
      <c r="BM168" s="224" t="s">
        <v>273</v>
      </c>
    </row>
    <row r="169" s="12" customFormat="1" ht="22.8" customHeight="1">
      <c r="A169" s="12"/>
      <c r="B169" s="196"/>
      <c r="C169" s="197"/>
      <c r="D169" s="198" t="s">
        <v>72</v>
      </c>
      <c r="E169" s="210" t="s">
        <v>274</v>
      </c>
      <c r="F169" s="210" t="s">
        <v>275</v>
      </c>
      <c r="G169" s="197"/>
      <c r="H169" s="197"/>
      <c r="I169" s="200"/>
      <c r="J169" s="211">
        <f>BK169</f>
        <v>0</v>
      </c>
      <c r="K169" s="197"/>
      <c r="L169" s="202"/>
      <c r="M169" s="203"/>
      <c r="N169" s="204"/>
      <c r="O169" s="204"/>
      <c r="P169" s="205">
        <f>P170</f>
        <v>0</v>
      </c>
      <c r="Q169" s="204"/>
      <c r="R169" s="205">
        <f>R170</f>
        <v>0</v>
      </c>
      <c r="S169" s="204"/>
      <c r="T169" s="206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7" t="s">
        <v>81</v>
      </c>
      <c r="AT169" s="208" t="s">
        <v>72</v>
      </c>
      <c r="AU169" s="208" t="s">
        <v>81</v>
      </c>
      <c r="AY169" s="207" t="s">
        <v>115</v>
      </c>
      <c r="BK169" s="209">
        <f>BK170</f>
        <v>0</v>
      </c>
    </row>
    <row r="170" s="2" customFormat="1" ht="49.05" customHeight="1">
      <c r="A170" s="35"/>
      <c r="B170" s="36"/>
      <c r="C170" s="212" t="s">
        <v>276</v>
      </c>
      <c r="D170" s="212" t="s">
        <v>118</v>
      </c>
      <c r="E170" s="213" t="s">
        <v>277</v>
      </c>
      <c r="F170" s="214" t="s">
        <v>278</v>
      </c>
      <c r="G170" s="215" t="s">
        <v>164</v>
      </c>
      <c r="H170" s="216">
        <v>23.172000000000001</v>
      </c>
      <c r="I170" s="217"/>
      <c r="J170" s="218">
        <f>ROUND(I170*H170,2)</f>
        <v>0</v>
      </c>
      <c r="K170" s="219"/>
      <c r="L170" s="41"/>
      <c r="M170" s="237" t="s">
        <v>1</v>
      </c>
      <c r="N170" s="238" t="s">
        <v>38</v>
      </c>
      <c r="O170" s="239"/>
      <c r="P170" s="240">
        <f>O170*H170</f>
        <v>0</v>
      </c>
      <c r="Q170" s="240">
        <v>0</v>
      </c>
      <c r="R170" s="240">
        <f>Q170*H170</f>
        <v>0</v>
      </c>
      <c r="S170" s="240">
        <v>0</v>
      </c>
      <c r="T170" s="24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122</v>
      </c>
      <c r="AT170" s="224" t="s">
        <v>118</v>
      </c>
      <c r="AU170" s="224" t="s">
        <v>83</v>
      </c>
      <c r="AY170" s="14" t="s">
        <v>115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81</v>
      </c>
      <c r="BK170" s="225">
        <f>ROUND(I170*H170,2)</f>
        <v>0</v>
      </c>
      <c r="BL170" s="14" t="s">
        <v>122</v>
      </c>
      <c r="BM170" s="224" t="s">
        <v>279</v>
      </c>
    </row>
    <row r="171" s="2" customFormat="1" ht="6.96" customHeight="1">
      <c r="A171" s="35"/>
      <c r="B171" s="63"/>
      <c r="C171" s="64"/>
      <c r="D171" s="64"/>
      <c r="E171" s="64"/>
      <c r="F171" s="64"/>
      <c r="G171" s="64"/>
      <c r="H171" s="64"/>
      <c r="I171" s="64"/>
      <c r="J171" s="64"/>
      <c r="K171" s="64"/>
      <c r="L171" s="41"/>
      <c r="M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</sheetData>
  <sheetProtection sheet="1" autoFilter="0" formatColumns="0" formatRows="0" objects="1" scenarios="1" spinCount="100000" saltValue="ZTOMAzPblxgW+JGfzxzdiGJ6lnaVjodp70WtWi71TSfTHfvAbgIvpnz5VAuab+qIzhkoRsu01VEYoSJD3gFLqg==" hashValue="ket/CLwrHlUlsYeWe1cTUcC1yucrkXjn1LIlQwOsltZsVVUuY1oBKPokcD/c6bMtp/2BHQuyVTSgUUJHihE24A==" algorithmName="SHA-512" password="CC35"/>
  <autoFilter ref="C123:K17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LUBOŠ\Luboš</dc:creator>
  <cp:lastModifiedBy>LUBOŠ\Luboš</cp:lastModifiedBy>
  <dcterms:created xsi:type="dcterms:W3CDTF">2022-11-28T11:45:44Z</dcterms:created>
  <dcterms:modified xsi:type="dcterms:W3CDTF">2022-11-28T11:45:48Z</dcterms:modified>
</cp:coreProperties>
</file>