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cf65468efaa2500/AKCE/Akce 2023/04 - Kotelna SÚS Brno/03 STAVEBNÍ ČÁST/Rozpočet-celkový/Vytápění^J ZTI/"/>
    </mc:Choice>
  </mc:AlternateContent>
  <xr:revisionPtr revIDLastSave="55" documentId="8_{73449D92-0FC3-4629-8766-D66674333AF4}" xr6:coauthVersionLast="47" xr6:coauthVersionMax="47" xr10:uidLastSave="{57F1E583-F757-49CB-A3A6-EB63A1C5375E}"/>
  <bookViews>
    <workbookView xWindow="-108" yWindow="-108" windowWidth="30936" windowHeight="167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.01" sheetId="12" r:id="rId4"/>
    <sheet name="SO.02" sheetId="13" r:id="rId5"/>
    <sheet name="SO.03" sheetId="14" r:id="rId6"/>
    <sheet name="SO.04" sheetId="15" r:id="rId7"/>
  </sheets>
  <externalReferences>
    <externalReference r:id="rId8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SO.01!$A$1:$U$181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 concurrentCalc="0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91" i="15" l="1"/>
  <c r="Q191" i="15"/>
  <c r="O191" i="15"/>
  <c r="M191" i="15"/>
  <c r="K191" i="15"/>
  <c r="I191" i="15"/>
  <c r="U190" i="15"/>
  <c r="Q190" i="15"/>
  <c r="O190" i="15"/>
  <c r="M190" i="15"/>
  <c r="K190" i="15"/>
  <c r="I190" i="15"/>
  <c r="U189" i="15"/>
  <c r="Q189" i="15"/>
  <c r="O189" i="15"/>
  <c r="M189" i="15"/>
  <c r="K189" i="15"/>
  <c r="I189" i="15"/>
  <c r="U188" i="15"/>
  <c r="Q188" i="15"/>
  <c r="O188" i="15"/>
  <c r="M188" i="15"/>
  <c r="K188" i="15"/>
  <c r="I188" i="15"/>
  <c r="U187" i="15"/>
  <c r="Q187" i="15"/>
  <c r="O187" i="15"/>
  <c r="M187" i="15"/>
  <c r="K187" i="15"/>
  <c r="I187" i="15"/>
  <c r="U186" i="15"/>
  <c r="Q186" i="15"/>
  <c r="O186" i="15"/>
  <c r="M186" i="15"/>
  <c r="K186" i="15"/>
  <c r="I186" i="15"/>
  <c r="U185" i="15"/>
  <c r="Q185" i="15"/>
  <c r="O185" i="15"/>
  <c r="M185" i="15"/>
  <c r="K185" i="15"/>
  <c r="I185" i="15"/>
  <c r="U184" i="15"/>
  <c r="Q184" i="15"/>
  <c r="O184" i="15"/>
  <c r="M184" i="15"/>
  <c r="K184" i="15"/>
  <c r="I184" i="15"/>
  <c r="U183" i="15"/>
  <c r="Q183" i="15"/>
  <c r="O183" i="15"/>
  <c r="M183" i="15"/>
  <c r="K183" i="15"/>
  <c r="I183" i="15"/>
  <c r="U182" i="15"/>
  <c r="Q182" i="15"/>
  <c r="O182" i="15"/>
  <c r="M182" i="15"/>
  <c r="K182" i="15"/>
  <c r="I182" i="15"/>
  <c r="U181" i="15"/>
  <c r="Q181" i="15"/>
  <c r="O181" i="15"/>
  <c r="M181" i="15"/>
  <c r="K181" i="15"/>
  <c r="I181" i="15"/>
  <c r="U180" i="15"/>
  <c r="Q180" i="15"/>
  <c r="O180" i="15"/>
  <c r="M180" i="15"/>
  <c r="K180" i="15"/>
  <c r="I180" i="15"/>
  <c r="U179" i="15"/>
  <c r="Q179" i="15"/>
  <c r="O179" i="15"/>
  <c r="M179" i="15"/>
  <c r="K179" i="15"/>
  <c r="I179" i="15"/>
  <c r="U178" i="15"/>
  <c r="Q178" i="15"/>
  <c r="O178" i="15"/>
  <c r="M178" i="15"/>
  <c r="K178" i="15"/>
  <c r="I178" i="15"/>
  <c r="U177" i="15"/>
  <c r="Q177" i="15"/>
  <c r="O177" i="15"/>
  <c r="M177" i="15"/>
  <c r="K177" i="15"/>
  <c r="I177" i="15"/>
  <c r="U176" i="15"/>
  <c r="Q176" i="15"/>
  <c r="O176" i="15"/>
  <c r="M176" i="15"/>
  <c r="K176" i="15"/>
  <c r="I176" i="15"/>
  <c r="U175" i="15"/>
  <c r="Q175" i="15"/>
  <c r="O175" i="15"/>
  <c r="M175" i="15"/>
  <c r="K175" i="15"/>
  <c r="I175" i="15"/>
  <c r="U174" i="15"/>
  <c r="Q174" i="15"/>
  <c r="O174" i="15"/>
  <c r="M174" i="15"/>
  <c r="K174" i="15"/>
  <c r="I174" i="15"/>
  <c r="U173" i="15"/>
  <c r="Q173" i="15"/>
  <c r="O173" i="15"/>
  <c r="M173" i="15"/>
  <c r="K173" i="15"/>
  <c r="I173" i="15"/>
  <c r="U172" i="15"/>
  <c r="Q172" i="15"/>
  <c r="O172" i="15"/>
  <c r="M172" i="15"/>
  <c r="K172" i="15"/>
  <c r="I172" i="15"/>
  <c r="U171" i="15"/>
  <c r="Q171" i="15"/>
  <c r="O171" i="15"/>
  <c r="M171" i="15"/>
  <c r="K171" i="15"/>
  <c r="I171" i="15"/>
  <c r="U170" i="15"/>
  <c r="Q170" i="15"/>
  <c r="O170" i="15"/>
  <c r="M170" i="15"/>
  <c r="K170" i="15"/>
  <c r="I170" i="15"/>
  <c r="U169" i="15"/>
  <c r="Q169" i="15"/>
  <c r="O169" i="15"/>
  <c r="M169" i="15"/>
  <c r="K169" i="15"/>
  <c r="I169" i="15"/>
  <c r="U168" i="15"/>
  <c r="Q168" i="15"/>
  <c r="O168" i="15"/>
  <c r="M168" i="15"/>
  <c r="K168" i="15"/>
  <c r="I168" i="15"/>
  <c r="U167" i="15"/>
  <c r="Q167" i="15"/>
  <c r="O167" i="15"/>
  <c r="M167" i="15"/>
  <c r="K167" i="15"/>
  <c r="I167" i="15"/>
  <c r="U166" i="15"/>
  <c r="Q166" i="15"/>
  <c r="O166" i="15"/>
  <c r="M166" i="15"/>
  <c r="K166" i="15"/>
  <c r="I166" i="15"/>
  <c r="U165" i="15"/>
  <c r="Q165" i="15"/>
  <c r="O165" i="15"/>
  <c r="M165" i="15"/>
  <c r="K165" i="15"/>
  <c r="I165" i="15"/>
  <c r="U164" i="15"/>
  <c r="Q164" i="15"/>
  <c r="O164" i="15"/>
  <c r="M164" i="15"/>
  <c r="K164" i="15"/>
  <c r="I164" i="15"/>
  <c r="U163" i="15"/>
  <c r="Q163" i="15"/>
  <c r="O163" i="15"/>
  <c r="M163" i="15"/>
  <c r="K163" i="15"/>
  <c r="I163" i="15"/>
  <c r="U162" i="15"/>
  <c r="Q162" i="15"/>
  <c r="O162" i="15"/>
  <c r="M162" i="15"/>
  <c r="K162" i="15"/>
  <c r="I162" i="15"/>
  <c r="U161" i="15"/>
  <c r="Q161" i="15"/>
  <c r="O161" i="15"/>
  <c r="M161" i="15"/>
  <c r="K161" i="15"/>
  <c r="I161" i="15"/>
  <c r="U160" i="15"/>
  <c r="Q160" i="15"/>
  <c r="O160" i="15"/>
  <c r="M160" i="15"/>
  <c r="K160" i="15"/>
  <c r="I160" i="15"/>
  <c r="U159" i="15"/>
  <c r="Q159" i="15"/>
  <c r="O159" i="15"/>
  <c r="M159" i="15"/>
  <c r="K159" i="15"/>
  <c r="I159" i="15"/>
  <c r="U158" i="15"/>
  <c r="Q158" i="15"/>
  <c r="O158" i="15"/>
  <c r="M158" i="15"/>
  <c r="K158" i="15"/>
  <c r="I158" i="15"/>
  <c r="U157" i="15"/>
  <c r="Q157" i="15"/>
  <c r="O157" i="15"/>
  <c r="M157" i="15"/>
  <c r="K157" i="15"/>
  <c r="I157" i="15"/>
  <c r="U156" i="15"/>
  <c r="Q156" i="15"/>
  <c r="O156" i="15"/>
  <c r="M156" i="15"/>
  <c r="K156" i="15"/>
  <c r="I156" i="15"/>
  <c r="U155" i="15"/>
  <c r="Q155" i="15"/>
  <c r="O155" i="15"/>
  <c r="M155" i="15"/>
  <c r="K155" i="15"/>
  <c r="I155" i="15"/>
  <c r="U154" i="15"/>
  <c r="Q154" i="15"/>
  <c r="O154" i="15"/>
  <c r="M154" i="15"/>
  <c r="K154" i="15"/>
  <c r="I154" i="15"/>
  <c r="U153" i="15"/>
  <c r="Q153" i="15"/>
  <c r="O153" i="15"/>
  <c r="M153" i="15"/>
  <c r="K153" i="15"/>
  <c r="I153" i="15"/>
  <c r="U152" i="15"/>
  <c r="Q152" i="15"/>
  <c r="O152" i="15"/>
  <c r="M152" i="15"/>
  <c r="K152" i="15"/>
  <c r="I152" i="15"/>
  <c r="U151" i="15"/>
  <c r="Q151" i="15"/>
  <c r="O151" i="15"/>
  <c r="M151" i="15"/>
  <c r="K151" i="15"/>
  <c r="I151" i="15"/>
  <c r="U150" i="15"/>
  <c r="Q150" i="15"/>
  <c r="O150" i="15"/>
  <c r="M150" i="15"/>
  <c r="K150" i="15"/>
  <c r="I150" i="15"/>
  <c r="U149" i="15"/>
  <c r="Q149" i="15"/>
  <c r="O149" i="15"/>
  <c r="M149" i="15"/>
  <c r="K149" i="15"/>
  <c r="I149" i="15"/>
  <c r="U148" i="15"/>
  <c r="Q148" i="15"/>
  <c r="O148" i="15"/>
  <c r="M148" i="15"/>
  <c r="K148" i="15"/>
  <c r="I148" i="15"/>
  <c r="U147" i="15"/>
  <c r="Q147" i="15"/>
  <c r="O147" i="15"/>
  <c r="M147" i="15"/>
  <c r="K147" i="15"/>
  <c r="I147" i="15"/>
  <c r="U146" i="15"/>
  <c r="Q146" i="15"/>
  <c r="O146" i="15"/>
  <c r="M146" i="15"/>
  <c r="K146" i="15"/>
  <c r="I146" i="15"/>
  <c r="U145" i="15"/>
  <c r="Q145" i="15"/>
  <c r="O145" i="15"/>
  <c r="M145" i="15"/>
  <c r="K145" i="15"/>
  <c r="I145" i="15"/>
  <c r="U144" i="15"/>
  <c r="Q144" i="15"/>
  <c r="O144" i="15"/>
  <c r="M144" i="15"/>
  <c r="K144" i="15"/>
  <c r="I144" i="15"/>
  <c r="I139" i="15"/>
  <c r="U143" i="15"/>
  <c r="Q143" i="15"/>
  <c r="O143" i="15"/>
  <c r="M143" i="15"/>
  <c r="K143" i="15"/>
  <c r="I143" i="15"/>
  <c r="U142" i="15"/>
  <c r="Q142" i="15"/>
  <c r="O142" i="15"/>
  <c r="M142" i="15"/>
  <c r="K142" i="15"/>
  <c r="I142" i="15"/>
  <c r="U141" i="15"/>
  <c r="Q141" i="15"/>
  <c r="O141" i="15"/>
  <c r="M141" i="15"/>
  <c r="M140" i="15"/>
  <c r="M139" i="15"/>
  <c r="K141" i="15"/>
  <c r="I141" i="15"/>
  <c r="U140" i="15"/>
  <c r="U139" i="15"/>
  <c r="Q140" i="15"/>
  <c r="Q139" i="15"/>
  <c r="O140" i="15"/>
  <c r="O139" i="15"/>
  <c r="K140" i="15"/>
  <c r="I140" i="15"/>
  <c r="K139" i="15"/>
  <c r="U138" i="15"/>
  <c r="Q138" i="15"/>
  <c r="O138" i="15"/>
  <c r="M138" i="15"/>
  <c r="K138" i="15"/>
  <c r="I138" i="15"/>
  <c r="U137" i="15"/>
  <c r="Q137" i="15"/>
  <c r="O137" i="15"/>
  <c r="M137" i="15"/>
  <c r="K137" i="15"/>
  <c r="I137" i="15"/>
  <c r="U136" i="15"/>
  <c r="Q136" i="15"/>
  <c r="O136" i="15"/>
  <c r="M136" i="15"/>
  <c r="K136" i="15"/>
  <c r="I136" i="15"/>
  <c r="U135" i="15"/>
  <c r="Q135" i="15"/>
  <c r="O135" i="15"/>
  <c r="M135" i="15"/>
  <c r="K135" i="15"/>
  <c r="I135" i="15"/>
  <c r="U134" i="15"/>
  <c r="Q134" i="15"/>
  <c r="O134" i="15"/>
  <c r="M134" i="15"/>
  <c r="K134" i="15"/>
  <c r="I134" i="15"/>
  <c r="U133" i="15"/>
  <c r="Q133" i="15"/>
  <c r="O133" i="15"/>
  <c r="M133" i="15"/>
  <c r="K133" i="15"/>
  <c r="I133" i="15"/>
  <c r="U132" i="15"/>
  <c r="Q132" i="15"/>
  <c r="O132" i="15"/>
  <c r="M132" i="15"/>
  <c r="K132" i="15"/>
  <c r="I132" i="15"/>
  <c r="U131" i="15"/>
  <c r="Q131" i="15"/>
  <c r="O131" i="15"/>
  <c r="M131" i="15"/>
  <c r="K131" i="15"/>
  <c r="I131" i="15"/>
  <c r="U130" i="15"/>
  <c r="Q130" i="15"/>
  <c r="O130" i="15"/>
  <c r="M130" i="15"/>
  <c r="K130" i="15"/>
  <c r="I130" i="15"/>
  <c r="U129" i="15"/>
  <c r="Q129" i="15"/>
  <c r="O129" i="15"/>
  <c r="M129" i="15"/>
  <c r="K129" i="15"/>
  <c r="I129" i="15"/>
  <c r="U128" i="15"/>
  <c r="Q128" i="15"/>
  <c r="O128" i="15"/>
  <c r="M128" i="15"/>
  <c r="K128" i="15"/>
  <c r="I128" i="15"/>
  <c r="U127" i="15"/>
  <c r="Q127" i="15"/>
  <c r="O127" i="15"/>
  <c r="M127" i="15"/>
  <c r="K127" i="15"/>
  <c r="I127" i="15"/>
  <c r="U126" i="15"/>
  <c r="Q126" i="15"/>
  <c r="O126" i="15"/>
  <c r="M126" i="15"/>
  <c r="K126" i="15"/>
  <c r="I126" i="15"/>
  <c r="U125" i="15"/>
  <c r="Q125" i="15"/>
  <c r="O125" i="15"/>
  <c r="M125" i="15"/>
  <c r="K125" i="15"/>
  <c r="I125" i="15"/>
  <c r="U124" i="15"/>
  <c r="Q124" i="15"/>
  <c r="O124" i="15"/>
  <c r="M124" i="15"/>
  <c r="K124" i="15"/>
  <c r="I124" i="15"/>
  <c r="U123" i="15"/>
  <c r="Q123" i="15"/>
  <c r="O123" i="15"/>
  <c r="M123" i="15"/>
  <c r="K123" i="15"/>
  <c r="I123" i="15"/>
  <c r="U122" i="15"/>
  <c r="Q122" i="15"/>
  <c r="O122" i="15"/>
  <c r="M122" i="15"/>
  <c r="K122" i="15"/>
  <c r="I122" i="15"/>
  <c r="U121" i="15"/>
  <c r="Q121" i="15"/>
  <c r="O121" i="15"/>
  <c r="M121" i="15"/>
  <c r="K121" i="15"/>
  <c r="I121" i="15"/>
  <c r="U120" i="15"/>
  <c r="Q120" i="15"/>
  <c r="O120" i="15"/>
  <c r="M120" i="15"/>
  <c r="K120" i="15"/>
  <c r="I120" i="15"/>
  <c r="U119" i="15"/>
  <c r="Q119" i="15"/>
  <c r="O119" i="15"/>
  <c r="M119" i="15"/>
  <c r="K119" i="15"/>
  <c r="I119" i="15"/>
  <c r="U118" i="15"/>
  <c r="Q118" i="15"/>
  <c r="O118" i="15"/>
  <c r="M118" i="15"/>
  <c r="K118" i="15"/>
  <c r="I118" i="15"/>
  <c r="U117" i="15"/>
  <c r="Q117" i="15"/>
  <c r="O117" i="15"/>
  <c r="M117" i="15"/>
  <c r="K117" i="15"/>
  <c r="I117" i="15"/>
  <c r="U116" i="15"/>
  <c r="Q116" i="15"/>
  <c r="O116" i="15"/>
  <c r="M116" i="15"/>
  <c r="K116" i="15"/>
  <c r="I116" i="15"/>
  <c r="U115" i="15"/>
  <c r="Q115" i="15"/>
  <c r="O115" i="15"/>
  <c r="M115" i="15"/>
  <c r="K115" i="15"/>
  <c r="I115" i="15"/>
  <c r="U114" i="15"/>
  <c r="Q114" i="15"/>
  <c r="O114" i="15"/>
  <c r="M114" i="15"/>
  <c r="K114" i="15"/>
  <c r="I114" i="15"/>
  <c r="U113" i="15"/>
  <c r="Q113" i="15"/>
  <c r="O113" i="15"/>
  <c r="M113" i="15"/>
  <c r="K113" i="15"/>
  <c r="I113" i="15"/>
  <c r="U112" i="15"/>
  <c r="Q112" i="15"/>
  <c r="O112" i="15"/>
  <c r="M112" i="15"/>
  <c r="K112" i="15"/>
  <c r="I112" i="15"/>
  <c r="U111" i="15"/>
  <c r="Q111" i="15"/>
  <c r="O111" i="15"/>
  <c r="M111" i="15"/>
  <c r="K111" i="15"/>
  <c r="I111" i="15"/>
  <c r="U110" i="15"/>
  <c r="Q110" i="15"/>
  <c r="O110" i="15"/>
  <c r="M110" i="15"/>
  <c r="K110" i="15"/>
  <c r="I110" i="15"/>
  <c r="U109" i="15"/>
  <c r="Q109" i="15"/>
  <c r="O109" i="15"/>
  <c r="M109" i="15"/>
  <c r="K109" i="15"/>
  <c r="I109" i="15"/>
  <c r="U108" i="15"/>
  <c r="Q108" i="15"/>
  <c r="O108" i="15"/>
  <c r="M108" i="15"/>
  <c r="K108" i="15"/>
  <c r="I108" i="15"/>
  <c r="U107" i="15"/>
  <c r="Q107" i="15"/>
  <c r="O107" i="15"/>
  <c r="M107" i="15"/>
  <c r="K107" i="15"/>
  <c r="I107" i="15"/>
  <c r="U106" i="15"/>
  <c r="Q106" i="15"/>
  <c r="O106" i="15"/>
  <c r="M106" i="15"/>
  <c r="K106" i="15"/>
  <c r="I106" i="15"/>
  <c r="U105" i="15"/>
  <c r="Q105" i="15"/>
  <c r="O105" i="15"/>
  <c r="M105" i="15"/>
  <c r="K105" i="15"/>
  <c r="I105" i="15"/>
  <c r="U104" i="15"/>
  <c r="Q104" i="15"/>
  <c r="O104" i="15"/>
  <c r="M104" i="15"/>
  <c r="K104" i="15"/>
  <c r="I104" i="15"/>
  <c r="U103" i="15"/>
  <c r="Q103" i="15"/>
  <c r="O103" i="15"/>
  <c r="M103" i="15"/>
  <c r="K103" i="15"/>
  <c r="I103" i="15"/>
  <c r="U102" i="15"/>
  <c r="Q102" i="15"/>
  <c r="O102" i="15"/>
  <c r="M102" i="15"/>
  <c r="K102" i="15"/>
  <c r="I102" i="15"/>
  <c r="U101" i="15"/>
  <c r="Q101" i="15"/>
  <c r="O101" i="15"/>
  <c r="M101" i="15"/>
  <c r="K101" i="15"/>
  <c r="I101" i="15"/>
  <c r="U100" i="15"/>
  <c r="Q100" i="15"/>
  <c r="O100" i="15"/>
  <c r="M100" i="15"/>
  <c r="K100" i="15"/>
  <c r="I100" i="15"/>
  <c r="U99" i="15"/>
  <c r="Q99" i="15"/>
  <c r="O99" i="15"/>
  <c r="M99" i="15"/>
  <c r="K99" i="15"/>
  <c r="I99" i="15"/>
  <c r="U98" i="15"/>
  <c r="Q98" i="15"/>
  <c r="O98" i="15"/>
  <c r="M98" i="15"/>
  <c r="K98" i="15"/>
  <c r="I98" i="15"/>
  <c r="U97" i="15"/>
  <c r="Q97" i="15"/>
  <c r="O97" i="15"/>
  <c r="M97" i="15"/>
  <c r="K97" i="15"/>
  <c r="I97" i="15"/>
  <c r="U96" i="15"/>
  <c r="Q96" i="15"/>
  <c r="O96" i="15"/>
  <c r="M96" i="15"/>
  <c r="K96" i="15"/>
  <c r="I96" i="15"/>
  <c r="U95" i="15"/>
  <c r="Q95" i="15"/>
  <c r="O95" i="15"/>
  <c r="M95" i="15"/>
  <c r="K95" i="15"/>
  <c r="I95" i="15"/>
  <c r="U94" i="15"/>
  <c r="Q94" i="15"/>
  <c r="O94" i="15"/>
  <c r="M94" i="15"/>
  <c r="K94" i="15"/>
  <c r="I94" i="15"/>
  <c r="U93" i="15"/>
  <c r="Q93" i="15"/>
  <c r="O93" i="15"/>
  <c r="M93" i="15"/>
  <c r="K93" i="15"/>
  <c r="I93" i="15"/>
  <c r="U92" i="15"/>
  <c r="Q92" i="15"/>
  <c r="O92" i="15"/>
  <c r="M92" i="15"/>
  <c r="K92" i="15"/>
  <c r="I92" i="15"/>
  <c r="U91" i="15"/>
  <c r="Q91" i="15"/>
  <c r="O91" i="15"/>
  <c r="M91" i="15"/>
  <c r="K91" i="15"/>
  <c r="I91" i="15"/>
  <c r="U90" i="15"/>
  <c r="Q90" i="15"/>
  <c r="O90" i="15"/>
  <c r="M90" i="15"/>
  <c r="K90" i="15"/>
  <c r="I90" i="15"/>
  <c r="U89" i="15"/>
  <c r="Q89" i="15"/>
  <c r="O89" i="15"/>
  <c r="M89" i="15"/>
  <c r="K89" i="15"/>
  <c r="I89" i="15"/>
  <c r="U88" i="15"/>
  <c r="Q88" i="15"/>
  <c r="O88" i="15"/>
  <c r="M88" i="15"/>
  <c r="K88" i="15"/>
  <c r="I88" i="15"/>
  <c r="U87" i="15"/>
  <c r="Q87" i="15"/>
  <c r="O87" i="15"/>
  <c r="M87" i="15"/>
  <c r="K87" i="15"/>
  <c r="I87" i="15"/>
  <c r="U86" i="15"/>
  <c r="Q86" i="15"/>
  <c r="O86" i="15"/>
  <c r="M86" i="15"/>
  <c r="K86" i="15"/>
  <c r="I86" i="15"/>
  <c r="U85" i="15"/>
  <c r="Q85" i="15"/>
  <c r="O85" i="15"/>
  <c r="M85" i="15"/>
  <c r="K85" i="15"/>
  <c r="I85" i="15"/>
  <c r="U84" i="15"/>
  <c r="Q84" i="15"/>
  <c r="O84" i="15"/>
  <c r="M84" i="15"/>
  <c r="K84" i="15"/>
  <c r="I84" i="15"/>
  <c r="U83" i="15"/>
  <c r="Q83" i="15"/>
  <c r="O83" i="15"/>
  <c r="M83" i="15"/>
  <c r="K83" i="15"/>
  <c r="I83" i="15"/>
  <c r="U82" i="15"/>
  <c r="Q82" i="15"/>
  <c r="O82" i="15"/>
  <c r="M82" i="15"/>
  <c r="K82" i="15"/>
  <c r="I82" i="15"/>
  <c r="U81" i="15"/>
  <c r="Q81" i="15"/>
  <c r="O81" i="15"/>
  <c r="M81" i="15"/>
  <c r="K81" i="15"/>
  <c r="I81" i="15"/>
  <c r="U80" i="15"/>
  <c r="Q80" i="15"/>
  <c r="O80" i="15"/>
  <c r="M80" i="15"/>
  <c r="K80" i="15"/>
  <c r="I80" i="15"/>
  <c r="U79" i="15"/>
  <c r="Q79" i="15"/>
  <c r="O79" i="15"/>
  <c r="M79" i="15"/>
  <c r="K79" i="15"/>
  <c r="I79" i="15"/>
  <c r="U78" i="15"/>
  <c r="Q78" i="15"/>
  <c r="O78" i="15"/>
  <c r="M78" i="15"/>
  <c r="K78" i="15"/>
  <c r="I78" i="15"/>
  <c r="U77" i="15"/>
  <c r="Q77" i="15"/>
  <c r="O77" i="15"/>
  <c r="M77" i="15"/>
  <c r="K77" i="15"/>
  <c r="I77" i="15"/>
  <c r="U76" i="15"/>
  <c r="Q76" i="15"/>
  <c r="O76" i="15"/>
  <c r="M76" i="15"/>
  <c r="K76" i="15"/>
  <c r="I76" i="15"/>
  <c r="U75" i="15"/>
  <c r="Q75" i="15"/>
  <c r="O75" i="15"/>
  <c r="M75" i="15"/>
  <c r="K75" i="15"/>
  <c r="I75" i="15"/>
  <c r="U74" i="15"/>
  <c r="Q74" i="15"/>
  <c r="O74" i="15"/>
  <c r="M74" i="15"/>
  <c r="K74" i="15"/>
  <c r="I74" i="15"/>
  <c r="U73" i="15"/>
  <c r="Q73" i="15"/>
  <c r="O73" i="15"/>
  <c r="M73" i="15"/>
  <c r="K73" i="15"/>
  <c r="I73" i="15"/>
  <c r="U72" i="15"/>
  <c r="Q72" i="15"/>
  <c r="O72" i="15"/>
  <c r="M72" i="15"/>
  <c r="K72" i="15"/>
  <c r="I72" i="15"/>
  <c r="U71" i="15"/>
  <c r="Q71" i="15"/>
  <c r="O71" i="15"/>
  <c r="M71" i="15"/>
  <c r="K71" i="15"/>
  <c r="I71" i="15"/>
  <c r="U70" i="15"/>
  <c r="Q70" i="15"/>
  <c r="O70" i="15"/>
  <c r="M70" i="15"/>
  <c r="K70" i="15"/>
  <c r="I70" i="15"/>
  <c r="U69" i="15"/>
  <c r="Q69" i="15"/>
  <c r="O69" i="15"/>
  <c r="M69" i="15"/>
  <c r="K69" i="15"/>
  <c r="I69" i="15"/>
  <c r="U68" i="15"/>
  <c r="Q68" i="15"/>
  <c r="O68" i="15"/>
  <c r="M68" i="15"/>
  <c r="K68" i="15"/>
  <c r="I68" i="15"/>
  <c r="U67" i="15"/>
  <c r="Q67" i="15"/>
  <c r="O67" i="15"/>
  <c r="M67" i="15"/>
  <c r="K67" i="15"/>
  <c r="I67" i="15"/>
  <c r="I62" i="15"/>
  <c r="U66" i="15"/>
  <c r="Q66" i="15"/>
  <c r="O66" i="15"/>
  <c r="M66" i="15"/>
  <c r="K66" i="15"/>
  <c r="I66" i="15"/>
  <c r="U65" i="15"/>
  <c r="Q65" i="15"/>
  <c r="O65" i="15"/>
  <c r="M65" i="15"/>
  <c r="K65" i="15"/>
  <c r="I65" i="15"/>
  <c r="U64" i="15"/>
  <c r="Q64" i="15"/>
  <c r="O64" i="15"/>
  <c r="O62" i="15"/>
  <c r="M64" i="15"/>
  <c r="K64" i="15"/>
  <c r="K62" i="15"/>
  <c r="I64" i="15"/>
  <c r="U63" i="15"/>
  <c r="U62" i="15"/>
  <c r="Q63" i="15"/>
  <c r="Q62" i="15"/>
  <c r="O63" i="15"/>
  <c r="M63" i="15"/>
  <c r="M62" i="15"/>
  <c r="K63" i="15"/>
  <c r="I63" i="15"/>
  <c r="U61" i="15"/>
  <c r="Q61" i="15"/>
  <c r="O61" i="15"/>
  <c r="M61" i="15"/>
  <c r="K61" i="15"/>
  <c r="I61" i="15"/>
  <c r="U60" i="15"/>
  <c r="Q60" i="15"/>
  <c r="O60" i="15"/>
  <c r="M60" i="15"/>
  <c r="K60" i="15"/>
  <c r="I60" i="15"/>
  <c r="U59" i="15"/>
  <c r="Q59" i="15"/>
  <c r="O59" i="15"/>
  <c r="M59" i="15"/>
  <c r="K59" i="15"/>
  <c r="I59" i="15"/>
  <c r="U58" i="15"/>
  <c r="Q58" i="15"/>
  <c r="O58" i="15"/>
  <c r="M58" i="15"/>
  <c r="K58" i="15"/>
  <c r="I58" i="15"/>
  <c r="U57" i="15"/>
  <c r="Q57" i="15"/>
  <c r="O57" i="15"/>
  <c r="M57" i="15"/>
  <c r="K57" i="15"/>
  <c r="I57" i="15"/>
  <c r="U56" i="15"/>
  <c r="Q56" i="15"/>
  <c r="O56" i="15"/>
  <c r="M56" i="15"/>
  <c r="K56" i="15"/>
  <c r="I56" i="15"/>
  <c r="U55" i="15"/>
  <c r="Q55" i="15"/>
  <c r="O55" i="15"/>
  <c r="M55" i="15"/>
  <c r="K55" i="15"/>
  <c r="I55" i="15"/>
  <c r="U54" i="15"/>
  <c r="Q54" i="15"/>
  <c r="O54" i="15"/>
  <c r="M54" i="15"/>
  <c r="K54" i="15"/>
  <c r="I54" i="15"/>
  <c r="U53" i="15"/>
  <c r="Q53" i="15"/>
  <c r="O53" i="15"/>
  <c r="M53" i="15"/>
  <c r="K53" i="15"/>
  <c r="I53" i="15"/>
  <c r="U52" i="15"/>
  <c r="Q52" i="15"/>
  <c r="O52" i="15"/>
  <c r="M52" i="15"/>
  <c r="K52" i="15"/>
  <c r="I52" i="15"/>
  <c r="U51" i="15"/>
  <c r="Q51" i="15"/>
  <c r="O51" i="15"/>
  <c r="M51" i="15"/>
  <c r="K51" i="15"/>
  <c r="I51" i="15"/>
  <c r="U50" i="15"/>
  <c r="Q50" i="15"/>
  <c r="O50" i="15"/>
  <c r="M50" i="15"/>
  <c r="K50" i="15"/>
  <c r="I50" i="15"/>
  <c r="U49" i="15"/>
  <c r="Q49" i="15"/>
  <c r="O49" i="15"/>
  <c r="M49" i="15"/>
  <c r="K49" i="15"/>
  <c r="I49" i="15"/>
  <c r="U48" i="15"/>
  <c r="Q48" i="15"/>
  <c r="O48" i="15"/>
  <c r="M48" i="15"/>
  <c r="K48" i="15"/>
  <c r="I48" i="15"/>
  <c r="U47" i="15"/>
  <c r="Q47" i="15"/>
  <c r="O47" i="15"/>
  <c r="M47" i="15"/>
  <c r="K47" i="15"/>
  <c r="I47" i="15"/>
  <c r="U46" i="15"/>
  <c r="Q46" i="15"/>
  <c r="O46" i="15"/>
  <c r="M46" i="15"/>
  <c r="K46" i="15"/>
  <c r="I46" i="15"/>
  <c r="U45" i="15"/>
  <c r="Q45" i="15"/>
  <c r="O45" i="15"/>
  <c r="M45" i="15"/>
  <c r="K45" i="15"/>
  <c r="I45" i="15"/>
  <c r="U44" i="15"/>
  <c r="Q44" i="15"/>
  <c r="O44" i="15"/>
  <c r="M44" i="15"/>
  <c r="K44" i="15"/>
  <c r="I44" i="15"/>
  <c r="U43" i="15"/>
  <c r="Q43" i="15"/>
  <c r="O43" i="15"/>
  <c r="M43" i="15"/>
  <c r="K43" i="15"/>
  <c r="I43" i="15"/>
  <c r="U42" i="15"/>
  <c r="Q42" i="15"/>
  <c r="O42" i="15"/>
  <c r="M42" i="15"/>
  <c r="K42" i="15"/>
  <c r="I42" i="15"/>
  <c r="U41" i="15"/>
  <c r="Q41" i="15"/>
  <c r="O41" i="15"/>
  <c r="M41" i="15"/>
  <c r="K41" i="15"/>
  <c r="I41" i="15"/>
  <c r="U40" i="15"/>
  <c r="Q40" i="15"/>
  <c r="O40" i="15"/>
  <c r="M40" i="15"/>
  <c r="K40" i="15"/>
  <c r="I40" i="15"/>
  <c r="U39" i="15"/>
  <c r="Q39" i="15"/>
  <c r="O39" i="15"/>
  <c r="M39" i="15"/>
  <c r="K39" i="15"/>
  <c r="I39" i="15"/>
  <c r="U38" i="15"/>
  <c r="Q38" i="15"/>
  <c r="O38" i="15"/>
  <c r="M38" i="15"/>
  <c r="K38" i="15"/>
  <c r="I38" i="15"/>
  <c r="U37" i="15"/>
  <c r="Q37" i="15"/>
  <c r="O37" i="15"/>
  <c r="M37" i="15"/>
  <c r="K37" i="15"/>
  <c r="I37" i="15"/>
  <c r="U36" i="15"/>
  <c r="Q36" i="15"/>
  <c r="O36" i="15"/>
  <c r="M36" i="15"/>
  <c r="K36" i="15"/>
  <c r="I36" i="15"/>
  <c r="U35" i="15"/>
  <c r="Q35" i="15"/>
  <c r="O35" i="15"/>
  <c r="M35" i="15"/>
  <c r="K35" i="15"/>
  <c r="I35" i="15"/>
  <c r="U34" i="15"/>
  <c r="Q34" i="15"/>
  <c r="O34" i="15"/>
  <c r="M34" i="15"/>
  <c r="K34" i="15"/>
  <c r="I34" i="15"/>
  <c r="U33" i="15"/>
  <c r="Q33" i="15"/>
  <c r="O33" i="15"/>
  <c r="M33" i="15"/>
  <c r="K33" i="15"/>
  <c r="I33" i="15"/>
  <c r="U32" i="15"/>
  <c r="Q32" i="15"/>
  <c r="O32" i="15"/>
  <c r="M32" i="15"/>
  <c r="K32" i="15"/>
  <c r="I32" i="15"/>
  <c r="U31" i="15"/>
  <c r="Q31" i="15"/>
  <c r="O31" i="15"/>
  <c r="M31" i="15"/>
  <c r="K31" i="15"/>
  <c r="I31" i="15"/>
  <c r="U30" i="15"/>
  <c r="Q30" i="15"/>
  <c r="O30" i="15"/>
  <c r="O29" i="15"/>
  <c r="M30" i="15"/>
  <c r="M29" i="15"/>
  <c r="K30" i="15"/>
  <c r="K29" i="15"/>
  <c r="I30" i="15"/>
  <c r="I29" i="15"/>
  <c r="U29" i="15"/>
  <c r="Q29" i="15"/>
  <c r="U28" i="15"/>
  <c r="Q28" i="15"/>
  <c r="O28" i="15"/>
  <c r="M28" i="15"/>
  <c r="K28" i="15"/>
  <c r="I28" i="15"/>
  <c r="U27" i="15"/>
  <c r="Q27" i="15"/>
  <c r="O27" i="15"/>
  <c r="M27" i="15"/>
  <c r="K27" i="15"/>
  <c r="I27" i="15"/>
  <c r="U26" i="15"/>
  <c r="Q26" i="15"/>
  <c r="O26" i="15"/>
  <c r="M26" i="15"/>
  <c r="K26" i="15"/>
  <c r="I26" i="15"/>
  <c r="U25" i="15"/>
  <c r="Q25" i="15"/>
  <c r="O25" i="15"/>
  <c r="M25" i="15"/>
  <c r="K25" i="15"/>
  <c r="I25" i="15"/>
  <c r="U24" i="15"/>
  <c r="Q24" i="15"/>
  <c r="O24" i="15"/>
  <c r="M24" i="15"/>
  <c r="K24" i="15"/>
  <c r="I24" i="15"/>
  <c r="U23" i="15"/>
  <c r="Q23" i="15"/>
  <c r="O23" i="15"/>
  <c r="M23" i="15"/>
  <c r="K23" i="15"/>
  <c r="I23" i="15"/>
  <c r="U22" i="15"/>
  <c r="Q22" i="15"/>
  <c r="O22" i="15"/>
  <c r="M22" i="15"/>
  <c r="K22" i="15"/>
  <c r="I22" i="15"/>
  <c r="U21" i="15"/>
  <c r="U16" i="15"/>
  <c r="Q21" i="15"/>
  <c r="O21" i="15"/>
  <c r="M21" i="15"/>
  <c r="K21" i="15"/>
  <c r="I21" i="15"/>
  <c r="U20" i="15"/>
  <c r="Q20" i="15"/>
  <c r="O20" i="15"/>
  <c r="M20" i="15"/>
  <c r="K20" i="15"/>
  <c r="I20" i="15"/>
  <c r="U19" i="15"/>
  <c r="Q19" i="15"/>
  <c r="O19" i="15"/>
  <c r="M19" i="15"/>
  <c r="K19" i="15"/>
  <c r="I19" i="15"/>
  <c r="U18" i="15"/>
  <c r="Q18" i="15"/>
  <c r="O18" i="15"/>
  <c r="M18" i="15"/>
  <c r="K18" i="15"/>
  <c r="I18" i="15"/>
  <c r="U17" i="15"/>
  <c r="Q17" i="15"/>
  <c r="O17" i="15"/>
  <c r="M17" i="15"/>
  <c r="M16" i="15"/>
  <c r="K17" i="15"/>
  <c r="K16" i="15"/>
  <c r="I17" i="15"/>
  <c r="I16" i="15"/>
  <c r="Q16" i="15"/>
  <c r="O16" i="15"/>
  <c r="U15" i="15"/>
  <c r="Q15" i="15"/>
  <c r="O15" i="15"/>
  <c r="M15" i="15"/>
  <c r="K15" i="15"/>
  <c r="I15" i="15"/>
  <c r="U14" i="15"/>
  <c r="Q14" i="15"/>
  <c r="O14" i="15"/>
  <c r="M14" i="15"/>
  <c r="K14" i="15"/>
  <c r="I14" i="15"/>
  <c r="U13" i="15"/>
  <c r="Q13" i="15"/>
  <c r="O13" i="15"/>
  <c r="M13" i="15"/>
  <c r="K13" i="15"/>
  <c r="I13" i="15"/>
  <c r="U12" i="15"/>
  <c r="Q12" i="15"/>
  <c r="O12" i="15"/>
  <c r="M12" i="15"/>
  <c r="K12" i="15"/>
  <c r="I12" i="15"/>
  <c r="U11" i="15"/>
  <c r="Q11" i="15"/>
  <c r="O11" i="15"/>
  <c r="M11" i="15"/>
  <c r="K11" i="15"/>
  <c r="I11" i="15"/>
  <c r="U10" i="15"/>
  <c r="Q10" i="15"/>
  <c r="O10" i="15"/>
  <c r="M10" i="15"/>
  <c r="K10" i="15"/>
  <c r="I10" i="15"/>
  <c r="U9" i="15"/>
  <c r="Q9" i="15"/>
  <c r="O9" i="15"/>
  <c r="O8" i="15"/>
  <c r="M9" i="15"/>
  <c r="M8" i="15"/>
  <c r="K9" i="15"/>
  <c r="K8" i="15"/>
  <c r="I9" i="15"/>
  <c r="I8" i="15"/>
  <c r="U8" i="15"/>
  <c r="Q8" i="15"/>
  <c r="U198" i="14"/>
  <c r="Q198" i="14"/>
  <c r="O198" i="14"/>
  <c r="M198" i="14"/>
  <c r="K198" i="14"/>
  <c r="I198" i="14"/>
  <c r="U197" i="14"/>
  <c r="Q197" i="14"/>
  <c r="O197" i="14"/>
  <c r="M197" i="14"/>
  <c r="K197" i="14"/>
  <c r="I197" i="14"/>
  <c r="U196" i="14"/>
  <c r="Q196" i="14"/>
  <c r="O196" i="14"/>
  <c r="M196" i="14"/>
  <c r="K196" i="14"/>
  <c r="I196" i="14"/>
  <c r="U195" i="14"/>
  <c r="Q195" i="14"/>
  <c r="O195" i="14"/>
  <c r="M195" i="14"/>
  <c r="K195" i="14"/>
  <c r="I195" i="14"/>
  <c r="U194" i="14"/>
  <c r="Q194" i="14"/>
  <c r="O194" i="14"/>
  <c r="M194" i="14"/>
  <c r="K194" i="14"/>
  <c r="I194" i="14"/>
  <c r="U193" i="14"/>
  <c r="Q193" i="14"/>
  <c r="O193" i="14"/>
  <c r="M193" i="14"/>
  <c r="K193" i="14"/>
  <c r="I193" i="14"/>
  <c r="U192" i="14"/>
  <c r="Q192" i="14"/>
  <c r="O192" i="14"/>
  <c r="M192" i="14"/>
  <c r="K192" i="14"/>
  <c r="I192" i="14"/>
  <c r="U191" i="14"/>
  <c r="Q191" i="14"/>
  <c r="O191" i="14"/>
  <c r="M191" i="14"/>
  <c r="K191" i="14"/>
  <c r="I191" i="14"/>
  <c r="U190" i="14"/>
  <c r="Q190" i="14"/>
  <c r="O190" i="14"/>
  <c r="M190" i="14"/>
  <c r="K190" i="14"/>
  <c r="I190" i="14"/>
  <c r="U189" i="14"/>
  <c r="Q189" i="14"/>
  <c r="O189" i="14"/>
  <c r="M189" i="14"/>
  <c r="K189" i="14"/>
  <c r="I189" i="14"/>
  <c r="U188" i="14"/>
  <c r="Q188" i="14"/>
  <c r="O188" i="14"/>
  <c r="M188" i="14"/>
  <c r="K188" i="14"/>
  <c r="I188" i="14"/>
  <c r="U187" i="14"/>
  <c r="Q187" i="14"/>
  <c r="O187" i="14"/>
  <c r="M187" i="14"/>
  <c r="K187" i="14"/>
  <c r="I187" i="14"/>
  <c r="U186" i="14"/>
  <c r="Q186" i="14"/>
  <c r="O186" i="14"/>
  <c r="M186" i="14"/>
  <c r="K186" i="14"/>
  <c r="I186" i="14"/>
  <c r="U185" i="14"/>
  <c r="Q185" i="14"/>
  <c r="O185" i="14"/>
  <c r="M185" i="14"/>
  <c r="K185" i="14"/>
  <c r="I185" i="14"/>
  <c r="U184" i="14"/>
  <c r="Q184" i="14"/>
  <c r="O184" i="14"/>
  <c r="M184" i="14"/>
  <c r="K184" i="14"/>
  <c r="I184" i="14"/>
  <c r="U183" i="14"/>
  <c r="Q183" i="14"/>
  <c r="O183" i="14"/>
  <c r="M183" i="14"/>
  <c r="K183" i="14"/>
  <c r="I183" i="14"/>
  <c r="U182" i="14"/>
  <c r="Q182" i="14"/>
  <c r="O182" i="14"/>
  <c r="M182" i="14"/>
  <c r="K182" i="14"/>
  <c r="I182" i="14"/>
  <c r="U181" i="14"/>
  <c r="Q181" i="14"/>
  <c r="O181" i="14"/>
  <c r="M181" i="14"/>
  <c r="K181" i="14"/>
  <c r="I181" i="14"/>
  <c r="U180" i="14"/>
  <c r="Q180" i="14"/>
  <c r="O180" i="14"/>
  <c r="M180" i="14"/>
  <c r="K180" i="14"/>
  <c r="I180" i="14"/>
  <c r="U179" i="14"/>
  <c r="Q179" i="14"/>
  <c r="O179" i="14"/>
  <c r="M179" i="14"/>
  <c r="K179" i="14"/>
  <c r="I179" i="14"/>
  <c r="U178" i="14"/>
  <c r="Q178" i="14"/>
  <c r="O178" i="14"/>
  <c r="M178" i="14"/>
  <c r="K178" i="14"/>
  <c r="I178" i="14"/>
  <c r="U177" i="14"/>
  <c r="Q177" i="14"/>
  <c r="O177" i="14"/>
  <c r="M177" i="14"/>
  <c r="K177" i="14"/>
  <c r="I177" i="14"/>
  <c r="U176" i="14"/>
  <c r="Q176" i="14"/>
  <c r="O176" i="14"/>
  <c r="M176" i="14"/>
  <c r="K176" i="14"/>
  <c r="I176" i="14"/>
  <c r="U175" i="14"/>
  <c r="Q175" i="14"/>
  <c r="O175" i="14"/>
  <c r="M175" i="14"/>
  <c r="K175" i="14"/>
  <c r="I175" i="14"/>
  <c r="U174" i="14"/>
  <c r="Q174" i="14"/>
  <c r="O174" i="14"/>
  <c r="M174" i="14"/>
  <c r="K174" i="14"/>
  <c r="I174" i="14"/>
  <c r="U173" i="14"/>
  <c r="Q173" i="14"/>
  <c r="O173" i="14"/>
  <c r="M173" i="14"/>
  <c r="K173" i="14"/>
  <c r="I173" i="14"/>
  <c r="U172" i="14"/>
  <c r="Q172" i="14"/>
  <c r="O172" i="14"/>
  <c r="M172" i="14"/>
  <c r="K172" i="14"/>
  <c r="I172" i="14"/>
  <c r="U171" i="14"/>
  <c r="Q171" i="14"/>
  <c r="O171" i="14"/>
  <c r="M171" i="14"/>
  <c r="K171" i="14"/>
  <c r="I171" i="14"/>
  <c r="U170" i="14"/>
  <c r="Q170" i="14"/>
  <c r="O170" i="14"/>
  <c r="M170" i="14"/>
  <c r="K170" i="14"/>
  <c r="I170" i="14"/>
  <c r="U169" i="14"/>
  <c r="Q169" i="14"/>
  <c r="O169" i="14"/>
  <c r="M169" i="14"/>
  <c r="K169" i="14"/>
  <c r="I169" i="14"/>
  <c r="U168" i="14"/>
  <c r="Q168" i="14"/>
  <c r="O168" i="14"/>
  <c r="M168" i="14"/>
  <c r="K168" i="14"/>
  <c r="I168" i="14"/>
  <c r="U167" i="14"/>
  <c r="Q167" i="14"/>
  <c r="O167" i="14"/>
  <c r="M167" i="14"/>
  <c r="K167" i="14"/>
  <c r="I167" i="14"/>
  <c r="U166" i="14"/>
  <c r="Q166" i="14"/>
  <c r="O166" i="14"/>
  <c r="M166" i="14"/>
  <c r="K166" i="14"/>
  <c r="I166" i="14"/>
  <c r="U165" i="14"/>
  <c r="Q165" i="14"/>
  <c r="O165" i="14"/>
  <c r="M165" i="14"/>
  <c r="K165" i="14"/>
  <c r="I165" i="14"/>
  <c r="U164" i="14"/>
  <c r="Q164" i="14"/>
  <c r="O164" i="14"/>
  <c r="M164" i="14"/>
  <c r="K164" i="14"/>
  <c r="I164" i="14"/>
  <c r="U163" i="14"/>
  <c r="Q163" i="14"/>
  <c r="O163" i="14"/>
  <c r="M163" i="14"/>
  <c r="K163" i="14"/>
  <c r="I163" i="14"/>
  <c r="U162" i="14"/>
  <c r="Q162" i="14"/>
  <c r="O162" i="14"/>
  <c r="M162" i="14"/>
  <c r="K162" i="14"/>
  <c r="I162" i="14"/>
  <c r="U161" i="14"/>
  <c r="Q161" i="14"/>
  <c r="O161" i="14"/>
  <c r="M161" i="14"/>
  <c r="K161" i="14"/>
  <c r="I161" i="14"/>
  <c r="U160" i="14"/>
  <c r="Q160" i="14"/>
  <c r="O160" i="14"/>
  <c r="M160" i="14"/>
  <c r="K160" i="14"/>
  <c r="I160" i="14"/>
  <c r="U159" i="14"/>
  <c r="Q159" i="14"/>
  <c r="O159" i="14"/>
  <c r="M159" i="14"/>
  <c r="K159" i="14"/>
  <c r="I159" i="14"/>
  <c r="U158" i="14"/>
  <c r="Q158" i="14"/>
  <c r="O158" i="14"/>
  <c r="O154" i="14"/>
  <c r="M158" i="14"/>
  <c r="K158" i="14"/>
  <c r="I158" i="14"/>
  <c r="U157" i="14"/>
  <c r="Q157" i="14"/>
  <c r="O157" i="14"/>
  <c r="M157" i="14"/>
  <c r="K157" i="14"/>
  <c r="I157" i="14"/>
  <c r="U156" i="14"/>
  <c r="Q156" i="14"/>
  <c r="Q154" i="14"/>
  <c r="O156" i="14"/>
  <c r="M156" i="14"/>
  <c r="K156" i="14"/>
  <c r="I156" i="14"/>
  <c r="U155" i="14"/>
  <c r="U154" i="14"/>
  <c r="Q155" i="14"/>
  <c r="O155" i="14"/>
  <c r="M155" i="14"/>
  <c r="M154" i="14"/>
  <c r="K155" i="14"/>
  <c r="K154" i="14"/>
  <c r="I155" i="14"/>
  <c r="I154" i="14"/>
  <c r="U153" i="14"/>
  <c r="Q153" i="14"/>
  <c r="O153" i="14"/>
  <c r="M153" i="14"/>
  <c r="K153" i="14"/>
  <c r="I153" i="14"/>
  <c r="U152" i="14"/>
  <c r="Q152" i="14"/>
  <c r="O152" i="14"/>
  <c r="M152" i="14"/>
  <c r="K152" i="14"/>
  <c r="I152" i="14"/>
  <c r="U151" i="14"/>
  <c r="Q151" i="14"/>
  <c r="O151" i="14"/>
  <c r="M151" i="14"/>
  <c r="K151" i="14"/>
  <c r="I151" i="14"/>
  <c r="U150" i="14"/>
  <c r="Q150" i="14"/>
  <c r="O150" i="14"/>
  <c r="M150" i="14"/>
  <c r="K150" i="14"/>
  <c r="I150" i="14"/>
  <c r="U149" i="14"/>
  <c r="Q149" i="14"/>
  <c r="O149" i="14"/>
  <c r="M149" i="14"/>
  <c r="K149" i="14"/>
  <c r="I149" i="14"/>
  <c r="U148" i="14"/>
  <c r="Q148" i="14"/>
  <c r="O148" i="14"/>
  <c r="M148" i="14"/>
  <c r="K148" i="14"/>
  <c r="I148" i="14"/>
  <c r="U147" i="14"/>
  <c r="Q147" i="14"/>
  <c r="O147" i="14"/>
  <c r="M147" i="14"/>
  <c r="K147" i="14"/>
  <c r="I147" i="14"/>
  <c r="U146" i="14"/>
  <c r="Q146" i="14"/>
  <c r="O146" i="14"/>
  <c r="M146" i="14"/>
  <c r="K146" i="14"/>
  <c r="I146" i="14"/>
  <c r="U145" i="14"/>
  <c r="Q145" i="14"/>
  <c r="O145" i="14"/>
  <c r="M145" i="14"/>
  <c r="K145" i="14"/>
  <c r="I145" i="14"/>
  <c r="U144" i="14"/>
  <c r="Q144" i="14"/>
  <c r="O144" i="14"/>
  <c r="M144" i="14"/>
  <c r="K144" i="14"/>
  <c r="I144" i="14"/>
  <c r="U143" i="14"/>
  <c r="Q143" i="14"/>
  <c r="O143" i="14"/>
  <c r="M143" i="14"/>
  <c r="K143" i="14"/>
  <c r="I143" i="14"/>
  <c r="U142" i="14"/>
  <c r="Q142" i="14"/>
  <c r="O142" i="14"/>
  <c r="M142" i="14"/>
  <c r="K142" i="14"/>
  <c r="I142" i="14"/>
  <c r="U141" i="14"/>
  <c r="Q141" i="14"/>
  <c r="O141" i="14"/>
  <c r="M141" i="14"/>
  <c r="K141" i="14"/>
  <c r="I141" i="14"/>
  <c r="U140" i="14"/>
  <c r="Q140" i="14"/>
  <c r="O140" i="14"/>
  <c r="M140" i="14"/>
  <c r="K140" i="14"/>
  <c r="I140" i="14"/>
  <c r="U139" i="14"/>
  <c r="Q139" i="14"/>
  <c r="O139" i="14"/>
  <c r="M139" i="14"/>
  <c r="K139" i="14"/>
  <c r="I139" i="14"/>
  <c r="U138" i="14"/>
  <c r="Q138" i="14"/>
  <c r="O138" i="14"/>
  <c r="M138" i="14"/>
  <c r="K138" i="14"/>
  <c r="I138" i="14"/>
  <c r="U137" i="14"/>
  <c r="Q137" i="14"/>
  <c r="O137" i="14"/>
  <c r="M137" i="14"/>
  <c r="K137" i="14"/>
  <c r="I137" i="14"/>
  <c r="U136" i="14"/>
  <c r="Q136" i="14"/>
  <c r="O136" i="14"/>
  <c r="M136" i="14"/>
  <c r="K136" i="14"/>
  <c r="I136" i="14"/>
  <c r="U135" i="14"/>
  <c r="Q135" i="14"/>
  <c r="O135" i="14"/>
  <c r="M135" i="14"/>
  <c r="K135" i="14"/>
  <c r="I135" i="14"/>
  <c r="U134" i="14"/>
  <c r="Q134" i="14"/>
  <c r="O134" i="14"/>
  <c r="M134" i="14"/>
  <c r="K134" i="14"/>
  <c r="I134" i="14"/>
  <c r="U133" i="14"/>
  <c r="Q133" i="14"/>
  <c r="O133" i="14"/>
  <c r="M133" i="14"/>
  <c r="K133" i="14"/>
  <c r="I133" i="14"/>
  <c r="U132" i="14"/>
  <c r="Q132" i="14"/>
  <c r="O132" i="14"/>
  <c r="M132" i="14"/>
  <c r="K132" i="14"/>
  <c r="I132" i="14"/>
  <c r="U131" i="14"/>
  <c r="Q131" i="14"/>
  <c r="O131" i="14"/>
  <c r="M131" i="14"/>
  <c r="K131" i="14"/>
  <c r="I131" i="14"/>
  <c r="U130" i="14"/>
  <c r="Q130" i="14"/>
  <c r="O130" i="14"/>
  <c r="M130" i="14"/>
  <c r="K130" i="14"/>
  <c r="I130" i="14"/>
  <c r="U129" i="14"/>
  <c r="Q129" i="14"/>
  <c r="O129" i="14"/>
  <c r="M129" i="14"/>
  <c r="K129" i="14"/>
  <c r="I129" i="14"/>
  <c r="U128" i="14"/>
  <c r="Q128" i="14"/>
  <c r="O128" i="14"/>
  <c r="M128" i="14"/>
  <c r="K128" i="14"/>
  <c r="I128" i="14"/>
  <c r="U127" i="14"/>
  <c r="Q127" i="14"/>
  <c r="O127" i="14"/>
  <c r="M127" i="14"/>
  <c r="K127" i="14"/>
  <c r="I127" i="14"/>
  <c r="U126" i="14"/>
  <c r="Q126" i="14"/>
  <c r="O126" i="14"/>
  <c r="M126" i="14"/>
  <c r="K126" i="14"/>
  <c r="I126" i="14"/>
  <c r="U125" i="14"/>
  <c r="Q125" i="14"/>
  <c r="O125" i="14"/>
  <c r="M125" i="14"/>
  <c r="K125" i="14"/>
  <c r="I125" i="14"/>
  <c r="U124" i="14"/>
  <c r="Q124" i="14"/>
  <c r="O124" i="14"/>
  <c r="M124" i="14"/>
  <c r="K124" i="14"/>
  <c r="I124" i="14"/>
  <c r="U123" i="14"/>
  <c r="Q123" i="14"/>
  <c r="O123" i="14"/>
  <c r="M123" i="14"/>
  <c r="K123" i="14"/>
  <c r="I123" i="14"/>
  <c r="U122" i="14"/>
  <c r="Q122" i="14"/>
  <c r="O122" i="14"/>
  <c r="M122" i="14"/>
  <c r="K122" i="14"/>
  <c r="I122" i="14"/>
  <c r="U121" i="14"/>
  <c r="Q121" i="14"/>
  <c r="O121" i="14"/>
  <c r="M121" i="14"/>
  <c r="K121" i="14"/>
  <c r="I121" i="14"/>
  <c r="U120" i="14"/>
  <c r="Q120" i="14"/>
  <c r="O120" i="14"/>
  <c r="M120" i="14"/>
  <c r="K120" i="14"/>
  <c r="I120" i="14"/>
  <c r="U119" i="14"/>
  <c r="Q119" i="14"/>
  <c r="O119" i="14"/>
  <c r="M119" i="14"/>
  <c r="K119" i="14"/>
  <c r="I119" i="14"/>
  <c r="U118" i="14"/>
  <c r="Q118" i="14"/>
  <c r="O118" i="14"/>
  <c r="M118" i="14"/>
  <c r="K118" i="14"/>
  <c r="I118" i="14"/>
  <c r="U117" i="14"/>
  <c r="Q117" i="14"/>
  <c r="O117" i="14"/>
  <c r="M117" i="14"/>
  <c r="K117" i="14"/>
  <c r="I117" i="14"/>
  <c r="U116" i="14"/>
  <c r="Q116" i="14"/>
  <c r="O116" i="14"/>
  <c r="M116" i="14"/>
  <c r="K116" i="14"/>
  <c r="I116" i="14"/>
  <c r="U115" i="14"/>
  <c r="Q115" i="14"/>
  <c r="O115" i="14"/>
  <c r="M115" i="14"/>
  <c r="K115" i="14"/>
  <c r="I115" i="14"/>
  <c r="U114" i="14"/>
  <c r="Q114" i="14"/>
  <c r="O114" i="14"/>
  <c r="M114" i="14"/>
  <c r="K114" i="14"/>
  <c r="I114" i="14"/>
  <c r="U113" i="14"/>
  <c r="Q113" i="14"/>
  <c r="O113" i="14"/>
  <c r="M113" i="14"/>
  <c r="K113" i="14"/>
  <c r="I113" i="14"/>
  <c r="U112" i="14"/>
  <c r="Q112" i="14"/>
  <c r="O112" i="14"/>
  <c r="M112" i="14"/>
  <c r="K112" i="14"/>
  <c r="I112" i="14"/>
  <c r="U111" i="14"/>
  <c r="Q111" i="14"/>
  <c r="O111" i="14"/>
  <c r="M111" i="14"/>
  <c r="K111" i="14"/>
  <c r="I111" i="14"/>
  <c r="U110" i="14"/>
  <c r="Q110" i="14"/>
  <c r="O110" i="14"/>
  <c r="M110" i="14"/>
  <c r="K110" i="14"/>
  <c r="I110" i="14"/>
  <c r="U109" i="14"/>
  <c r="Q109" i="14"/>
  <c r="O109" i="14"/>
  <c r="M109" i="14"/>
  <c r="K109" i="14"/>
  <c r="I109" i="14"/>
  <c r="U108" i="14"/>
  <c r="Q108" i="14"/>
  <c r="O108" i="14"/>
  <c r="M108" i="14"/>
  <c r="K108" i="14"/>
  <c r="I108" i="14"/>
  <c r="U107" i="14"/>
  <c r="Q107" i="14"/>
  <c r="O107" i="14"/>
  <c r="M107" i="14"/>
  <c r="K107" i="14"/>
  <c r="I107" i="14"/>
  <c r="U106" i="14"/>
  <c r="Q106" i="14"/>
  <c r="O106" i="14"/>
  <c r="M106" i="14"/>
  <c r="K106" i="14"/>
  <c r="I106" i="14"/>
  <c r="U105" i="14"/>
  <c r="Q105" i="14"/>
  <c r="O105" i="14"/>
  <c r="M105" i="14"/>
  <c r="K105" i="14"/>
  <c r="I105" i="14"/>
  <c r="U104" i="14"/>
  <c r="Q104" i="14"/>
  <c r="O104" i="14"/>
  <c r="M104" i="14"/>
  <c r="K104" i="14"/>
  <c r="I104" i="14"/>
  <c r="U103" i="14"/>
  <c r="Q103" i="14"/>
  <c r="O103" i="14"/>
  <c r="M103" i="14"/>
  <c r="K103" i="14"/>
  <c r="I103" i="14"/>
  <c r="U102" i="14"/>
  <c r="Q102" i="14"/>
  <c r="O102" i="14"/>
  <c r="M102" i="14"/>
  <c r="K102" i="14"/>
  <c r="I102" i="14"/>
  <c r="U101" i="14"/>
  <c r="Q101" i="14"/>
  <c r="O101" i="14"/>
  <c r="M101" i="14"/>
  <c r="K101" i="14"/>
  <c r="I101" i="14"/>
  <c r="U100" i="14"/>
  <c r="Q100" i="14"/>
  <c r="O100" i="14"/>
  <c r="M100" i="14"/>
  <c r="K100" i="14"/>
  <c r="I100" i="14"/>
  <c r="U99" i="14"/>
  <c r="Q99" i="14"/>
  <c r="O99" i="14"/>
  <c r="M99" i="14"/>
  <c r="K99" i="14"/>
  <c r="I99" i="14"/>
  <c r="U98" i="14"/>
  <c r="Q98" i="14"/>
  <c r="O98" i="14"/>
  <c r="M98" i="14"/>
  <c r="K98" i="14"/>
  <c r="I98" i="14"/>
  <c r="U97" i="14"/>
  <c r="Q97" i="14"/>
  <c r="O97" i="14"/>
  <c r="M97" i="14"/>
  <c r="K97" i="14"/>
  <c r="I97" i="14"/>
  <c r="U96" i="14"/>
  <c r="Q96" i="14"/>
  <c r="O96" i="14"/>
  <c r="M96" i="14"/>
  <c r="K96" i="14"/>
  <c r="I96" i="14"/>
  <c r="U95" i="14"/>
  <c r="Q95" i="14"/>
  <c r="O95" i="14"/>
  <c r="M95" i="14"/>
  <c r="K95" i="14"/>
  <c r="I95" i="14"/>
  <c r="U94" i="14"/>
  <c r="Q94" i="14"/>
  <c r="O94" i="14"/>
  <c r="M94" i="14"/>
  <c r="K94" i="14"/>
  <c r="I94" i="14"/>
  <c r="U93" i="14"/>
  <c r="Q93" i="14"/>
  <c r="O93" i="14"/>
  <c r="M93" i="14"/>
  <c r="K93" i="14"/>
  <c r="I93" i="14"/>
  <c r="U92" i="14"/>
  <c r="Q92" i="14"/>
  <c r="O92" i="14"/>
  <c r="M92" i="14"/>
  <c r="K92" i="14"/>
  <c r="I92" i="14"/>
  <c r="U91" i="14"/>
  <c r="Q91" i="14"/>
  <c r="O91" i="14"/>
  <c r="M91" i="14"/>
  <c r="K91" i="14"/>
  <c r="I91" i="14"/>
  <c r="U90" i="14"/>
  <c r="Q90" i="14"/>
  <c r="O90" i="14"/>
  <c r="M90" i="14"/>
  <c r="K90" i="14"/>
  <c r="I90" i="14"/>
  <c r="U89" i="14"/>
  <c r="Q89" i="14"/>
  <c r="O89" i="14"/>
  <c r="M89" i="14"/>
  <c r="K89" i="14"/>
  <c r="I89" i="14"/>
  <c r="U88" i="14"/>
  <c r="Q88" i="14"/>
  <c r="O88" i="14"/>
  <c r="M88" i="14"/>
  <c r="K88" i="14"/>
  <c r="I88" i="14"/>
  <c r="U87" i="14"/>
  <c r="Q87" i="14"/>
  <c r="O87" i="14"/>
  <c r="M87" i="14"/>
  <c r="K87" i="14"/>
  <c r="I87" i="14"/>
  <c r="U86" i="14"/>
  <c r="Q86" i="14"/>
  <c r="O86" i="14"/>
  <c r="M86" i="14"/>
  <c r="K86" i="14"/>
  <c r="I86" i="14"/>
  <c r="U85" i="14"/>
  <c r="Q85" i="14"/>
  <c r="O85" i="14"/>
  <c r="M85" i="14"/>
  <c r="K85" i="14"/>
  <c r="I85" i="14"/>
  <c r="U84" i="14"/>
  <c r="Q84" i="14"/>
  <c r="O84" i="14"/>
  <c r="M84" i="14"/>
  <c r="K84" i="14"/>
  <c r="I84" i="14"/>
  <c r="U83" i="14"/>
  <c r="Q83" i="14"/>
  <c r="O83" i="14"/>
  <c r="M83" i="14"/>
  <c r="K83" i="14"/>
  <c r="I83" i="14"/>
  <c r="U82" i="14"/>
  <c r="Q82" i="14"/>
  <c r="O82" i="14"/>
  <c r="M82" i="14"/>
  <c r="K82" i="14"/>
  <c r="I82" i="14"/>
  <c r="U81" i="14"/>
  <c r="Q81" i="14"/>
  <c r="O81" i="14"/>
  <c r="M81" i="14"/>
  <c r="K81" i="14"/>
  <c r="I81" i="14"/>
  <c r="U80" i="14"/>
  <c r="Q80" i="14"/>
  <c r="O80" i="14"/>
  <c r="M80" i="14"/>
  <c r="K80" i="14"/>
  <c r="I80" i="14"/>
  <c r="U79" i="14"/>
  <c r="Q79" i="14"/>
  <c r="O79" i="14"/>
  <c r="M79" i="14"/>
  <c r="K79" i="14"/>
  <c r="I79" i="14"/>
  <c r="U78" i="14"/>
  <c r="Q78" i="14"/>
  <c r="O78" i="14"/>
  <c r="M78" i="14"/>
  <c r="K78" i="14"/>
  <c r="I78" i="14"/>
  <c r="U77" i="14"/>
  <c r="Q77" i="14"/>
  <c r="O77" i="14"/>
  <c r="M77" i="14"/>
  <c r="K77" i="14"/>
  <c r="I77" i="14"/>
  <c r="U76" i="14"/>
  <c r="Q76" i="14"/>
  <c r="O76" i="14"/>
  <c r="M76" i="14"/>
  <c r="K76" i="14"/>
  <c r="I76" i="14"/>
  <c r="U75" i="14"/>
  <c r="Q75" i="14"/>
  <c r="O75" i="14"/>
  <c r="M75" i="14"/>
  <c r="K75" i="14"/>
  <c r="I75" i="14"/>
  <c r="U74" i="14"/>
  <c r="Q74" i="14"/>
  <c r="O74" i="14"/>
  <c r="M74" i="14"/>
  <c r="K74" i="14"/>
  <c r="I74" i="14"/>
  <c r="U73" i="14"/>
  <c r="Q73" i="14"/>
  <c r="O73" i="14"/>
  <c r="M73" i="14"/>
  <c r="K73" i="14"/>
  <c r="I73" i="14"/>
  <c r="U72" i="14"/>
  <c r="Q72" i="14"/>
  <c r="O72" i="14"/>
  <c r="M72" i="14"/>
  <c r="K72" i="14"/>
  <c r="I72" i="14"/>
  <c r="U71" i="14"/>
  <c r="U70" i="14"/>
  <c r="Q71" i="14"/>
  <c r="O71" i="14"/>
  <c r="O70" i="14"/>
  <c r="M71" i="14"/>
  <c r="M70" i="14"/>
  <c r="K71" i="14"/>
  <c r="K70" i="14"/>
  <c r="I71" i="14"/>
  <c r="I70" i="14"/>
  <c r="Q70" i="14"/>
  <c r="U69" i="14"/>
  <c r="Q69" i="14"/>
  <c r="O69" i="14"/>
  <c r="M69" i="14"/>
  <c r="K69" i="14"/>
  <c r="I69" i="14"/>
  <c r="U68" i="14"/>
  <c r="Q68" i="14"/>
  <c r="O68" i="14"/>
  <c r="M68" i="14"/>
  <c r="K68" i="14"/>
  <c r="I68" i="14"/>
  <c r="U67" i="14"/>
  <c r="Q67" i="14"/>
  <c r="O67" i="14"/>
  <c r="M67" i="14"/>
  <c r="K67" i="14"/>
  <c r="I67" i="14"/>
  <c r="U66" i="14"/>
  <c r="Q66" i="14"/>
  <c r="O66" i="14"/>
  <c r="M66" i="14"/>
  <c r="K66" i="14"/>
  <c r="I66" i="14"/>
  <c r="U65" i="14"/>
  <c r="Q65" i="14"/>
  <c r="O65" i="14"/>
  <c r="M65" i="14"/>
  <c r="K65" i="14"/>
  <c r="I65" i="14"/>
  <c r="U64" i="14"/>
  <c r="Q64" i="14"/>
  <c r="O64" i="14"/>
  <c r="M64" i="14"/>
  <c r="K64" i="14"/>
  <c r="I64" i="14"/>
  <c r="U63" i="14"/>
  <c r="Q63" i="14"/>
  <c r="O63" i="14"/>
  <c r="M63" i="14"/>
  <c r="K63" i="14"/>
  <c r="I63" i="14"/>
  <c r="U62" i="14"/>
  <c r="Q62" i="14"/>
  <c r="O62" i="14"/>
  <c r="M62" i="14"/>
  <c r="K62" i="14"/>
  <c r="I62" i="14"/>
  <c r="U61" i="14"/>
  <c r="Q61" i="14"/>
  <c r="O61" i="14"/>
  <c r="M61" i="14"/>
  <c r="K61" i="14"/>
  <c r="I61" i="14"/>
  <c r="U60" i="14"/>
  <c r="Q60" i="14"/>
  <c r="O60" i="14"/>
  <c r="M60" i="14"/>
  <c r="K60" i="14"/>
  <c r="I60" i="14"/>
  <c r="U59" i="14"/>
  <c r="Q59" i="14"/>
  <c r="O59" i="14"/>
  <c r="M59" i="14"/>
  <c r="K59" i="14"/>
  <c r="I59" i="14"/>
  <c r="U58" i="14"/>
  <c r="Q58" i="14"/>
  <c r="O58" i="14"/>
  <c r="M58" i="14"/>
  <c r="K58" i="14"/>
  <c r="I58" i="14"/>
  <c r="U57" i="14"/>
  <c r="Q57" i="14"/>
  <c r="O57" i="14"/>
  <c r="M57" i="14"/>
  <c r="K57" i="14"/>
  <c r="I57" i="14"/>
  <c r="U56" i="14"/>
  <c r="Q56" i="14"/>
  <c r="O56" i="14"/>
  <c r="M56" i="14"/>
  <c r="K56" i="14"/>
  <c r="I56" i="14"/>
  <c r="U55" i="14"/>
  <c r="Q55" i="14"/>
  <c r="O55" i="14"/>
  <c r="M55" i="14"/>
  <c r="K55" i="14"/>
  <c r="I55" i="14"/>
  <c r="U54" i="14"/>
  <c r="Q54" i="14"/>
  <c r="O54" i="14"/>
  <c r="M54" i="14"/>
  <c r="K54" i="14"/>
  <c r="I54" i="14"/>
  <c r="U53" i="14"/>
  <c r="Q53" i="14"/>
  <c r="O53" i="14"/>
  <c r="M53" i="14"/>
  <c r="K53" i="14"/>
  <c r="I53" i="14"/>
  <c r="U52" i="14"/>
  <c r="Q52" i="14"/>
  <c r="O52" i="14"/>
  <c r="M52" i="14"/>
  <c r="K52" i="14"/>
  <c r="I52" i="14"/>
  <c r="U51" i="14"/>
  <c r="Q51" i="14"/>
  <c r="O51" i="14"/>
  <c r="M51" i="14"/>
  <c r="K51" i="14"/>
  <c r="I51" i="14"/>
  <c r="U50" i="14"/>
  <c r="Q50" i="14"/>
  <c r="O50" i="14"/>
  <c r="M50" i="14"/>
  <c r="K50" i="14"/>
  <c r="I50" i="14"/>
  <c r="U49" i="14"/>
  <c r="Q49" i="14"/>
  <c r="O49" i="14"/>
  <c r="M49" i="14"/>
  <c r="K49" i="14"/>
  <c r="I49" i="14"/>
  <c r="U48" i="14"/>
  <c r="Q48" i="14"/>
  <c r="O48" i="14"/>
  <c r="M48" i="14"/>
  <c r="K48" i="14"/>
  <c r="I48" i="14"/>
  <c r="U47" i="14"/>
  <c r="Q47" i="14"/>
  <c r="Q40" i="14"/>
  <c r="O47" i="14"/>
  <c r="M47" i="14"/>
  <c r="K47" i="14"/>
  <c r="I47" i="14"/>
  <c r="U46" i="14"/>
  <c r="Q46" i="14"/>
  <c r="O46" i="14"/>
  <c r="M46" i="14"/>
  <c r="K46" i="14"/>
  <c r="I46" i="14"/>
  <c r="U45" i="14"/>
  <c r="Q45" i="14"/>
  <c r="O45" i="14"/>
  <c r="M45" i="14"/>
  <c r="K45" i="14"/>
  <c r="I45" i="14"/>
  <c r="U44" i="14"/>
  <c r="Q44" i="14"/>
  <c r="O44" i="14"/>
  <c r="M44" i="14"/>
  <c r="K44" i="14"/>
  <c r="I44" i="14"/>
  <c r="U43" i="14"/>
  <c r="Q43" i="14"/>
  <c r="O43" i="14"/>
  <c r="M43" i="14"/>
  <c r="K43" i="14"/>
  <c r="I43" i="14"/>
  <c r="U42" i="14"/>
  <c r="Q42" i="14"/>
  <c r="O42" i="14"/>
  <c r="M42" i="14"/>
  <c r="M41" i="14"/>
  <c r="M40" i="14"/>
  <c r="K42" i="14"/>
  <c r="K40" i="14"/>
  <c r="I42" i="14"/>
  <c r="U41" i="14"/>
  <c r="U40" i="14"/>
  <c r="Q41" i="14"/>
  <c r="O41" i="14"/>
  <c r="O40" i="14"/>
  <c r="K41" i="14"/>
  <c r="I41" i="14"/>
  <c r="I40" i="14"/>
  <c r="U39" i="14"/>
  <c r="Q39" i="14"/>
  <c r="O39" i="14"/>
  <c r="M39" i="14"/>
  <c r="K39" i="14"/>
  <c r="I39" i="14"/>
  <c r="U38" i="14"/>
  <c r="Q38" i="14"/>
  <c r="O38" i="14"/>
  <c r="M38" i="14"/>
  <c r="K38" i="14"/>
  <c r="I38" i="14"/>
  <c r="U37" i="14"/>
  <c r="Q37" i="14"/>
  <c r="O37" i="14"/>
  <c r="M37" i="14"/>
  <c r="K37" i="14"/>
  <c r="I37" i="14"/>
  <c r="U36" i="14"/>
  <c r="Q36" i="14"/>
  <c r="O36" i="14"/>
  <c r="M36" i="14"/>
  <c r="K36" i="14"/>
  <c r="I36" i="14"/>
  <c r="U35" i="14"/>
  <c r="Q35" i="14"/>
  <c r="O35" i="14"/>
  <c r="M35" i="14"/>
  <c r="K35" i="14"/>
  <c r="I35" i="14"/>
  <c r="U34" i="14"/>
  <c r="Q34" i="14"/>
  <c r="O34" i="14"/>
  <c r="M34" i="14"/>
  <c r="K34" i="14"/>
  <c r="I34" i="14"/>
  <c r="U33" i="14"/>
  <c r="Q33" i="14"/>
  <c r="O33" i="14"/>
  <c r="M33" i="14"/>
  <c r="K33" i="14"/>
  <c r="I33" i="14"/>
  <c r="U32" i="14"/>
  <c r="Q32" i="14"/>
  <c r="O32" i="14"/>
  <c r="M32" i="14"/>
  <c r="K32" i="14"/>
  <c r="I32" i="14"/>
  <c r="U31" i="14"/>
  <c r="Q31" i="14"/>
  <c r="O31" i="14"/>
  <c r="M31" i="14"/>
  <c r="K31" i="14"/>
  <c r="I31" i="14"/>
  <c r="U30" i="14"/>
  <c r="Q30" i="14"/>
  <c r="O30" i="14"/>
  <c r="M30" i="14"/>
  <c r="K30" i="14"/>
  <c r="I30" i="14"/>
  <c r="U29" i="14"/>
  <c r="Q29" i="14"/>
  <c r="O29" i="14"/>
  <c r="M29" i="14"/>
  <c r="K29" i="14"/>
  <c r="I29" i="14"/>
  <c r="U28" i="14"/>
  <c r="Q28" i="14"/>
  <c r="O28" i="14"/>
  <c r="M28" i="14"/>
  <c r="K28" i="14"/>
  <c r="I28" i="14"/>
  <c r="U27" i="14"/>
  <c r="Q27" i="14"/>
  <c r="O27" i="14"/>
  <c r="M27" i="14"/>
  <c r="K27" i="14"/>
  <c r="I27" i="14"/>
  <c r="U26" i="14"/>
  <c r="Q26" i="14"/>
  <c r="O26" i="14"/>
  <c r="M26" i="14"/>
  <c r="K26" i="14"/>
  <c r="I26" i="14"/>
  <c r="U25" i="14"/>
  <c r="Q25" i="14"/>
  <c r="O25" i="14"/>
  <c r="M25" i="14"/>
  <c r="K25" i="14"/>
  <c r="I25" i="14"/>
  <c r="U24" i="14"/>
  <c r="Q24" i="14"/>
  <c r="O24" i="14"/>
  <c r="M24" i="14"/>
  <c r="K24" i="14"/>
  <c r="I24" i="14"/>
  <c r="U23" i="14"/>
  <c r="U16" i="14"/>
  <c r="Q23" i="14"/>
  <c r="O23" i="14"/>
  <c r="M23" i="14"/>
  <c r="K23" i="14"/>
  <c r="I23" i="14"/>
  <c r="U22" i="14"/>
  <c r="Q22" i="14"/>
  <c r="O22" i="14"/>
  <c r="M22" i="14"/>
  <c r="K22" i="14"/>
  <c r="I22" i="14"/>
  <c r="U21" i="14"/>
  <c r="Q21" i="14"/>
  <c r="O21" i="14"/>
  <c r="M21" i="14"/>
  <c r="K21" i="14"/>
  <c r="I21" i="14"/>
  <c r="I16" i="14"/>
  <c r="U20" i="14"/>
  <c r="Q20" i="14"/>
  <c r="O20" i="14"/>
  <c r="M20" i="14"/>
  <c r="K20" i="14"/>
  <c r="I20" i="14"/>
  <c r="U19" i="14"/>
  <c r="Q19" i="14"/>
  <c r="O19" i="14"/>
  <c r="M19" i="14"/>
  <c r="K19" i="14"/>
  <c r="I19" i="14"/>
  <c r="U18" i="14"/>
  <c r="Q18" i="14"/>
  <c r="O18" i="14"/>
  <c r="O16" i="14"/>
  <c r="M18" i="14"/>
  <c r="M17" i="14"/>
  <c r="M16" i="14"/>
  <c r="K18" i="14"/>
  <c r="I18" i="14"/>
  <c r="U17" i="14"/>
  <c r="Q17" i="14"/>
  <c r="Q16" i="14"/>
  <c r="O17" i="14"/>
  <c r="K17" i="14"/>
  <c r="K16" i="14"/>
  <c r="I17" i="14"/>
  <c r="U15" i="14"/>
  <c r="Q15" i="14"/>
  <c r="O15" i="14"/>
  <c r="M15" i="14"/>
  <c r="K15" i="14"/>
  <c r="I15" i="14"/>
  <c r="U14" i="14"/>
  <c r="Q14" i="14"/>
  <c r="O14" i="14"/>
  <c r="M14" i="14"/>
  <c r="K14" i="14"/>
  <c r="I14" i="14"/>
  <c r="U13" i="14"/>
  <c r="Q13" i="14"/>
  <c r="O13" i="14"/>
  <c r="M13" i="14"/>
  <c r="K13" i="14"/>
  <c r="K8" i="14"/>
  <c r="I13" i="14"/>
  <c r="U12" i="14"/>
  <c r="Q12" i="14"/>
  <c r="O12" i="14"/>
  <c r="M12" i="14"/>
  <c r="K12" i="14"/>
  <c r="I12" i="14"/>
  <c r="U11" i="14"/>
  <c r="Q11" i="14"/>
  <c r="O11" i="14"/>
  <c r="M11" i="14"/>
  <c r="K11" i="14"/>
  <c r="I11" i="14"/>
  <c r="U10" i="14"/>
  <c r="Q10" i="14"/>
  <c r="Q8" i="14"/>
  <c r="O10" i="14"/>
  <c r="O8" i="14"/>
  <c r="M10" i="14"/>
  <c r="K10" i="14"/>
  <c r="I10" i="14"/>
  <c r="U9" i="14"/>
  <c r="U8" i="14"/>
  <c r="Q9" i="14"/>
  <c r="O9" i="14"/>
  <c r="M9" i="14"/>
  <c r="M8" i="14"/>
  <c r="K9" i="14"/>
  <c r="I9" i="14"/>
  <c r="I8" i="14"/>
  <c r="U171" i="13"/>
  <c r="Q171" i="13"/>
  <c r="O171" i="13"/>
  <c r="M171" i="13"/>
  <c r="K171" i="13"/>
  <c r="I171" i="13"/>
  <c r="U170" i="13"/>
  <c r="Q170" i="13"/>
  <c r="O170" i="13"/>
  <c r="M170" i="13"/>
  <c r="K170" i="13"/>
  <c r="I170" i="13"/>
  <c r="U169" i="13"/>
  <c r="Q169" i="13"/>
  <c r="O169" i="13"/>
  <c r="M169" i="13"/>
  <c r="K169" i="13"/>
  <c r="I169" i="13"/>
  <c r="U168" i="13"/>
  <c r="Q168" i="13"/>
  <c r="O168" i="13"/>
  <c r="M168" i="13"/>
  <c r="K168" i="13"/>
  <c r="I168" i="13"/>
  <c r="U167" i="13"/>
  <c r="Q167" i="13"/>
  <c r="O167" i="13"/>
  <c r="M167" i="13"/>
  <c r="K167" i="13"/>
  <c r="I167" i="13"/>
  <c r="U166" i="13"/>
  <c r="Q166" i="13"/>
  <c r="O166" i="13"/>
  <c r="M166" i="13"/>
  <c r="K166" i="13"/>
  <c r="I166" i="13"/>
  <c r="U165" i="13"/>
  <c r="Q165" i="13"/>
  <c r="O165" i="13"/>
  <c r="M165" i="13"/>
  <c r="K165" i="13"/>
  <c r="I165" i="13"/>
  <c r="U164" i="13"/>
  <c r="Q164" i="13"/>
  <c r="O164" i="13"/>
  <c r="M164" i="13"/>
  <c r="K164" i="13"/>
  <c r="I164" i="13"/>
  <c r="U163" i="13"/>
  <c r="Q163" i="13"/>
  <c r="O163" i="13"/>
  <c r="M163" i="13"/>
  <c r="K163" i="13"/>
  <c r="I163" i="13"/>
  <c r="U162" i="13"/>
  <c r="Q162" i="13"/>
  <c r="O162" i="13"/>
  <c r="M162" i="13"/>
  <c r="K162" i="13"/>
  <c r="I162" i="13"/>
  <c r="U161" i="13"/>
  <c r="Q161" i="13"/>
  <c r="O161" i="13"/>
  <c r="M161" i="13"/>
  <c r="M138" i="13"/>
  <c r="M139" i="13"/>
  <c r="M140" i="13"/>
  <c r="M141" i="13"/>
  <c r="M142" i="13"/>
  <c r="M143" i="13"/>
  <c r="M144" i="13"/>
  <c r="M145" i="13"/>
  <c r="M146" i="13"/>
  <c r="M147" i="13"/>
  <c r="M148" i="13"/>
  <c r="M149" i="13"/>
  <c r="M150" i="13"/>
  <c r="M151" i="13"/>
  <c r="M152" i="13"/>
  <c r="M153" i="13"/>
  <c r="M154" i="13"/>
  <c r="M155" i="13"/>
  <c r="M156" i="13"/>
  <c r="M157" i="13"/>
  <c r="M158" i="13"/>
  <c r="M159" i="13"/>
  <c r="M160" i="13"/>
  <c r="M137" i="13"/>
  <c r="K161" i="13"/>
  <c r="I161" i="13"/>
  <c r="U160" i="13"/>
  <c r="Q160" i="13"/>
  <c r="O160" i="13"/>
  <c r="K160" i="13"/>
  <c r="I160" i="13"/>
  <c r="U159" i="13"/>
  <c r="Q159" i="13"/>
  <c r="O159" i="13"/>
  <c r="K159" i="13"/>
  <c r="I159" i="13"/>
  <c r="U158" i="13"/>
  <c r="Q158" i="13"/>
  <c r="O158" i="13"/>
  <c r="K158" i="13"/>
  <c r="I158" i="13"/>
  <c r="U157" i="13"/>
  <c r="Q157" i="13"/>
  <c r="O157" i="13"/>
  <c r="K157" i="13"/>
  <c r="I157" i="13"/>
  <c r="U156" i="13"/>
  <c r="Q156" i="13"/>
  <c r="O156" i="13"/>
  <c r="K156" i="13"/>
  <c r="I156" i="13"/>
  <c r="U155" i="13"/>
  <c r="Q155" i="13"/>
  <c r="O155" i="13"/>
  <c r="K155" i="13"/>
  <c r="I155" i="13"/>
  <c r="U154" i="13"/>
  <c r="Q154" i="13"/>
  <c r="O154" i="13"/>
  <c r="K154" i="13"/>
  <c r="I154" i="13"/>
  <c r="U153" i="13"/>
  <c r="Q153" i="13"/>
  <c r="O153" i="13"/>
  <c r="K153" i="13"/>
  <c r="I153" i="13"/>
  <c r="U152" i="13"/>
  <c r="Q152" i="13"/>
  <c r="O152" i="13"/>
  <c r="K152" i="13"/>
  <c r="I152" i="13"/>
  <c r="U151" i="13"/>
  <c r="Q151" i="13"/>
  <c r="O151" i="13"/>
  <c r="K151" i="13"/>
  <c r="I151" i="13"/>
  <c r="U150" i="13"/>
  <c r="Q150" i="13"/>
  <c r="O150" i="13"/>
  <c r="K150" i="13"/>
  <c r="I150" i="13"/>
  <c r="U149" i="13"/>
  <c r="Q149" i="13"/>
  <c r="O149" i="13"/>
  <c r="K149" i="13"/>
  <c r="I149" i="13"/>
  <c r="U148" i="13"/>
  <c r="Q148" i="13"/>
  <c r="O148" i="13"/>
  <c r="K148" i="13"/>
  <c r="I148" i="13"/>
  <c r="U147" i="13"/>
  <c r="Q147" i="13"/>
  <c r="O147" i="13"/>
  <c r="K147" i="13"/>
  <c r="I147" i="13"/>
  <c r="U146" i="13"/>
  <c r="Q146" i="13"/>
  <c r="O146" i="13"/>
  <c r="K146" i="13"/>
  <c r="I146" i="13"/>
  <c r="U145" i="13"/>
  <c r="Q145" i="13"/>
  <c r="O145" i="13"/>
  <c r="K145" i="13"/>
  <c r="I145" i="13"/>
  <c r="U144" i="13"/>
  <c r="Q144" i="13"/>
  <c r="O144" i="13"/>
  <c r="K144" i="13"/>
  <c r="I144" i="13"/>
  <c r="U143" i="13"/>
  <c r="Q143" i="13"/>
  <c r="O143" i="13"/>
  <c r="K143" i="13"/>
  <c r="I143" i="13"/>
  <c r="U142" i="13"/>
  <c r="Q142" i="13"/>
  <c r="Q137" i="13"/>
  <c r="O142" i="13"/>
  <c r="K142" i="13"/>
  <c r="I142" i="13"/>
  <c r="U141" i="13"/>
  <c r="U137" i="13"/>
  <c r="Q141" i="13"/>
  <c r="O141" i="13"/>
  <c r="K141" i="13"/>
  <c r="I141" i="13"/>
  <c r="U140" i="13"/>
  <c r="Q140" i="13"/>
  <c r="O140" i="13"/>
  <c r="K140" i="13"/>
  <c r="I140" i="13"/>
  <c r="I137" i="13"/>
  <c r="U139" i="13"/>
  <c r="Q139" i="13"/>
  <c r="O139" i="13"/>
  <c r="K139" i="13"/>
  <c r="I139" i="13"/>
  <c r="U138" i="13"/>
  <c r="Q138" i="13"/>
  <c r="O138" i="13"/>
  <c r="O137" i="13"/>
  <c r="K138" i="13"/>
  <c r="K137" i="13"/>
  <c r="I138" i="13"/>
  <c r="U136" i="13"/>
  <c r="Q136" i="13"/>
  <c r="O136" i="13"/>
  <c r="M136" i="13"/>
  <c r="K136" i="13"/>
  <c r="I136" i="13"/>
  <c r="U135" i="13"/>
  <c r="Q135" i="13"/>
  <c r="O135" i="13"/>
  <c r="M135" i="13"/>
  <c r="K135" i="13"/>
  <c r="I135" i="13"/>
  <c r="U134" i="13"/>
  <c r="Q134" i="13"/>
  <c r="O134" i="13"/>
  <c r="M134" i="13"/>
  <c r="K134" i="13"/>
  <c r="I134" i="13"/>
  <c r="U133" i="13"/>
  <c r="Q133" i="13"/>
  <c r="O133" i="13"/>
  <c r="M133" i="13"/>
  <c r="K133" i="13"/>
  <c r="I133" i="13"/>
  <c r="U132" i="13"/>
  <c r="Q132" i="13"/>
  <c r="O132" i="13"/>
  <c r="M132" i="13"/>
  <c r="K132" i="13"/>
  <c r="I132" i="13"/>
  <c r="U131" i="13"/>
  <c r="Q131" i="13"/>
  <c r="O131" i="13"/>
  <c r="M131" i="13"/>
  <c r="K131" i="13"/>
  <c r="I131" i="13"/>
  <c r="U130" i="13"/>
  <c r="Q130" i="13"/>
  <c r="O130" i="13"/>
  <c r="M130" i="13"/>
  <c r="K130" i="13"/>
  <c r="I130" i="13"/>
  <c r="U129" i="13"/>
  <c r="Q129" i="13"/>
  <c r="O129" i="13"/>
  <c r="M129" i="13"/>
  <c r="K129" i="13"/>
  <c r="I129" i="13"/>
  <c r="U128" i="13"/>
  <c r="Q128" i="13"/>
  <c r="O128" i="13"/>
  <c r="M128" i="13"/>
  <c r="K128" i="13"/>
  <c r="I128" i="13"/>
  <c r="U127" i="13"/>
  <c r="Q127" i="13"/>
  <c r="O127" i="13"/>
  <c r="M127" i="13"/>
  <c r="K127" i="13"/>
  <c r="I127" i="13"/>
  <c r="U126" i="13"/>
  <c r="Q126" i="13"/>
  <c r="O126" i="13"/>
  <c r="M126" i="13"/>
  <c r="K126" i="13"/>
  <c r="I126" i="13"/>
  <c r="U125" i="13"/>
  <c r="Q125" i="13"/>
  <c r="O125" i="13"/>
  <c r="M125" i="13"/>
  <c r="K125" i="13"/>
  <c r="I125" i="13"/>
  <c r="U124" i="13"/>
  <c r="Q124" i="13"/>
  <c r="O124" i="13"/>
  <c r="M124" i="13"/>
  <c r="K124" i="13"/>
  <c r="I124" i="13"/>
  <c r="U123" i="13"/>
  <c r="Q123" i="13"/>
  <c r="O123" i="13"/>
  <c r="M123" i="13"/>
  <c r="K123" i="13"/>
  <c r="I123" i="13"/>
  <c r="U122" i="13"/>
  <c r="Q122" i="13"/>
  <c r="O122" i="13"/>
  <c r="M122" i="13"/>
  <c r="K122" i="13"/>
  <c r="I122" i="13"/>
  <c r="U121" i="13"/>
  <c r="Q121" i="13"/>
  <c r="O121" i="13"/>
  <c r="M121" i="13"/>
  <c r="K121" i="13"/>
  <c r="I121" i="13"/>
  <c r="U120" i="13"/>
  <c r="Q120" i="13"/>
  <c r="O120" i="13"/>
  <c r="M120" i="13"/>
  <c r="K120" i="13"/>
  <c r="I120" i="13"/>
  <c r="U119" i="13"/>
  <c r="Q119" i="13"/>
  <c r="O119" i="13"/>
  <c r="M119" i="13"/>
  <c r="K119" i="13"/>
  <c r="I119" i="13"/>
  <c r="U118" i="13"/>
  <c r="Q118" i="13"/>
  <c r="O118" i="13"/>
  <c r="M118" i="13"/>
  <c r="K118" i="13"/>
  <c r="I118" i="13"/>
  <c r="U117" i="13"/>
  <c r="Q117" i="13"/>
  <c r="O117" i="13"/>
  <c r="M117" i="13"/>
  <c r="K117" i="13"/>
  <c r="I117" i="13"/>
  <c r="U116" i="13"/>
  <c r="Q116" i="13"/>
  <c r="O116" i="13"/>
  <c r="M116" i="13"/>
  <c r="K116" i="13"/>
  <c r="I116" i="13"/>
  <c r="U115" i="13"/>
  <c r="Q115" i="13"/>
  <c r="O115" i="13"/>
  <c r="M115" i="13"/>
  <c r="K115" i="13"/>
  <c r="I115" i="13"/>
  <c r="U114" i="13"/>
  <c r="Q114" i="13"/>
  <c r="O114" i="13"/>
  <c r="M114" i="13"/>
  <c r="K114" i="13"/>
  <c r="I114" i="13"/>
  <c r="U113" i="13"/>
  <c r="Q113" i="13"/>
  <c r="O113" i="13"/>
  <c r="M113" i="13"/>
  <c r="K113" i="13"/>
  <c r="I113" i="13"/>
  <c r="U112" i="13"/>
  <c r="Q112" i="13"/>
  <c r="O112" i="13"/>
  <c r="M112" i="13"/>
  <c r="K112" i="13"/>
  <c r="I112" i="13"/>
  <c r="U111" i="13"/>
  <c r="Q111" i="13"/>
  <c r="O111" i="13"/>
  <c r="M111" i="13"/>
  <c r="K111" i="13"/>
  <c r="I111" i="13"/>
  <c r="U110" i="13"/>
  <c r="Q110" i="13"/>
  <c r="O110" i="13"/>
  <c r="M110" i="13"/>
  <c r="K110" i="13"/>
  <c r="I110" i="13"/>
  <c r="U109" i="13"/>
  <c r="Q109" i="13"/>
  <c r="O109" i="13"/>
  <c r="M109" i="13"/>
  <c r="K109" i="13"/>
  <c r="I109" i="13"/>
  <c r="U108" i="13"/>
  <c r="Q108" i="13"/>
  <c r="O108" i="13"/>
  <c r="M108" i="13"/>
  <c r="K108" i="13"/>
  <c r="I108" i="13"/>
  <c r="U107" i="13"/>
  <c r="Q107" i="13"/>
  <c r="O107" i="13"/>
  <c r="M107" i="13"/>
  <c r="K107" i="13"/>
  <c r="I107" i="13"/>
  <c r="U106" i="13"/>
  <c r="Q106" i="13"/>
  <c r="O106" i="13"/>
  <c r="M106" i="13"/>
  <c r="K106" i="13"/>
  <c r="I106" i="13"/>
  <c r="U105" i="13"/>
  <c r="Q105" i="13"/>
  <c r="O105" i="13"/>
  <c r="M105" i="13"/>
  <c r="K105" i="13"/>
  <c r="I105" i="13"/>
  <c r="U104" i="13"/>
  <c r="Q104" i="13"/>
  <c r="O104" i="13"/>
  <c r="M104" i="13"/>
  <c r="K104" i="13"/>
  <c r="I104" i="13"/>
  <c r="U103" i="13"/>
  <c r="Q103" i="13"/>
  <c r="O103" i="13"/>
  <c r="M103" i="13"/>
  <c r="K103" i="13"/>
  <c r="I103" i="13"/>
  <c r="U102" i="13"/>
  <c r="Q102" i="13"/>
  <c r="O102" i="13"/>
  <c r="M102" i="13"/>
  <c r="K102" i="13"/>
  <c r="I102" i="13"/>
  <c r="U101" i="13"/>
  <c r="Q101" i="13"/>
  <c r="O101" i="13"/>
  <c r="M101" i="13"/>
  <c r="K101" i="13"/>
  <c r="I101" i="13"/>
  <c r="U100" i="13"/>
  <c r="Q100" i="13"/>
  <c r="O100" i="13"/>
  <c r="M100" i="13"/>
  <c r="K100" i="13"/>
  <c r="I100" i="13"/>
  <c r="U99" i="13"/>
  <c r="Q99" i="13"/>
  <c r="O99" i="13"/>
  <c r="M99" i="13"/>
  <c r="K99" i="13"/>
  <c r="I99" i="13"/>
  <c r="U98" i="13"/>
  <c r="Q98" i="13"/>
  <c r="O98" i="13"/>
  <c r="M98" i="13"/>
  <c r="K98" i="13"/>
  <c r="I98" i="13"/>
  <c r="U97" i="13"/>
  <c r="Q97" i="13"/>
  <c r="O97" i="13"/>
  <c r="M97" i="13"/>
  <c r="K97" i="13"/>
  <c r="I97" i="13"/>
  <c r="U96" i="13"/>
  <c r="Q96" i="13"/>
  <c r="O96" i="13"/>
  <c r="M96" i="13"/>
  <c r="K96" i="13"/>
  <c r="I96" i="13"/>
  <c r="U95" i="13"/>
  <c r="Q95" i="13"/>
  <c r="O95" i="13"/>
  <c r="M95" i="13"/>
  <c r="K95" i="13"/>
  <c r="I95" i="13"/>
  <c r="U94" i="13"/>
  <c r="Q94" i="13"/>
  <c r="O94" i="13"/>
  <c r="M94" i="13"/>
  <c r="K94" i="13"/>
  <c r="I94" i="13"/>
  <c r="U93" i="13"/>
  <c r="Q93" i="13"/>
  <c r="O93" i="13"/>
  <c r="M93" i="13"/>
  <c r="K93" i="13"/>
  <c r="I93" i="13"/>
  <c r="U92" i="13"/>
  <c r="Q92" i="13"/>
  <c r="O92" i="13"/>
  <c r="M92" i="13"/>
  <c r="K92" i="13"/>
  <c r="I92" i="13"/>
  <c r="U91" i="13"/>
  <c r="Q91" i="13"/>
  <c r="O91" i="13"/>
  <c r="M91" i="13"/>
  <c r="K91" i="13"/>
  <c r="I91" i="13"/>
  <c r="U90" i="13"/>
  <c r="Q90" i="13"/>
  <c r="O90" i="13"/>
  <c r="M90" i="13"/>
  <c r="K90" i="13"/>
  <c r="I90" i="13"/>
  <c r="U89" i="13"/>
  <c r="Q89" i="13"/>
  <c r="O89" i="13"/>
  <c r="M89" i="13"/>
  <c r="K89" i="13"/>
  <c r="I89" i="13"/>
  <c r="U88" i="13"/>
  <c r="Q88" i="13"/>
  <c r="O88" i="13"/>
  <c r="M88" i="13"/>
  <c r="K88" i="13"/>
  <c r="I88" i="13"/>
  <c r="U87" i="13"/>
  <c r="Q87" i="13"/>
  <c r="O87" i="13"/>
  <c r="M87" i="13"/>
  <c r="K87" i="13"/>
  <c r="I87" i="13"/>
  <c r="U86" i="13"/>
  <c r="Q86" i="13"/>
  <c r="O86" i="13"/>
  <c r="M86" i="13"/>
  <c r="K86" i="13"/>
  <c r="I86" i="13"/>
  <c r="U85" i="13"/>
  <c r="Q85" i="13"/>
  <c r="O85" i="13"/>
  <c r="M85" i="13"/>
  <c r="K85" i="13"/>
  <c r="I85" i="13"/>
  <c r="U84" i="13"/>
  <c r="Q84" i="13"/>
  <c r="O84" i="13"/>
  <c r="M84" i="13"/>
  <c r="K84" i="13"/>
  <c r="I84" i="13"/>
  <c r="U83" i="13"/>
  <c r="Q83" i="13"/>
  <c r="O83" i="13"/>
  <c r="M83" i="13"/>
  <c r="K83" i="13"/>
  <c r="I83" i="13"/>
  <c r="U82" i="13"/>
  <c r="Q82" i="13"/>
  <c r="O82" i="13"/>
  <c r="M82" i="13"/>
  <c r="K82" i="13"/>
  <c r="I82" i="13"/>
  <c r="U81" i="13"/>
  <c r="Q81" i="13"/>
  <c r="O81" i="13"/>
  <c r="M81" i="13"/>
  <c r="K81" i="13"/>
  <c r="I81" i="13"/>
  <c r="U80" i="13"/>
  <c r="Q80" i="13"/>
  <c r="O80" i="13"/>
  <c r="M80" i="13"/>
  <c r="K80" i="13"/>
  <c r="I80" i="13"/>
  <c r="U79" i="13"/>
  <c r="Q79" i="13"/>
  <c r="O79" i="13"/>
  <c r="M79" i="13"/>
  <c r="K79" i="13"/>
  <c r="I79" i="13"/>
  <c r="U78" i="13"/>
  <c r="Q78" i="13"/>
  <c r="O78" i="13"/>
  <c r="M78" i="13"/>
  <c r="K78" i="13"/>
  <c r="I78" i="13"/>
  <c r="U77" i="13"/>
  <c r="Q77" i="13"/>
  <c r="O77" i="13"/>
  <c r="M77" i="13"/>
  <c r="K77" i="13"/>
  <c r="I77" i="13"/>
  <c r="U76" i="13"/>
  <c r="Q76" i="13"/>
  <c r="O76" i="13"/>
  <c r="M76" i="13"/>
  <c r="K76" i="13"/>
  <c r="I76" i="13"/>
  <c r="U75" i="13"/>
  <c r="Q75" i="13"/>
  <c r="O75" i="13"/>
  <c r="M75" i="13"/>
  <c r="K75" i="13"/>
  <c r="I75" i="13"/>
  <c r="U74" i="13"/>
  <c r="Q74" i="13"/>
  <c r="O74" i="13"/>
  <c r="M74" i="13"/>
  <c r="K74" i="13"/>
  <c r="I74" i="13"/>
  <c r="U73" i="13"/>
  <c r="Q73" i="13"/>
  <c r="O73" i="13"/>
  <c r="M73" i="13"/>
  <c r="K73" i="13"/>
  <c r="I73" i="13"/>
  <c r="U72" i="13"/>
  <c r="Q72" i="13"/>
  <c r="O72" i="13"/>
  <c r="M72" i="13"/>
  <c r="K72" i="13"/>
  <c r="I72" i="13"/>
  <c r="U71" i="13"/>
  <c r="Q71" i="13"/>
  <c r="O71" i="13"/>
  <c r="M71" i="13"/>
  <c r="K71" i="13"/>
  <c r="I71" i="13"/>
  <c r="U70" i="13"/>
  <c r="Q70" i="13"/>
  <c r="O70" i="13"/>
  <c r="M70" i="13"/>
  <c r="K70" i="13"/>
  <c r="I70" i="13"/>
  <c r="U69" i="13"/>
  <c r="Q69" i="13"/>
  <c r="O69" i="13"/>
  <c r="M69" i="13"/>
  <c r="K69" i="13"/>
  <c r="I69" i="13"/>
  <c r="U68" i="13"/>
  <c r="Q68" i="13"/>
  <c r="O68" i="13"/>
  <c r="M68" i="13"/>
  <c r="K68" i="13"/>
  <c r="K60" i="13"/>
  <c r="I68" i="13"/>
  <c r="U67" i="13"/>
  <c r="Q67" i="13"/>
  <c r="O67" i="13"/>
  <c r="M67" i="13"/>
  <c r="K67" i="13"/>
  <c r="I67" i="13"/>
  <c r="U66" i="13"/>
  <c r="Q66" i="13"/>
  <c r="O66" i="13"/>
  <c r="M66" i="13"/>
  <c r="K66" i="13"/>
  <c r="I66" i="13"/>
  <c r="U65" i="13"/>
  <c r="Q65" i="13"/>
  <c r="O65" i="13"/>
  <c r="M65" i="13"/>
  <c r="K65" i="13"/>
  <c r="I65" i="13"/>
  <c r="U64" i="13"/>
  <c r="Q64" i="13"/>
  <c r="Q60" i="13"/>
  <c r="O64" i="13"/>
  <c r="M64" i="13"/>
  <c r="K64" i="13"/>
  <c r="I64" i="13"/>
  <c r="U63" i="13"/>
  <c r="Q63" i="13"/>
  <c r="O63" i="13"/>
  <c r="M63" i="13"/>
  <c r="K63" i="13"/>
  <c r="I63" i="13"/>
  <c r="U62" i="13"/>
  <c r="U60" i="13"/>
  <c r="Q62" i="13"/>
  <c r="O62" i="13"/>
  <c r="O60" i="13"/>
  <c r="M62" i="13"/>
  <c r="M61" i="13"/>
  <c r="M60" i="13"/>
  <c r="K62" i="13"/>
  <c r="I62" i="13"/>
  <c r="U61" i="13"/>
  <c r="Q61" i="13"/>
  <c r="O61" i="13"/>
  <c r="K61" i="13"/>
  <c r="I61" i="13"/>
  <c r="I60" i="13"/>
  <c r="U59" i="13"/>
  <c r="Q59" i="13"/>
  <c r="O59" i="13"/>
  <c r="M59" i="13"/>
  <c r="K59" i="13"/>
  <c r="I59" i="13"/>
  <c r="U58" i="13"/>
  <c r="Q58" i="13"/>
  <c r="O58" i="13"/>
  <c r="M58" i="13"/>
  <c r="K58" i="13"/>
  <c r="I58" i="13"/>
  <c r="U57" i="13"/>
  <c r="Q57" i="13"/>
  <c r="O57" i="13"/>
  <c r="M57" i="13"/>
  <c r="K57" i="13"/>
  <c r="I57" i="13"/>
  <c r="U56" i="13"/>
  <c r="Q56" i="13"/>
  <c r="O56" i="13"/>
  <c r="M56" i="13"/>
  <c r="K56" i="13"/>
  <c r="I56" i="13"/>
  <c r="U55" i="13"/>
  <c r="Q55" i="13"/>
  <c r="O55" i="13"/>
  <c r="M55" i="13"/>
  <c r="K55" i="13"/>
  <c r="I55" i="13"/>
  <c r="U54" i="13"/>
  <c r="Q54" i="13"/>
  <c r="O54" i="13"/>
  <c r="M54" i="13"/>
  <c r="K54" i="13"/>
  <c r="I54" i="13"/>
  <c r="U53" i="13"/>
  <c r="Q53" i="13"/>
  <c r="O53" i="13"/>
  <c r="M53" i="13"/>
  <c r="K53" i="13"/>
  <c r="I53" i="13"/>
  <c r="U52" i="13"/>
  <c r="Q52" i="13"/>
  <c r="O52" i="13"/>
  <c r="M52" i="13"/>
  <c r="K52" i="13"/>
  <c r="I52" i="13"/>
  <c r="U51" i="13"/>
  <c r="Q51" i="13"/>
  <c r="O51" i="13"/>
  <c r="M51" i="13"/>
  <c r="K51" i="13"/>
  <c r="I51" i="13"/>
  <c r="U50" i="13"/>
  <c r="Q50" i="13"/>
  <c r="O50" i="13"/>
  <c r="M50" i="13"/>
  <c r="K50" i="13"/>
  <c r="I50" i="13"/>
  <c r="U49" i="13"/>
  <c r="Q49" i="13"/>
  <c r="O49" i="13"/>
  <c r="M49" i="13"/>
  <c r="K49" i="13"/>
  <c r="I49" i="13"/>
  <c r="U48" i="13"/>
  <c r="Q48" i="13"/>
  <c r="O48" i="13"/>
  <c r="M48" i="13"/>
  <c r="K48" i="13"/>
  <c r="I48" i="13"/>
  <c r="U47" i="13"/>
  <c r="Q47" i="13"/>
  <c r="O47" i="13"/>
  <c r="M47" i="13"/>
  <c r="K47" i="13"/>
  <c r="I47" i="13"/>
  <c r="U46" i="13"/>
  <c r="Q46" i="13"/>
  <c r="O46" i="13"/>
  <c r="M46" i="13"/>
  <c r="K46" i="13"/>
  <c r="I46" i="13"/>
  <c r="U45" i="13"/>
  <c r="Q45" i="13"/>
  <c r="O45" i="13"/>
  <c r="M45" i="13"/>
  <c r="K45" i="13"/>
  <c r="I45" i="13"/>
  <c r="U44" i="13"/>
  <c r="Q44" i="13"/>
  <c r="O44" i="13"/>
  <c r="M44" i="13"/>
  <c r="K44" i="13"/>
  <c r="I44" i="13"/>
  <c r="U43" i="13"/>
  <c r="Q43" i="13"/>
  <c r="O43" i="13"/>
  <c r="M43" i="13"/>
  <c r="K43" i="13"/>
  <c r="I43" i="13"/>
  <c r="U42" i="13"/>
  <c r="Q42" i="13"/>
  <c r="O42" i="13"/>
  <c r="M42" i="13"/>
  <c r="K42" i="13"/>
  <c r="I42" i="13"/>
  <c r="U41" i="13"/>
  <c r="Q41" i="13"/>
  <c r="O41" i="13"/>
  <c r="M41" i="13"/>
  <c r="K41" i="13"/>
  <c r="I41" i="13"/>
  <c r="U40" i="13"/>
  <c r="Q40" i="13"/>
  <c r="O40" i="13"/>
  <c r="M40" i="13"/>
  <c r="K40" i="13"/>
  <c r="I40" i="13"/>
  <c r="U39" i="13"/>
  <c r="Q39" i="13"/>
  <c r="O39" i="13"/>
  <c r="M39" i="13"/>
  <c r="K39" i="13"/>
  <c r="I39" i="13"/>
  <c r="U38" i="13"/>
  <c r="Q38" i="13"/>
  <c r="O38" i="13"/>
  <c r="M38" i="13"/>
  <c r="K38" i="13"/>
  <c r="I38" i="13"/>
  <c r="U37" i="13"/>
  <c r="Q37" i="13"/>
  <c r="O37" i="13"/>
  <c r="M37" i="13"/>
  <c r="K37" i="13"/>
  <c r="I37" i="13"/>
  <c r="U36" i="13"/>
  <c r="Q36" i="13"/>
  <c r="O36" i="13"/>
  <c r="M36" i="13"/>
  <c r="K36" i="13"/>
  <c r="I36" i="13"/>
  <c r="U35" i="13"/>
  <c r="Q35" i="13"/>
  <c r="O35" i="13"/>
  <c r="M35" i="13"/>
  <c r="K35" i="13"/>
  <c r="I35" i="13"/>
  <c r="U34" i="13"/>
  <c r="Q34" i="13"/>
  <c r="O34" i="13"/>
  <c r="M34" i="13"/>
  <c r="K34" i="13"/>
  <c r="I34" i="13"/>
  <c r="U33" i="13"/>
  <c r="Q33" i="13"/>
  <c r="O33" i="13"/>
  <c r="M33" i="13"/>
  <c r="K33" i="13"/>
  <c r="I33" i="13"/>
  <c r="U32" i="13"/>
  <c r="Q32" i="13"/>
  <c r="O32" i="13"/>
  <c r="M32" i="13"/>
  <c r="K32" i="13"/>
  <c r="I32" i="13"/>
  <c r="U31" i="13"/>
  <c r="U29" i="13"/>
  <c r="Q31" i="13"/>
  <c r="O31" i="13"/>
  <c r="M31" i="13"/>
  <c r="K31" i="13"/>
  <c r="I31" i="13"/>
  <c r="I29" i="13"/>
  <c r="U30" i="13"/>
  <c r="Q30" i="13"/>
  <c r="Q29" i="13"/>
  <c r="O30" i="13"/>
  <c r="O29" i="13"/>
  <c r="M30" i="13"/>
  <c r="M29" i="13"/>
  <c r="K30" i="13"/>
  <c r="K29" i="13"/>
  <c r="I30" i="13"/>
  <c r="U28" i="13"/>
  <c r="Q28" i="13"/>
  <c r="O28" i="13"/>
  <c r="M28" i="13"/>
  <c r="K28" i="13"/>
  <c r="I28" i="13"/>
  <c r="U27" i="13"/>
  <c r="Q27" i="13"/>
  <c r="O27" i="13"/>
  <c r="M27" i="13"/>
  <c r="K27" i="13"/>
  <c r="I27" i="13"/>
  <c r="U26" i="13"/>
  <c r="Q26" i="13"/>
  <c r="O26" i="13"/>
  <c r="M26" i="13"/>
  <c r="K26" i="13"/>
  <c r="I26" i="13"/>
  <c r="U25" i="13"/>
  <c r="U17" i="13"/>
  <c r="Q25" i="13"/>
  <c r="O25" i="13"/>
  <c r="M25" i="13"/>
  <c r="K25" i="13"/>
  <c r="I25" i="13"/>
  <c r="U24" i="13"/>
  <c r="Q24" i="13"/>
  <c r="O24" i="13"/>
  <c r="M24" i="13"/>
  <c r="K24" i="13"/>
  <c r="I24" i="13"/>
  <c r="U23" i="13"/>
  <c r="Q23" i="13"/>
  <c r="O23" i="13"/>
  <c r="M23" i="13"/>
  <c r="K23" i="13"/>
  <c r="I23" i="13"/>
  <c r="U22" i="13"/>
  <c r="Q22" i="13"/>
  <c r="O22" i="13"/>
  <c r="M22" i="13"/>
  <c r="M18" i="13"/>
  <c r="M19" i="13"/>
  <c r="M20" i="13"/>
  <c r="M21" i="13"/>
  <c r="M17" i="13"/>
  <c r="K22" i="13"/>
  <c r="I22" i="13"/>
  <c r="U21" i="13"/>
  <c r="Q21" i="13"/>
  <c r="O21" i="13"/>
  <c r="K21" i="13"/>
  <c r="I21" i="13"/>
  <c r="U20" i="13"/>
  <c r="Q20" i="13"/>
  <c r="O20" i="13"/>
  <c r="O17" i="13"/>
  <c r="K20" i="13"/>
  <c r="K17" i="13"/>
  <c r="I20" i="13"/>
  <c r="U19" i="13"/>
  <c r="Q19" i="13"/>
  <c r="O19" i="13"/>
  <c r="K19" i="13"/>
  <c r="I19" i="13"/>
  <c r="U18" i="13"/>
  <c r="Q18" i="13"/>
  <c r="Q17" i="13"/>
  <c r="O18" i="13"/>
  <c r="K18" i="13"/>
  <c r="I18" i="13"/>
  <c r="I17" i="13"/>
  <c r="U16" i="13"/>
  <c r="Q16" i="13"/>
  <c r="O16" i="13"/>
  <c r="M16" i="13"/>
  <c r="K16" i="13"/>
  <c r="I16" i="13"/>
  <c r="U15" i="13"/>
  <c r="Q15" i="13"/>
  <c r="O15" i="13"/>
  <c r="M15" i="13"/>
  <c r="K15" i="13"/>
  <c r="I15" i="13"/>
  <c r="U14" i="13"/>
  <c r="Q14" i="13"/>
  <c r="O14" i="13"/>
  <c r="M14" i="13"/>
  <c r="K14" i="13"/>
  <c r="I14" i="13"/>
  <c r="U13" i="13"/>
  <c r="Q13" i="13"/>
  <c r="O13" i="13"/>
  <c r="M13" i="13"/>
  <c r="K13" i="13"/>
  <c r="I13" i="13"/>
  <c r="U12" i="13"/>
  <c r="Q12" i="13"/>
  <c r="O12" i="13"/>
  <c r="M12" i="13"/>
  <c r="K12" i="13"/>
  <c r="I12" i="13"/>
  <c r="U11" i="13"/>
  <c r="Q11" i="13"/>
  <c r="O11" i="13"/>
  <c r="M11" i="13"/>
  <c r="K11" i="13"/>
  <c r="I11" i="13"/>
  <c r="U10" i="13"/>
  <c r="Q10" i="13"/>
  <c r="O10" i="13"/>
  <c r="M10" i="13"/>
  <c r="K10" i="13"/>
  <c r="I10" i="13"/>
  <c r="U9" i="13"/>
  <c r="U8" i="13"/>
  <c r="Q9" i="13"/>
  <c r="Q8" i="13"/>
  <c r="O9" i="13"/>
  <c r="O8" i="13"/>
  <c r="M9" i="13"/>
  <c r="M8" i="13"/>
  <c r="K9" i="13"/>
  <c r="K8" i="13"/>
  <c r="I9" i="13"/>
  <c r="I8" i="13"/>
  <c r="I9" i="12"/>
  <c r="K9" i="12"/>
  <c r="M9" i="12"/>
  <c r="O9" i="12"/>
  <c r="Q9" i="12"/>
  <c r="U9" i="12"/>
  <c r="I10" i="12"/>
  <c r="K10" i="12"/>
  <c r="M10" i="12"/>
  <c r="O10" i="12"/>
  <c r="Q10" i="12"/>
  <c r="U10" i="12"/>
  <c r="U8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7" i="12"/>
  <c r="K47" i="12"/>
  <c r="M47" i="12"/>
  <c r="O47" i="12"/>
  <c r="Q47" i="12"/>
  <c r="U47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I90" i="12"/>
  <c r="K90" i="12"/>
  <c r="M90" i="12"/>
  <c r="O90" i="12"/>
  <c r="Q90" i="12"/>
  <c r="U90" i="12"/>
  <c r="I91" i="12"/>
  <c r="K91" i="12"/>
  <c r="M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4" i="12"/>
  <c r="K104" i="12"/>
  <c r="M104" i="12"/>
  <c r="O104" i="12"/>
  <c r="Q104" i="12"/>
  <c r="U104" i="12"/>
  <c r="I105" i="12"/>
  <c r="K105" i="12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I108" i="12"/>
  <c r="K108" i="12"/>
  <c r="M108" i="12"/>
  <c r="O108" i="12"/>
  <c r="Q108" i="12"/>
  <c r="U108" i="12"/>
  <c r="I109" i="12"/>
  <c r="K109" i="12"/>
  <c r="M109" i="12"/>
  <c r="O109" i="12"/>
  <c r="Q109" i="12"/>
  <c r="U109" i="12"/>
  <c r="I110" i="12"/>
  <c r="K110" i="12"/>
  <c r="M110" i="12"/>
  <c r="O110" i="12"/>
  <c r="Q110" i="12"/>
  <c r="U110" i="12"/>
  <c r="I111" i="12"/>
  <c r="K111" i="12"/>
  <c r="M111" i="12"/>
  <c r="O111" i="12"/>
  <c r="Q111" i="12"/>
  <c r="U111" i="12"/>
  <c r="I112" i="12"/>
  <c r="K112" i="12"/>
  <c r="M112" i="12"/>
  <c r="O112" i="12"/>
  <c r="Q112" i="12"/>
  <c r="U112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19" i="12"/>
  <c r="K119" i="12"/>
  <c r="M119" i="12"/>
  <c r="O119" i="12"/>
  <c r="Q119" i="12"/>
  <c r="U119" i="12"/>
  <c r="I120" i="12"/>
  <c r="K120" i="12"/>
  <c r="M120" i="12"/>
  <c r="O120" i="12"/>
  <c r="Q120" i="12"/>
  <c r="U120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4" i="12"/>
  <c r="K124" i="12"/>
  <c r="M124" i="12"/>
  <c r="O124" i="12"/>
  <c r="Q124" i="12"/>
  <c r="U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M127" i="12"/>
  <c r="O127" i="12"/>
  <c r="Q127" i="12"/>
  <c r="U127" i="12"/>
  <c r="I128" i="12"/>
  <c r="K128" i="12"/>
  <c r="M128" i="12"/>
  <c r="O128" i="12"/>
  <c r="Q128" i="12"/>
  <c r="U128" i="12"/>
  <c r="I129" i="12"/>
  <c r="K129" i="12"/>
  <c r="M129" i="12"/>
  <c r="O129" i="12"/>
  <c r="Q129" i="12"/>
  <c r="U129" i="12"/>
  <c r="I130" i="12"/>
  <c r="K130" i="12"/>
  <c r="M130" i="12"/>
  <c r="O130" i="12"/>
  <c r="Q130" i="12"/>
  <c r="U130" i="12"/>
  <c r="I131" i="12"/>
  <c r="K131" i="12"/>
  <c r="M131" i="12"/>
  <c r="O131" i="12"/>
  <c r="Q131" i="12"/>
  <c r="U131" i="12"/>
  <c r="I132" i="12"/>
  <c r="K132" i="12"/>
  <c r="M132" i="12"/>
  <c r="O132" i="12"/>
  <c r="Q132" i="12"/>
  <c r="U132" i="12"/>
  <c r="I133" i="12"/>
  <c r="K133" i="12"/>
  <c r="M133" i="12"/>
  <c r="O133" i="12"/>
  <c r="Q133" i="12"/>
  <c r="U133" i="12"/>
  <c r="I134" i="12"/>
  <c r="K134" i="12"/>
  <c r="M134" i="12"/>
  <c r="O134" i="12"/>
  <c r="Q134" i="12"/>
  <c r="U134" i="12"/>
  <c r="I135" i="12"/>
  <c r="K135" i="12"/>
  <c r="M135" i="12"/>
  <c r="O135" i="12"/>
  <c r="Q135" i="12"/>
  <c r="U135" i="12"/>
  <c r="I136" i="12"/>
  <c r="K136" i="12"/>
  <c r="M136" i="12"/>
  <c r="O136" i="12"/>
  <c r="Q136" i="12"/>
  <c r="U136" i="12"/>
  <c r="I137" i="12"/>
  <c r="K137" i="12"/>
  <c r="M137" i="12"/>
  <c r="O137" i="12"/>
  <c r="Q137" i="12"/>
  <c r="U137" i="12"/>
  <c r="I138" i="12"/>
  <c r="K138" i="12"/>
  <c r="M138" i="12"/>
  <c r="O138" i="12"/>
  <c r="Q138" i="12"/>
  <c r="U138" i="12"/>
  <c r="I139" i="12"/>
  <c r="K139" i="12"/>
  <c r="M139" i="12"/>
  <c r="O139" i="12"/>
  <c r="Q139" i="12"/>
  <c r="U139" i="12"/>
  <c r="I140" i="12"/>
  <c r="K140" i="12"/>
  <c r="M140" i="12"/>
  <c r="O140" i="12"/>
  <c r="Q140" i="12"/>
  <c r="U140" i="12"/>
  <c r="I141" i="12"/>
  <c r="K141" i="12"/>
  <c r="M141" i="12"/>
  <c r="O141" i="12"/>
  <c r="Q141" i="12"/>
  <c r="U141" i="12"/>
  <c r="I142" i="12"/>
  <c r="K142" i="12"/>
  <c r="M142" i="12"/>
  <c r="O142" i="12"/>
  <c r="Q142" i="12"/>
  <c r="U142" i="12"/>
  <c r="I143" i="12"/>
  <c r="K143" i="12"/>
  <c r="M143" i="12"/>
  <c r="O143" i="12"/>
  <c r="Q143" i="12"/>
  <c r="U143" i="12"/>
  <c r="I144" i="12"/>
  <c r="K144" i="12"/>
  <c r="M144" i="12"/>
  <c r="O144" i="12"/>
  <c r="Q144" i="12"/>
  <c r="U144" i="12"/>
  <c r="I145" i="12"/>
  <c r="K145" i="12"/>
  <c r="M145" i="12"/>
  <c r="O145" i="12"/>
  <c r="Q145" i="12"/>
  <c r="U145" i="12"/>
  <c r="I146" i="12"/>
  <c r="K146" i="12"/>
  <c r="M146" i="12"/>
  <c r="O146" i="12"/>
  <c r="Q146" i="12"/>
  <c r="U146" i="12"/>
  <c r="I147" i="12"/>
  <c r="K147" i="12"/>
  <c r="M147" i="12"/>
  <c r="O147" i="12"/>
  <c r="Q147" i="12"/>
  <c r="U147" i="12"/>
  <c r="I148" i="12"/>
  <c r="K148" i="12"/>
  <c r="M148" i="12"/>
  <c r="O148" i="12"/>
  <c r="Q148" i="12"/>
  <c r="U148" i="12"/>
  <c r="I149" i="12"/>
  <c r="K149" i="12"/>
  <c r="M149" i="12"/>
  <c r="O149" i="12"/>
  <c r="Q149" i="12"/>
  <c r="U149" i="12"/>
  <c r="I150" i="12"/>
  <c r="K150" i="12"/>
  <c r="M150" i="12"/>
  <c r="O150" i="12"/>
  <c r="Q150" i="12"/>
  <c r="U150" i="12"/>
  <c r="I151" i="12"/>
  <c r="K151" i="12"/>
  <c r="M151" i="12"/>
  <c r="O151" i="12"/>
  <c r="Q151" i="12"/>
  <c r="U151" i="12"/>
  <c r="I152" i="12"/>
  <c r="K152" i="12"/>
  <c r="M152" i="12"/>
  <c r="O152" i="12"/>
  <c r="Q152" i="12"/>
  <c r="U152" i="12"/>
  <c r="I153" i="12"/>
  <c r="K153" i="12"/>
  <c r="M153" i="12"/>
  <c r="O153" i="12"/>
  <c r="Q153" i="12"/>
  <c r="U153" i="12"/>
  <c r="I154" i="12"/>
  <c r="K154" i="12"/>
  <c r="M154" i="12"/>
  <c r="O154" i="12"/>
  <c r="Q154" i="12"/>
  <c r="U154" i="12"/>
  <c r="I155" i="12"/>
  <c r="K155" i="12"/>
  <c r="M155" i="12"/>
  <c r="O155" i="12"/>
  <c r="Q155" i="12"/>
  <c r="U155" i="12"/>
  <c r="I156" i="12"/>
  <c r="K156" i="12"/>
  <c r="M156" i="12"/>
  <c r="O156" i="12"/>
  <c r="Q156" i="12"/>
  <c r="U156" i="12"/>
  <c r="I157" i="12"/>
  <c r="K157" i="12"/>
  <c r="M157" i="12"/>
  <c r="O157" i="12"/>
  <c r="Q157" i="12"/>
  <c r="U157" i="12"/>
  <c r="I158" i="12"/>
  <c r="K158" i="12"/>
  <c r="M158" i="12"/>
  <c r="O158" i="12"/>
  <c r="Q158" i="12"/>
  <c r="U158" i="12"/>
  <c r="I159" i="12"/>
  <c r="K159" i="12"/>
  <c r="M159" i="12"/>
  <c r="O159" i="12"/>
  <c r="Q159" i="12"/>
  <c r="U159" i="12"/>
  <c r="I160" i="12"/>
  <c r="K160" i="12"/>
  <c r="M160" i="12"/>
  <c r="O160" i="12"/>
  <c r="Q160" i="12"/>
  <c r="U160" i="12"/>
  <c r="I161" i="12"/>
  <c r="K161" i="12"/>
  <c r="M161" i="12"/>
  <c r="O161" i="12"/>
  <c r="Q161" i="12"/>
  <c r="U161" i="12"/>
  <c r="I163" i="12"/>
  <c r="K163" i="12"/>
  <c r="M163" i="12"/>
  <c r="O163" i="12"/>
  <c r="Q163" i="12"/>
  <c r="U163" i="12"/>
  <c r="I164" i="12"/>
  <c r="K164" i="12"/>
  <c r="M164" i="12"/>
  <c r="O164" i="12"/>
  <c r="Q164" i="12"/>
  <c r="U164" i="12"/>
  <c r="I165" i="12"/>
  <c r="K165" i="12"/>
  <c r="M165" i="12"/>
  <c r="O165" i="12"/>
  <c r="Q165" i="12"/>
  <c r="U165" i="12"/>
  <c r="I166" i="12"/>
  <c r="K166" i="12"/>
  <c r="M166" i="12"/>
  <c r="O166" i="12"/>
  <c r="Q166" i="12"/>
  <c r="U166" i="12"/>
  <c r="I167" i="12"/>
  <c r="K167" i="12"/>
  <c r="M167" i="12"/>
  <c r="O167" i="12"/>
  <c r="Q167" i="12"/>
  <c r="U167" i="12"/>
  <c r="I168" i="12"/>
  <c r="K168" i="12"/>
  <c r="M168" i="12"/>
  <c r="O168" i="12"/>
  <c r="Q168" i="12"/>
  <c r="U168" i="12"/>
  <c r="I169" i="12"/>
  <c r="K169" i="12"/>
  <c r="M169" i="12"/>
  <c r="O169" i="12"/>
  <c r="Q169" i="12"/>
  <c r="U169" i="12"/>
  <c r="I170" i="12"/>
  <c r="K170" i="12"/>
  <c r="M170" i="12"/>
  <c r="O170" i="12"/>
  <c r="Q170" i="12"/>
  <c r="U170" i="12"/>
  <c r="I171" i="12"/>
  <c r="K171" i="12"/>
  <c r="M171" i="12"/>
  <c r="O171" i="12"/>
  <c r="Q171" i="12"/>
  <c r="U171" i="12"/>
  <c r="I172" i="12"/>
  <c r="K172" i="12"/>
  <c r="M172" i="12"/>
  <c r="O172" i="12"/>
  <c r="Q172" i="12"/>
  <c r="U172" i="12"/>
  <c r="I173" i="12"/>
  <c r="K173" i="12"/>
  <c r="M173" i="12"/>
  <c r="O173" i="12"/>
  <c r="Q173" i="12"/>
  <c r="U173" i="12"/>
  <c r="I174" i="12"/>
  <c r="K174" i="12"/>
  <c r="M174" i="12"/>
  <c r="O174" i="12"/>
  <c r="Q174" i="12"/>
  <c r="U174" i="12"/>
  <c r="I175" i="12"/>
  <c r="K175" i="12"/>
  <c r="M175" i="12"/>
  <c r="O175" i="12"/>
  <c r="Q175" i="12"/>
  <c r="U175" i="12"/>
  <c r="I176" i="12"/>
  <c r="K176" i="12"/>
  <c r="M176" i="12"/>
  <c r="O176" i="12"/>
  <c r="Q176" i="12"/>
  <c r="U176" i="12"/>
  <c r="I177" i="12"/>
  <c r="K177" i="12"/>
  <c r="M177" i="12"/>
  <c r="O177" i="12"/>
  <c r="Q177" i="12"/>
  <c r="U177" i="12"/>
  <c r="I178" i="12"/>
  <c r="K178" i="12"/>
  <c r="M178" i="12"/>
  <c r="O178" i="12"/>
  <c r="Q178" i="12"/>
  <c r="U178" i="12"/>
  <c r="I179" i="12"/>
  <c r="K179" i="12"/>
  <c r="M179" i="12"/>
  <c r="O179" i="12"/>
  <c r="Q179" i="12"/>
  <c r="U179" i="12"/>
  <c r="I54" i="1"/>
  <c r="AZ43" i="1"/>
  <c r="F40" i="1"/>
  <c r="G40" i="1"/>
  <c r="H40" i="1"/>
  <c r="I40" i="1"/>
  <c r="J39" i="1"/>
  <c r="J40" i="1"/>
  <c r="I21" i="1"/>
  <c r="J28" i="1"/>
  <c r="J26" i="1"/>
  <c r="G38" i="1"/>
  <c r="F38" i="1"/>
  <c r="J23" i="1"/>
  <c r="J24" i="1"/>
  <c r="J25" i="1"/>
  <c r="J27" i="1"/>
  <c r="E24" i="1"/>
  <c r="E26" i="1"/>
  <c r="I16" i="12"/>
  <c r="U78" i="12"/>
  <c r="K162" i="12"/>
  <c r="I162" i="12"/>
  <c r="M48" i="12"/>
  <c r="U16" i="12"/>
  <c r="O48" i="12"/>
  <c r="M78" i="12"/>
  <c r="M16" i="12"/>
  <c r="K78" i="12"/>
  <c r="K16" i="12"/>
  <c r="Q8" i="12"/>
  <c r="O162" i="12"/>
  <c r="U48" i="12"/>
  <c r="M162" i="12"/>
  <c r="Q48" i="12"/>
  <c r="Q78" i="12"/>
  <c r="O78" i="12"/>
  <c r="K48" i="12"/>
  <c r="K8" i="12"/>
  <c r="I48" i="12"/>
  <c r="I8" i="12"/>
  <c r="I78" i="12"/>
  <c r="Q16" i="12"/>
  <c r="O16" i="12"/>
  <c r="U162" i="12"/>
  <c r="O8" i="12"/>
  <c r="Q162" i="12"/>
  <c r="M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<sst xmlns="http://schemas.openxmlformats.org/spreadsheetml/2006/main" count="3078" uniqueCount="628">
  <si>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</si>
  <si>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</si>
  <si>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</si>
  <si>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</si>
  <si>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</si>
  <si>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</si>
  <si>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</si>
  <si>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</si>
  <si>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</si>
  <si>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</si>
  <si>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</si>
  <si>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</si>
  <si>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</si>
  <si>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</si>
  <si>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</si>
  <si>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</si>
  <si>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</si>
  <si>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</si>
  <si>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</si>
  <si>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</si>
  <si>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</si>
  <si>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</si>
  <si>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</si>
  <si>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</si>
  <si>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</si>
  <si>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</si>
  <si>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</si>
  <si>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</si>
  <si>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</si>
  <si>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</si>
  <si>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</si>
  <si>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</si>
  <si>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</si>
  <si>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</si>
  <si>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</si>
  <si>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</si>
  <si>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</si>
  <si>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</si>
  <si>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</si>
  <si>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</si>
  <si>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</si>
  <si>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</si>
  <si>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SO 01 - Administrativní budova A</t>
  </si>
  <si>
    <t>Rozpočet:</t>
  </si>
  <si>
    <t>Misto</t>
  </si>
  <si>
    <t xml:space="preserve">Správa a údržba silnic JMK Brno - modernizace zdrojů tepla v areálu   </t>
  </si>
  <si>
    <t>Správa a údržba silnic JMK Brno,p.o.</t>
  </si>
  <si>
    <t>Žerotínovo náměstí 449/3</t>
  </si>
  <si>
    <t>Brno</t>
  </si>
  <si>
    <t>602 00</t>
  </si>
  <si>
    <t>Rozpočet</t>
  </si>
  <si>
    <t>Celkem za stavbu</t>
  </si>
  <si>
    <t>CZK</t>
  </si>
  <si>
    <t xml:space="preserve">Popis rozpočtu:  - </t>
  </si>
  <si>
    <t>Neobsahuje stavební část.</t>
  </si>
  <si>
    <t>Rekapitulace dílů</t>
  </si>
  <si>
    <t>Typ dílu</t>
  </si>
  <si>
    <t>721</t>
  </si>
  <si>
    <t>Vnitřní kanalizace</t>
  </si>
  <si>
    <t>722</t>
  </si>
  <si>
    <t>Vnitřní vodovod</t>
  </si>
  <si>
    <t>723</t>
  </si>
  <si>
    <t>Vnitřní plynovod</t>
  </si>
  <si>
    <t>730</t>
  </si>
  <si>
    <t>Vytápění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</si>
  <si>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</si>
  <si>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</si>
  <si>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</si>
  <si>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</si>
  <si>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</si>
  <si>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</si>
  <si>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</si>
  <si>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</si>
  <si>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</si>
  <si>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</si>
  <si>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</si>
  <si>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</si>
  <si>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</si>
  <si>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</si>
  <si>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</si>
  <si>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</si>
  <si>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</si>
  <si>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</si>
  <si>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</si>
  <si>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</si>
  <si>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</si>
  <si>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</si>
  <si>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</si>
  <si>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</si>
  <si>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</si>
  <si>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</si>
  <si>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</si>
  <si>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</si>
  <si>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</si>
  <si>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</si>
  <si>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</si>
  <si>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721176101R00</t>
  </si>
  <si>
    <t>Potrubí HT připojovací, D 32 x 1,8 mm</t>
  </si>
  <si>
    <t>m</t>
  </si>
  <si>
    <t>POL1_0</t>
  </si>
  <si>
    <t>721194103R00</t>
  </si>
  <si>
    <t>Vyvedení odpadních výpustek, D 32 x 1,8 mm</t>
  </si>
  <si>
    <t>kus</t>
  </si>
  <si>
    <t>72 33-4301.R00</t>
  </si>
  <si>
    <t>Nálevka se sifonem PP  DN 32 mm</t>
  </si>
  <si>
    <t>721551-62840R</t>
  </si>
  <si>
    <t>Mřížka nerez 150X150 mm pro podlah.vpusť</t>
  </si>
  <si>
    <t>POL3_0</t>
  </si>
  <si>
    <t>721290111R0</t>
  </si>
  <si>
    <t>Zkouška těsnosti kanalizace vodou do DN 125 mm</t>
  </si>
  <si>
    <t>998721101R00</t>
  </si>
  <si>
    <t>Přesun hmot pro vnitřní kanalizaci, výšky do 6 m</t>
  </si>
  <si>
    <t>t</t>
  </si>
  <si>
    <t>998721192R00</t>
  </si>
  <si>
    <t>Příplatek za zvětšený přesun, vnitřní kanalizace do 100 m</t>
  </si>
  <si>
    <t>722172712R00</t>
  </si>
  <si>
    <t>Potrubí plastové PP-R, bez zednických výpomocí, D25x3,5 mm,PN 16</t>
  </si>
  <si>
    <t>722172713R00</t>
  </si>
  <si>
    <t>Potrubí plastové PP-R, bez zednických výpomocí, D32x4,4 mm,PN 16</t>
  </si>
  <si>
    <t>722130801R00</t>
  </si>
  <si>
    <t>Demontáž potrubí ocelových závitových do DN 25 mm</t>
  </si>
  <si>
    <t>722190402R00</t>
  </si>
  <si>
    <t>Vyvedení a upevnění výpustek DN 20 mm</t>
  </si>
  <si>
    <t>722190403R00</t>
  </si>
  <si>
    <t>Vyvedení a upevnění výpustek DN 25 mm</t>
  </si>
  <si>
    <t>722426-40100R1</t>
  </si>
  <si>
    <t>Čerpadlo cirkulační elektronické nerez vč. izolace, DN 20, PN10, Qjm.=0,8 m3/hod, Hjm.=3 m, 230V</t>
  </si>
  <si>
    <t>722420811R00</t>
  </si>
  <si>
    <t>Demontáž čerpadel oběhových spirálních do DN25</t>
  </si>
  <si>
    <t>722484-66594R1</t>
  </si>
  <si>
    <t>Nádoba expanzní půtočná - pitná voda,V=18 L PN 10</t>
  </si>
  <si>
    <t>722237122R00</t>
  </si>
  <si>
    <t xml:space="preserve">Kohout vodovodní kulový, 2x vnitřní závit, DN 20 </t>
  </si>
  <si>
    <t>722237123R00</t>
  </si>
  <si>
    <t>Kohout vodovodní kulový, 2x vnitřní závit, DN 25</t>
  </si>
  <si>
    <t>722235812R00</t>
  </si>
  <si>
    <t>Ventil redukční s manometrem DN 20 PN 16</t>
  </si>
  <si>
    <t>722237622R00</t>
  </si>
  <si>
    <t>Ventil vodovodní, zpětný, 2x vnitřní závit, DN 20</t>
  </si>
  <si>
    <t>722237623R00</t>
  </si>
  <si>
    <t>Ventil vodovodní, zpětný, 2x vnitřní závit, DN 25</t>
  </si>
  <si>
    <t>722236512R00</t>
  </si>
  <si>
    <t>Filtr vodovodní, vnitřní závity,  DN 20 mm</t>
  </si>
  <si>
    <t>722223131R00</t>
  </si>
  <si>
    <t>Kohout vodovodní kulový vypouštěcí, DN 15</t>
  </si>
  <si>
    <t>722223141R00</t>
  </si>
  <si>
    <t>Kohout vodovodní kulový vypouštěcí  DN 20</t>
  </si>
  <si>
    <t>722255125R00</t>
  </si>
  <si>
    <t>Ventil pojistný pružinový DN15/20 x 6,0 Bar</t>
  </si>
  <si>
    <t>722413112R00</t>
  </si>
  <si>
    <t xml:space="preserve">Teploměr axiální D 100, 0-120 oC, DN 15 </t>
  </si>
  <si>
    <t>722421130R00</t>
  </si>
  <si>
    <t>Tlakoměr D 160,0-10Bar,M20x1,5, vč.tlakoměrového , kohoutu a kondenzační smyčky</t>
  </si>
  <si>
    <t>722237222R01</t>
  </si>
  <si>
    <t>Průtočná armatura k expanz.nádobě-pitná voda DN20</t>
  </si>
  <si>
    <t>722436-33010R1</t>
  </si>
  <si>
    <t xml:space="preserve">Filtr mechanických nečistot-pitná voda DN20 PN10 </t>
  </si>
  <si>
    <t>722220873R00</t>
  </si>
  <si>
    <t>Demontáž armatur se závitem a šroubením do G1"</t>
  </si>
  <si>
    <t>722236212R01</t>
  </si>
  <si>
    <t xml:space="preserve">Oddělovací člen s vodoměrem-pitná voda DN 15 </t>
  </si>
  <si>
    <t>722181214RT8</t>
  </si>
  <si>
    <t>Izolace návleková PE DN 25 tl. stěny 20 mm</t>
  </si>
  <si>
    <t>722181214RU1</t>
  </si>
  <si>
    <t>Izolace návleková PE DN 32 tl. stěny 20 mm</t>
  </si>
  <si>
    <t>722234232R01</t>
  </si>
  <si>
    <t xml:space="preserve">Demineralizační plnitelná jednotka s měřícím     , počítačem,Qmax.=400 L/hod,DN 20, PN 6 </t>
  </si>
  <si>
    <t>722280106R01</t>
  </si>
  <si>
    <t>Tlaková zkouška vodovodního potrubí do DN 32</t>
  </si>
  <si>
    <t>722290234R01</t>
  </si>
  <si>
    <t>Proplach a dezinfekce vodovodního potrubí do DN 80</t>
  </si>
  <si>
    <t>998722101R00</t>
  </si>
  <si>
    <t>Přesun hmot pro vnitřní vodovod, výšky do 6 m</t>
  </si>
  <si>
    <t>998722192R00</t>
  </si>
  <si>
    <t>Příplatek za zvětšený přesun, vnitřní vodovod do 100 m</t>
  </si>
  <si>
    <t>722290821R00</t>
  </si>
  <si>
    <t>Přesun vybouraných hmot - vodovody, H do 6 m</t>
  </si>
  <si>
    <t>723120202R00</t>
  </si>
  <si>
    <t>Potrubí ocelové závitové černé svařované DN 15 mm</t>
  </si>
  <si>
    <t>723120203R00</t>
  </si>
  <si>
    <t>Potrubí ocelové závitové černé svařované DN 20 mm</t>
  </si>
  <si>
    <t>723120206R00</t>
  </si>
  <si>
    <t>Potrubí ocelové závitové černé svařované DN 40 mm</t>
  </si>
  <si>
    <t>723110207R00</t>
  </si>
  <si>
    <t>Potrubí ocelové závitové černé svařované DN 50 mm</t>
  </si>
  <si>
    <t>723190252R00</t>
  </si>
  <si>
    <t>Vyvedení a upevnění plynovodních výpustek DN 20 mm</t>
  </si>
  <si>
    <t>723120805R00</t>
  </si>
  <si>
    <t>Demontáž potrubí svařovaného závitového DN15-50mm</t>
  </si>
  <si>
    <t>734494121R0</t>
  </si>
  <si>
    <t>Návarky M 20x1,5  délka do 220 mm</t>
  </si>
  <si>
    <t>723237213R00</t>
  </si>
  <si>
    <t>Kohout kulový, 2x vnitřní závit, DN 15 mm</t>
  </si>
  <si>
    <t>723237214R00</t>
  </si>
  <si>
    <t>Kohout kulový, 2x vnitřní závit, DN 20 mm</t>
  </si>
  <si>
    <t>723225114R00</t>
  </si>
  <si>
    <t>Ventil vzorkovací přímý, vnější závit, DN 15 mm</t>
  </si>
  <si>
    <t>723236613R00</t>
  </si>
  <si>
    <t>Filtr plyn, vnitřní - vnitřní závit, DN 50 mm</t>
  </si>
  <si>
    <t>723421130R00</t>
  </si>
  <si>
    <t>Tlakoměr D 160,0-4 kPa,M20x1,5, vč.tlakoměrového , kohoutu a kondenzační smyčky</t>
  </si>
  <si>
    <t>723200823R00</t>
  </si>
  <si>
    <t>Demontáž armatur se 2závity do G 6/4</t>
  </si>
  <si>
    <t>723424140R00</t>
  </si>
  <si>
    <t>Nátěr syntetický potrubí do DN 50 mm  Z + 2x</t>
  </si>
  <si>
    <t>723190901R00</t>
  </si>
  <si>
    <t>Uzavření nebo otevření plynového potrubí</t>
  </si>
  <si>
    <t>723190907R00</t>
  </si>
  <si>
    <t>Odvzdušnění a napuštění plynového potrubí</t>
  </si>
  <si>
    <t>723190909R00</t>
  </si>
  <si>
    <t>Zkouška tlaková  plynového potrubí</t>
  </si>
  <si>
    <t>723000002R00</t>
  </si>
  <si>
    <t>Revize domovního plynovodu</t>
  </si>
  <si>
    <t>000000012R00</t>
  </si>
  <si>
    <t>Doklady v rámci předání</t>
  </si>
  <si>
    <t>soubor</t>
  </si>
  <si>
    <t>72300411-1020.R</t>
  </si>
  <si>
    <t xml:space="preserve">Projektová dokumentace skutečného provedení </t>
  </si>
  <si>
    <t>998723101R00</t>
  </si>
  <si>
    <t>Přesun hmot pro vnitřní plynovod, výšky do 6 m</t>
  </si>
  <si>
    <t>998723192R00</t>
  </si>
  <si>
    <t>Příplatek za zvětšený přesun, vnitřní plynovod do 100 m</t>
  </si>
  <si>
    <t>723290821R00</t>
  </si>
  <si>
    <t>Přesun vybouraných hmot - plynovody, H do 6 m</t>
  </si>
  <si>
    <t>979013112R00</t>
  </si>
  <si>
    <t>Svislá doprava vybouraných hmot na H do 3,5 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</si>
  <si>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</si>
  <si>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</si>
  <si>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</si>
  <si>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</si>
  <si>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</si>
  <si>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</si>
  <si>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</si>
  <si>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</si>
  <si>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979990103R00</t>
  </si>
  <si>
    <t xml:space="preserve">Poplatek za uložení suti </t>
  </si>
  <si>
    <t>4841731301R</t>
  </si>
  <si>
    <t>Kotel plynový kondenzační nástěnný vč. čerpadla, expanzní nádoby a armatur, Q=2,4-24 kW</t>
  </si>
  <si>
    <t>5513808041R</t>
  </si>
  <si>
    <t>Čidlo teploty příložné ke kotli</t>
  </si>
  <si>
    <t>4848160101R</t>
  </si>
  <si>
    <t>Modul externí ke kotli</t>
  </si>
  <si>
    <t>731249312R01</t>
  </si>
  <si>
    <t>Montáž závěsných kotlů turbo bez TUV</t>
  </si>
  <si>
    <t>484387523R</t>
  </si>
  <si>
    <t xml:space="preserve">Ohřívač vody zásobníkový nepřímotopný,V=200 L, výhř. pl.=1 m2,vč. tepelné izolace </t>
  </si>
  <si>
    <t>730388-22177.1</t>
  </si>
  <si>
    <t>Ponorná sonda k ohřívači</t>
  </si>
  <si>
    <t>732219301R01</t>
  </si>
  <si>
    <t>Montáž ohříváků vody stojatých do 200 L</t>
  </si>
  <si>
    <t>4848175035R.1</t>
  </si>
  <si>
    <t>Spalinový kaskádní přetlakový systém odkouření PP, D 80/125, L=12,5 m (díly viz výkres 07)</t>
  </si>
  <si>
    <t>4848175035R.2</t>
  </si>
  <si>
    <t>Montáž odkouření</t>
  </si>
  <si>
    <t>hod</t>
  </si>
  <si>
    <t>731391811R00</t>
  </si>
  <si>
    <t xml:space="preserve">Vypouštění vody z kotlů a  strojovny samospádem </t>
  </si>
  <si>
    <t>731100802R0</t>
  </si>
  <si>
    <t>Demontáž kotle litin. Viadrus G42 ECO vč.odkouření</t>
  </si>
  <si>
    <t>732214813R00</t>
  </si>
  <si>
    <t>Vypuštění vody z ohříváků o obsahu do 630 l</t>
  </si>
  <si>
    <t>725540802R01</t>
  </si>
  <si>
    <t>Demontáž zásobníků plynových ohřívačů do 500 l,  vč. odkouření</t>
  </si>
  <si>
    <t>998731101R00</t>
  </si>
  <si>
    <t>Přesun hmot pro kotelny, výšky do 6 m</t>
  </si>
  <si>
    <t>998731193R00</t>
  </si>
  <si>
    <t>Příplatek zvětšený přesun, kotelny do 500 m</t>
  </si>
  <si>
    <t>731890801R00</t>
  </si>
  <si>
    <t>Přemístění vybouraných hmot - kotelny, H do 6 m</t>
  </si>
  <si>
    <t>732421312R01</t>
  </si>
  <si>
    <t>Čerpadlo oběhové elektronické litina vč. izolace  , DN 25, PN 10, Qjm.=0,56 m3/hod,Hjm.=3m,230 V</t>
  </si>
  <si>
    <t>732421312R02</t>
  </si>
  <si>
    <t>Čerpadlo oběhové elektronické litina vč. izolace  , DN 25, PN 10, Qjm.=1,02 m3/hod,Hjm.=4,5 m,230 V</t>
  </si>
  <si>
    <t>732421312R03</t>
  </si>
  <si>
    <t>Čerpadlo oběhové elektronické litina vč. izolace  , DN 25, PN 10, Qjm.=0,81 m3/hod,Hjm.=4,3 m,230 V</t>
  </si>
  <si>
    <t>732421312R04</t>
  </si>
  <si>
    <t>Čerpadlo oběhové elektronické litina vč. izolace  , DN 25, PN 10, Qjm.=1,03 m3/hod,Hjm.=2m,230 V</t>
  </si>
  <si>
    <t>732421312R05</t>
  </si>
  <si>
    <t>Čerpadlo oběhové elektronické litina vč. izolace  , DN 25, PN 10, Qjm.=0,4 m3/hod,Hjm.=3,7m,230 V</t>
  </si>
  <si>
    <t>48466204R1</t>
  </si>
  <si>
    <t>Nádoba expanzní membránová V=35 L, PN 6</t>
  </si>
  <si>
    <t>732111128R01</t>
  </si>
  <si>
    <t>Kombinovaný rozdělovač se sběračem-modul 100 , L=2900 mm, vč. stavitelných stojanů a PUR izolace</t>
  </si>
  <si>
    <t>4848165101R</t>
  </si>
  <si>
    <t>Hydraulický vyrovnávač dynamických tlaků DN 100   , vývody G 6/4",Qmax.=4 m3/hod, vč. izolace</t>
  </si>
  <si>
    <t>732199100R00</t>
  </si>
  <si>
    <t>Štítek orientační</t>
  </si>
  <si>
    <t>732110812R0</t>
  </si>
  <si>
    <t>Demontáž strojovny vč. příslušenství</t>
  </si>
  <si>
    <t>998732101R00</t>
  </si>
  <si>
    <t>Přesun hmot pro strojovny, výšky do 6 m</t>
  </si>
  <si>
    <t>998732193R00</t>
  </si>
  <si>
    <t>Příplatek zvětšený přesun, strojovny do 500 m</t>
  </si>
  <si>
    <t>733111114R00</t>
  </si>
  <si>
    <t>Potrubí závit. bezešvé běžné v kotelnách DN 20</t>
  </si>
  <si>
    <t>733111115R00</t>
  </si>
  <si>
    <t>Potrubí závit. bezešvé běžné v kotelnách DN 25</t>
  </si>
  <si>
    <t>733111117R00</t>
  </si>
  <si>
    <t>Potrubí závit. bezešvé běžné v kotelnách DN 40</t>
  </si>
  <si>
    <t>733110808R01</t>
  </si>
  <si>
    <t>Demontáž potrubí ocelového závitového do DN 50</t>
  </si>
  <si>
    <t>733190108R0</t>
  </si>
  <si>
    <t>Tlaková zkouška potrubí  do DN 50</t>
  </si>
  <si>
    <t>998733101R00</t>
  </si>
  <si>
    <t>Přesun hmot pro rozvody potrubí, výšky do 6 m</t>
  </si>
  <si>
    <t>998733193R00</t>
  </si>
  <si>
    <t>Příplatek zvětš. přesun, rozvody potrubí do 500 m</t>
  </si>
  <si>
    <t>733890801R00</t>
  </si>
  <si>
    <t>Přemístění vybouraných hmot - potrubí, H do 6 m</t>
  </si>
  <si>
    <t>734235122R00</t>
  </si>
  <si>
    <t>Kohout kulový,2xvnitřní záv. DN 20</t>
  </si>
  <si>
    <t>734235123R00</t>
  </si>
  <si>
    <t>Kohout kulový,2xvnitřní záv. DN 25</t>
  </si>
  <si>
    <t>734235125R0</t>
  </si>
  <si>
    <t>Kohout kulový,2xvnitřní záv. DN 40</t>
  </si>
  <si>
    <t>5512001900R</t>
  </si>
  <si>
    <t>Odlučovač nečistot s magnetem DN 40</t>
  </si>
  <si>
    <t>5512001875R</t>
  </si>
  <si>
    <t>Filtr odkalovací  magnetický s uzávěry  DN 25</t>
  </si>
  <si>
    <t>734295212R0</t>
  </si>
  <si>
    <t>Filtr škmý, vnitřní-vnitřní závit DN 20</t>
  </si>
  <si>
    <t>734295213R01</t>
  </si>
  <si>
    <t>Filtr šikmý, vnitřní-vnitřní závit DN 25</t>
  </si>
  <si>
    <t>734245122R00</t>
  </si>
  <si>
    <t>Ventil zpětný,2xvnitřní závit DN 20</t>
  </si>
  <si>
    <t>734245123R00</t>
  </si>
  <si>
    <t>Ventil zpětný,2xvnitřní závit DN 25</t>
  </si>
  <si>
    <t>734293111R01</t>
  </si>
  <si>
    <t>Ventil směšovací třícestný DN 20,Kvs=1,6</t>
  </si>
  <si>
    <t>734293112R02</t>
  </si>
  <si>
    <t>Ventil směšovací třícestný DN 20,Kvs=4</t>
  </si>
  <si>
    <t>734224812R01</t>
  </si>
  <si>
    <t>Ventil vyvažovací,přímý,měřicí ventilky, DN 20</t>
  </si>
  <si>
    <t>734224813R02</t>
  </si>
  <si>
    <t>Ventil vyvažovací,přímý,měřící ventilky, DN 25</t>
  </si>
  <si>
    <t>733132111R01</t>
  </si>
  <si>
    <t>Kompenzátor pryžový vibrační DN 20</t>
  </si>
  <si>
    <t>733132112R00</t>
  </si>
  <si>
    <t>Kompenzátor pryžový vibrační DN 25</t>
  </si>
  <si>
    <t>734235132R0</t>
  </si>
  <si>
    <t>Kohout kulový se zajištěním DN 20</t>
  </si>
  <si>
    <t>734295321R00</t>
  </si>
  <si>
    <t>Kohout kulový vypouštěcí DN 15</t>
  </si>
  <si>
    <t>734215133R0</t>
  </si>
  <si>
    <t>Ventil odvzdušňovací automatický  DN 15</t>
  </si>
  <si>
    <t>734415113R0</t>
  </si>
  <si>
    <t>Teploměr s jímkou D 100 mm,0-120 oC , DN 15</t>
  </si>
  <si>
    <t>734415112R01</t>
  </si>
  <si>
    <t>Termomanometr s jímkou D 100 mm,0-120 oC, 0-6 Bar</t>
  </si>
  <si>
    <t>Tlakoměr D160,0-6 Bar,M20x1,5,vč.tlakoměr.kohoutu</t>
  </si>
  <si>
    <t>734494213R00</t>
  </si>
  <si>
    <t>Návarky s trubkovým závitem G 1/2</t>
  </si>
  <si>
    <t>734200824R00</t>
  </si>
  <si>
    <t>Demontáž armatur se 2závity do G 2</t>
  </si>
  <si>
    <t>998734101R00</t>
  </si>
  <si>
    <t>Přesun hmot pro armatury, výšky do 6 m</t>
  </si>
  <si>
    <t>998734193R00</t>
  </si>
  <si>
    <t>Příplatek zvětšený přesun, armatury do 500 m</t>
  </si>
  <si>
    <t>734890801R00</t>
  </si>
  <si>
    <t>Přemístění demontovaných hmot - armatur, H do 6 m</t>
  </si>
  <si>
    <t>783424140R00</t>
  </si>
  <si>
    <t>631547214R1</t>
  </si>
  <si>
    <t>Pouzdro izolační minerál. vlna s AL polepem D28/40</t>
  </si>
  <si>
    <t>631547215R1</t>
  </si>
  <si>
    <t>Pouzdro izolační minerál.vlna s AL polepem D35/40</t>
  </si>
  <si>
    <t>631547217R1</t>
  </si>
  <si>
    <t>Pouzdro izolační minerál.vlna s AL polepem D48/40</t>
  </si>
  <si>
    <t>631541093R</t>
  </si>
  <si>
    <t xml:space="preserve">Rohož lamelová samolepicí skružovatelná </t>
  </si>
  <si>
    <t>m2</t>
  </si>
  <si>
    <t>713400821R00</t>
  </si>
  <si>
    <t>Odstranění izolačních pásů  potrubí</t>
  </si>
  <si>
    <t>998713101R00</t>
  </si>
  <si>
    <t>Přesun hmot pro izolace tepelné, výšky do 6 m</t>
  </si>
  <si>
    <t>730000003R00</t>
  </si>
  <si>
    <t>Revize kouřovodu a komínu</t>
  </si>
  <si>
    <t>730000001R00</t>
  </si>
  <si>
    <t>Uvedení plynového kotle do 50 kW do provozu</t>
  </si>
  <si>
    <t>731191941R00</t>
  </si>
  <si>
    <t>Napuštění kotle a strojovny</t>
  </si>
  <si>
    <t>730000002R00</t>
  </si>
  <si>
    <t>Topná a dilatační zkouška topného systému do 50 kW</t>
  </si>
  <si>
    <t>25788110R1</t>
  </si>
  <si>
    <t>Inhibitor koroze pro topné systémy</t>
  </si>
  <si>
    <t>l</t>
  </si>
  <si>
    <t>734226212RT</t>
  </si>
  <si>
    <t>Ventil termostatický přímý s přednastavením DN 15</t>
  </si>
  <si>
    <t>735494811R00</t>
  </si>
  <si>
    <t>Vypuštění vody z otopných těles</t>
  </si>
  <si>
    <t>734200821R00</t>
  </si>
  <si>
    <t>Demontáž armatur se 2závity do G 1/2</t>
  </si>
  <si>
    <t>734200811R00</t>
  </si>
  <si>
    <t>Demontáž armatur s 1závitem-termostat. hlavice</t>
  </si>
  <si>
    <t>734291951R00</t>
  </si>
  <si>
    <t>Zpětná montáž hlavic termostatického ovládání</t>
  </si>
  <si>
    <t>735191910R00</t>
  </si>
  <si>
    <t>Napuštění vody do otopného systému - bez kotle</t>
  </si>
  <si>
    <t>735000912R01</t>
  </si>
  <si>
    <t>Vyregulování ventilů s termost.ovládáním</t>
  </si>
  <si>
    <t>735191905R00</t>
  </si>
  <si>
    <t>Odvzdušnění otopných těles</t>
  </si>
  <si>
    <t>998734103R00</t>
  </si>
  <si>
    <t>Přesun hmot pro armatury, výšky do 24 m</t>
  </si>
  <si>
    <t>735156680R00</t>
  </si>
  <si>
    <t>Otopné těleso panelové typ 22/ 900/400 mm</t>
  </si>
  <si>
    <t>735151821R00</t>
  </si>
  <si>
    <t>Demontáž otopných těles panelových dvouřadých, délky do 1500 mm</t>
  </si>
  <si>
    <t>735890801R00</t>
  </si>
  <si>
    <t>Přemístění demont. hmot - otop. těles, H do 6 m</t>
  </si>
  <si>
    <t>998735193R00</t>
  </si>
  <si>
    <t>Příplatek zvětšený přesun, otopná tělesa do 500 m</t>
  </si>
  <si>
    <t/>
  </si>
  <si>
    <t>END</t>
  </si>
  <si>
    <t>SO.01 , SO.02 ,SO.03 , SO.04</t>
  </si>
  <si>
    <t>SO 02 - Administrativní budova B</t>
  </si>
  <si>
    <t>42663101R1</t>
  </si>
  <si>
    <t>Přečerpávací stanice kondenzátu Qmax.=0,16 l/s,, Hmax.=5,0 m, 230V</t>
  </si>
  <si>
    <t>721170902R01</t>
  </si>
  <si>
    <t>Vnitřní kanalizace plastová-vsazení odbočky D 32</t>
  </si>
  <si>
    <t>723150805R00</t>
  </si>
  <si>
    <t>Demontáž potrubí ocelového hladkého svařovaného D 159 mm</t>
  </si>
  <si>
    <t>723237217R00</t>
  </si>
  <si>
    <t>Kohout kulový, 2x vnitřní závit, DN 40 mm</t>
  </si>
  <si>
    <t>723236613R0</t>
  </si>
  <si>
    <t>Filtr plyn, vnitřní - vnitřní závit, DN 40 mm</t>
  </si>
  <si>
    <t>Kotel plynový kondenzační nástěnný vč. čerpadla, a armatur, Q=4,5-49,5 kW</t>
  </si>
  <si>
    <t>Spallinový kaskádní přetlakový systém odkouření PP, D 80/125, L=15 m (díly viz výkres 07)</t>
  </si>
  <si>
    <t>Demontáž kotle litin. Viadrus G100 vč. odkouření</t>
  </si>
  <si>
    <t>Čerpadlo oběhové elektronické litina vč. izolace  , DN 25, PN 10, Qjm.=3,96 m3/hod,Hjm.=4,7 m,230 V</t>
  </si>
  <si>
    <t>Čerpadlo oběhové elektronické litina vč. izolace  , DN 25, PN 10, Qjm.=1,3 m3/hod,Hjm.=5,65 m,230 V</t>
  </si>
  <si>
    <t>48466206R</t>
  </si>
  <si>
    <t>Nádoba expanzní membránová V=80 litrů, PN 6</t>
  </si>
  <si>
    <t>Kombinovaný rozdělovač se sběračem-modul 100 , L=1200 mm, vč. stavitelných stojanů a PUR izolace</t>
  </si>
  <si>
    <t>Hydraulický vyrovnávač dynamických tlaků DN 150   , vývody G 2",Qmax.=8 m3/hod, vč. izolace</t>
  </si>
  <si>
    <t>733111116R00</t>
  </si>
  <si>
    <t>Potrubí závit. bezešvé běžné v kotelnách DN 32</t>
  </si>
  <si>
    <t>733111118R00</t>
  </si>
  <si>
    <t>Potrubí závit. bezešvé běžné v kotelnách DN 50</t>
  </si>
  <si>
    <t>733120826R00</t>
  </si>
  <si>
    <t>Demontáž potrubí z hladkých trubek do D 89</t>
  </si>
  <si>
    <t>734235124R00</t>
  </si>
  <si>
    <t>Kohout kulový,2xvnitřní záv. DN 32</t>
  </si>
  <si>
    <t>734235126R00</t>
  </si>
  <si>
    <t>Kohout kulový,2xvnitřní záv. DN 50</t>
  </si>
  <si>
    <t>5512001900R1</t>
  </si>
  <si>
    <t>Odlučovač nečistot s magnetem DN 50</t>
  </si>
  <si>
    <t>Filtr odkalovací  magnetický s uzávěry  DN 40</t>
  </si>
  <si>
    <t>734294214R00</t>
  </si>
  <si>
    <t>Filtr šikmý,vnitřní-vnitřní závit DN 32</t>
  </si>
  <si>
    <t>734294215R00</t>
  </si>
  <si>
    <t>Filtr šikmý vnitřní-vnitřní závit DN 40</t>
  </si>
  <si>
    <t>734245124R00</t>
  </si>
  <si>
    <t>Ventil zpětný,2xvnitřní závit DN 32</t>
  </si>
  <si>
    <t>734245125R00</t>
  </si>
  <si>
    <t>Ventil zpětný,2xvnitřní závit DN 40</t>
  </si>
  <si>
    <t>734293114R00</t>
  </si>
  <si>
    <t>Ventil směšovací třícestný DN 25, Kvs=4</t>
  </si>
  <si>
    <t>734293115R00</t>
  </si>
  <si>
    <t xml:space="preserve">Ventil směšovací třícestný DN 25, Kvs=16 </t>
  </si>
  <si>
    <t>734224814R00</t>
  </si>
  <si>
    <t>Ventil vyvažovací,přímý,měřící ventilky, DN 32</t>
  </si>
  <si>
    <t>734224815R00</t>
  </si>
  <si>
    <t>Ventil vyvažovací,přímý,měřící ventilky, DN 40</t>
  </si>
  <si>
    <t>733132113R00</t>
  </si>
  <si>
    <t>Kompenzátor pryžový vibrační  DN 32</t>
  </si>
  <si>
    <t>733132114R00</t>
  </si>
  <si>
    <t>Kompenzátor pryžový vibrační  DN 40</t>
  </si>
  <si>
    <t>734235133R01</t>
  </si>
  <si>
    <t>Kohout kulový se zajištěním DN 25</t>
  </si>
  <si>
    <t>631547319R</t>
  </si>
  <si>
    <t>Pouzdro izolační minerál. vlna a AL polepem D60/50</t>
  </si>
  <si>
    <t>735156644R0</t>
  </si>
  <si>
    <t>Otopné těleso panelové 22R/554/800</t>
  </si>
  <si>
    <t>735156645R01</t>
  </si>
  <si>
    <t>Otopné těleso panelové 22R/554/900</t>
  </si>
  <si>
    <t>735156743R00</t>
  </si>
  <si>
    <t>Otopné těleso panelové 33R/554/700</t>
  </si>
  <si>
    <t>735156744R00</t>
  </si>
  <si>
    <t>Otopné těleso panelové 33R/554/800</t>
  </si>
  <si>
    <t>735156745R00</t>
  </si>
  <si>
    <t>Otopné těleso panelové 33R/554/900</t>
  </si>
  <si>
    <t>735111810R00</t>
  </si>
  <si>
    <t>Demontáž těles otopných litinových článkových</t>
  </si>
  <si>
    <t>735121810R00</t>
  </si>
  <si>
    <t>Demontáž otopných těles ocelových článkových</t>
  </si>
  <si>
    <t>998735101R00</t>
  </si>
  <si>
    <t>Přesun hmot pro otopná tělesa, výšky do 6 m</t>
  </si>
  <si>
    <t>734226211RT1</t>
  </si>
  <si>
    <t xml:space="preserve">Ventil termostatický přímý s přednastavením DN 10 </t>
  </si>
  <si>
    <t>734221672R00</t>
  </si>
  <si>
    <t>Hlavice ovládání ventilů termostatická</t>
  </si>
  <si>
    <t>734266221R01</t>
  </si>
  <si>
    <t>Šroubení radiátorové uzavíratelné DN 10</t>
  </si>
  <si>
    <t>733113112R01</t>
  </si>
  <si>
    <t>Příplatek za úpravu přípojky</t>
  </si>
  <si>
    <t>Projektová dokumentace-výpočet nastavení ventilů</t>
  </si>
  <si>
    <t>SO 03 - Nová hala</t>
  </si>
  <si>
    <t xml:space="preserve">72155162840R	</t>
  </si>
  <si>
    <t>Potrubí plastové PP-R Ekoplastik, bez zednických výpomocí, D 32 x 4,4 mm, PN 16</t>
  </si>
  <si>
    <t>722170801R00</t>
  </si>
  <si>
    <t>Demontáž rozvodů vody z plastů do D 32 mm</t>
  </si>
  <si>
    <t>48466609R1</t>
  </si>
  <si>
    <t>Nádoba expanzní průtočná-pitná voda,V=100 L PN 10, vč. průtočné armatury DN 32</t>
  </si>
  <si>
    <t>Kohout vodovodní,kulový, 2x vnitřní závit,DN 20 mm</t>
  </si>
  <si>
    <t>Kohout vodovodní,kulový,2x vnitřní závit,DN 25 mm</t>
  </si>
  <si>
    <t>Ventil vodovodní, zpětný, 2x vnitřní závit, DN 25 mm</t>
  </si>
  <si>
    <t>734255125R00</t>
  </si>
  <si>
    <t>Ventil pojistný pružinový DN20/25 x 6,0 bar</t>
  </si>
  <si>
    <t>72242-1130.R00</t>
  </si>
  <si>
    <t>Demontáž armatur se závitem a šroubením do G 1"</t>
  </si>
  <si>
    <t>48433110R</t>
  </si>
  <si>
    <t>Ohřívač vody zásobníkový nepřímotopný,V=1000 L, výhř.pl.=4,5 m2,vč.tepelné izolace</t>
  </si>
  <si>
    <t>732219315R00</t>
  </si>
  <si>
    <t>Montáž ohříváků vody stojatých do 1000 l</t>
  </si>
  <si>
    <t>731201811R00</t>
  </si>
  <si>
    <t>Demontáž kotlů ocel.poloautomat. do 50 kW, vč. odkouření</t>
  </si>
  <si>
    <t>732214815R00</t>
  </si>
  <si>
    <t>Vypuštění vody z ohříváků o obsahu do 1000 l</t>
  </si>
  <si>
    <t>725540801R00</t>
  </si>
  <si>
    <t>Demontáž zásobníků plynových ohřívačů 1000 l, vč. odkouření</t>
  </si>
  <si>
    <t>Čerpadlo oběhové elektronické litina vč. izolace  , DN 25, PN 10, Qjm.=2,7 m3/hod,Hjm.=5,0 m,230 V</t>
  </si>
  <si>
    <t>Čerpadlo oběhové elektronické litina vč. izolace  , DN 25, PN 10, Qjm.=0,9 m3/hod,Hjm.=5,2 m,230 V</t>
  </si>
  <si>
    <t>Čerpadlo oběhové elektronické litina vč. izolace  , DN 25, PN 10, Qjm.=1,6 m3/hod,Hjm.=4,2 m,230 V</t>
  </si>
  <si>
    <t>732421312R0</t>
  </si>
  <si>
    <t>Čerpadlo oběhové elektronické litina vč. izolace  , DN 25, PN 10, Qjm.=4,3 m3/hod,Hjm.=4,0 m,230 V</t>
  </si>
  <si>
    <t>48466205R</t>
  </si>
  <si>
    <t>Nádoba expanzní membránová V=50 litrů, PN 6</t>
  </si>
  <si>
    <t>Kombinovaný rozdělovač se sběračem-modul 100 , L=2200 mm, vč. stavitelných stojanů a PUR izolace</t>
  </si>
  <si>
    <t>733110808R00</t>
  </si>
  <si>
    <t>734295213R00</t>
  </si>
  <si>
    <t>Filtr šikmý,vnitřní-vnitřní závit DN 25</t>
  </si>
  <si>
    <t>Filtr šikmý,vnitřní-vnitřní závit DN 40</t>
  </si>
  <si>
    <t>734293111R00</t>
  </si>
  <si>
    <t>734293112R00</t>
  </si>
  <si>
    <t>Ventil směšovací třícestný DN 20,Kvs=6,3</t>
  </si>
  <si>
    <t>734293113R00</t>
  </si>
  <si>
    <t>Ventil směšovací třícestný DN 20, Kvs=10</t>
  </si>
  <si>
    <t>734224813R00</t>
  </si>
  <si>
    <t>Kompenzátor pryžový vibrační DN 40</t>
  </si>
  <si>
    <t>734235132R00</t>
  </si>
  <si>
    <t>735156440R00</t>
  </si>
  <si>
    <t>Otopné těleso panelové 20R/554/400</t>
  </si>
  <si>
    <t>735156540R00</t>
  </si>
  <si>
    <t>Otopné těleso panelové 21R/554/400</t>
  </si>
  <si>
    <t>735156541R00</t>
  </si>
  <si>
    <t>Otopné těleso panelové 21R/554/500</t>
  </si>
  <si>
    <t>735156640R00</t>
  </si>
  <si>
    <t>Otopné těleso panelové 22R/554/400</t>
  </si>
  <si>
    <t>735156641R00</t>
  </si>
  <si>
    <t>Otopné těleso panelové 22R/554/500</t>
  </si>
  <si>
    <t>735156643R00</t>
  </si>
  <si>
    <t>Otopné těleso panelové 22R/554/700</t>
  </si>
  <si>
    <t>735156646R00</t>
  </si>
  <si>
    <t>Otopné těleso panelové 22R/554/1000</t>
  </si>
  <si>
    <t>735156647R00</t>
  </si>
  <si>
    <t>Otopné těleso panelové 22R/ 554/1100</t>
  </si>
  <si>
    <t>735156648R00</t>
  </si>
  <si>
    <t>Otopné těleso panelové 22R/554/1200</t>
  </si>
  <si>
    <t>735156746R00</t>
  </si>
  <si>
    <t>Otopné těleso panelové 33R/554/1000</t>
  </si>
  <si>
    <t>735156747R00</t>
  </si>
  <si>
    <t>Otopné těleso panelové 33R/500/1100</t>
  </si>
  <si>
    <t>735156749R00</t>
  </si>
  <si>
    <t>Otopné těleso panelové 33/500/1600</t>
  </si>
  <si>
    <t>SO 04 - Garáže</t>
  </si>
  <si>
    <t>Venkovní kanalizace plastová-vsazení odbočky D 32</t>
  </si>
  <si>
    <t xml:space="preserve">Kohout vodovodní, kulový, 2x vnitřní závit,  DN 20 </t>
  </si>
  <si>
    <t>Kohout vodovodní, kulový, vypouštěcí,  DN 15</t>
  </si>
  <si>
    <t>723150367R00</t>
  </si>
  <si>
    <t>Potrubí ocelové černé svařované - chráničky D 57/2,9 mm</t>
  </si>
  <si>
    <t>723120809R00</t>
  </si>
  <si>
    <t>Demontáž potrubí svařovaného závitového DN 15-80mm</t>
  </si>
  <si>
    <t>723211813R00</t>
  </si>
  <si>
    <t>Demontáž armatur  se dvěma přírubami do  DN 80</t>
  </si>
  <si>
    <t>723190907R01</t>
  </si>
  <si>
    <t xml:space="preserve">Odvzdušnění a napuštění venkovního plynovodu </t>
  </si>
  <si>
    <t>Kotel plynový kondenzační nástěnný vč. čerpadla, expanzní nádoby a a armatur, Q=3,4-34,8 kW</t>
  </si>
  <si>
    <t>Koaxiální odkouření a sání vzduchu přetlakové   , horizontální D 60/100, L=4,4m (díly viz výkres 07)</t>
  </si>
  <si>
    <t>Koaxiální odkouření a sání vzduchu přetlakové   , horizontální D 60/100, L=1,4m (díly viz výkres 07)</t>
  </si>
  <si>
    <t>Demontáž kotle litin. Viadrus G90 vč. odkouření</t>
  </si>
  <si>
    <t>Čerpadlo oběhové elektronické litina vč. izolace  , DN 25, PN 10, Qjm.=2,4 m3/hod,Hjm.=5,5 m,230 V</t>
  </si>
  <si>
    <t>Čerpadlo oběhové elektronické litina vč. izolace  , DN 32, PN 10, Qjm.=1,4 m3/hod,Hjm.=2,0 m,230 V</t>
  </si>
  <si>
    <t>48466204R</t>
  </si>
  <si>
    <t>Kombinovaný rozdělovač se sběračem-modul 80 , L=950 mm, vč. stavitelných stojanů a PUR izolace</t>
  </si>
  <si>
    <t>Filtr odkalovací  magnetický s uzávěry  DN 32</t>
  </si>
  <si>
    <t>Filtr, vnitřní-vnitřní-vnitřní závit. DN 25</t>
  </si>
  <si>
    <t xml:space="preserve">Ventil směšovací třícestný DN 25, Kvs=10 </t>
  </si>
  <si>
    <t>Kompenzátor pryžový vibrační  DN 25</t>
  </si>
  <si>
    <t>631547216R</t>
  </si>
  <si>
    <t>Pouzdro izolační minerál vlna s AL polepem D42/40</t>
  </si>
  <si>
    <t>Otopné těleso panelové 22/500/1400</t>
  </si>
  <si>
    <t>735156649R00</t>
  </si>
  <si>
    <t xml:space="preserve">Otopné těleso panelové 22/500/1600 </t>
  </si>
  <si>
    <t>735156650R00</t>
  </si>
  <si>
    <t>Otopné těleso panelové 22/500/1800</t>
  </si>
  <si>
    <t>735156767R00</t>
  </si>
  <si>
    <t>Otopné těleso panelové 33/600/1200</t>
  </si>
  <si>
    <t>735156786R00</t>
  </si>
  <si>
    <t>Otopné těleso panelové 33/900/1000</t>
  </si>
  <si>
    <t>735156787R00</t>
  </si>
  <si>
    <t>Otopné těleso panelové 33/900/1200</t>
  </si>
  <si>
    <t>735425330RT1</t>
  </si>
  <si>
    <t>Teplovzdušná teplovodní nástěnná jednotka, vč. termostatu, Qtop.=11,1 kW,Qvzd.=2200m3/hod</t>
  </si>
  <si>
    <t>735425330RT</t>
  </si>
  <si>
    <t>Teplovzdušná teplovodní nástěnná jednotka, vč. termostatu, Qtop.=8,8 kW, Qvzd.=1460 m3/hod</t>
  </si>
  <si>
    <t>735211813R00</t>
  </si>
  <si>
    <t>Demontáž regist.žebr.76x3/156 do 3 m,3pramen.</t>
  </si>
  <si>
    <t>734224812R00</t>
  </si>
  <si>
    <t>Ventil vyvažovací,přímý,měřící ventilky, DN 20</t>
  </si>
  <si>
    <t>723191112R00</t>
  </si>
  <si>
    <t>Hadice flexi s opletem DN 20,  L=0,5 m</t>
  </si>
  <si>
    <t>733111102R00</t>
  </si>
  <si>
    <t>Potrubí závitové bezešvé běžné nízkotlaké DN 10</t>
  </si>
  <si>
    <t>733111103R00</t>
  </si>
  <si>
    <t>Potrubí závitové bezešvé běžné nízkotlaké DN 15</t>
  </si>
  <si>
    <t>733111104R00</t>
  </si>
  <si>
    <t>Potrubí závitové bezešvé běžné nízkotlaké DN 20</t>
  </si>
  <si>
    <t>733111105R00</t>
  </si>
  <si>
    <t>Potrubí závitové bezešvé běžné nízkotlaké DN 25</t>
  </si>
  <si>
    <t>733113112R00</t>
  </si>
  <si>
    <t>Příplatek za zhotovení přípojky DN 10</t>
  </si>
  <si>
    <t>733113114R00</t>
  </si>
  <si>
    <t>Příplatek za zhotovení přípojky DN 20</t>
  </si>
  <si>
    <t>733190106R00</t>
  </si>
  <si>
    <t>Tlaková zkouška potrubí do DN 32</t>
  </si>
  <si>
    <t>733110806R00</t>
  </si>
  <si>
    <t>Demontáž potrubí ocelového závitového do DN 15-32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</si>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</sst>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" fontId="7" fillId="0" borderId="33" xfId="0" applyNumberFormat="1" applyFont="1" applyBorder="1" applyAlignment="1">
      <alignment vertical="center"/>
    </xf>
    <xf numFmtId="4" fontId="7" fillId="4" borderId="38" xfId="0" applyNumberFormat="1" applyFont="1" applyFill="1" applyBorder="1"/>
    <xf numFmtId="49" fontId="7" fillId="0" borderId="36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horizontal="center" vertical="center"/>
    </xf>
    <xf numFmtId="4" fontId="7" fillId="4" borderId="38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7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48" xfId="0" applyBorder="1" applyAlignment="1">
      <alignment vertical="center"/>
    </xf>
    <xf numFmtId="49" fontId="0" fillId="0" borderId="42" xfId="0" applyNumberFormat="1" applyBorder="1" applyAlignment="1">
      <alignment vertical="center"/>
    </xf>
    <xf numFmtId="0" fontId="0" fillId="3" borderId="48" xfId="0" applyFill="1" applyBorder="1"/>
    <xf numFmtId="0" fontId="0" fillId="3" borderId="53" xfId="0" applyFill="1" applyBorder="1"/>
    <xf numFmtId="0" fontId="0" fillId="3" borderId="51" xfId="0" applyFill="1" applyBorder="1"/>
    <xf numFmtId="49" fontId="0" fillId="3" borderId="51" xfId="0" applyNumberFormat="1" applyFill="1" applyBorder="1"/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2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53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7" t="s">
        <v>38</v>
      </c>
    </row>
    <row r="2" spans="1:7" ht="57.75" customHeight="1" x14ac:dyDescent="0.25">
      <c r="A2" s="180" t="s">
        <v>39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7"/>
  <sheetViews>
    <sheetView showGridLines="0" tabSelected="1" topLeftCell="B1" zoomScaleNormal="100" zoomScaleSheetLayoutView="75" workbookViewId="0">
      <selection activeCell="B2" sqref="B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9" width="12.6640625" customWidth="1"/>
    <col min="10" max="10" width="6.6640625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62" t="s">
        <v>36</v>
      </c>
      <c r="B1" s="206" t="s">
        <v>627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5">
      <c r="A2" s="3"/>
      <c r="B2" s="70" t="s">
        <v>40</v>
      </c>
      <c r="C2" s="71"/>
      <c r="D2" s="221" t="s">
        <v>45</v>
      </c>
      <c r="E2" s="222"/>
      <c r="F2" s="222"/>
      <c r="G2" s="222"/>
      <c r="H2" s="222"/>
      <c r="I2" s="222"/>
      <c r="J2" s="223"/>
      <c r="O2" s="1"/>
    </row>
    <row r="3" spans="1:15" ht="23.25" customHeight="1" x14ac:dyDescent="0.25">
      <c r="A3" s="3"/>
      <c r="B3" s="72" t="s">
        <v>44</v>
      </c>
      <c r="C3" s="73"/>
      <c r="D3" s="225" t="s">
        <v>413</v>
      </c>
      <c r="E3" s="226"/>
      <c r="F3" s="226"/>
      <c r="G3" s="226"/>
      <c r="H3" s="226"/>
      <c r="I3" s="226"/>
      <c r="J3" s="227"/>
    </row>
    <row r="4" spans="1:15" ht="23.25" hidden="1" customHeight="1" x14ac:dyDescent="0.25">
      <c r="A4" s="3"/>
      <c r="B4" s="74" t="s">
        <v>43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5">
      <c r="A5" s="3"/>
      <c r="B5" s="39" t="s">
        <v>21</v>
      </c>
      <c r="D5" s="79" t="s">
        <v>46</v>
      </c>
      <c r="E5" s="22"/>
      <c r="F5" s="22"/>
      <c r="G5" s="22"/>
      <c r="H5" s="24" t="s">
        <v>33</v>
      </c>
      <c r="I5" s="79"/>
      <c r="J5" s="9"/>
    </row>
    <row r="6" spans="1:15" ht="15.75" customHeight="1" x14ac:dyDescent="0.25">
      <c r="A6" s="3"/>
      <c r="B6" s="34"/>
      <c r="C6" s="22"/>
      <c r="D6" s="79" t="s">
        <v>47</v>
      </c>
      <c r="E6" s="22"/>
      <c r="F6" s="22"/>
      <c r="G6" s="22"/>
      <c r="H6" s="24" t="s">
        <v>34</v>
      </c>
      <c r="I6" s="79"/>
      <c r="J6" s="9"/>
    </row>
    <row r="7" spans="1:15" ht="15.75" customHeight="1" x14ac:dyDescent="0.25">
      <c r="A7" s="3"/>
      <c r="B7" s="35"/>
      <c r="C7" s="80" t="s">
        <v>49</v>
      </c>
      <c r="D7" s="69" t="s">
        <v>48</v>
      </c>
      <c r="E7" s="29"/>
      <c r="F7" s="29"/>
      <c r="G7" s="29"/>
      <c r="H7" s="30"/>
      <c r="I7" s="29"/>
      <c r="J7" s="42"/>
    </row>
    <row r="8" spans="1:15" ht="24" hidden="1" customHeight="1" x14ac:dyDescent="0.25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5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5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5">
      <c r="A11" s="3"/>
      <c r="B11" s="39" t="s">
        <v>18</v>
      </c>
      <c r="D11" s="217"/>
      <c r="E11" s="217"/>
      <c r="F11" s="217"/>
      <c r="G11" s="217"/>
      <c r="H11" s="24" t="s">
        <v>33</v>
      </c>
      <c r="I11" s="79"/>
      <c r="J11" s="9"/>
    </row>
    <row r="12" spans="1:15" ht="15.75" customHeight="1" x14ac:dyDescent="0.25">
      <c r="A12" s="3"/>
      <c r="B12" s="34"/>
      <c r="C12" s="22"/>
      <c r="D12" s="228"/>
      <c r="E12" s="228"/>
      <c r="F12" s="228"/>
      <c r="G12" s="228"/>
      <c r="H12" s="24" t="s">
        <v>34</v>
      </c>
      <c r="I12" s="79"/>
      <c r="J12" s="9"/>
    </row>
    <row r="13" spans="1:15" ht="15.75" customHeight="1" x14ac:dyDescent="0.25">
      <c r="A13" s="3"/>
      <c r="B13" s="35"/>
      <c r="C13" s="80"/>
      <c r="D13" s="229"/>
      <c r="E13" s="229"/>
      <c r="F13" s="229"/>
      <c r="G13" s="229"/>
      <c r="H13" s="25"/>
      <c r="I13" s="29"/>
      <c r="J13" s="42"/>
    </row>
    <row r="14" spans="1:15" ht="24" customHeight="1" x14ac:dyDescent="0.25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5">
      <c r="A15" s="3"/>
      <c r="B15" s="43" t="s">
        <v>31</v>
      </c>
      <c r="C15" s="61"/>
      <c r="D15" s="15"/>
      <c r="E15" s="224"/>
      <c r="F15" s="224"/>
      <c r="G15" s="193"/>
      <c r="H15" s="193"/>
      <c r="I15" s="193" t="s">
        <v>28</v>
      </c>
      <c r="J15" s="194"/>
    </row>
    <row r="16" spans="1:15" ht="23.25" customHeight="1" x14ac:dyDescent="0.25">
      <c r="A16" s="127" t="s">
        <v>23</v>
      </c>
      <c r="B16" s="128" t="s">
        <v>23</v>
      </c>
      <c r="C16" s="47"/>
      <c r="D16" s="48"/>
      <c r="E16" s="195"/>
      <c r="F16" s="196"/>
      <c r="G16" s="195"/>
      <c r="H16" s="196"/>
      <c r="I16" s="195">
        <v>0</v>
      </c>
      <c r="J16" s="214"/>
    </row>
    <row r="17" spans="1:10" ht="23.25" customHeight="1" x14ac:dyDescent="0.25">
      <c r="A17" s="127" t="s">
        <v>24</v>
      </c>
      <c r="B17" s="128" t="s">
        <v>24</v>
      </c>
      <c r="C17" s="47"/>
      <c r="D17" s="48"/>
      <c r="E17" s="195"/>
      <c r="F17" s="196"/>
      <c r="G17" s="195"/>
      <c r="H17" s="196"/>
      <c r="I17" s="195">
        <v>0</v>
      </c>
      <c r="J17" s="214"/>
    </row>
    <row r="18" spans="1:10" ht="23.25" customHeight="1" x14ac:dyDescent="0.25">
      <c r="A18" s="127" t="s">
        <v>25</v>
      </c>
      <c r="B18" s="128" t="s">
        <v>25</v>
      </c>
      <c r="C18" s="47"/>
      <c r="D18" s="48"/>
      <c r="E18" s="195"/>
      <c r="F18" s="196"/>
      <c r="G18" s="195"/>
      <c r="H18" s="196"/>
      <c r="I18" s="195">
        <v>0</v>
      </c>
      <c r="J18" s="214"/>
    </row>
    <row r="19" spans="1:10" ht="23.25" customHeight="1" x14ac:dyDescent="0.25">
      <c r="A19" s="127" t="s">
        <v>67</v>
      </c>
      <c r="B19" s="128" t="s">
        <v>26</v>
      </c>
      <c r="C19" s="47"/>
      <c r="D19" s="48"/>
      <c r="E19" s="195"/>
      <c r="F19" s="196"/>
      <c r="G19" s="195"/>
      <c r="H19" s="196"/>
      <c r="I19" s="195">
        <v>0</v>
      </c>
      <c r="J19" s="214"/>
    </row>
    <row r="20" spans="1:10" ht="23.25" customHeight="1" x14ac:dyDescent="0.25">
      <c r="A20" s="127" t="s">
        <v>68</v>
      </c>
      <c r="B20" s="128" t="s">
        <v>27</v>
      </c>
      <c r="C20" s="47"/>
      <c r="D20" s="48"/>
      <c r="E20" s="195"/>
      <c r="F20" s="196"/>
      <c r="G20" s="195"/>
      <c r="H20" s="196"/>
      <c r="I20" s="195">
        <v>0</v>
      </c>
      <c r="J20" s="214"/>
    </row>
    <row r="21" spans="1:10" ht="23.25" customHeight="1" x14ac:dyDescent="0.25">
      <c r="A21" s="3"/>
      <c r="B21" s="63" t="s">
        <v>28</v>
      </c>
      <c r="C21" s="64"/>
      <c r="D21" s="65"/>
      <c r="E21" s="215"/>
      <c r="F21" s="216"/>
      <c r="G21" s="215"/>
      <c r="H21" s="216"/>
      <c r="I21" s="215">
        <f>SUM(I16:J20)</f>
        <v>0</v>
      </c>
      <c r="J21" s="220"/>
    </row>
    <row r="22" spans="1:10" ht="33" customHeight="1" x14ac:dyDescent="0.25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5">
      <c r="A23" s="3"/>
      <c r="B23" s="46" t="s">
        <v>11</v>
      </c>
      <c r="C23" s="47"/>
      <c r="D23" s="48"/>
      <c r="E23" s="49">
        <v>15</v>
      </c>
      <c r="F23" s="50" t="s">
        <v>0</v>
      </c>
      <c r="G23" s="212">
        <v>0</v>
      </c>
      <c r="H23" s="213"/>
      <c r="I23" s="213"/>
      <c r="J23" s="51" t="str">
        <f t="shared" ref="J23:J28" si="0">Mena</f>
        <v>CZK</v>
      </c>
    </row>
    <row r="24" spans="1:10" ht="23.25" customHeight="1" x14ac:dyDescent="0.25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18">
        <v>0</v>
      </c>
      <c r="H24" s="219"/>
      <c r="I24" s="219"/>
      <c r="J24" s="51" t="str">
        <f t="shared" si="0"/>
        <v>CZK</v>
      </c>
    </row>
    <row r="25" spans="1:10" ht="23.25" customHeight="1" x14ac:dyDescent="0.25">
      <c r="A25" s="3"/>
      <c r="B25" s="46" t="s">
        <v>13</v>
      </c>
      <c r="C25" s="47"/>
      <c r="D25" s="48"/>
      <c r="E25" s="49">
        <v>21</v>
      </c>
      <c r="F25" s="50" t="s">
        <v>0</v>
      </c>
      <c r="G25" s="212">
        <v>0</v>
      </c>
      <c r="H25" s="213"/>
      <c r="I25" s="213"/>
      <c r="J25" s="51" t="str">
        <f t="shared" si="0"/>
        <v>CZK</v>
      </c>
    </row>
    <row r="26" spans="1:10" ht="23.25" customHeight="1" x14ac:dyDescent="0.25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09">
        <v>0</v>
      </c>
      <c r="H26" s="210"/>
      <c r="I26" s="210"/>
      <c r="J26" s="45" t="str">
        <f t="shared" si="0"/>
        <v>CZK</v>
      </c>
    </row>
    <row r="27" spans="1:10" ht="23.25" customHeight="1" thickBot="1" x14ac:dyDescent="0.3">
      <c r="A27" s="3"/>
      <c r="B27" s="39" t="s">
        <v>4</v>
      </c>
      <c r="C27" s="17"/>
      <c r="D27" s="20"/>
      <c r="E27" s="17"/>
      <c r="F27" s="18"/>
      <c r="G27" s="211">
        <v>0</v>
      </c>
      <c r="H27" s="211"/>
      <c r="I27" s="211"/>
      <c r="J27" s="52" t="str">
        <f t="shared" si="0"/>
        <v>CZK</v>
      </c>
    </row>
    <row r="28" spans="1:10" ht="27.75" hidden="1" customHeight="1" thickBot="1" x14ac:dyDescent="0.3">
      <c r="A28" s="3"/>
      <c r="B28" s="99" t="s">
        <v>22</v>
      </c>
      <c r="C28" s="100"/>
      <c r="D28" s="100"/>
      <c r="E28" s="101"/>
      <c r="F28" s="102"/>
      <c r="G28" s="191">
        <v>993977.89</v>
      </c>
      <c r="H28" s="192"/>
      <c r="I28" s="192"/>
      <c r="J28" s="103" t="str">
        <f t="shared" si="0"/>
        <v>CZK</v>
      </c>
    </row>
    <row r="29" spans="1:10" ht="27.75" customHeight="1" thickBot="1" x14ac:dyDescent="0.3">
      <c r="A29" s="3"/>
      <c r="B29" s="99" t="s">
        <v>35</v>
      </c>
      <c r="C29" s="104"/>
      <c r="D29" s="104"/>
      <c r="E29" s="104"/>
      <c r="F29" s="104"/>
      <c r="G29" s="191">
        <v>0</v>
      </c>
      <c r="H29" s="191"/>
      <c r="I29" s="191"/>
      <c r="J29" s="105" t="s">
        <v>52</v>
      </c>
    </row>
    <row r="30" spans="1:10" ht="12.75" customHeight="1" x14ac:dyDescent="0.25">
      <c r="A30" s="3"/>
      <c r="B30" s="3"/>
      <c r="J30" s="10"/>
    </row>
    <row r="31" spans="1:10" ht="30" customHeight="1" x14ac:dyDescent="0.25">
      <c r="A31" s="3"/>
      <c r="B31" s="3"/>
      <c r="J31" s="10"/>
    </row>
    <row r="32" spans="1:10" ht="18.75" customHeight="1" x14ac:dyDescent="0.25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52" ht="47.25" customHeight="1" x14ac:dyDescent="0.25">
      <c r="A33" s="3"/>
      <c r="B33" s="3"/>
      <c r="J33" s="10"/>
    </row>
    <row r="34" spans="1:52" s="27" customFormat="1" ht="18.75" customHeight="1" x14ac:dyDescent="0.25">
      <c r="A34" s="26"/>
      <c r="B34" s="26"/>
      <c r="D34" s="197"/>
      <c r="E34" s="197"/>
      <c r="G34" s="197"/>
      <c r="H34" s="197"/>
      <c r="I34" s="197"/>
      <c r="J34" s="31"/>
    </row>
    <row r="35" spans="1:52" ht="12.75" customHeight="1" x14ac:dyDescent="0.25">
      <c r="A35" s="3"/>
      <c r="B35" s="3"/>
      <c r="D35" s="198" t="s">
        <v>2</v>
      </c>
      <c r="E35" s="198"/>
      <c r="H35" s="11" t="s">
        <v>3</v>
      </c>
      <c r="J35" s="10"/>
    </row>
    <row r="36" spans="1:52" ht="13.5" customHeight="1" thickBot="1" x14ac:dyDescent="0.3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3">
      <c r="B37" s="66" t="s">
        <v>15</v>
      </c>
      <c r="C37" s="2"/>
      <c r="D37" s="2"/>
      <c r="E37" s="2"/>
      <c r="F37" s="91"/>
      <c r="G37" s="91"/>
      <c r="H37" s="91"/>
      <c r="I37" s="91"/>
      <c r="J37" s="2"/>
    </row>
    <row r="38" spans="1:52" ht="25.5" hidden="1" customHeight="1" x14ac:dyDescent="0.25">
      <c r="A38" s="83" t="s">
        <v>37</v>
      </c>
      <c r="B38" s="85" t="s">
        <v>16</v>
      </c>
      <c r="C38" s="86" t="s">
        <v>5</v>
      </c>
      <c r="D38" s="87"/>
      <c r="E38" s="87"/>
      <c r="F38" s="92" t="str">
        <f>B23</f>
        <v>Základ pro sníženou DPH</v>
      </c>
      <c r="G38" s="92" t="str">
        <f>B25</f>
        <v>Základ pro základní DPH</v>
      </c>
      <c r="H38" s="93" t="s">
        <v>17</v>
      </c>
      <c r="I38" s="93" t="s">
        <v>1</v>
      </c>
      <c r="J38" s="88" t="s">
        <v>0</v>
      </c>
    </row>
    <row r="39" spans="1:52" ht="25.5" hidden="1" customHeight="1" x14ac:dyDescent="0.25">
      <c r="A39" s="83">
        <v>1</v>
      </c>
      <c r="B39" s="89" t="s">
        <v>50</v>
      </c>
      <c r="C39" s="199" t="s">
        <v>45</v>
      </c>
      <c r="D39" s="200"/>
      <c r="E39" s="200"/>
      <c r="F39" s="94">
        <v>0</v>
      </c>
      <c r="G39" s="95">
        <v>993977.89</v>
      </c>
      <c r="H39" s="96">
        <v>208735</v>
      </c>
      <c r="I39" s="96">
        <v>1202712.8899999999</v>
      </c>
      <c r="J39" s="90">
        <f>IF(CenaCelkemVypocet=0,"",I39/CenaCelkemVypocet*100)</f>
        <v>100</v>
      </c>
    </row>
    <row r="40" spans="1:52" ht="25.5" hidden="1" customHeight="1" x14ac:dyDescent="0.25">
      <c r="A40" s="83"/>
      <c r="B40" s="201" t="s">
        <v>51</v>
      </c>
      <c r="C40" s="202"/>
      <c r="D40" s="202"/>
      <c r="E40" s="203"/>
      <c r="F40" s="97">
        <f>SUMIF(A39:A39,"=1",F39:F39)</f>
        <v>0</v>
      </c>
      <c r="G40" s="98">
        <f>SUMIF(A39:A39,"=1",G39:G39)</f>
        <v>993977.89</v>
      </c>
      <c r="H40" s="98">
        <f>SUMIF(A39:A39,"=1",H39:H39)</f>
        <v>208735</v>
      </c>
      <c r="I40" s="98">
        <f>SUMIF(A39:A39,"=1",I39:I39)</f>
        <v>1202712.8899999999</v>
      </c>
      <c r="J40" s="84">
        <f>SUMIF(A39:A39,"=1",J39:J39)</f>
        <v>100</v>
      </c>
    </row>
    <row r="42" spans="1:52" x14ac:dyDescent="0.25">
      <c r="B42" t="s">
        <v>53</v>
      </c>
    </row>
    <row r="43" spans="1:52" x14ac:dyDescent="0.25">
      <c r="B43" s="204" t="s">
        <v>54</v>
      </c>
      <c r="C43" s="204"/>
      <c r="D43" s="204"/>
      <c r="E43" s="204"/>
      <c r="F43" s="204"/>
      <c r="G43" s="204"/>
      <c r="H43" s="204"/>
      <c r="I43" s="204"/>
      <c r="J43" s="204"/>
      <c r="AZ43" s="106" t="str">
        <f>B43</f>
        <v>Neobsahuje stavební část.</v>
      </c>
    </row>
    <row r="46" spans="1:52" ht="15.6" x14ac:dyDescent="0.3">
      <c r="B46" s="107" t="s">
        <v>55</v>
      </c>
    </row>
    <row r="48" spans="1:52" ht="25.5" customHeight="1" x14ac:dyDescent="0.25">
      <c r="A48" s="108"/>
      <c r="B48" s="112" t="s">
        <v>16</v>
      </c>
      <c r="C48" s="112" t="s">
        <v>5</v>
      </c>
      <c r="D48" s="113"/>
      <c r="E48" s="113"/>
      <c r="F48" s="116" t="s">
        <v>56</v>
      </c>
      <c r="G48" s="116"/>
      <c r="H48" s="116"/>
      <c r="I48" s="205" t="s">
        <v>28</v>
      </c>
      <c r="J48" s="205"/>
    </row>
    <row r="49" spans="1:10" ht="25.5" customHeight="1" x14ac:dyDescent="0.25">
      <c r="A49" s="109"/>
      <c r="B49" s="119" t="s">
        <v>57</v>
      </c>
      <c r="C49" s="189" t="s">
        <v>58</v>
      </c>
      <c r="D49" s="190"/>
      <c r="E49" s="190"/>
      <c r="F49" s="123" t="s">
        <v>24</v>
      </c>
      <c r="G49" s="120"/>
      <c r="H49" s="120"/>
      <c r="I49" s="188">
        <v>0</v>
      </c>
      <c r="J49" s="188"/>
    </row>
    <row r="50" spans="1:10" ht="25.5" customHeight="1" x14ac:dyDescent="0.25">
      <c r="A50" s="109"/>
      <c r="B50" s="111" t="s">
        <v>59</v>
      </c>
      <c r="C50" s="186" t="s">
        <v>60</v>
      </c>
      <c r="D50" s="187"/>
      <c r="E50" s="187"/>
      <c r="F50" s="124" t="s">
        <v>24</v>
      </c>
      <c r="G50" s="117"/>
      <c r="H50" s="117"/>
      <c r="I50" s="185">
        <v>0</v>
      </c>
      <c r="J50" s="185"/>
    </row>
    <row r="51" spans="1:10" ht="25.5" customHeight="1" x14ac:dyDescent="0.25">
      <c r="A51" s="109"/>
      <c r="B51" s="111" t="s">
        <v>61</v>
      </c>
      <c r="C51" s="186" t="s">
        <v>62</v>
      </c>
      <c r="D51" s="187"/>
      <c r="E51" s="187"/>
      <c r="F51" s="124" t="s">
        <v>24</v>
      </c>
      <c r="G51" s="117"/>
      <c r="H51" s="117"/>
      <c r="I51" s="185">
        <v>0</v>
      </c>
      <c r="J51" s="185"/>
    </row>
    <row r="52" spans="1:10" ht="25.5" customHeight="1" x14ac:dyDescent="0.25">
      <c r="A52" s="109"/>
      <c r="B52" s="111" t="s">
        <v>63</v>
      </c>
      <c r="C52" s="186" t="s">
        <v>64</v>
      </c>
      <c r="D52" s="187"/>
      <c r="E52" s="187"/>
      <c r="F52" s="124" t="s">
        <v>24</v>
      </c>
      <c r="G52" s="117"/>
      <c r="H52" s="117"/>
      <c r="I52" s="185">
        <v>0</v>
      </c>
      <c r="J52" s="185"/>
    </row>
    <row r="53" spans="1:10" ht="25.5" customHeight="1" x14ac:dyDescent="0.25">
      <c r="A53" s="109"/>
      <c r="B53" s="121" t="s">
        <v>65</v>
      </c>
      <c r="C53" s="182" t="s">
        <v>66</v>
      </c>
      <c r="D53" s="183"/>
      <c r="E53" s="183"/>
      <c r="F53" s="125" t="s">
        <v>24</v>
      </c>
      <c r="G53" s="122"/>
      <c r="H53" s="122"/>
      <c r="I53" s="181">
        <v>0</v>
      </c>
      <c r="J53" s="181"/>
    </row>
    <row r="54" spans="1:10" ht="25.5" customHeight="1" x14ac:dyDescent="0.25">
      <c r="A54" s="110"/>
      <c r="B54" s="114" t="s">
        <v>1</v>
      </c>
      <c r="C54" s="114"/>
      <c r="D54" s="115"/>
      <c r="E54" s="115"/>
      <c r="F54" s="126"/>
      <c r="G54" s="118"/>
      <c r="H54" s="118"/>
      <c r="I54" s="184">
        <f>SUM(I49:I53)</f>
        <v>0</v>
      </c>
      <c r="J54" s="184"/>
    </row>
    <row r="55" spans="1:10" x14ac:dyDescent="0.25">
      <c r="F55" s="82"/>
      <c r="G55" s="82"/>
      <c r="H55" s="82"/>
      <c r="I55" s="82"/>
      <c r="J55" s="82"/>
    </row>
    <row r="56" spans="1:10" x14ac:dyDescent="0.25">
      <c r="F56" s="82"/>
      <c r="G56" s="82"/>
      <c r="H56" s="82"/>
      <c r="I56" s="82"/>
      <c r="J56" s="82"/>
    </row>
    <row r="57" spans="1:10" x14ac:dyDescent="0.25">
      <c r="F57" s="82"/>
      <c r="G57" s="82"/>
      <c r="H57" s="82"/>
      <c r="I57" s="82"/>
      <c r="J57" s="8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C39:E39"/>
    <mergeCell ref="B40:E40"/>
    <mergeCell ref="B43:J43"/>
    <mergeCell ref="I48:J48"/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4" customWidth="1"/>
    <col min="2" max="2" width="14.44140625" style="4" customWidth="1"/>
    <col min="3" max="3" width="38.33203125" style="8" customWidth="1"/>
    <col min="4" max="4" width="4.5546875" style="4" customWidth="1"/>
    <col min="5" max="5" width="10.5546875" style="4" customWidth="1"/>
    <col min="6" max="6" width="9.88671875" style="4" customWidth="1"/>
    <col min="7" max="7" width="12.6640625" style="4" customWidth="1"/>
    <col min="8" max="16384" width="9.109375" style="4"/>
  </cols>
  <sheetData>
    <row r="1" spans="1:7" ht="15.6" x14ac:dyDescent="0.25">
      <c r="A1" s="230" t="s">
        <v>6</v>
      </c>
      <c r="B1" s="230"/>
      <c r="C1" s="231"/>
      <c r="D1" s="230"/>
      <c r="E1" s="230"/>
      <c r="F1" s="230"/>
      <c r="G1" s="230"/>
    </row>
    <row r="2" spans="1:7" ht="24.9" customHeight="1" x14ac:dyDescent="0.25">
      <c r="A2" s="68" t="s">
        <v>41</v>
      </c>
      <c r="B2" s="67"/>
      <c r="C2" s="232"/>
      <c r="D2" s="232"/>
      <c r="E2" s="232"/>
      <c r="F2" s="232"/>
      <c r="G2" s="233"/>
    </row>
    <row r="3" spans="1:7" ht="24.9" hidden="1" customHeight="1" x14ac:dyDescent="0.25">
      <c r="A3" s="68" t="s">
        <v>7</v>
      </c>
      <c r="B3" s="67"/>
      <c r="C3" s="232"/>
      <c r="D3" s="232"/>
      <c r="E3" s="232"/>
      <c r="F3" s="232"/>
      <c r="G3" s="233"/>
    </row>
    <row r="4" spans="1:7" ht="24.9" hidden="1" customHeight="1" x14ac:dyDescent="0.25">
      <c r="A4" s="68" t="s">
        <v>8</v>
      </c>
      <c r="B4" s="67"/>
      <c r="C4" s="232"/>
      <c r="D4" s="232"/>
      <c r="E4" s="232"/>
      <c r="F4" s="232"/>
      <c r="G4" s="233"/>
    </row>
    <row r="5" spans="1:7" hidden="1" x14ac:dyDescent="0.25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81"/>
  <sheetViews>
    <sheetView topLeftCell="A35" workbookViewId="0">
      <selection activeCell="A2" sqref="A2"/>
    </sheetView>
  </sheetViews>
  <sheetFormatPr defaultRowHeight="13.2" outlineLevelRow="1" x14ac:dyDescent="0.25"/>
  <cols>
    <col min="1" max="1" width="4.33203125" customWidth="1"/>
    <col min="2" max="2" width="14.44140625" style="81" customWidth="1"/>
    <col min="3" max="3" width="38.33203125" style="81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34" t="s">
        <v>627</v>
      </c>
      <c r="B1" s="234"/>
      <c r="C1" s="234"/>
      <c r="D1" s="234"/>
      <c r="E1" s="234"/>
      <c r="F1" s="234"/>
      <c r="G1" s="234"/>
      <c r="AE1" t="s">
        <v>70</v>
      </c>
    </row>
    <row r="2" spans="1:60" ht="24.9" customHeight="1" x14ac:dyDescent="0.25">
      <c r="A2" s="131" t="s">
        <v>69</v>
      </c>
      <c r="B2" s="129"/>
      <c r="C2" s="235" t="s">
        <v>45</v>
      </c>
      <c r="D2" s="236"/>
      <c r="E2" s="236"/>
      <c r="F2" s="236"/>
      <c r="G2" s="237"/>
      <c r="AE2" t="s">
        <v>71</v>
      </c>
    </row>
    <row r="3" spans="1:60" ht="24.9" customHeight="1" x14ac:dyDescent="0.25">
      <c r="A3" s="132" t="s">
        <v>7</v>
      </c>
      <c r="B3" s="130"/>
      <c r="C3" s="238" t="s">
        <v>42</v>
      </c>
      <c r="D3" s="239"/>
      <c r="E3" s="239"/>
      <c r="F3" s="239"/>
      <c r="G3" s="240"/>
      <c r="AE3" t="s">
        <v>72</v>
      </c>
    </row>
    <row r="4" spans="1:60" ht="24.9" hidden="1" customHeight="1" x14ac:dyDescent="0.25">
      <c r="A4" s="132" t="s">
        <v>8</v>
      </c>
      <c r="B4" s="130"/>
      <c r="C4" s="238"/>
      <c r="D4" s="239"/>
      <c r="E4" s="239"/>
      <c r="F4" s="239"/>
      <c r="G4" s="240"/>
      <c r="AE4" t="s">
        <v>73</v>
      </c>
    </row>
    <row r="5" spans="1:60" hidden="1" x14ac:dyDescent="0.25">
      <c r="A5" s="133" t="s">
        <v>74</v>
      </c>
      <c r="B5" s="134"/>
      <c r="C5" s="134"/>
      <c r="D5" s="135"/>
      <c r="E5" s="135"/>
      <c r="F5" s="135"/>
      <c r="G5" s="136"/>
      <c r="AE5" t="s">
        <v>75</v>
      </c>
    </row>
    <row r="7" spans="1:60" ht="39.6" x14ac:dyDescent="0.25">
      <c r="A7" s="141" t="s">
        <v>76</v>
      </c>
      <c r="B7" s="142" t="s">
        <v>77</v>
      </c>
      <c r="C7" s="142" t="s">
        <v>78</v>
      </c>
      <c r="D7" s="141" t="s">
        <v>79</v>
      </c>
      <c r="E7" s="141" t="s">
        <v>80</v>
      </c>
      <c r="F7" s="137" t="s">
        <v>81</v>
      </c>
      <c r="G7" s="155" t="s">
        <v>28</v>
      </c>
      <c r="H7" s="156" t="s">
        <v>29</v>
      </c>
      <c r="I7" s="156" t="s">
        <v>82</v>
      </c>
      <c r="J7" s="156" t="s">
        <v>30</v>
      </c>
      <c r="K7" s="156" t="s">
        <v>83</v>
      </c>
      <c r="L7" s="156" t="s">
        <v>84</v>
      </c>
      <c r="M7" s="156" t="s">
        <v>85</v>
      </c>
      <c r="N7" s="156" t="s">
        <v>86</v>
      </c>
      <c r="O7" s="156" t="s">
        <v>87</v>
      </c>
      <c r="P7" s="156" t="s">
        <v>88</v>
      </c>
      <c r="Q7" s="156" t="s">
        <v>89</v>
      </c>
      <c r="R7" s="156" t="s">
        <v>90</v>
      </c>
      <c r="S7" s="156" t="s">
        <v>91</v>
      </c>
      <c r="T7" s="156" t="s">
        <v>92</v>
      </c>
      <c r="U7" s="144" t="s">
        <v>93</v>
      </c>
    </row>
    <row r="8" spans="1:60" x14ac:dyDescent="0.25">
      <c r="A8" s="157" t="s">
        <v>94</v>
      </c>
      <c r="B8" s="158" t="s">
        <v>57</v>
      </c>
      <c r="C8" s="159" t="s">
        <v>58</v>
      </c>
      <c r="D8" s="160"/>
      <c r="E8" s="161"/>
      <c r="F8" s="162"/>
      <c r="G8" s="162"/>
      <c r="H8" s="162"/>
      <c r="I8" s="162">
        <f>SUM(I9:I15)</f>
        <v>2853.7999999999997</v>
      </c>
      <c r="J8" s="162"/>
      <c r="K8" s="162">
        <f>SUM(K9:K15)</f>
        <v>2315.52</v>
      </c>
      <c r="L8" s="162"/>
      <c r="M8" s="162">
        <f>SUM(M9:M15)</f>
        <v>0</v>
      </c>
      <c r="N8" s="143"/>
      <c r="O8" s="143">
        <f>SUM(O9:O15)</f>
        <v>1.0540000000000001E-2</v>
      </c>
      <c r="P8" s="143"/>
      <c r="Q8" s="143">
        <f>SUM(Q9:Q15)</f>
        <v>0</v>
      </c>
      <c r="R8" s="143"/>
      <c r="S8" s="143"/>
      <c r="T8" s="157"/>
      <c r="U8" s="143">
        <f>SUM(U9:U15)</f>
        <v>4.129999999999999</v>
      </c>
      <c r="AE8" t="s">
        <v>95</v>
      </c>
    </row>
    <row r="9" spans="1:60" outlineLevel="1" x14ac:dyDescent="0.25">
      <c r="A9" s="139">
        <v>1</v>
      </c>
      <c r="B9" s="139" t="s">
        <v>96</v>
      </c>
      <c r="C9" s="169" t="s">
        <v>97</v>
      </c>
      <c r="D9" s="145" t="s">
        <v>98</v>
      </c>
      <c r="E9" s="151">
        <v>9</v>
      </c>
      <c r="F9" s="153"/>
      <c r="G9" s="153"/>
      <c r="H9" s="153">
        <v>144.71</v>
      </c>
      <c r="I9" s="153">
        <f t="shared" ref="I9:I15" si="0">ROUND(E9*H9,2)</f>
        <v>1302.3900000000001</v>
      </c>
      <c r="J9" s="153">
        <v>180.29</v>
      </c>
      <c r="K9" s="153">
        <f t="shared" ref="K9:K15" si="1">ROUND(E9*J9,2)</f>
        <v>1622.61</v>
      </c>
      <c r="L9" s="153">
        <v>21</v>
      </c>
      <c r="M9" s="153">
        <f t="shared" ref="M9:M15" si="2">G9*(1+L9/100)</f>
        <v>0</v>
      </c>
      <c r="N9" s="146">
        <v>3.4000000000000002E-4</v>
      </c>
      <c r="O9" s="146">
        <f t="shared" ref="O9:O15" si="3">ROUND(E9*N9,5)</f>
        <v>3.0599999999999998E-3</v>
      </c>
      <c r="P9" s="146">
        <v>0</v>
      </c>
      <c r="Q9" s="146">
        <f t="shared" ref="Q9:Q15" si="4">ROUND(E9*P9,5)</f>
        <v>0</v>
      </c>
      <c r="R9" s="146"/>
      <c r="S9" s="146"/>
      <c r="T9" s="147">
        <v>0.32</v>
      </c>
      <c r="U9" s="146">
        <f t="shared" ref="U9:U15" si="5">ROUND(E9*T9,2)</f>
        <v>2.88</v>
      </c>
      <c r="V9" s="138"/>
      <c r="W9" s="138"/>
      <c r="X9" s="138"/>
      <c r="Y9" s="138"/>
      <c r="Z9" s="138"/>
      <c r="AA9" s="138"/>
      <c r="AB9" s="138"/>
      <c r="AC9" s="138"/>
      <c r="AD9" s="138"/>
      <c r="AE9" s="138" t="s">
        <v>99</v>
      </c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25">
      <c r="A10" s="139">
        <v>2</v>
      </c>
      <c r="B10" s="139" t="s">
        <v>100</v>
      </c>
      <c r="C10" s="169" t="s">
        <v>101</v>
      </c>
      <c r="D10" s="145" t="s">
        <v>102</v>
      </c>
      <c r="E10" s="151">
        <v>3</v>
      </c>
      <c r="F10" s="153"/>
      <c r="G10" s="153"/>
      <c r="H10" s="153">
        <v>0</v>
      </c>
      <c r="I10" s="153">
        <f t="shared" si="0"/>
        <v>0</v>
      </c>
      <c r="J10" s="153">
        <v>83.4</v>
      </c>
      <c r="K10" s="153">
        <f t="shared" si="1"/>
        <v>250.2</v>
      </c>
      <c r="L10" s="153">
        <v>21</v>
      </c>
      <c r="M10" s="153">
        <f t="shared" si="2"/>
        <v>0</v>
      </c>
      <c r="N10" s="146">
        <v>0</v>
      </c>
      <c r="O10" s="146">
        <f t="shared" si="3"/>
        <v>0</v>
      </c>
      <c r="P10" s="146">
        <v>0</v>
      </c>
      <c r="Q10" s="146">
        <f t="shared" si="4"/>
        <v>0</v>
      </c>
      <c r="R10" s="146"/>
      <c r="S10" s="146"/>
      <c r="T10" s="147">
        <v>0.14799999999999999</v>
      </c>
      <c r="U10" s="146">
        <f t="shared" si="5"/>
        <v>0.44</v>
      </c>
      <c r="V10" s="138"/>
      <c r="W10" s="138"/>
      <c r="X10" s="138"/>
      <c r="Y10" s="138"/>
      <c r="Z10" s="138"/>
      <c r="AA10" s="138"/>
      <c r="AB10" s="138"/>
      <c r="AC10" s="138"/>
      <c r="AD10" s="138"/>
      <c r="AE10" s="138" t="s">
        <v>99</v>
      </c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25">
      <c r="A11" s="139">
        <v>3</v>
      </c>
      <c r="B11" s="139" t="s">
        <v>103</v>
      </c>
      <c r="C11" s="169" t="s">
        <v>104</v>
      </c>
      <c r="D11" s="145" t="s">
        <v>102</v>
      </c>
      <c r="E11" s="151">
        <v>2</v>
      </c>
      <c r="F11" s="153"/>
      <c r="G11" s="153"/>
      <c r="H11" s="153">
        <v>526.97</v>
      </c>
      <c r="I11" s="153">
        <f t="shared" si="0"/>
        <v>1053.94</v>
      </c>
      <c r="J11" s="153">
        <v>93.029999999999973</v>
      </c>
      <c r="K11" s="153">
        <f t="shared" si="1"/>
        <v>186.06</v>
      </c>
      <c r="L11" s="153">
        <v>21</v>
      </c>
      <c r="M11" s="153">
        <f t="shared" si="2"/>
        <v>0</v>
      </c>
      <c r="N11" s="146">
        <v>9.0000000000000006E-5</v>
      </c>
      <c r="O11" s="146">
        <f t="shared" si="3"/>
        <v>1.8000000000000001E-4</v>
      </c>
      <c r="P11" s="146">
        <v>0</v>
      </c>
      <c r="Q11" s="146">
        <f t="shared" si="4"/>
        <v>0</v>
      </c>
      <c r="R11" s="146"/>
      <c r="S11" s="146"/>
      <c r="T11" s="147">
        <v>0.18</v>
      </c>
      <c r="U11" s="146">
        <f t="shared" si="5"/>
        <v>0.36</v>
      </c>
      <c r="V11" s="138"/>
      <c r="W11" s="138"/>
      <c r="X11" s="138"/>
      <c r="Y11" s="138"/>
      <c r="Z11" s="138"/>
      <c r="AA11" s="138"/>
      <c r="AB11" s="138"/>
      <c r="AC11" s="138"/>
      <c r="AD11" s="138"/>
      <c r="AE11" s="138" t="s">
        <v>99</v>
      </c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25">
      <c r="A12" s="139">
        <v>4</v>
      </c>
      <c r="B12" s="139" t="s">
        <v>105</v>
      </c>
      <c r="C12" s="169" t="s">
        <v>106</v>
      </c>
      <c r="D12" s="145" t="s">
        <v>102</v>
      </c>
      <c r="E12" s="151">
        <v>1</v>
      </c>
      <c r="F12" s="153"/>
      <c r="G12" s="153"/>
      <c r="H12" s="153">
        <v>490</v>
      </c>
      <c r="I12" s="153">
        <f t="shared" si="0"/>
        <v>490</v>
      </c>
      <c r="J12" s="153">
        <v>0</v>
      </c>
      <c r="K12" s="153">
        <f t="shared" si="1"/>
        <v>0</v>
      </c>
      <c r="L12" s="153">
        <v>21</v>
      </c>
      <c r="M12" s="153">
        <f t="shared" si="2"/>
        <v>0</v>
      </c>
      <c r="N12" s="146">
        <v>7.3000000000000001E-3</v>
      </c>
      <c r="O12" s="146">
        <f t="shared" si="3"/>
        <v>7.3000000000000001E-3</v>
      </c>
      <c r="P12" s="146">
        <v>0</v>
      </c>
      <c r="Q12" s="146">
        <f t="shared" si="4"/>
        <v>0</v>
      </c>
      <c r="R12" s="146"/>
      <c r="S12" s="146"/>
      <c r="T12" s="147">
        <v>0</v>
      </c>
      <c r="U12" s="146">
        <f t="shared" si="5"/>
        <v>0</v>
      </c>
      <c r="V12" s="138"/>
      <c r="W12" s="138"/>
      <c r="X12" s="138"/>
      <c r="Y12" s="138"/>
      <c r="Z12" s="138"/>
      <c r="AA12" s="138"/>
      <c r="AB12" s="138"/>
      <c r="AC12" s="138"/>
      <c r="AD12" s="138"/>
      <c r="AE12" s="138" t="s">
        <v>107</v>
      </c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25">
      <c r="A13" s="139">
        <v>5</v>
      </c>
      <c r="B13" s="139" t="s">
        <v>108</v>
      </c>
      <c r="C13" s="169" t="s">
        <v>109</v>
      </c>
      <c r="D13" s="145" t="s">
        <v>98</v>
      </c>
      <c r="E13" s="151">
        <v>9</v>
      </c>
      <c r="F13" s="153"/>
      <c r="G13" s="153"/>
      <c r="H13" s="153">
        <v>0.83</v>
      </c>
      <c r="I13" s="153">
        <f t="shared" si="0"/>
        <v>7.47</v>
      </c>
      <c r="J13" s="153">
        <v>27.07</v>
      </c>
      <c r="K13" s="153">
        <f t="shared" si="1"/>
        <v>243.63</v>
      </c>
      <c r="L13" s="153">
        <v>21</v>
      </c>
      <c r="M13" s="153">
        <f t="shared" si="2"/>
        <v>0</v>
      </c>
      <c r="N13" s="146">
        <v>0</v>
      </c>
      <c r="O13" s="146">
        <f t="shared" si="3"/>
        <v>0</v>
      </c>
      <c r="P13" s="146">
        <v>0</v>
      </c>
      <c r="Q13" s="146">
        <f t="shared" si="4"/>
        <v>0</v>
      </c>
      <c r="R13" s="146"/>
      <c r="S13" s="146"/>
      <c r="T13" s="147">
        <v>4.8000000000000001E-2</v>
      </c>
      <c r="U13" s="146">
        <f t="shared" si="5"/>
        <v>0.43</v>
      </c>
      <c r="V13" s="138"/>
      <c r="W13" s="138"/>
      <c r="X13" s="138"/>
      <c r="Y13" s="138"/>
      <c r="Z13" s="138"/>
      <c r="AA13" s="138"/>
      <c r="AB13" s="138"/>
      <c r="AC13" s="138"/>
      <c r="AD13" s="138"/>
      <c r="AE13" s="138" t="s">
        <v>99</v>
      </c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1" x14ac:dyDescent="0.25">
      <c r="A14" s="139">
        <v>6</v>
      </c>
      <c r="B14" s="139" t="s">
        <v>110</v>
      </c>
      <c r="C14" s="169" t="s">
        <v>111</v>
      </c>
      <c r="D14" s="145" t="s">
        <v>112</v>
      </c>
      <c r="E14" s="151">
        <v>0.01</v>
      </c>
      <c r="F14" s="153"/>
      <c r="G14" s="153"/>
      <c r="H14" s="153">
        <v>0</v>
      </c>
      <c r="I14" s="153">
        <f t="shared" si="0"/>
        <v>0</v>
      </c>
      <c r="J14" s="153">
        <v>822</v>
      </c>
      <c r="K14" s="153">
        <f t="shared" si="1"/>
        <v>8.2200000000000006</v>
      </c>
      <c r="L14" s="153">
        <v>21</v>
      </c>
      <c r="M14" s="153">
        <f t="shared" si="2"/>
        <v>0</v>
      </c>
      <c r="N14" s="146">
        <v>0</v>
      </c>
      <c r="O14" s="146">
        <f t="shared" si="3"/>
        <v>0</v>
      </c>
      <c r="P14" s="146">
        <v>0</v>
      </c>
      <c r="Q14" s="146">
        <f t="shared" si="4"/>
        <v>0</v>
      </c>
      <c r="R14" s="146"/>
      <c r="S14" s="146"/>
      <c r="T14" s="147">
        <v>1.47</v>
      </c>
      <c r="U14" s="146">
        <f t="shared" si="5"/>
        <v>0.01</v>
      </c>
      <c r="V14" s="138"/>
      <c r="W14" s="138"/>
      <c r="X14" s="138"/>
      <c r="Y14" s="138"/>
      <c r="Z14" s="138"/>
      <c r="AA14" s="138"/>
      <c r="AB14" s="138"/>
      <c r="AC14" s="138"/>
      <c r="AD14" s="138"/>
      <c r="AE14" s="138" t="s">
        <v>99</v>
      </c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ht="20.399999999999999" outlineLevel="1" x14ac:dyDescent="0.25">
      <c r="A15" s="139">
        <v>7</v>
      </c>
      <c r="B15" s="139" t="s">
        <v>113</v>
      </c>
      <c r="C15" s="169" t="s">
        <v>114</v>
      </c>
      <c r="D15" s="145" t="s">
        <v>112</v>
      </c>
      <c r="E15" s="151">
        <v>0.01</v>
      </c>
      <c r="F15" s="153"/>
      <c r="G15" s="153"/>
      <c r="H15" s="153">
        <v>0</v>
      </c>
      <c r="I15" s="153">
        <f t="shared" si="0"/>
        <v>0</v>
      </c>
      <c r="J15" s="153">
        <v>480</v>
      </c>
      <c r="K15" s="153">
        <f t="shared" si="1"/>
        <v>4.8</v>
      </c>
      <c r="L15" s="153">
        <v>21</v>
      </c>
      <c r="M15" s="153">
        <f t="shared" si="2"/>
        <v>0</v>
      </c>
      <c r="N15" s="146">
        <v>0</v>
      </c>
      <c r="O15" s="146">
        <f t="shared" si="3"/>
        <v>0</v>
      </c>
      <c r="P15" s="146">
        <v>0</v>
      </c>
      <c r="Q15" s="146">
        <f t="shared" si="4"/>
        <v>0</v>
      </c>
      <c r="R15" s="146"/>
      <c r="S15" s="146"/>
      <c r="T15" s="147">
        <v>1.079</v>
      </c>
      <c r="U15" s="146">
        <f t="shared" si="5"/>
        <v>0.01</v>
      </c>
      <c r="V15" s="138"/>
      <c r="W15" s="138"/>
      <c r="X15" s="138"/>
      <c r="Y15" s="138"/>
      <c r="Z15" s="138"/>
      <c r="AA15" s="138"/>
      <c r="AB15" s="138"/>
      <c r="AC15" s="138"/>
      <c r="AD15" s="138"/>
      <c r="AE15" s="138" t="s">
        <v>99</v>
      </c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x14ac:dyDescent="0.25">
      <c r="A16" s="140" t="s">
        <v>94</v>
      </c>
      <c r="B16" s="140" t="s">
        <v>59</v>
      </c>
      <c r="C16" s="170" t="s">
        <v>60</v>
      </c>
      <c r="D16" s="148"/>
      <c r="E16" s="152"/>
      <c r="F16" s="154"/>
      <c r="G16" s="154"/>
      <c r="H16" s="154"/>
      <c r="I16" s="154">
        <f>SUM(I17:I47)</f>
        <v>97709.539999999979</v>
      </c>
      <c r="J16" s="154"/>
      <c r="K16" s="154">
        <f>SUM(K17:K47)</f>
        <v>10805.009999999998</v>
      </c>
      <c r="L16" s="154"/>
      <c r="M16" s="154">
        <f>SUM(M17:M47)</f>
        <v>0</v>
      </c>
      <c r="N16" s="149"/>
      <c r="O16" s="149">
        <f>SUM(O17:O47)</f>
        <v>2.7869999999999995E-2</v>
      </c>
      <c r="P16" s="149"/>
      <c r="Q16" s="149">
        <f>SUM(Q17:Q47)</f>
        <v>5.3440000000000001E-2</v>
      </c>
      <c r="R16" s="149"/>
      <c r="S16" s="149"/>
      <c r="T16" s="150"/>
      <c r="U16" s="149">
        <f>SUM(U17:U47)</f>
        <v>17.830000000000002</v>
      </c>
      <c r="AE16" t="s">
        <v>95</v>
      </c>
    </row>
    <row r="17" spans="1:60" ht="20.399999999999999" outlineLevel="1" x14ac:dyDescent="0.25">
      <c r="A17" s="139">
        <v>8</v>
      </c>
      <c r="B17" s="139" t="s">
        <v>115</v>
      </c>
      <c r="C17" s="169" t="s">
        <v>116</v>
      </c>
      <c r="D17" s="145" t="s">
        <v>98</v>
      </c>
      <c r="E17" s="151">
        <v>12</v>
      </c>
      <c r="F17" s="153"/>
      <c r="G17" s="153"/>
      <c r="H17" s="153">
        <v>149.65</v>
      </c>
      <c r="I17" s="153">
        <f t="shared" ref="I17:I47" si="6">ROUND(E17*H17,2)</f>
        <v>1795.8</v>
      </c>
      <c r="J17" s="153">
        <v>168.85</v>
      </c>
      <c r="K17" s="153">
        <f t="shared" ref="K17:K47" si="7">ROUND(E17*J17,2)</f>
        <v>2026.2</v>
      </c>
      <c r="L17" s="153">
        <v>21</v>
      </c>
      <c r="M17" s="153">
        <f t="shared" ref="M17:M47" si="8">G17*(1+L17/100)</f>
        <v>0</v>
      </c>
      <c r="N17" s="146">
        <v>5.2999999999999998E-4</v>
      </c>
      <c r="O17" s="146">
        <f t="shared" ref="O17:O47" si="9">ROUND(E17*N17,5)</f>
        <v>6.3600000000000002E-3</v>
      </c>
      <c r="P17" s="146">
        <v>0</v>
      </c>
      <c r="Q17" s="146">
        <f t="shared" ref="Q17:Q47" si="10">ROUND(E17*P17,5)</f>
        <v>0</v>
      </c>
      <c r="R17" s="146"/>
      <c r="S17" s="146"/>
      <c r="T17" s="147">
        <v>0.27889999999999998</v>
      </c>
      <c r="U17" s="146">
        <f t="shared" ref="U17:U47" si="11">ROUND(E17*T17,2)</f>
        <v>3.35</v>
      </c>
      <c r="V17" s="138"/>
      <c r="W17" s="138"/>
      <c r="X17" s="138"/>
      <c r="Y17" s="138"/>
      <c r="Z17" s="138"/>
      <c r="AA17" s="138"/>
      <c r="AB17" s="138"/>
      <c r="AC17" s="138"/>
      <c r="AD17" s="138"/>
      <c r="AE17" s="138" t="s">
        <v>99</v>
      </c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ht="20.399999999999999" outlineLevel="1" x14ac:dyDescent="0.25">
      <c r="A18" s="139">
        <v>9</v>
      </c>
      <c r="B18" s="139" t="s">
        <v>117</v>
      </c>
      <c r="C18" s="169" t="s">
        <v>118</v>
      </c>
      <c r="D18" s="145" t="s">
        <v>98</v>
      </c>
      <c r="E18" s="151">
        <v>8</v>
      </c>
      <c r="F18" s="153"/>
      <c r="G18" s="153"/>
      <c r="H18" s="153">
        <v>226.1</v>
      </c>
      <c r="I18" s="153">
        <f t="shared" si="6"/>
        <v>1808.8</v>
      </c>
      <c r="J18" s="153">
        <v>200.9</v>
      </c>
      <c r="K18" s="153">
        <f t="shared" si="7"/>
        <v>1607.2</v>
      </c>
      <c r="L18" s="153">
        <v>21</v>
      </c>
      <c r="M18" s="153">
        <f t="shared" si="8"/>
        <v>0</v>
      </c>
      <c r="N18" s="146">
        <v>6.8999999999999997E-4</v>
      </c>
      <c r="O18" s="146">
        <f t="shared" si="9"/>
        <v>5.5199999999999997E-3</v>
      </c>
      <c r="P18" s="146">
        <v>0</v>
      </c>
      <c r="Q18" s="146">
        <f t="shared" si="10"/>
        <v>0</v>
      </c>
      <c r="R18" s="146"/>
      <c r="S18" s="146"/>
      <c r="T18" s="147">
        <v>0.33279999999999998</v>
      </c>
      <c r="U18" s="146">
        <f t="shared" si="11"/>
        <v>2.66</v>
      </c>
      <c r="V18" s="138"/>
      <c r="W18" s="138"/>
      <c r="X18" s="138"/>
      <c r="Y18" s="138"/>
      <c r="Z18" s="138"/>
      <c r="AA18" s="138"/>
      <c r="AB18" s="138"/>
      <c r="AC18" s="138"/>
      <c r="AD18" s="138"/>
      <c r="AE18" s="138" t="s">
        <v>99</v>
      </c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25">
      <c r="A19" s="139">
        <v>10</v>
      </c>
      <c r="B19" s="139" t="s">
        <v>119</v>
      </c>
      <c r="C19" s="169" t="s">
        <v>120</v>
      </c>
      <c r="D19" s="145" t="s">
        <v>98</v>
      </c>
      <c r="E19" s="151">
        <v>5</v>
      </c>
      <c r="F19" s="153"/>
      <c r="G19" s="153"/>
      <c r="H19" s="153">
        <v>0</v>
      </c>
      <c r="I19" s="153">
        <f t="shared" si="6"/>
        <v>0</v>
      </c>
      <c r="J19" s="153">
        <v>77</v>
      </c>
      <c r="K19" s="153">
        <f t="shared" si="7"/>
        <v>385</v>
      </c>
      <c r="L19" s="153">
        <v>21</v>
      </c>
      <c r="M19" s="153">
        <f t="shared" si="8"/>
        <v>0</v>
      </c>
      <c r="N19" s="146">
        <v>0</v>
      </c>
      <c r="O19" s="146">
        <f t="shared" si="9"/>
        <v>0</v>
      </c>
      <c r="P19" s="146">
        <v>2.1299999999999999E-3</v>
      </c>
      <c r="Q19" s="146">
        <f t="shared" si="10"/>
        <v>1.065E-2</v>
      </c>
      <c r="R19" s="146"/>
      <c r="S19" s="146"/>
      <c r="T19" s="147">
        <v>0.17299999999999999</v>
      </c>
      <c r="U19" s="146">
        <f t="shared" si="11"/>
        <v>0.87</v>
      </c>
      <c r="V19" s="138"/>
      <c r="W19" s="138"/>
      <c r="X19" s="138"/>
      <c r="Y19" s="138"/>
      <c r="Z19" s="138"/>
      <c r="AA19" s="138"/>
      <c r="AB19" s="138"/>
      <c r="AC19" s="138"/>
      <c r="AD19" s="138"/>
      <c r="AE19" s="138" t="s">
        <v>99</v>
      </c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1" x14ac:dyDescent="0.25">
      <c r="A20" s="139">
        <v>11</v>
      </c>
      <c r="B20" s="139" t="s">
        <v>121</v>
      </c>
      <c r="C20" s="169" t="s">
        <v>122</v>
      </c>
      <c r="D20" s="145" t="s">
        <v>102</v>
      </c>
      <c r="E20" s="151">
        <v>2</v>
      </c>
      <c r="F20" s="153"/>
      <c r="G20" s="153"/>
      <c r="H20" s="153">
        <v>0</v>
      </c>
      <c r="I20" s="153">
        <f t="shared" si="6"/>
        <v>0</v>
      </c>
      <c r="J20" s="153">
        <v>255.5</v>
      </c>
      <c r="K20" s="153">
        <f t="shared" si="7"/>
        <v>511</v>
      </c>
      <c r="L20" s="153">
        <v>21</v>
      </c>
      <c r="M20" s="153">
        <f t="shared" si="8"/>
        <v>0</v>
      </c>
      <c r="N20" s="146">
        <v>0</v>
      </c>
      <c r="O20" s="146">
        <f t="shared" si="9"/>
        <v>0</v>
      </c>
      <c r="P20" s="146">
        <v>0</v>
      </c>
      <c r="Q20" s="146">
        <f t="shared" si="10"/>
        <v>0</v>
      </c>
      <c r="R20" s="146"/>
      <c r="S20" s="146"/>
      <c r="T20" s="147">
        <v>0.42499999999999999</v>
      </c>
      <c r="U20" s="146">
        <f t="shared" si="11"/>
        <v>0.85</v>
      </c>
      <c r="V20" s="138"/>
      <c r="W20" s="138"/>
      <c r="X20" s="138"/>
      <c r="Y20" s="138"/>
      <c r="Z20" s="138"/>
      <c r="AA20" s="138"/>
      <c r="AB20" s="138"/>
      <c r="AC20" s="138"/>
      <c r="AD20" s="138"/>
      <c r="AE20" s="138" t="s">
        <v>99</v>
      </c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1" x14ac:dyDescent="0.25">
      <c r="A21" s="139">
        <v>12</v>
      </c>
      <c r="B21" s="139" t="s">
        <v>123</v>
      </c>
      <c r="C21" s="169" t="s">
        <v>124</v>
      </c>
      <c r="D21" s="145" t="s">
        <v>102</v>
      </c>
      <c r="E21" s="151">
        <v>2</v>
      </c>
      <c r="F21" s="153"/>
      <c r="G21" s="153"/>
      <c r="H21" s="153">
        <v>0</v>
      </c>
      <c r="I21" s="153">
        <f t="shared" si="6"/>
        <v>0</v>
      </c>
      <c r="J21" s="153">
        <v>255.5</v>
      </c>
      <c r="K21" s="153">
        <f t="shared" si="7"/>
        <v>511</v>
      </c>
      <c r="L21" s="153">
        <v>21</v>
      </c>
      <c r="M21" s="153">
        <f t="shared" si="8"/>
        <v>0</v>
      </c>
      <c r="N21" s="146">
        <v>0</v>
      </c>
      <c r="O21" s="146">
        <f t="shared" si="9"/>
        <v>0</v>
      </c>
      <c r="P21" s="146">
        <v>0</v>
      </c>
      <c r="Q21" s="146">
        <f t="shared" si="10"/>
        <v>0</v>
      </c>
      <c r="R21" s="146"/>
      <c r="S21" s="146"/>
      <c r="T21" s="147">
        <v>0.42499999999999999</v>
      </c>
      <c r="U21" s="146">
        <f t="shared" si="11"/>
        <v>0.85</v>
      </c>
      <c r="V21" s="138"/>
      <c r="W21" s="138"/>
      <c r="X21" s="138"/>
      <c r="Y21" s="138"/>
      <c r="Z21" s="138"/>
      <c r="AA21" s="138"/>
      <c r="AB21" s="138"/>
      <c r="AC21" s="138"/>
      <c r="AD21" s="138"/>
      <c r="AE21" s="138" t="s">
        <v>99</v>
      </c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ht="20.399999999999999" outlineLevel="1" x14ac:dyDescent="0.25">
      <c r="A22" s="139">
        <v>13</v>
      </c>
      <c r="B22" s="139" t="s">
        <v>125</v>
      </c>
      <c r="C22" s="169" t="s">
        <v>126</v>
      </c>
      <c r="D22" s="145" t="s">
        <v>102</v>
      </c>
      <c r="E22" s="151">
        <v>1</v>
      </c>
      <c r="F22" s="153"/>
      <c r="G22" s="153"/>
      <c r="H22" s="153">
        <v>10500</v>
      </c>
      <c r="I22" s="153">
        <f t="shared" si="6"/>
        <v>10500</v>
      </c>
      <c r="J22" s="153">
        <v>450</v>
      </c>
      <c r="K22" s="153">
        <f t="shared" si="7"/>
        <v>450</v>
      </c>
      <c r="L22" s="153">
        <v>21</v>
      </c>
      <c r="M22" s="153">
        <f t="shared" si="8"/>
        <v>0</v>
      </c>
      <c r="N22" s="146">
        <v>2.2200000000000002E-3</v>
      </c>
      <c r="O22" s="146">
        <f t="shared" si="9"/>
        <v>2.2200000000000002E-3</v>
      </c>
      <c r="P22" s="146">
        <v>0</v>
      </c>
      <c r="Q22" s="146">
        <f t="shared" si="10"/>
        <v>0</v>
      </c>
      <c r="R22" s="146"/>
      <c r="S22" s="146"/>
      <c r="T22" s="147">
        <v>0</v>
      </c>
      <c r="U22" s="146">
        <f t="shared" si="11"/>
        <v>0</v>
      </c>
      <c r="V22" s="138"/>
      <c r="W22" s="138"/>
      <c r="X22" s="138"/>
      <c r="Y22" s="138"/>
      <c r="Z22" s="138"/>
      <c r="AA22" s="138"/>
      <c r="AB22" s="138"/>
      <c r="AC22" s="138"/>
      <c r="AD22" s="138"/>
      <c r="AE22" s="138" t="s">
        <v>107</v>
      </c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25">
      <c r="A23" s="139">
        <v>14</v>
      </c>
      <c r="B23" s="139" t="s">
        <v>127</v>
      </c>
      <c r="C23" s="169" t="s">
        <v>128</v>
      </c>
      <c r="D23" s="145" t="s">
        <v>102</v>
      </c>
      <c r="E23" s="151">
        <v>1</v>
      </c>
      <c r="F23" s="153"/>
      <c r="G23" s="153"/>
      <c r="H23" s="153">
        <v>16.239999999999998</v>
      </c>
      <c r="I23" s="153">
        <f t="shared" si="6"/>
        <v>16.239999999999998</v>
      </c>
      <c r="J23" s="153">
        <v>217.26</v>
      </c>
      <c r="K23" s="153">
        <f t="shared" si="7"/>
        <v>217.26</v>
      </c>
      <c r="L23" s="153">
        <v>21</v>
      </c>
      <c r="M23" s="153">
        <f t="shared" si="8"/>
        <v>0</v>
      </c>
      <c r="N23" s="146">
        <v>6.9999999999999994E-5</v>
      </c>
      <c r="O23" s="146">
        <f t="shared" si="9"/>
        <v>6.9999999999999994E-5</v>
      </c>
      <c r="P23" s="146">
        <v>4.4999999999999997E-3</v>
      </c>
      <c r="Q23" s="146">
        <f t="shared" si="10"/>
        <v>4.4999999999999997E-3</v>
      </c>
      <c r="R23" s="146"/>
      <c r="S23" s="146"/>
      <c r="T23" s="147">
        <v>0.42</v>
      </c>
      <c r="U23" s="146">
        <f t="shared" si="11"/>
        <v>0.42</v>
      </c>
      <c r="V23" s="138"/>
      <c r="W23" s="138"/>
      <c r="X23" s="138"/>
      <c r="Y23" s="138"/>
      <c r="Z23" s="138"/>
      <c r="AA23" s="138"/>
      <c r="AB23" s="138"/>
      <c r="AC23" s="138"/>
      <c r="AD23" s="138"/>
      <c r="AE23" s="138" t="s">
        <v>99</v>
      </c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outlineLevel="1" x14ac:dyDescent="0.25">
      <c r="A24" s="139">
        <v>15</v>
      </c>
      <c r="B24" s="139" t="s">
        <v>129</v>
      </c>
      <c r="C24" s="169" t="s">
        <v>130</v>
      </c>
      <c r="D24" s="145" t="s">
        <v>102</v>
      </c>
      <c r="E24" s="151">
        <v>1</v>
      </c>
      <c r="F24" s="153"/>
      <c r="G24" s="153"/>
      <c r="H24" s="153">
        <v>3055</v>
      </c>
      <c r="I24" s="153">
        <f t="shared" si="6"/>
        <v>3055</v>
      </c>
      <c r="J24" s="153">
        <v>290</v>
      </c>
      <c r="K24" s="153">
        <f t="shared" si="7"/>
        <v>290</v>
      </c>
      <c r="L24" s="153">
        <v>21</v>
      </c>
      <c r="M24" s="153">
        <f t="shared" si="8"/>
        <v>0</v>
      </c>
      <c r="N24" s="146">
        <v>2.16E-3</v>
      </c>
      <c r="O24" s="146">
        <f t="shared" si="9"/>
        <v>2.16E-3</v>
      </c>
      <c r="P24" s="146">
        <v>0</v>
      </c>
      <c r="Q24" s="146">
        <f t="shared" si="10"/>
        <v>0</v>
      </c>
      <c r="R24" s="146"/>
      <c r="S24" s="146"/>
      <c r="T24" s="147">
        <v>0</v>
      </c>
      <c r="U24" s="146">
        <f t="shared" si="11"/>
        <v>0</v>
      </c>
      <c r="V24" s="138"/>
      <c r="W24" s="138"/>
      <c r="X24" s="138"/>
      <c r="Y24" s="138"/>
      <c r="Z24" s="138"/>
      <c r="AA24" s="138"/>
      <c r="AB24" s="138"/>
      <c r="AC24" s="138"/>
      <c r="AD24" s="138"/>
      <c r="AE24" s="138" t="s">
        <v>107</v>
      </c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1" x14ac:dyDescent="0.25">
      <c r="A25" s="139">
        <v>16</v>
      </c>
      <c r="B25" s="139" t="s">
        <v>131</v>
      </c>
      <c r="C25" s="169" t="s">
        <v>132</v>
      </c>
      <c r="D25" s="145" t="s">
        <v>102</v>
      </c>
      <c r="E25" s="151">
        <v>3</v>
      </c>
      <c r="F25" s="153"/>
      <c r="G25" s="153"/>
      <c r="H25" s="153">
        <v>368.38</v>
      </c>
      <c r="I25" s="153">
        <f t="shared" si="6"/>
        <v>1105.1400000000001</v>
      </c>
      <c r="J25" s="153">
        <v>116.62</v>
      </c>
      <c r="K25" s="153">
        <f t="shared" si="7"/>
        <v>349.86</v>
      </c>
      <c r="L25" s="153">
        <v>21</v>
      </c>
      <c r="M25" s="153">
        <f t="shared" si="8"/>
        <v>0</v>
      </c>
      <c r="N25" s="146">
        <v>3.1E-4</v>
      </c>
      <c r="O25" s="146">
        <f t="shared" si="9"/>
        <v>9.3000000000000005E-4</v>
      </c>
      <c r="P25" s="146">
        <v>0</v>
      </c>
      <c r="Q25" s="146">
        <f t="shared" si="10"/>
        <v>0</v>
      </c>
      <c r="R25" s="146"/>
      <c r="S25" s="146"/>
      <c r="T25" s="147">
        <v>0.20699999999999999</v>
      </c>
      <c r="U25" s="146">
        <f t="shared" si="11"/>
        <v>0.62</v>
      </c>
      <c r="V25" s="138"/>
      <c r="W25" s="138"/>
      <c r="X25" s="138"/>
      <c r="Y25" s="138"/>
      <c r="Z25" s="138"/>
      <c r="AA25" s="138"/>
      <c r="AB25" s="138"/>
      <c r="AC25" s="138"/>
      <c r="AD25" s="138"/>
      <c r="AE25" s="138" t="s">
        <v>99</v>
      </c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1" x14ac:dyDescent="0.25">
      <c r="A26" s="139">
        <v>17</v>
      </c>
      <c r="B26" s="139" t="s">
        <v>133</v>
      </c>
      <c r="C26" s="169" t="s">
        <v>134</v>
      </c>
      <c r="D26" s="145" t="s">
        <v>102</v>
      </c>
      <c r="E26" s="151">
        <v>2</v>
      </c>
      <c r="F26" s="153"/>
      <c r="G26" s="153"/>
      <c r="H26" s="153">
        <v>575.11</v>
      </c>
      <c r="I26" s="153">
        <f t="shared" si="6"/>
        <v>1150.22</v>
      </c>
      <c r="J26" s="153">
        <v>127.88999999999999</v>
      </c>
      <c r="K26" s="153">
        <f t="shared" si="7"/>
        <v>255.78</v>
      </c>
      <c r="L26" s="153">
        <v>21</v>
      </c>
      <c r="M26" s="153">
        <f t="shared" si="8"/>
        <v>0</v>
      </c>
      <c r="N26" s="146">
        <v>4.8000000000000001E-4</v>
      </c>
      <c r="O26" s="146">
        <f t="shared" si="9"/>
        <v>9.6000000000000002E-4</v>
      </c>
      <c r="P26" s="146">
        <v>0</v>
      </c>
      <c r="Q26" s="146">
        <f t="shared" si="10"/>
        <v>0</v>
      </c>
      <c r="R26" s="146"/>
      <c r="S26" s="146"/>
      <c r="T26" s="147">
        <v>0.22700000000000001</v>
      </c>
      <c r="U26" s="146">
        <f t="shared" si="11"/>
        <v>0.45</v>
      </c>
      <c r="V26" s="138"/>
      <c r="W26" s="138"/>
      <c r="X26" s="138"/>
      <c r="Y26" s="138"/>
      <c r="Z26" s="138"/>
      <c r="AA26" s="138"/>
      <c r="AB26" s="138"/>
      <c r="AC26" s="138"/>
      <c r="AD26" s="138"/>
      <c r="AE26" s="138" t="s">
        <v>99</v>
      </c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25">
      <c r="A27" s="139">
        <v>18</v>
      </c>
      <c r="B27" s="139" t="s">
        <v>135</v>
      </c>
      <c r="C27" s="169" t="s">
        <v>136</v>
      </c>
      <c r="D27" s="145" t="s">
        <v>102</v>
      </c>
      <c r="E27" s="151">
        <v>1</v>
      </c>
      <c r="F27" s="153"/>
      <c r="G27" s="153"/>
      <c r="H27" s="153">
        <v>3718.58</v>
      </c>
      <c r="I27" s="153">
        <f t="shared" si="6"/>
        <v>3718.58</v>
      </c>
      <c r="J27" s="153">
        <v>221.42000000000007</v>
      </c>
      <c r="K27" s="153">
        <f t="shared" si="7"/>
        <v>221.42</v>
      </c>
      <c r="L27" s="153">
        <v>21</v>
      </c>
      <c r="M27" s="153">
        <f t="shared" si="8"/>
        <v>0</v>
      </c>
      <c r="N27" s="146">
        <v>1.06E-3</v>
      </c>
      <c r="O27" s="146">
        <f t="shared" si="9"/>
        <v>1.06E-3</v>
      </c>
      <c r="P27" s="146">
        <v>0</v>
      </c>
      <c r="Q27" s="146">
        <f t="shared" si="10"/>
        <v>0</v>
      </c>
      <c r="R27" s="146"/>
      <c r="S27" s="146"/>
      <c r="T27" s="147">
        <v>0.39300000000000002</v>
      </c>
      <c r="U27" s="146">
        <f t="shared" si="11"/>
        <v>0.39</v>
      </c>
      <c r="V27" s="138"/>
      <c r="W27" s="138"/>
      <c r="X27" s="138"/>
      <c r="Y27" s="138"/>
      <c r="Z27" s="138"/>
      <c r="AA27" s="138"/>
      <c r="AB27" s="138"/>
      <c r="AC27" s="138"/>
      <c r="AD27" s="138"/>
      <c r="AE27" s="138" t="s">
        <v>99</v>
      </c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25">
      <c r="A28" s="139">
        <v>19</v>
      </c>
      <c r="B28" s="139" t="s">
        <v>137</v>
      </c>
      <c r="C28" s="169" t="s">
        <v>138</v>
      </c>
      <c r="D28" s="145" t="s">
        <v>102</v>
      </c>
      <c r="E28" s="151">
        <v>1</v>
      </c>
      <c r="F28" s="153"/>
      <c r="G28" s="153"/>
      <c r="H28" s="153">
        <v>338.88</v>
      </c>
      <c r="I28" s="153">
        <f t="shared" si="6"/>
        <v>338.88</v>
      </c>
      <c r="J28" s="153">
        <v>116.62</v>
      </c>
      <c r="K28" s="153">
        <f t="shared" si="7"/>
        <v>116.62</v>
      </c>
      <c r="L28" s="153">
        <v>21</v>
      </c>
      <c r="M28" s="153">
        <f t="shared" si="8"/>
        <v>0</v>
      </c>
      <c r="N28" s="146">
        <v>2.0000000000000001E-4</v>
      </c>
      <c r="O28" s="146">
        <f t="shared" si="9"/>
        <v>2.0000000000000001E-4</v>
      </c>
      <c r="P28" s="146">
        <v>0</v>
      </c>
      <c r="Q28" s="146">
        <f t="shared" si="10"/>
        <v>0</v>
      </c>
      <c r="R28" s="146"/>
      <c r="S28" s="146"/>
      <c r="T28" s="147">
        <v>0.20699999999999999</v>
      </c>
      <c r="U28" s="146">
        <f t="shared" si="11"/>
        <v>0.21</v>
      </c>
      <c r="V28" s="138"/>
      <c r="W28" s="138"/>
      <c r="X28" s="138"/>
      <c r="Y28" s="138"/>
      <c r="Z28" s="138"/>
      <c r="AA28" s="138"/>
      <c r="AB28" s="138"/>
      <c r="AC28" s="138"/>
      <c r="AD28" s="138"/>
      <c r="AE28" s="138" t="s">
        <v>99</v>
      </c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outlineLevel="1" x14ac:dyDescent="0.25">
      <c r="A29" s="139">
        <v>20</v>
      </c>
      <c r="B29" s="139" t="s">
        <v>139</v>
      </c>
      <c r="C29" s="169" t="s">
        <v>140</v>
      </c>
      <c r="D29" s="145" t="s">
        <v>102</v>
      </c>
      <c r="E29" s="151">
        <v>1</v>
      </c>
      <c r="F29" s="153"/>
      <c r="G29" s="153"/>
      <c r="H29" s="153">
        <v>425.11</v>
      </c>
      <c r="I29" s="153">
        <f t="shared" si="6"/>
        <v>425.11</v>
      </c>
      <c r="J29" s="153">
        <v>127.88999999999999</v>
      </c>
      <c r="K29" s="153">
        <f t="shared" si="7"/>
        <v>127.89</v>
      </c>
      <c r="L29" s="153">
        <v>21</v>
      </c>
      <c r="M29" s="153">
        <f t="shared" si="8"/>
        <v>0</v>
      </c>
      <c r="N29" s="146">
        <v>2.7E-4</v>
      </c>
      <c r="O29" s="146">
        <f t="shared" si="9"/>
        <v>2.7E-4</v>
      </c>
      <c r="P29" s="146">
        <v>0</v>
      </c>
      <c r="Q29" s="146">
        <f t="shared" si="10"/>
        <v>0</v>
      </c>
      <c r="R29" s="146"/>
      <c r="S29" s="146"/>
      <c r="T29" s="147">
        <v>0.22700000000000001</v>
      </c>
      <c r="U29" s="146">
        <f t="shared" si="11"/>
        <v>0.23</v>
      </c>
      <c r="V29" s="138"/>
      <c r="W29" s="138"/>
      <c r="X29" s="138"/>
      <c r="Y29" s="138"/>
      <c r="Z29" s="138"/>
      <c r="AA29" s="138"/>
      <c r="AB29" s="138"/>
      <c r="AC29" s="138"/>
      <c r="AD29" s="138"/>
      <c r="AE29" s="138" t="s">
        <v>99</v>
      </c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outlineLevel="1" x14ac:dyDescent="0.25">
      <c r="A30" s="139">
        <v>21</v>
      </c>
      <c r="B30" s="139" t="s">
        <v>141</v>
      </c>
      <c r="C30" s="169" t="s">
        <v>142</v>
      </c>
      <c r="D30" s="145" t="s">
        <v>102</v>
      </c>
      <c r="E30" s="151">
        <v>1</v>
      </c>
      <c r="F30" s="153"/>
      <c r="G30" s="153"/>
      <c r="H30" s="153">
        <v>376.88</v>
      </c>
      <c r="I30" s="153">
        <f t="shared" si="6"/>
        <v>376.88</v>
      </c>
      <c r="J30" s="153">
        <v>116.62</v>
      </c>
      <c r="K30" s="153">
        <f t="shared" si="7"/>
        <v>116.62</v>
      </c>
      <c r="L30" s="153">
        <v>21</v>
      </c>
      <c r="M30" s="153">
        <f t="shared" si="8"/>
        <v>0</v>
      </c>
      <c r="N30" s="146">
        <v>4.0000000000000002E-4</v>
      </c>
      <c r="O30" s="146">
        <f t="shared" si="9"/>
        <v>4.0000000000000002E-4</v>
      </c>
      <c r="P30" s="146">
        <v>0</v>
      </c>
      <c r="Q30" s="146">
        <f t="shared" si="10"/>
        <v>0</v>
      </c>
      <c r="R30" s="146"/>
      <c r="S30" s="146"/>
      <c r="T30" s="147">
        <v>0.20699999999999999</v>
      </c>
      <c r="U30" s="146">
        <f t="shared" si="11"/>
        <v>0.21</v>
      </c>
      <c r="V30" s="138"/>
      <c r="W30" s="138"/>
      <c r="X30" s="138"/>
      <c r="Y30" s="138"/>
      <c r="Z30" s="138"/>
      <c r="AA30" s="138"/>
      <c r="AB30" s="138"/>
      <c r="AC30" s="138"/>
      <c r="AD30" s="138"/>
      <c r="AE30" s="138" t="s">
        <v>99</v>
      </c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1" x14ac:dyDescent="0.25">
      <c r="A31" s="139">
        <v>22</v>
      </c>
      <c r="B31" s="139" t="s">
        <v>143</v>
      </c>
      <c r="C31" s="169" t="s">
        <v>144</v>
      </c>
      <c r="D31" s="145" t="s">
        <v>102</v>
      </c>
      <c r="E31" s="151">
        <v>2</v>
      </c>
      <c r="F31" s="153"/>
      <c r="G31" s="153"/>
      <c r="H31" s="153">
        <v>279.73</v>
      </c>
      <c r="I31" s="153">
        <f t="shared" si="6"/>
        <v>559.46</v>
      </c>
      <c r="J31" s="153">
        <v>46.769999999999982</v>
      </c>
      <c r="K31" s="153">
        <f t="shared" si="7"/>
        <v>93.54</v>
      </c>
      <c r="L31" s="153">
        <v>21</v>
      </c>
      <c r="M31" s="153">
        <f t="shared" si="8"/>
        <v>0</v>
      </c>
      <c r="N31" s="146">
        <v>1.9000000000000001E-4</v>
      </c>
      <c r="O31" s="146">
        <f t="shared" si="9"/>
        <v>3.8000000000000002E-4</v>
      </c>
      <c r="P31" s="146">
        <v>0</v>
      </c>
      <c r="Q31" s="146">
        <f t="shared" si="10"/>
        <v>0</v>
      </c>
      <c r="R31" s="146"/>
      <c r="S31" s="146"/>
      <c r="T31" s="147">
        <v>8.3000000000000004E-2</v>
      </c>
      <c r="U31" s="146">
        <f t="shared" si="11"/>
        <v>0.17</v>
      </c>
      <c r="V31" s="138"/>
      <c r="W31" s="138"/>
      <c r="X31" s="138"/>
      <c r="Y31" s="138"/>
      <c r="Z31" s="138"/>
      <c r="AA31" s="138"/>
      <c r="AB31" s="138"/>
      <c r="AC31" s="138"/>
      <c r="AD31" s="138"/>
      <c r="AE31" s="138" t="s">
        <v>99</v>
      </c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1" x14ac:dyDescent="0.25">
      <c r="A32" s="139">
        <v>23</v>
      </c>
      <c r="B32" s="139" t="s">
        <v>145</v>
      </c>
      <c r="C32" s="169" t="s">
        <v>146</v>
      </c>
      <c r="D32" s="145" t="s">
        <v>102</v>
      </c>
      <c r="E32" s="151">
        <v>1</v>
      </c>
      <c r="F32" s="153"/>
      <c r="G32" s="153"/>
      <c r="H32" s="153">
        <v>377.28</v>
      </c>
      <c r="I32" s="153">
        <f t="shared" si="6"/>
        <v>377.28</v>
      </c>
      <c r="J32" s="153">
        <v>64.220000000000027</v>
      </c>
      <c r="K32" s="153">
        <f t="shared" si="7"/>
        <v>64.22</v>
      </c>
      <c r="L32" s="153">
        <v>21</v>
      </c>
      <c r="M32" s="153">
        <f t="shared" si="8"/>
        <v>0</v>
      </c>
      <c r="N32" s="146">
        <v>2.5000000000000001E-4</v>
      </c>
      <c r="O32" s="146">
        <f t="shared" si="9"/>
        <v>2.5000000000000001E-4</v>
      </c>
      <c r="P32" s="146">
        <v>0</v>
      </c>
      <c r="Q32" s="146">
        <f t="shared" si="10"/>
        <v>0</v>
      </c>
      <c r="R32" s="146"/>
      <c r="S32" s="146"/>
      <c r="T32" s="147">
        <v>0.114</v>
      </c>
      <c r="U32" s="146">
        <f t="shared" si="11"/>
        <v>0.11</v>
      </c>
      <c r="V32" s="138"/>
      <c r="W32" s="138"/>
      <c r="X32" s="138"/>
      <c r="Y32" s="138"/>
      <c r="Z32" s="138"/>
      <c r="AA32" s="138"/>
      <c r="AB32" s="138"/>
      <c r="AC32" s="138"/>
      <c r="AD32" s="138"/>
      <c r="AE32" s="138" t="s">
        <v>99</v>
      </c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25">
      <c r="A33" s="139">
        <v>24</v>
      </c>
      <c r="B33" s="139" t="s">
        <v>147</v>
      </c>
      <c r="C33" s="169" t="s">
        <v>148</v>
      </c>
      <c r="D33" s="145" t="s">
        <v>102</v>
      </c>
      <c r="E33" s="151">
        <v>1</v>
      </c>
      <c r="F33" s="153"/>
      <c r="G33" s="153"/>
      <c r="H33" s="153">
        <v>705.93</v>
      </c>
      <c r="I33" s="153">
        <f t="shared" si="6"/>
        <v>705.93</v>
      </c>
      <c r="J33" s="153">
        <v>116.07000000000005</v>
      </c>
      <c r="K33" s="153">
        <f t="shared" si="7"/>
        <v>116.07</v>
      </c>
      <c r="L33" s="153">
        <v>21</v>
      </c>
      <c r="M33" s="153">
        <f t="shared" si="8"/>
        <v>0</v>
      </c>
      <c r="N33" s="146">
        <v>3.4000000000000002E-4</v>
      </c>
      <c r="O33" s="146">
        <f t="shared" si="9"/>
        <v>3.4000000000000002E-4</v>
      </c>
      <c r="P33" s="146">
        <v>0</v>
      </c>
      <c r="Q33" s="146">
        <f t="shared" si="10"/>
        <v>0</v>
      </c>
      <c r="R33" s="146"/>
      <c r="S33" s="146"/>
      <c r="T33" s="147">
        <v>0.20599999999999999</v>
      </c>
      <c r="U33" s="146">
        <f t="shared" si="11"/>
        <v>0.21</v>
      </c>
      <c r="V33" s="138"/>
      <c r="W33" s="138"/>
      <c r="X33" s="138"/>
      <c r="Y33" s="138"/>
      <c r="Z33" s="138"/>
      <c r="AA33" s="138"/>
      <c r="AB33" s="138"/>
      <c r="AC33" s="138"/>
      <c r="AD33" s="138"/>
      <c r="AE33" s="138" t="s">
        <v>99</v>
      </c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outlineLevel="1" x14ac:dyDescent="0.25">
      <c r="A34" s="139">
        <v>25</v>
      </c>
      <c r="B34" s="139" t="s">
        <v>149</v>
      </c>
      <c r="C34" s="169" t="s">
        <v>150</v>
      </c>
      <c r="D34" s="145" t="s">
        <v>102</v>
      </c>
      <c r="E34" s="151">
        <v>2</v>
      </c>
      <c r="F34" s="153"/>
      <c r="G34" s="153"/>
      <c r="H34" s="153">
        <v>359.33</v>
      </c>
      <c r="I34" s="153">
        <f t="shared" si="6"/>
        <v>718.66</v>
      </c>
      <c r="J34" s="153">
        <v>214.67000000000002</v>
      </c>
      <c r="K34" s="153">
        <f t="shared" si="7"/>
        <v>429.34</v>
      </c>
      <c r="L34" s="153">
        <v>21</v>
      </c>
      <c r="M34" s="153">
        <f t="shared" si="8"/>
        <v>0</v>
      </c>
      <c r="N34" s="146">
        <v>4.2999999999999999E-4</v>
      </c>
      <c r="O34" s="146">
        <f t="shared" si="9"/>
        <v>8.5999999999999998E-4</v>
      </c>
      <c r="P34" s="146">
        <v>0</v>
      </c>
      <c r="Q34" s="146">
        <f t="shared" si="10"/>
        <v>0</v>
      </c>
      <c r="R34" s="146"/>
      <c r="S34" s="146"/>
      <c r="T34" s="147">
        <v>0.38100000000000001</v>
      </c>
      <c r="U34" s="146">
        <f t="shared" si="11"/>
        <v>0.76</v>
      </c>
      <c r="V34" s="138"/>
      <c r="W34" s="138"/>
      <c r="X34" s="138"/>
      <c r="Y34" s="138"/>
      <c r="Z34" s="138"/>
      <c r="AA34" s="138"/>
      <c r="AB34" s="138"/>
      <c r="AC34" s="138"/>
      <c r="AD34" s="138"/>
      <c r="AE34" s="138" t="s">
        <v>99</v>
      </c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ht="20.399999999999999" outlineLevel="1" x14ac:dyDescent="0.25">
      <c r="A35" s="139">
        <v>26</v>
      </c>
      <c r="B35" s="139" t="s">
        <v>151</v>
      </c>
      <c r="C35" s="169" t="s">
        <v>152</v>
      </c>
      <c r="D35" s="145" t="s">
        <v>102</v>
      </c>
      <c r="E35" s="151">
        <v>1</v>
      </c>
      <c r="F35" s="153"/>
      <c r="G35" s="153"/>
      <c r="H35" s="153">
        <v>2100</v>
      </c>
      <c r="I35" s="153">
        <f t="shared" si="6"/>
        <v>2100</v>
      </c>
      <c r="J35" s="153">
        <v>243.96000000000004</v>
      </c>
      <c r="K35" s="153">
        <f t="shared" si="7"/>
        <v>243.96</v>
      </c>
      <c r="L35" s="153">
        <v>21</v>
      </c>
      <c r="M35" s="153">
        <f t="shared" si="8"/>
        <v>0</v>
      </c>
      <c r="N35" s="146">
        <v>2.97E-3</v>
      </c>
      <c r="O35" s="146">
        <f t="shared" si="9"/>
        <v>2.97E-3</v>
      </c>
      <c r="P35" s="146">
        <v>0</v>
      </c>
      <c r="Q35" s="146">
        <f t="shared" si="10"/>
        <v>0</v>
      </c>
      <c r="R35" s="146"/>
      <c r="S35" s="146"/>
      <c r="T35" s="147">
        <v>0.433</v>
      </c>
      <c r="U35" s="146">
        <f t="shared" si="11"/>
        <v>0.43</v>
      </c>
      <c r="V35" s="138"/>
      <c r="W35" s="138"/>
      <c r="X35" s="138"/>
      <c r="Y35" s="138"/>
      <c r="Z35" s="138"/>
      <c r="AA35" s="138"/>
      <c r="AB35" s="138"/>
      <c r="AC35" s="138"/>
      <c r="AD35" s="138"/>
      <c r="AE35" s="138" t="s">
        <v>99</v>
      </c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outlineLevel="1" x14ac:dyDescent="0.25">
      <c r="A36" s="139">
        <v>27</v>
      </c>
      <c r="B36" s="139" t="s">
        <v>153</v>
      </c>
      <c r="C36" s="169" t="s">
        <v>154</v>
      </c>
      <c r="D36" s="145" t="s">
        <v>102</v>
      </c>
      <c r="E36" s="151">
        <v>1</v>
      </c>
      <c r="F36" s="153"/>
      <c r="G36" s="153"/>
      <c r="H36" s="153">
        <v>820</v>
      </c>
      <c r="I36" s="153">
        <f t="shared" si="6"/>
        <v>820</v>
      </c>
      <c r="J36" s="153">
        <v>116.62</v>
      </c>
      <c r="K36" s="153">
        <f t="shared" si="7"/>
        <v>116.62</v>
      </c>
      <c r="L36" s="153">
        <v>21</v>
      </c>
      <c r="M36" s="153">
        <f t="shared" si="8"/>
        <v>0</v>
      </c>
      <c r="N36" s="146">
        <v>3.8000000000000002E-4</v>
      </c>
      <c r="O36" s="146">
        <f t="shared" si="9"/>
        <v>3.8000000000000002E-4</v>
      </c>
      <c r="P36" s="146">
        <v>0</v>
      </c>
      <c r="Q36" s="146">
        <f t="shared" si="10"/>
        <v>0</v>
      </c>
      <c r="R36" s="146"/>
      <c r="S36" s="146"/>
      <c r="T36" s="147">
        <v>0.20699999999999999</v>
      </c>
      <c r="U36" s="146">
        <f t="shared" si="11"/>
        <v>0.21</v>
      </c>
      <c r="V36" s="138"/>
      <c r="W36" s="138"/>
      <c r="X36" s="138"/>
      <c r="Y36" s="138"/>
      <c r="Z36" s="138"/>
      <c r="AA36" s="138"/>
      <c r="AB36" s="138"/>
      <c r="AC36" s="138"/>
      <c r="AD36" s="138"/>
      <c r="AE36" s="138" t="s">
        <v>99</v>
      </c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1" x14ac:dyDescent="0.25">
      <c r="A37" s="139">
        <v>28</v>
      </c>
      <c r="B37" s="139" t="s">
        <v>155</v>
      </c>
      <c r="C37" s="169" t="s">
        <v>156</v>
      </c>
      <c r="D37" s="145" t="s">
        <v>102</v>
      </c>
      <c r="E37" s="151">
        <v>1</v>
      </c>
      <c r="F37" s="153"/>
      <c r="G37" s="153"/>
      <c r="H37" s="153">
        <v>3040</v>
      </c>
      <c r="I37" s="153">
        <f t="shared" si="6"/>
        <v>3040</v>
      </c>
      <c r="J37" s="153">
        <v>0</v>
      </c>
      <c r="K37" s="153">
        <f t="shared" si="7"/>
        <v>0</v>
      </c>
      <c r="L37" s="153">
        <v>21</v>
      </c>
      <c r="M37" s="153">
        <f t="shared" si="8"/>
        <v>0</v>
      </c>
      <c r="N37" s="146">
        <v>5.0000000000000001E-4</v>
      </c>
      <c r="O37" s="146">
        <f t="shared" si="9"/>
        <v>5.0000000000000001E-4</v>
      </c>
      <c r="P37" s="146">
        <v>0</v>
      </c>
      <c r="Q37" s="146">
        <f t="shared" si="10"/>
        <v>0</v>
      </c>
      <c r="R37" s="146"/>
      <c r="S37" s="146"/>
      <c r="T37" s="147">
        <v>0</v>
      </c>
      <c r="U37" s="146">
        <f t="shared" si="11"/>
        <v>0</v>
      </c>
      <c r="V37" s="138"/>
      <c r="W37" s="138"/>
      <c r="X37" s="138"/>
      <c r="Y37" s="138"/>
      <c r="Z37" s="138"/>
      <c r="AA37" s="138"/>
      <c r="AB37" s="138"/>
      <c r="AC37" s="138"/>
      <c r="AD37" s="138"/>
      <c r="AE37" s="138" t="s">
        <v>107</v>
      </c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outlineLevel="1" x14ac:dyDescent="0.25">
      <c r="A38" s="139">
        <v>29</v>
      </c>
      <c r="B38" s="139" t="s">
        <v>157</v>
      </c>
      <c r="C38" s="169" t="s">
        <v>158</v>
      </c>
      <c r="D38" s="145" t="s">
        <v>102</v>
      </c>
      <c r="E38" s="151">
        <v>7</v>
      </c>
      <c r="F38" s="153"/>
      <c r="G38" s="153"/>
      <c r="H38" s="153">
        <v>0</v>
      </c>
      <c r="I38" s="153">
        <f t="shared" si="6"/>
        <v>0</v>
      </c>
      <c r="J38" s="153">
        <v>45.9</v>
      </c>
      <c r="K38" s="153">
        <f t="shared" si="7"/>
        <v>321.3</v>
      </c>
      <c r="L38" s="153">
        <v>21</v>
      </c>
      <c r="M38" s="153">
        <f t="shared" si="8"/>
        <v>0</v>
      </c>
      <c r="N38" s="146">
        <v>0</v>
      </c>
      <c r="O38" s="146">
        <f t="shared" si="9"/>
        <v>0</v>
      </c>
      <c r="P38" s="146">
        <v>5.47E-3</v>
      </c>
      <c r="Q38" s="146">
        <f t="shared" si="10"/>
        <v>3.8289999999999998E-2</v>
      </c>
      <c r="R38" s="146"/>
      <c r="S38" s="146"/>
      <c r="T38" s="147">
        <v>0.10299999999999999</v>
      </c>
      <c r="U38" s="146">
        <f t="shared" si="11"/>
        <v>0.72</v>
      </c>
      <c r="V38" s="138"/>
      <c r="W38" s="138"/>
      <c r="X38" s="138"/>
      <c r="Y38" s="138"/>
      <c r="Z38" s="138"/>
      <c r="AA38" s="138"/>
      <c r="AB38" s="138"/>
      <c r="AC38" s="138"/>
      <c r="AD38" s="138"/>
      <c r="AE38" s="138" t="s">
        <v>99</v>
      </c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1" x14ac:dyDescent="0.25">
      <c r="A39" s="139">
        <v>30</v>
      </c>
      <c r="B39" s="139" t="s">
        <v>159</v>
      </c>
      <c r="C39" s="169" t="s">
        <v>160</v>
      </c>
      <c r="D39" s="145" t="s">
        <v>102</v>
      </c>
      <c r="E39" s="151">
        <v>1</v>
      </c>
      <c r="F39" s="153"/>
      <c r="G39" s="153"/>
      <c r="H39" s="153">
        <v>20500</v>
      </c>
      <c r="I39" s="153">
        <f t="shared" si="6"/>
        <v>20500</v>
      </c>
      <c r="J39" s="153">
        <v>92.959999999999127</v>
      </c>
      <c r="K39" s="153">
        <f t="shared" si="7"/>
        <v>92.96</v>
      </c>
      <c r="L39" s="153">
        <v>21</v>
      </c>
      <c r="M39" s="153">
        <f t="shared" si="8"/>
        <v>0</v>
      </c>
      <c r="N39" s="146">
        <v>0</v>
      </c>
      <c r="O39" s="146">
        <f t="shared" si="9"/>
        <v>0</v>
      </c>
      <c r="P39" s="146">
        <v>0</v>
      </c>
      <c r="Q39" s="146">
        <f t="shared" si="10"/>
        <v>0</v>
      </c>
      <c r="R39" s="146"/>
      <c r="S39" s="146"/>
      <c r="T39" s="147">
        <v>0.16500000000000001</v>
      </c>
      <c r="U39" s="146">
        <f t="shared" si="11"/>
        <v>0.17</v>
      </c>
      <c r="V39" s="138"/>
      <c r="W39" s="138"/>
      <c r="X39" s="138"/>
      <c r="Y39" s="138"/>
      <c r="Z39" s="138"/>
      <c r="AA39" s="138"/>
      <c r="AB39" s="138"/>
      <c r="AC39" s="138"/>
      <c r="AD39" s="138"/>
      <c r="AE39" s="138" t="s">
        <v>99</v>
      </c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1" x14ac:dyDescent="0.25">
      <c r="A40" s="139">
        <v>31</v>
      </c>
      <c r="B40" s="139" t="s">
        <v>161</v>
      </c>
      <c r="C40" s="169" t="s">
        <v>162</v>
      </c>
      <c r="D40" s="145" t="s">
        <v>98</v>
      </c>
      <c r="E40" s="151">
        <v>4</v>
      </c>
      <c r="F40" s="153"/>
      <c r="G40" s="153"/>
      <c r="H40" s="153">
        <v>49.82</v>
      </c>
      <c r="I40" s="153">
        <f t="shared" si="6"/>
        <v>199.28</v>
      </c>
      <c r="J40" s="153">
        <v>66.680000000000007</v>
      </c>
      <c r="K40" s="153">
        <f t="shared" si="7"/>
        <v>266.72000000000003</v>
      </c>
      <c r="L40" s="153">
        <v>21</v>
      </c>
      <c r="M40" s="153">
        <f t="shared" si="8"/>
        <v>0</v>
      </c>
      <c r="N40" s="146">
        <v>6.9999999999999994E-5</v>
      </c>
      <c r="O40" s="146">
        <f t="shared" si="9"/>
        <v>2.7999999999999998E-4</v>
      </c>
      <c r="P40" s="146">
        <v>0</v>
      </c>
      <c r="Q40" s="146">
        <f t="shared" si="10"/>
        <v>0</v>
      </c>
      <c r="R40" s="146"/>
      <c r="S40" s="146"/>
      <c r="T40" s="147">
        <v>0.129</v>
      </c>
      <c r="U40" s="146">
        <f t="shared" si="11"/>
        <v>0.52</v>
      </c>
      <c r="V40" s="138"/>
      <c r="W40" s="138"/>
      <c r="X40" s="138"/>
      <c r="Y40" s="138"/>
      <c r="Z40" s="138"/>
      <c r="AA40" s="138"/>
      <c r="AB40" s="138"/>
      <c r="AC40" s="138"/>
      <c r="AD40" s="138"/>
      <c r="AE40" s="138" t="s">
        <v>99</v>
      </c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outlineLevel="1" x14ac:dyDescent="0.25">
      <c r="A41" s="139">
        <v>32</v>
      </c>
      <c r="B41" s="139" t="s">
        <v>163</v>
      </c>
      <c r="C41" s="169" t="s">
        <v>164</v>
      </c>
      <c r="D41" s="145" t="s">
        <v>98</v>
      </c>
      <c r="E41" s="151">
        <v>8</v>
      </c>
      <c r="F41" s="153"/>
      <c r="G41" s="153"/>
      <c r="H41" s="153">
        <v>56.61</v>
      </c>
      <c r="I41" s="153">
        <f t="shared" si="6"/>
        <v>452.88</v>
      </c>
      <c r="J41" s="153">
        <v>73.39</v>
      </c>
      <c r="K41" s="153">
        <f t="shared" si="7"/>
        <v>587.12</v>
      </c>
      <c r="L41" s="153">
        <v>21</v>
      </c>
      <c r="M41" s="153">
        <f t="shared" si="8"/>
        <v>0</v>
      </c>
      <c r="N41" s="146">
        <v>6.9999999999999994E-5</v>
      </c>
      <c r="O41" s="146">
        <f t="shared" si="9"/>
        <v>5.5999999999999995E-4</v>
      </c>
      <c r="P41" s="146">
        <v>0</v>
      </c>
      <c r="Q41" s="146">
        <f t="shared" si="10"/>
        <v>0</v>
      </c>
      <c r="R41" s="146"/>
      <c r="S41" s="146"/>
      <c r="T41" s="147">
        <v>0.14199999999999999</v>
      </c>
      <c r="U41" s="146">
        <f t="shared" si="11"/>
        <v>1.1399999999999999</v>
      </c>
      <c r="V41" s="138"/>
      <c r="W41" s="138"/>
      <c r="X41" s="138"/>
      <c r="Y41" s="138"/>
      <c r="Z41" s="138"/>
      <c r="AA41" s="138"/>
      <c r="AB41" s="138"/>
      <c r="AC41" s="138"/>
      <c r="AD41" s="138"/>
      <c r="AE41" s="138" t="s">
        <v>99</v>
      </c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ht="20.399999999999999" outlineLevel="1" x14ac:dyDescent="0.25">
      <c r="A42" s="139">
        <v>33</v>
      </c>
      <c r="B42" s="139" t="s">
        <v>165</v>
      </c>
      <c r="C42" s="169" t="s">
        <v>166</v>
      </c>
      <c r="D42" s="145" t="s">
        <v>102</v>
      </c>
      <c r="E42" s="151">
        <v>1</v>
      </c>
      <c r="F42" s="153"/>
      <c r="G42" s="153"/>
      <c r="H42" s="153">
        <v>43900</v>
      </c>
      <c r="I42" s="153">
        <f t="shared" si="6"/>
        <v>43900</v>
      </c>
      <c r="J42" s="153">
        <v>116.62000000000262</v>
      </c>
      <c r="K42" s="153">
        <f t="shared" si="7"/>
        <v>116.62</v>
      </c>
      <c r="L42" s="153">
        <v>21</v>
      </c>
      <c r="M42" s="153">
        <f t="shared" si="8"/>
        <v>0</v>
      </c>
      <c r="N42" s="146">
        <v>1E-3</v>
      </c>
      <c r="O42" s="146">
        <f t="shared" si="9"/>
        <v>1E-3</v>
      </c>
      <c r="P42" s="146">
        <v>0</v>
      </c>
      <c r="Q42" s="146">
        <f t="shared" si="10"/>
        <v>0</v>
      </c>
      <c r="R42" s="146"/>
      <c r="S42" s="146"/>
      <c r="T42" s="147">
        <v>0.20699999999999999</v>
      </c>
      <c r="U42" s="146">
        <f t="shared" si="11"/>
        <v>0.21</v>
      </c>
      <c r="V42" s="138"/>
      <c r="W42" s="138"/>
      <c r="X42" s="138"/>
      <c r="Y42" s="138"/>
      <c r="Z42" s="138"/>
      <c r="AA42" s="138"/>
      <c r="AB42" s="138"/>
      <c r="AC42" s="138"/>
      <c r="AD42" s="138"/>
      <c r="AE42" s="138" t="s">
        <v>99</v>
      </c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outlineLevel="1" x14ac:dyDescent="0.25">
      <c r="A43" s="139">
        <v>34</v>
      </c>
      <c r="B43" s="139" t="s">
        <v>167</v>
      </c>
      <c r="C43" s="169" t="s">
        <v>168</v>
      </c>
      <c r="D43" s="145" t="s">
        <v>98</v>
      </c>
      <c r="E43" s="151">
        <v>20</v>
      </c>
      <c r="F43" s="153"/>
      <c r="G43" s="153"/>
      <c r="H43" s="153">
        <v>0.26</v>
      </c>
      <c r="I43" s="153">
        <f t="shared" si="6"/>
        <v>5.2</v>
      </c>
      <c r="J43" s="153">
        <v>16.34</v>
      </c>
      <c r="K43" s="153">
        <f t="shared" si="7"/>
        <v>326.8</v>
      </c>
      <c r="L43" s="153">
        <v>21</v>
      </c>
      <c r="M43" s="153">
        <f t="shared" si="8"/>
        <v>0</v>
      </c>
      <c r="N43" s="146">
        <v>0</v>
      </c>
      <c r="O43" s="146">
        <f t="shared" si="9"/>
        <v>0</v>
      </c>
      <c r="P43" s="146">
        <v>0</v>
      </c>
      <c r="Q43" s="146">
        <f t="shared" si="10"/>
        <v>0</v>
      </c>
      <c r="R43" s="146"/>
      <c r="S43" s="146"/>
      <c r="T43" s="147">
        <v>2.9000000000000001E-2</v>
      </c>
      <c r="U43" s="146">
        <f t="shared" si="11"/>
        <v>0.57999999999999996</v>
      </c>
      <c r="V43" s="138"/>
      <c r="W43" s="138"/>
      <c r="X43" s="138"/>
      <c r="Y43" s="138"/>
      <c r="Z43" s="138"/>
      <c r="AA43" s="138"/>
      <c r="AB43" s="138"/>
      <c r="AC43" s="138"/>
      <c r="AD43" s="138"/>
      <c r="AE43" s="138" t="s">
        <v>99</v>
      </c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outlineLevel="1" x14ac:dyDescent="0.25">
      <c r="A44" s="139">
        <v>35</v>
      </c>
      <c r="B44" s="139" t="s">
        <v>169</v>
      </c>
      <c r="C44" s="169" t="s">
        <v>170</v>
      </c>
      <c r="D44" s="145" t="s">
        <v>98</v>
      </c>
      <c r="E44" s="151">
        <v>20</v>
      </c>
      <c r="F44" s="153"/>
      <c r="G44" s="153"/>
      <c r="H44" s="153">
        <v>2.0099999999999998</v>
      </c>
      <c r="I44" s="153">
        <f t="shared" si="6"/>
        <v>40.200000000000003</v>
      </c>
      <c r="J44" s="153">
        <v>34.99</v>
      </c>
      <c r="K44" s="153">
        <f t="shared" si="7"/>
        <v>699.8</v>
      </c>
      <c r="L44" s="153">
        <v>21</v>
      </c>
      <c r="M44" s="153">
        <f t="shared" si="8"/>
        <v>0</v>
      </c>
      <c r="N44" s="146">
        <v>1.0000000000000001E-5</v>
      </c>
      <c r="O44" s="146">
        <f t="shared" si="9"/>
        <v>2.0000000000000001E-4</v>
      </c>
      <c r="P44" s="146">
        <v>0</v>
      </c>
      <c r="Q44" s="146">
        <f t="shared" si="10"/>
        <v>0</v>
      </c>
      <c r="R44" s="146"/>
      <c r="S44" s="146"/>
      <c r="T44" s="147">
        <v>6.2E-2</v>
      </c>
      <c r="U44" s="146">
        <f t="shared" si="11"/>
        <v>1.24</v>
      </c>
      <c r="V44" s="138"/>
      <c r="W44" s="138"/>
      <c r="X44" s="138"/>
      <c r="Y44" s="138"/>
      <c r="Z44" s="138"/>
      <c r="AA44" s="138"/>
      <c r="AB44" s="138"/>
      <c r="AC44" s="138"/>
      <c r="AD44" s="138"/>
      <c r="AE44" s="138" t="s">
        <v>99</v>
      </c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outlineLevel="1" x14ac:dyDescent="0.25">
      <c r="A45" s="139">
        <v>36</v>
      </c>
      <c r="B45" s="139" t="s">
        <v>171</v>
      </c>
      <c r="C45" s="169" t="s">
        <v>172</v>
      </c>
      <c r="D45" s="145" t="s">
        <v>112</v>
      </c>
      <c r="E45" s="151">
        <v>2.8000000000000001E-2</v>
      </c>
      <c r="F45" s="153"/>
      <c r="G45" s="153"/>
      <c r="H45" s="153">
        <v>0</v>
      </c>
      <c r="I45" s="153">
        <f t="shared" si="6"/>
        <v>0</v>
      </c>
      <c r="J45" s="153">
        <v>732</v>
      </c>
      <c r="K45" s="153">
        <f t="shared" si="7"/>
        <v>20.5</v>
      </c>
      <c r="L45" s="153">
        <v>21</v>
      </c>
      <c r="M45" s="153">
        <f t="shared" si="8"/>
        <v>0</v>
      </c>
      <c r="N45" s="146">
        <v>0</v>
      </c>
      <c r="O45" s="146">
        <f t="shared" si="9"/>
        <v>0</v>
      </c>
      <c r="P45" s="146">
        <v>0</v>
      </c>
      <c r="Q45" s="146">
        <f t="shared" si="10"/>
        <v>0</v>
      </c>
      <c r="R45" s="146"/>
      <c r="S45" s="146"/>
      <c r="T45" s="147">
        <v>1.327</v>
      </c>
      <c r="U45" s="146">
        <f t="shared" si="11"/>
        <v>0.04</v>
      </c>
      <c r="V45" s="138"/>
      <c r="W45" s="138"/>
      <c r="X45" s="138"/>
      <c r="Y45" s="138"/>
      <c r="Z45" s="138"/>
      <c r="AA45" s="138"/>
      <c r="AB45" s="138"/>
      <c r="AC45" s="138"/>
      <c r="AD45" s="138"/>
      <c r="AE45" s="138" t="s">
        <v>99</v>
      </c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outlineLevel="1" x14ac:dyDescent="0.25">
      <c r="A46" s="139">
        <v>37</v>
      </c>
      <c r="B46" s="139" t="s">
        <v>173</v>
      </c>
      <c r="C46" s="169" t="s">
        <v>174</v>
      </c>
      <c r="D46" s="145" t="s">
        <v>112</v>
      </c>
      <c r="E46" s="151">
        <v>2.8000000000000001E-2</v>
      </c>
      <c r="F46" s="153"/>
      <c r="G46" s="153"/>
      <c r="H46" s="153">
        <v>0</v>
      </c>
      <c r="I46" s="153">
        <f t="shared" si="6"/>
        <v>0</v>
      </c>
      <c r="J46" s="153">
        <v>543</v>
      </c>
      <c r="K46" s="153">
        <f t="shared" si="7"/>
        <v>15.2</v>
      </c>
      <c r="L46" s="153">
        <v>21</v>
      </c>
      <c r="M46" s="153">
        <f t="shared" si="8"/>
        <v>0</v>
      </c>
      <c r="N46" s="146">
        <v>0</v>
      </c>
      <c r="O46" s="146">
        <f t="shared" si="9"/>
        <v>0</v>
      </c>
      <c r="P46" s="146">
        <v>0</v>
      </c>
      <c r="Q46" s="146">
        <f t="shared" si="10"/>
        <v>0</v>
      </c>
      <c r="R46" s="146"/>
      <c r="S46" s="146"/>
      <c r="T46" s="147">
        <v>1.2190000000000001</v>
      </c>
      <c r="U46" s="146">
        <f t="shared" si="11"/>
        <v>0.03</v>
      </c>
      <c r="V46" s="138"/>
      <c r="W46" s="138"/>
      <c r="X46" s="138"/>
      <c r="Y46" s="138"/>
      <c r="Z46" s="138"/>
      <c r="AA46" s="138"/>
      <c r="AB46" s="138"/>
      <c r="AC46" s="138"/>
      <c r="AD46" s="138"/>
      <c r="AE46" s="138" t="s">
        <v>99</v>
      </c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outlineLevel="1" x14ac:dyDescent="0.25">
      <c r="A47" s="139">
        <v>38</v>
      </c>
      <c r="B47" s="139" t="s">
        <v>175</v>
      </c>
      <c r="C47" s="169" t="s">
        <v>176</v>
      </c>
      <c r="D47" s="145" t="s">
        <v>112</v>
      </c>
      <c r="E47" s="151">
        <v>5.2999999999999999E-2</v>
      </c>
      <c r="F47" s="153"/>
      <c r="G47" s="153"/>
      <c r="H47" s="153">
        <v>0</v>
      </c>
      <c r="I47" s="153">
        <f t="shared" si="6"/>
        <v>0</v>
      </c>
      <c r="J47" s="153">
        <v>2045</v>
      </c>
      <c r="K47" s="153">
        <f t="shared" si="7"/>
        <v>108.39</v>
      </c>
      <c r="L47" s="153">
        <v>21</v>
      </c>
      <c r="M47" s="153">
        <f t="shared" si="8"/>
        <v>0</v>
      </c>
      <c r="N47" s="146">
        <v>0</v>
      </c>
      <c r="O47" s="146">
        <f t="shared" si="9"/>
        <v>0</v>
      </c>
      <c r="P47" s="146">
        <v>0</v>
      </c>
      <c r="Q47" s="146">
        <f t="shared" si="10"/>
        <v>0</v>
      </c>
      <c r="R47" s="146"/>
      <c r="S47" s="146"/>
      <c r="T47" s="147">
        <v>3.379</v>
      </c>
      <c r="U47" s="146">
        <f t="shared" si="11"/>
        <v>0.18</v>
      </c>
      <c r="V47" s="138"/>
      <c r="W47" s="138"/>
      <c r="X47" s="138"/>
      <c r="Y47" s="138"/>
      <c r="Z47" s="138"/>
      <c r="AA47" s="138"/>
      <c r="AB47" s="138"/>
      <c r="AC47" s="138"/>
      <c r="AD47" s="138"/>
      <c r="AE47" s="138" t="s">
        <v>99</v>
      </c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x14ac:dyDescent="0.25">
      <c r="A48" s="140" t="s">
        <v>94</v>
      </c>
      <c r="B48" s="140" t="s">
        <v>61</v>
      </c>
      <c r="C48" s="170" t="s">
        <v>62</v>
      </c>
      <c r="D48" s="148"/>
      <c r="E48" s="152"/>
      <c r="F48" s="154"/>
      <c r="G48" s="154"/>
      <c r="H48" s="154"/>
      <c r="I48" s="154">
        <f>SUM(I49:I77)</f>
        <v>11485.390000000001</v>
      </c>
      <c r="J48" s="154"/>
      <c r="K48" s="154">
        <f>SUM(K49:K77)</f>
        <v>22592.930000000004</v>
      </c>
      <c r="L48" s="154"/>
      <c r="M48" s="154">
        <f>SUM(M49:M77)</f>
        <v>0</v>
      </c>
      <c r="N48" s="149"/>
      <c r="O48" s="149">
        <f>SUM(O49:O77)</f>
        <v>6.4219999999999985E-2</v>
      </c>
      <c r="P48" s="149"/>
      <c r="Q48" s="149">
        <f>SUM(Q49:Q77)</f>
        <v>2.6880000000000001E-2</v>
      </c>
      <c r="R48" s="149"/>
      <c r="S48" s="149"/>
      <c r="T48" s="150"/>
      <c r="U48" s="149">
        <f>SUM(U49:U77)</f>
        <v>11.600000000000001</v>
      </c>
      <c r="AE48" t="s">
        <v>95</v>
      </c>
    </row>
    <row r="49" spans="1:60" outlineLevel="1" x14ac:dyDescent="0.25">
      <c r="A49" s="139">
        <v>39</v>
      </c>
      <c r="B49" s="139" t="s">
        <v>177</v>
      </c>
      <c r="C49" s="169" t="s">
        <v>178</v>
      </c>
      <c r="D49" s="145" t="s">
        <v>98</v>
      </c>
      <c r="E49" s="151">
        <v>0.5</v>
      </c>
      <c r="F49" s="153"/>
      <c r="G49" s="153"/>
      <c r="H49" s="153">
        <v>198.63</v>
      </c>
      <c r="I49" s="153">
        <f t="shared" ref="I49:I77" si="12">ROUND(E49*H49,2)</f>
        <v>99.32</v>
      </c>
      <c r="J49" s="153">
        <v>281.87</v>
      </c>
      <c r="K49" s="153">
        <f t="shared" ref="K49:K77" si="13">ROUND(E49*J49,2)</f>
        <v>140.94</v>
      </c>
      <c r="L49" s="153">
        <v>21</v>
      </c>
      <c r="M49" s="153">
        <f t="shared" ref="M49:M77" si="14">G49*(1+L49/100)</f>
        <v>0</v>
      </c>
      <c r="N49" s="146">
        <v>5.0899999999999999E-3</v>
      </c>
      <c r="O49" s="146">
        <f t="shared" ref="O49:O77" si="15">ROUND(E49*N49,5)</f>
        <v>2.5500000000000002E-3</v>
      </c>
      <c r="P49" s="146">
        <v>0</v>
      </c>
      <c r="Q49" s="146">
        <f t="shared" ref="Q49:Q77" si="16">ROUND(E49*P49,5)</f>
        <v>0</v>
      </c>
      <c r="R49" s="146"/>
      <c r="S49" s="146"/>
      <c r="T49" s="147">
        <v>0.53100000000000003</v>
      </c>
      <c r="U49" s="146">
        <f t="shared" ref="U49:U77" si="17">ROUND(E49*T49,2)</f>
        <v>0.27</v>
      </c>
      <c r="V49" s="138"/>
      <c r="W49" s="138"/>
      <c r="X49" s="138"/>
      <c r="Y49" s="138"/>
      <c r="Z49" s="138"/>
      <c r="AA49" s="138"/>
      <c r="AB49" s="138"/>
      <c r="AC49" s="138"/>
      <c r="AD49" s="138"/>
      <c r="AE49" s="138" t="s">
        <v>99</v>
      </c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outlineLevel="1" x14ac:dyDescent="0.25">
      <c r="A50" s="139">
        <v>40</v>
      </c>
      <c r="B50" s="139" t="s">
        <v>179</v>
      </c>
      <c r="C50" s="169" t="s">
        <v>180</v>
      </c>
      <c r="D50" s="145" t="s">
        <v>98</v>
      </c>
      <c r="E50" s="151">
        <v>1</v>
      </c>
      <c r="F50" s="153"/>
      <c r="G50" s="153"/>
      <c r="H50" s="153">
        <v>238.24</v>
      </c>
      <c r="I50" s="153">
        <f t="shared" si="12"/>
        <v>238.24</v>
      </c>
      <c r="J50" s="153">
        <v>409.76</v>
      </c>
      <c r="K50" s="153">
        <f t="shared" si="13"/>
        <v>409.76</v>
      </c>
      <c r="L50" s="153">
        <v>21</v>
      </c>
      <c r="M50" s="153">
        <f t="shared" si="14"/>
        <v>0</v>
      </c>
      <c r="N50" s="146">
        <v>1.455E-2</v>
      </c>
      <c r="O50" s="146">
        <f t="shared" si="15"/>
        <v>1.455E-2</v>
      </c>
      <c r="P50" s="146">
        <v>0</v>
      </c>
      <c r="Q50" s="146">
        <f t="shared" si="16"/>
        <v>0</v>
      </c>
      <c r="R50" s="146"/>
      <c r="S50" s="146"/>
      <c r="T50" s="147">
        <v>0.78400000000000003</v>
      </c>
      <c r="U50" s="146">
        <f t="shared" si="17"/>
        <v>0.78</v>
      </c>
      <c r="V50" s="138"/>
      <c r="W50" s="138"/>
      <c r="X50" s="138"/>
      <c r="Y50" s="138"/>
      <c r="Z50" s="138"/>
      <c r="AA50" s="138"/>
      <c r="AB50" s="138"/>
      <c r="AC50" s="138"/>
      <c r="AD50" s="138"/>
      <c r="AE50" s="138" t="s">
        <v>99</v>
      </c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outlineLevel="1" x14ac:dyDescent="0.25">
      <c r="A51" s="139">
        <v>41</v>
      </c>
      <c r="B51" s="139" t="s">
        <v>181</v>
      </c>
      <c r="C51" s="169" t="s">
        <v>182</v>
      </c>
      <c r="D51" s="145" t="s">
        <v>98</v>
      </c>
      <c r="E51" s="151">
        <v>0.3</v>
      </c>
      <c r="F51" s="153"/>
      <c r="G51" s="153"/>
      <c r="H51" s="153">
        <v>402.38</v>
      </c>
      <c r="I51" s="153">
        <f t="shared" si="12"/>
        <v>120.71</v>
      </c>
      <c r="J51" s="153">
        <v>430.62</v>
      </c>
      <c r="K51" s="153">
        <f t="shared" si="13"/>
        <v>129.19</v>
      </c>
      <c r="L51" s="153">
        <v>21</v>
      </c>
      <c r="M51" s="153">
        <f t="shared" si="14"/>
        <v>0</v>
      </c>
      <c r="N51" s="146">
        <v>2.1690000000000001E-2</v>
      </c>
      <c r="O51" s="146">
        <f t="shared" si="15"/>
        <v>6.5100000000000002E-3</v>
      </c>
      <c r="P51" s="146">
        <v>0</v>
      </c>
      <c r="Q51" s="146">
        <f t="shared" si="16"/>
        <v>0</v>
      </c>
      <c r="R51" s="146"/>
      <c r="S51" s="146"/>
      <c r="T51" s="147">
        <v>0.79300000000000004</v>
      </c>
      <c r="U51" s="146">
        <f t="shared" si="17"/>
        <v>0.24</v>
      </c>
      <c r="V51" s="138"/>
      <c r="W51" s="138"/>
      <c r="X51" s="138"/>
      <c r="Y51" s="138"/>
      <c r="Z51" s="138"/>
      <c r="AA51" s="138"/>
      <c r="AB51" s="138"/>
      <c r="AC51" s="138"/>
      <c r="AD51" s="138"/>
      <c r="AE51" s="138" t="s">
        <v>99</v>
      </c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outlineLevel="1" x14ac:dyDescent="0.25">
      <c r="A52" s="139">
        <v>42</v>
      </c>
      <c r="B52" s="139" t="s">
        <v>183</v>
      </c>
      <c r="C52" s="169" t="s">
        <v>184</v>
      </c>
      <c r="D52" s="145" t="s">
        <v>98</v>
      </c>
      <c r="E52" s="151">
        <v>2.5</v>
      </c>
      <c r="F52" s="153"/>
      <c r="G52" s="153"/>
      <c r="H52" s="153">
        <v>580.9</v>
      </c>
      <c r="I52" s="153">
        <f t="shared" si="12"/>
        <v>1452.25</v>
      </c>
      <c r="J52" s="153">
        <v>443.1</v>
      </c>
      <c r="K52" s="153">
        <f t="shared" si="13"/>
        <v>1107.75</v>
      </c>
      <c r="L52" s="153">
        <v>21</v>
      </c>
      <c r="M52" s="153">
        <f t="shared" si="14"/>
        <v>0</v>
      </c>
      <c r="N52" s="146">
        <v>1.238E-2</v>
      </c>
      <c r="O52" s="146">
        <f t="shared" si="15"/>
        <v>3.0949999999999998E-2</v>
      </c>
      <c r="P52" s="146">
        <v>0</v>
      </c>
      <c r="Q52" s="146">
        <f t="shared" si="16"/>
        <v>0</v>
      </c>
      <c r="R52" s="146"/>
      <c r="S52" s="146"/>
      <c r="T52" s="147">
        <v>0.80200000000000005</v>
      </c>
      <c r="U52" s="146">
        <f t="shared" si="17"/>
        <v>2.0099999999999998</v>
      </c>
      <c r="V52" s="138"/>
      <c r="W52" s="138"/>
      <c r="X52" s="138"/>
      <c r="Y52" s="138"/>
      <c r="Z52" s="138"/>
      <c r="AA52" s="138"/>
      <c r="AB52" s="138"/>
      <c r="AC52" s="138"/>
      <c r="AD52" s="138"/>
      <c r="AE52" s="138" t="s">
        <v>99</v>
      </c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outlineLevel="1" x14ac:dyDescent="0.25">
      <c r="A53" s="139">
        <v>43</v>
      </c>
      <c r="B53" s="139" t="s">
        <v>185</v>
      </c>
      <c r="C53" s="169" t="s">
        <v>186</v>
      </c>
      <c r="D53" s="145" t="s">
        <v>102</v>
      </c>
      <c r="E53" s="151">
        <v>2</v>
      </c>
      <c r="F53" s="153"/>
      <c r="G53" s="153"/>
      <c r="H53" s="153">
        <v>153.86000000000001</v>
      </c>
      <c r="I53" s="153">
        <f t="shared" si="12"/>
        <v>307.72000000000003</v>
      </c>
      <c r="J53" s="153">
        <v>261.14</v>
      </c>
      <c r="K53" s="153">
        <f t="shared" si="13"/>
        <v>522.28</v>
      </c>
      <c r="L53" s="153">
        <v>21</v>
      </c>
      <c r="M53" s="153">
        <f t="shared" si="14"/>
        <v>0</v>
      </c>
      <c r="N53" s="146">
        <v>1.0399999999999999E-3</v>
      </c>
      <c r="O53" s="146">
        <f t="shared" si="15"/>
        <v>2.0799999999999998E-3</v>
      </c>
      <c r="P53" s="146">
        <v>0</v>
      </c>
      <c r="Q53" s="146">
        <f t="shared" si="16"/>
        <v>0</v>
      </c>
      <c r="R53" s="146"/>
      <c r="S53" s="146"/>
      <c r="T53" s="147">
        <v>0.42399999999999999</v>
      </c>
      <c r="U53" s="146">
        <f t="shared" si="17"/>
        <v>0.85</v>
      </c>
      <c r="V53" s="138"/>
      <c r="W53" s="138"/>
      <c r="X53" s="138"/>
      <c r="Y53" s="138"/>
      <c r="Z53" s="138"/>
      <c r="AA53" s="138"/>
      <c r="AB53" s="138"/>
      <c r="AC53" s="138"/>
      <c r="AD53" s="138"/>
      <c r="AE53" s="138" t="s">
        <v>99</v>
      </c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outlineLevel="1" x14ac:dyDescent="0.25">
      <c r="A54" s="139">
        <v>44</v>
      </c>
      <c r="B54" s="139" t="s">
        <v>187</v>
      </c>
      <c r="C54" s="169" t="s">
        <v>188</v>
      </c>
      <c r="D54" s="145" t="s">
        <v>98</v>
      </c>
      <c r="E54" s="151">
        <v>4</v>
      </c>
      <c r="F54" s="153"/>
      <c r="G54" s="153"/>
      <c r="H54" s="153">
        <v>168.93</v>
      </c>
      <c r="I54" s="153">
        <f t="shared" si="12"/>
        <v>675.72</v>
      </c>
      <c r="J54" s="153">
        <v>19.569999999999993</v>
      </c>
      <c r="K54" s="153">
        <f t="shared" si="13"/>
        <v>78.28</v>
      </c>
      <c r="L54" s="153">
        <v>21</v>
      </c>
      <c r="M54" s="153">
        <f t="shared" si="14"/>
        <v>0</v>
      </c>
      <c r="N54" s="146">
        <v>3.8999999999999999E-4</v>
      </c>
      <c r="O54" s="146">
        <f t="shared" si="15"/>
        <v>1.56E-3</v>
      </c>
      <c r="P54" s="146">
        <v>3.4199999999999999E-3</v>
      </c>
      <c r="Q54" s="146">
        <f t="shared" si="16"/>
        <v>1.3679999999999999E-2</v>
      </c>
      <c r="R54" s="146"/>
      <c r="S54" s="146"/>
      <c r="T54" s="147">
        <v>4.3999999999999997E-2</v>
      </c>
      <c r="U54" s="146">
        <f t="shared" si="17"/>
        <v>0.18</v>
      </c>
      <c r="V54" s="138"/>
      <c r="W54" s="138"/>
      <c r="X54" s="138"/>
      <c r="Y54" s="138"/>
      <c r="Z54" s="138"/>
      <c r="AA54" s="138"/>
      <c r="AB54" s="138"/>
      <c r="AC54" s="138"/>
      <c r="AD54" s="138"/>
      <c r="AE54" s="138" t="s">
        <v>99</v>
      </c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1" x14ac:dyDescent="0.25">
      <c r="A55" s="139">
        <v>45</v>
      </c>
      <c r="B55" s="139" t="s">
        <v>189</v>
      </c>
      <c r="C55" s="169" t="s">
        <v>190</v>
      </c>
      <c r="D55" s="145" t="s">
        <v>102</v>
      </c>
      <c r="E55" s="151">
        <v>1</v>
      </c>
      <c r="F55" s="153"/>
      <c r="G55" s="153"/>
      <c r="H55" s="153">
        <v>147.08000000000001</v>
      </c>
      <c r="I55" s="153">
        <f t="shared" si="12"/>
        <v>147.08000000000001</v>
      </c>
      <c r="J55" s="153">
        <v>141.41999999999999</v>
      </c>
      <c r="K55" s="153">
        <f t="shared" si="13"/>
        <v>141.41999999999999</v>
      </c>
      <c r="L55" s="153">
        <v>21</v>
      </c>
      <c r="M55" s="153">
        <f t="shared" si="14"/>
        <v>0</v>
      </c>
      <c r="N55" s="146">
        <v>5.1000000000000004E-4</v>
      </c>
      <c r="O55" s="146">
        <f t="shared" si="15"/>
        <v>5.1000000000000004E-4</v>
      </c>
      <c r="P55" s="146">
        <v>0</v>
      </c>
      <c r="Q55" s="146">
        <f t="shared" si="16"/>
        <v>0</v>
      </c>
      <c r="R55" s="146"/>
      <c r="S55" s="146"/>
      <c r="T55" s="147">
        <v>0.251</v>
      </c>
      <c r="U55" s="146">
        <f t="shared" si="17"/>
        <v>0.25</v>
      </c>
      <c r="V55" s="138"/>
      <c r="W55" s="138"/>
      <c r="X55" s="138"/>
      <c r="Y55" s="138"/>
      <c r="Z55" s="138"/>
      <c r="AA55" s="138"/>
      <c r="AB55" s="138"/>
      <c r="AC55" s="138"/>
      <c r="AD55" s="138"/>
      <c r="AE55" s="138" t="s">
        <v>99</v>
      </c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outlineLevel="1" x14ac:dyDescent="0.25">
      <c r="A56" s="139">
        <v>46</v>
      </c>
      <c r="B56" s="139" t="s">
        <v>191</v>
      </c>
      <c r="C56" s="169" t="s">
        <v>192</v>
      </c>
      <c r="D56" s="145" t="s">
        <v>102</v>
      </c>
      <c r="E56" s="151">
        <v>1</v>
      </c>
      <c r="F56" s="153"/>
      <c r="G56" s="153"/>
      <c r="H56" s="153">
        <v>288.74</v>
      </c>
      <c r="I56" s="153">
        <f t="shared" si="12"/>
        <v>288.74</v>
      </c>
      <c r="J56" s="153">
        <v>102.25999999999999</v>
      </c>
      <c r="K56" s="153">
        <f t="shared" si="13"/>
        <v>102.26</v>
      </c>
      <c r="L56" s="153">
        <v>21</v>
      </c>
      <c r="M56" s="153">
        <f t="shared" si="14"/>
        <v>0</v>
      </c>
      <c r="N56" s="146">
        <v>2.4000000000000001E-4</v>
      </c>
      <c r="O56" s="146">
        <f t="shared" si="15"/>
        <v>2.4000000000000001E-4</v>
      </c>
      <c r="P56" s="146">
        <v>0</v>
      </c>
      <c r="Q56" s="146">
        <f t="shared" si="16"/>
        <v>0</v>
      </c>
      <c r="R56" s="146"/>
      <c r="S56" s="146"/>
      <c r="T56" s="147">
        <v>0.16600000000000001</v>
      </c>
      <c r="U56" s="146">
        <f t="shared" si="17"/>
        <v>0.17</v>
      </c>
      <c r="V56" s="138"/>
      <c r="W56" s="138"/>
      <c r="X56" s="138"/>
      <c r="Y56" s="138"/>
      <c r="Z56" s="138"/>
      <c r="AA56" s="138"/>
      <c r="AB56" s="138"/>
      <c r="AC56" s="138"/>
      <c r="AD56" s="138"/>
      <c r="AE56" s="138" t="s">
        <v>99</v>
      </c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outlineLevel="1" x14ac:dyDescent="0.25">
      <c r="A57" s="139">
        <v>47</v>
      </c>
      <c r="B57" s="139" t="s">
        <v>193</v>
      </c>
      <c r="C57" s="169" t="s">
        <v>194</v>
      </c>
      <c r="D57" s="145" t="s">
        <v>102</v>
      </c>
      <c r="E57" s="151">
        <v>2</v>
      </c>
      <c r="F57" s="153"/>
      <c r="G57" s="153"/>
      <c r="H57" s="153">
        <v>418.11</v>
      </c>
      <c r="I57" s="153">
        <f t="shared" si="12"/>
        <v>836.22</v>
      </c>
      <c r="J57" s="153">
        <v>126.88999999999999</v>
      </c>
      <c r="K57" s="153">
        <f t="shared" si="13"/>
        <v>253.78</v>
      </c>
      <c r="L57" s="153">
        <v>21</v>
      </c>
      <c r="M57" s="153">
        <f t="shared" si="14"/>
        <v>0</v>
      </c>
      <c r="N57" s="146">
        <v>3.8000000000000002E-4</v>
      </c>
      <c r="O57" s="146">
        <f t="shared" si="15"/>
        <v>7.6000000000000004E-4</v>
      </c>
      <c r="P57" s="146">
        <v>0</v>
      </c>
      <c r="Q57" s="146">
        <f t="shared" si="16"/>
        <v>0</v>
      </c>
      <c r="R57" s="146"/>
      <c r="S57" s="146"/>
      <c r="T57" s="147">
        <v>0.20599999999999999</v>
      </c>
      <c r="U57" s="146">
        <f t="shared" si="17"/>
        <v>0.41</v>
      </c>
      <c r="V57" s="138"/>
      <c r="W57" s="138"/>
      <c r="X57" s="138"/>
      <c r="Y57" s="138"/>
      <c r="Z57" s="138"/>
      <c r="AA57" s="138"/>
      <c r="AB57" s="138"/>
      <c r="AC57" s="138"/>
      <c r="AD57" s="138"/>
      <c r="AE57" s="138" t="s">
        <v>99</v>
      </c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1" x14ac:dyDescent="0.25">
      <c r="A58" s="139">
        <v>48</v>
      </c>
      <c r="B58" s="139" t="s">
        <v>195</v>
      </c>
      <c r="C58" s="169" t="s">
        <v>196</v>
      </c>
      <c r="D58" s="145" t="s">
        <v>102</v>
      </c>
      <c r="E58" s="151">
        <v>1</v>
      </c>
      <c r="F58" s="153"/>
      <c r="G58" s="153"/>
      <c r="H58" s="153">
        <v>277.58</v>
      </c>
      <c r="I58" s="153">
        <f t="shared" si="12"/>
        <v>277.58</v>
      </c>
      <c r="J58" s="153">
        <v>88.920000000000016</v>
      </c>
      <c r="K58" s="153">
        <f t="shared" si="13"/>
        <v>88.92</v>
      </c>
      <c r="L58" s="153">
        <v>21</v>
      </c>
      <c r="M58" s="153">
        <f t="shared" si="14"/>
        <v>0</v>
      </c>
      <c r="N58" s="146">
        <v>2.0000000000000001E-4</v>
      </c>
      <c r="O58" s="146">
        <f t="shared" si="15"/>
        <v>2.0000000000000001E-4</v>
      </c>
      <c r="P58" s="146">
        <v>0</v>
      </c>
      <c r="Q58" s="146">
        <f t="shared" si="16"/>
        <v>0</v>
      </c>
      <c r="R58" s="146"/>
      <c r="S58" s="146"/>
      <c r="T58" s="147">
        <v>0.14499999999999999</v>
      </c>
      <c r="U58" s="146">
        <f t="shared" si="17"/>
        <v>0.15</v>
      </c>
      <c r="V58" s="138"/>
      <c r="W58" s="138"/>
      <c r="X58" s="138"/>
      <c r="Y58" s="138"/>
      <c r="Z58" s="138"/>
      <c r="AA58" s="138"/>
      <c r="AB58" s="138"/>
      <c r="AC58" s="138"/>
      <c r="AD58" s="138"/>
      <c r="AE58" s="138" t="s">
        <v>99</v>
      </c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outlineLevel="1" x14ac:dyDescent="0.25">
      <c r="A59" s="139">
        <v>49</v>
      </c>
      <c r="B59" s="139" t="s">
        <v>197</v>
      </c>
      <c r="C59" s="169" t="s">
        <v>198</v>
      </c>
      <c r="D59" s="145" t="s">
        <v>102</v>
      </c>
      <c r="E59" s="151">
        <v>1</v>
      </c>
      <c r="F59" s="153"/>
      <c r="G59" s="153"/>
      <c r="H59" s="153">
        <v>4500</v>
      </c>
      <c r="I59" s="153">
        <f t="shared" si="12"/>
        <v>4500</v>
      </c>
      <c r="J59" s="153">
        <v>139.82999999999993</v>
      </c>
      <c r="K59" s="153">
        <f t="shared" si="13"/>
        <v>139.83000000000001</v>
      </c>
      <c r="L59" s="153">
        <v>21</v>
      </c>
      <c r="M59" s="153">
        <f t="shared" si="14"/>
        <v>0</v>
      </c>
      <c r="N59" s="146">
        <v>0</v>
      </c>
      <c r="O59" s="146">
        <f t="shared" si="15"/>
        <v>0</v>
      </c>
      <c r="P59" s="146">
        <v>0</v>
      </c>
      <c r="Q59" s="146">
        <f t="shared" si="16"/>
        <v>0</v>
      </c>
      <c r="R59" s="146"/>
      <c r="S59" s="146"/>
      <c r="T59" s="147">
        <v>0.22700000000000001</v>
      </c>
      <c r="U59" s="146">
        <f t="shared" si="17"/>
        <v>0.23</v>
      </c>
      <c r="V59" s="138"/>
      <c r="W59" s="138"/>
      <c r="X59" s="138"/>
      <c r="Y59" s="138"/>
      <c r="Z59" s="138"/>
      <c r="AA59" s="138"/>
      <c r="AB59" s="138"/>
      <c r="AC59" s="138"/>
      <c r="AD59" s="138"/>
      <c r="AE59" s="138" t="s">
        <v>99</v>
      </c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ht="20.399999999999999" outlineLevel="1" x14ac:dyDescent="0.25">
      <c r="A60" s="139">
        <v>50</v>
      </c>
      <c r="B60" s="139" t="s">
        <v>199</v>
      </c>
      <c r="C60" s="169" t="s">
        <v>200</v>
      </c>
      <c r="D60" s="145" t="s">
        <v>102</v>
      </c>
      <c r="E60" s="151">
        <v>1</v>
      </c>
      <c r="F60" s="153"/>
      <c r="G60" s="153"/>
      <c r="H60" s="153">
        <v>2100</v>
      </c>
      <c r="I60" s="153">
        <f t="shared" si="12"/>
        <v>2100</v>
      </c>
      <c r="J60" s="153">
        <v>243.96000000000004</v>
      </c>
      <c r="K60" s="153">
        <f t="shared" si="13"/>
        <v>243.96</v>
      </c>
      <c r="L60" s="153">
        <v>21</v>
      </c>
      <c r="M60" s="153">
        <f t="shared" si="14"/>
        <v>0</v>
      </c>
      <c r="N60" s="146">
        <v>2.97E-3</v>
      </c>
      <c r="O60" s="146">
        <f t="shared" si="15"/>
        <v>2.97E-3</v>
      </c>
      <c r="P60" s="146">
        <v>0</v>
      </c>
      <c r="Q60" s="146">
        <f t="shared" si="16"/>
        <v>0</v>
      </c>
      <c r="R60" s="146"/>
      <c r="S60" s="146"/>
      <c r="T60" s="147">
        <v>0.433</v>
      </c>
      <c r="U60" s="146">
        <f t="shared" si="17"/>
        <v>0.43</v>
      </c>
      <c r="V60" s="138"/>
      <c r="W60" s="138"/>
      <c r="X60" s="138"/>
      <c r="Y60" s="138"/>
      <c r="Z60" s="138"/>
      <c r="AA60" s="138"/>
      <c r="AB60" s="138"/>
      <c r="AC60" s="138"/>
      <c r="AD60" s="138"/>
      <c r="AE60" s="138" t="s">
        <v>99</v>
      </c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outlineLevel="1" x14ac:dyDescent="0.25">
      <c r="A61" s="139">
        <v>51</v>
      </c>
      <c r="B61" s="139" t="s">
        <v>201</v>
      </c>
      <c r="C61" s="169" t="s">
        <v>202</v>
      </c>
      <c r="D61" s="145" t="s">
        <v>102</v>
      </c>
      <c r="E61" s="151">
        <v>6</v>
      </c>
      <c r="F61" s="153"/>
      <c r="G61" s="153"/>
      <c r="H61" s="153">
        <v>64.95</v>
      </c>
      <c r="I61" s="153">
        <f t="shared" si="12"/>
        <v>389.7</v>
      </c>
      <c r="J61" s="153">
        <v>161.55000000000001</v>
      </c>
      <c r="K61" s="153">
        <f t="shared" si="13"/>
        <v>969.3</v>
      </c>
      <c r="L61" s="153">
        <v>21</v>
      </c>
      <c r="M61" s="153">
        <f t="shared" si="14"/>
        <v>0</v>
      </c>
      <c r="N61" s="146">
        <v>1.7000000000000001E-4</v>
      </c>
      <c r="O61" s="146">
        <f t="shared" si="15"/>
        <v>1.0200000000000001E-3</v>
      </c>
      <c r="P61" s="146">
        <v>2.2000000000000001E-3</v>
      </c>
      <c r="Q61" s="146">
        <f t="shared" si="16"/>
        <v>1.32E-2</v>
      </c>
      <c r="R61" s="146"/>
      <c r="S61" s="146"/>
      <c r="T61" s="147">
        <v>0.312</v>
      </c>
      <c r="U61" s="146">
        <f t="shared" si="17"/>
        <v>1.87</v>
      </c>
      <c r="V61" s="138"/>
      <c r="W61" s="138"/>
      <c r="X61" s="138"/>
      <c r="Y61" s="138"/>
      <c r="Z61" s="138"/>
      <c r="AA61" s="138"/>
      <c r="AB61" s="138"/>
      <c r="AC61" s="138"/>
      <c r="AD61" s="138"/>
      <c r="AE61" s="138" t="s">
        <v>99</v>
      </c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outlineLevel="1" x14ac:dyDescent="0.25">
      <c r="A62" s="139">
        <v>52</v>
      </c>
      <c r="B62" s="139" t="s">
        <v>203</v>
      </c>
      <c r="C62" s="169" t="s">
        <v>204</v>
      </c>
      <c r="D62" s="145" t="s">
        <v>98</v>
      </c>
      <c r="E62" s="151">
        <v>4.5</v>
      </c>
      <c r="F62" s="153"/>
      <c r="G62" s="153"/>
      <c r="H62" s="153">
        <v>11.58</v>
      </c>
      <c r="I62" s="153">
        <f t="shared" si="12"/>
        <v>52.11</v>
      </c>
      <c r="J62" s="153">
        <v>49.02</v>
      </c>
      <c r="K62" s="153">
        <f t="shared" si="13"/>
        <v>220.59</v>
      </c>
      <c r="L62" s="153">
        <v>21</v>
      </c>
      <c r="M62" s="153">
        <f t="shared" si="14"/>
        <v>0</v>
      </c>
      <c r="N62" s="146">
        <v>6.9999999999999994E-5</v>
      </c>
      <c r="O62" s="146">
        <f t="shared" si="15"/>
        <v>3.2000000000000003E-4</v>
      </c>
      <c r="P62" s="146">
        <v>0</v>
      </c>
      <c r="Q62" s="146">
        <f t="shared" si="16"/>
        <v>0</v>
      </c>
      <c r="R62" s="146"/>
      <c r="S62" s="146"/>
      <c r="T62" s="147">
        <v>8.6999999999999994E-2</v>
      </c>
      <c r="U62" s="146">
        <f t="shared" si="17"/>
        <v>0.39</v>
      </c>
      <c r="V62" s="138"/>
      <c r="W62" s="138"/>
      <c r="X62" s="138"/>
      <c r="Y62" s="138"/>
      <c r="Z62" s="138"/>
      <c r="AA62" s="138"/>
      <c r="AB62" s="138"/>
      <c r="AC62" s="138"/>
      <c r="AD62" s="138"/>
      <c r="AE62" s="138" t="s">
        <v>99</v>
      </c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</row>
    <row r="63" spans="1:60" outlineLevel="1" x14ac:dyDescent="0.25">
      <c r="A63" s="139">
        <v>53</v>
      </c>
      <c r="B63" s="139" t="s">
        <v>205</v>
      </c>
      <c r="C63" s="169" t="s">
        <v>206</v>
      </c>
      <c r="D63" s="145" t="s">
        <v>102</v>
      </c>
      <c r="E63" s="151">
        <v>13</v>
      </c>
      <c r="F63" s="153"/>
      <c r="G63" s="153"/>
      <c r="H63" s="153">
        <v>0</v>
      </c>
      <c r="I63" s="153">
        <f t="shared" si="12"/>
        <v>0</v>
      </c>
      <c r="J63" s="153">
        <v>39.5</v>
      </c>
      <c r="K63" s="153">
        <f t="shared" si="13"/>
        <v>513.5</v>
      </c>
      <c r="L63" s="153">
        <v>21</v>
      </c>
      <c r="M63" s="153">
        <f t="shared" si="14"/>
        <v>0</v>
      </c>
      <c r="N63" s="146">
        <v>0</v>
      </c>
      <c r="O63" s="146">
        <f t="shared" si="15"/>
        <v>0</v>
      </c>
      <c r="P63" s="146">
        <v>0</v>
      </c>
      <c r="Q63" s="146">
        <f t="shared" si="16"/>
        <v>0</v>
      </c>
      <c r="R63" s="146"/>
      <c r="S63" s="146"/>
      <c r="T63" s="147">
        <v>6.4000000000000001E-2</v>
      </c>
      <c r="U63" s="146">
        <f t="shared" si="17"/>
        <v>0.83</v>
      </c>
      <c r="V63" s="138"/>
      <c r="W63" s="138"/>
      <c r="X63" s="138"/>
      <c r="Y63" s="138"/>
      <c r="Z63" s="138"/>
      <c r="AA63" s="138"/>
      <c r="AB63" s="138"/>
      <c r="AC63" s="138"/>
      <c r="AD63" s="138"/>
      <c r="AE63" s="138" t="s">
        <v>99</v>
      </c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outlineLevel="1" x14ac:dyDescent="0.25">
      <c r="A64" s="139">
        <v>54</v>
      </c>
      <c r="B64" s="139" t="s">
        <v>207</v>
      </c>
      <c r="C64" s="169" t="s">
        <v>208</v>
      </c>
      <c r="D64" s="145" t="s">
        <v>98</v>
      </c>
      <c r="E64" s="151">
        <v>25</v>
      </c>
      <c r="F64" s="153"/>
      <c r="G64" s="153"/>
      <c r="H64" s="153">
        <v>0</v>
      </c>
      <c r="I64" s="153">
        <f t="shared" si="12"/>
        <v>0</v>
      </c>
      <c r="J64" s="153">
        <v>35</v>
      </c>
      <c r="K64" s="153">
        <f t="shared" si="13"/>
        <v>875</v>
      </c>
      <c r="L64" s="153">
        <v>21</v>
      </c>
      <c r="M64" s="153">
        <f t="shared" si="14"/>
        <v>0</v>
      </c>
      <c r="N64" s="146">
        <v>0</v>
      </c>
      <c r="O64" s="146">
        <f t="shared" si="15"/>
        <v>0</v>
      </c>
      <c r="P64" s="146">
        <v>0</v>
      </c>
      <c r="Q64" s="146">
        <f t="shared" si="16"/>
        <v>0</v>
      </c>
      <c r="R64" s="146"/>
      <c r="S64" s="146"/>
      <c r="T64" s="147">
        <v>6.2E-2</v>
      </c>
      <c r="U64" s="146">
        <f t="shared" si="17"/>
        <v>1.55</v>
      </c>
      <c r="V64" s="138"/>
      <c r="W64" s="138"/>
      <c r="X64" s="138"/>
      <c r="Y64" s="138"/>
      <c r="Z64" s="138"/>
      <c r="AA64" s="138"/>
      <c r="AB64" s="138"/>
      <c r="AC64" s="138"/>
      <c r="AD64" s="138"/>
      <c r="AE64" s="138" t="s">
        <v>99</v>
      </c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outlineLevel="1" x14ac:dyDescent="0.25">
      <c r="A65" s="139">
        <v>55</v>
      </c>
      <c r="B65" s="139" t="s">
        <v>209</v>
      </c>
      <c r="C65" s="169" t="s">
        <v>210</v>
      </c>
      <c r="D65" s="145" t="s">
        <v>102</v>
      </c>
      <c r="E65" s="151">
        <v>1</v>
      </c>
      <c r="F65" s="153"/>
      <c r="G65" s="153"/>
      <c r="H65" s="153">
        <v>0</v>
      </c>
      <c r="I65" s="153">
        <f t="shared" si="12"/>
        <v>0</v>
      </c>
      <c r="J65" s="153">
        <v>297</v>
      </c>
      <c r="K65" s="153">
        <f t="shared" si="13"/>
        <v>297</v>
      </c>
      <c r="L65" s="153">
        <v>21</v>
      </c>
      <c r="M65" s="153">
        <f t="shared" si="14"/>
        <v>0</v>
      </c>
      <c r="N65" s="146">
        <v>0</v>
      </c>
      <c r="O65" s="146">
        <f t="shared" si="15"/>
        <v>0</v>
      </c>
      <c r="P65" s="146">
        <v>0</v>
      </c>
      <c r="Q65" s="146">
        <f t="shared" si="16"/>
        <v>0</v>
      </c>
      <c r="R65" s="146"/>
      <c r="S65" s="146"/>
      <c r="T65" s="147">
        <v>0.48199999999999998</v>
      </c>
      <c r="U65" s="146">
        <f t="shared" si="17"/>
        <v>0.48</v>
      </c>
      <c r="V65" s="138"/>
      <c r="W65" s="138"/>
      <c r="X65" s="138"/>
      <c r="Y65" s="138"/>
      <c r="Z65" s="138"/>
      <c r="AA65" s="138"/>
      <c r="AB65" s="138"/>
      <c r="AC65" s="138"/>
      <c r="AD65" s="138"/>
      <c r="AE65" s="138" t="s">
        <v>99</v>
      </c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outlineLevel="1" x14ac:dyDescent="0.25">
      <c r="A66" s="139">
        <v>56</v>
      </c>
      <c r="B66" s="139" t="s">
        <v>211</v>
      </c>
      <c r="C66" s="169" t="s">
        <v>212</v>
      </c>
      <c r="D66" s="145" t="s">
        <v>102</v>
      </c>
      <c r="E66" s="151">
        <v>1</v>
      </c>
      <c r="F66" s="153"/>
      <c r="G66" s="153"/>
      <c r="H66" s="153">
        <v>0</v>
      </c>
      <c r="I66" s="153">
        <f t="shared" si="12"/>
        <v>0</v>
      </c>
      <c r="J66" s="153">
        <v>6000</v>
      </c>
      <c r="K66" s="153">
        <f t="shared" si="13"/>
        <v>6000</v>
      </c>
      <c r="L66" s="153">
        <v>21</v>
      </c>
      <c r="M66" s="153">
        <f t="shared" si="14"/>
        <v>0</v>
      </c>
      <c r="N66" s="146">
        <v>0</v>
      </c>
      <c r="O66" s="146">
        <f t="shared" si="15"/>
        <v>0</v>
      </c>
      <c r="P66" s="146">
        <v>0</v>
      </c>
      <c r="Q66" s="146">
        <f t="shared" si="16"/>
        <v>0</v>
      </c>
      <c r="R66" s="146"/>
      <c r="S66" s="146"/>
      <c r="T66" s="147">
        <v>0</v>
      </c>
      <c r="U66" s="146">
        <f t="shared" si="17"/>
        <v>0</v>
      </c>
      <c r="V66" s="138"/>
      <c r="W66" s="138"/>
      <c r="X66" s="138"/>
      <c r="Y66" s="138"/>
      <c r="Z66" s="138"/>
      <c r="AA66" s="138"/>
      <c r="AB66" s="138"/>
      <c r="AC66" s="138"/>
      <c r="AD66" s="138"/>
      <c r="AE66" s="138" t="s">
        <v>99</v>
      </c>
      <c r="AF66" s="138"/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outlineLevel="1" x14ac:dyDescent="0.25">
      <c r="A67" s="139">
        <v>57</v>
      </c>
      <c r="B67" s="139" t="s">
        <v>213</v>
      </c>
      <c r="C67" s="169" t="s">
        <v>214</v>
      </c>
      <c r="D67" s="145" t="s">
        <v>215</v>
      </c>
      <c r="E67" s="151">
        <v>1</v>
      </c>
      <c r="F67" s="153"/>
      <c r="G67" s="153"/>
      <c r="H67" s="153">
        <v>0</v>
      </c>
      <c r="I67" s="153">
        <f t="shared" si="12"/>
        <v>0</v>
      </c>
      <c r="J67" s="153">
        <v>5000</v>
      </c>
      <c r="K67" s="153">
        <f t="shared" si="13"/>
        <v>5000</v>
      </c>
      <c r="L67" s="153">
        <v>21</v>
      </c>
      <c r="M67" s="153">
        <f t="shared" si="14"/>
        <v>0</v>
      </c>
      <c r="N67" s="146">
        <v>0</v>
      </c>
      <c r="O67" s="146">
        <f t="shared" si="15"/>
        <v>0</v>
      </c>
      <c r="P67" s="146">
        <v>0</v>
      </c>
      <c r="Q67" s="146">
        <f t="shared" si="16"/>
        <v>0</v>
      </c>
      <c r="R67" s="146"/>
      <c r="S67" s="146"/>
      <c r="T67" s="147">
        <v>0</v>
      </c>
      <c r="U67" s="146">
        <f t="shared" si="17"/>
        <v>0</v>
      </c>
      <c r="V67" s="138"/>
      <c r="W67" s="138"/>
      <c r="X67" s="138"/>
      <c r="Y67" s="138"/>
      <c r="Z67" s="138"/>
      <c r="AA67" s="138"/>
      <c r="AB67" s="138"/>
      <c r="AC67" s="138"/>
      <c r="AD67" s="138"/>
      <c r="AE67" s="138" t="s">
        <v>99</v>
      </c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outlineLevel="1" x14ac:dyDescent="0.25">
      <c r="A68" s="139">
        <v>58</v>
      </c>
      <c r="B68" s="139" t="s">
        <v>216</v>
      </c>
      <c r="C68" s="169" t="s">
        <v>217</v>
      </c>
      <c r="D68" s="145" t="s">
        <v>215</v>
      </c>
      <c r="E68" s="151">
        <v>1</v>
      </c>
      <c r="F68" s="153"/>
      <c r="G68" s="153"/>
      <c r="H68" s="153">
        <v>0</v>
      </c>
      <c r="I68" s="153">
        <f t="shared" si="12"/>
        <v>0</v>
      </c>
      <c r="J68" s="153">
        <v>5000</v>
      </c>
      <c r="K68" s="153">
        <f t="shared" si="13"/>
        <v>5000</v>
      </c>
      <c r="L68" s="153">
        <v>21</v>
      </c>
      <c r="M68" s="153">
        <f t="shared" si="14"/>
        <v>0</v>
      </c>
      <c r="N68" s="146">
        <v>0</v>
      </c>
      <c r="O68" s="146">
        <f t="shared" si="15"/>
        <v>0</v>
      </c>
      <c r="P68" s="146">
        <v>0</v>
      </c>
      <c r="Q68" s="146">
        <f t="shared" si="16"/>
        <v>0</v>
      </c>
      <c r="R68" s="146"/>
      <c r="S68" s="146"/>
      <c r="T68" s="147">
        <v>0</v>
      </c>
      <c r="U68" s="146">
        <f t="shared" si="17"/>
        <v>0</v>
      </c>
      <c r="V68" s="138"/>
      <c r="W68" s="138"/>
      <c r="X68" s="138"/>
      <c r="Y68" s="138"/>
      <c r="Z68" s="138"/>
      <c r="AA68" s="138"/>
      <c r="AB68" s="138"/>
      <c r="AC68" s="138"/>
      <c r="AD68" s="138"/>
      <c r="AE68" s="138" t="s">
        <v>99</v>
      </c>
      <c r="AF68" s="138"/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1" x14ac:dyDescent="0.25">
      <c r="A69" s="139">
        <v>59</v>
      </c>
      <c r="B69" s="139" t="s">
        <v>218</v>
      </c>
      <c r="C69" s="169" t="s">
        <v>219</v>
      </c>
      <c r="D69" s="145" t="s">
        <v>112</v>
      </c>
      <c r="E69" s="151">
        <v>6.4000000000000001E-2</v>
      </c>
      <c r="F69" s="153"/>
      <c r="G69" s="153"/>
      <c r="H69" s="153">
        <v>0</v>
      </c>
      <c r="I69" s="153">
        <f t="shared" si="12"/>
        <v>0</v>
      </c>
      <c r="J69" s="153">
        <v>736</v>
      </c>
      <c r="K69" s="153">
        <f t="shared" si="13"/>
        <v>47.1</v>
      </c>
      <c r="L69" s="153">
        <v>21</v>
      </c>
      <c r="M69" s="153">
        <f t="shared" si="14"/>
        <v>0</v>
      </c>
      <c r="N69" s="146">
        <v>0</v>
      </c>
      <c r="O69" s="146">
        <f t="shared" si="15"/>
        <v>0</v>
      </c>
      <c r="P69" s="146">
        <v>0</v>
      </c>
      <c r="Q69" s="146">
        <f t="shared" si="16"/>
        <v>0</v>
      </c>
      <c r="R69" s="146"/>
      <c r="S69" s="146"/>
      <c r="T69" s="147">
        <v>1.333</v>
      </c>
      <c r="U69" s="146">
        <f t="shared" si="17"/>
        <v>0.09</v>
      </c>
      <c r="V69" s="138"/>
      <c r="W69" s="138"/>
      <c r="X69" s="138"/>
      <c r="Y69" s="138"/>
      <c r="Z69" s="138"/>
      <c r="AA69" s="138"/>
      <c r="AB69" s="138"/>
      <c r="AC69" s="138"/>
      <c r="AD69" s="138"/>
      <c r="AE69" s="138" t="s">
        <v>99</v>
      </c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outlineLevel="1" x14ac:dyDescent="0.25">
      <c r="A70" s="139">
        <v>60</v>
      </c>
      <c r="B70" s="139" t="s">
        <v>220</v>
      </c>
      <c r="C70" s="169" t="s">
        <v>221</v>
      </c>
      <c r="D70" s="145" t="s">
        <v>112</v>
      </c>
      <c r="E70" s="151">
        <v>6.4000000000000001E-2</v>
      </c>
      <c r="F70" s="153"/>
      <c r="G70" s="153"/>
      <c r="H70" s="153">
        <v>0</v>
      </c>
      <c r="I70" s="153">
        <f t="shared" si="12"/>
        <v>0</v>
      </c>
      <c r="J70" s="153">
        <v>540</v>
      </c>
      <c r="K70" s="153">
        <f t="shared" si="13"/>
        <v>34.56</v>
      </c>
      <c r="L70" s="153">
        <v>21</v>
      </c>
      <c r="M70" s="153">
        <f t="shared" si="14"/>
        <v>0</v>
      </c>
      <c r="N70" s="146">
        <v>0</v>
      </c>
      <c r="O70" s="146">
        <f t="shared" si="15"/>
        <v>0</v>
      </c>
      <c r="P70" s="146">
        <v>0</v>
      </c>
      <c r="Q70" s="146">
        <f t="shared" si="16"/>
        <v>0</v>
      </c>
      <c r="R70" s="146"/>
      <c r="S70" s="146"/>
      <c r="T70" s="147">
        <v>1.2130000000000001</v>
      </c>
      <c r="U70" s="146">
        <f t="shared" si="17"/>
        <v>0.08</v>
      </c>
      <c r="V70" s="138"/>
      <c r="W70" s="138"/>
      <c r="X70" s="138"/>
      <c r="Y70" s="138"/>
      <c r="Z70" s="138"/>
      <c r="AA70" s="138"/>
      <c r="AB70" s="138"/>
      <c r="AC70" s="138"/>
      <c r="AD70" s="138"/>
      <c r="AE70" s="138" t="s">
        <v>99</v>
      </c>
      <c r="AF70" s="138"/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outlineLevel="1" x14ac:dyDescent="0.25">
      <c r="A71" s="139">
        <v>61</v>
      </c>
      <c r="B71" s="139" t="s">
        <v>222</v>
      </c>
      <c r="C71" s="169" t="s">
        <v>223</v>
      </c>
      <c r="D71" s="145" t="s">
        <v>112</v>
      </c>
      <c r="E71" s="151">
        <v>6.4000000000000001E-2</v>
      </c>
      <c r="F71" s="153"/>
      <c r="G71" s="153"/>
      <c r="H71" s="153">
        <v>0</v>
      </c>
      <c r="I71" s="153">
        <f t="shared" si="12"/>
        <v>0</v>
      </c>
      <c r="J71" s="153">
        <v>2045</v>
      </c>
      <c r="K71" s="153">
        <f t="shared" si="13"/>
        <v>130.88</v>
      </c>
      <c r="L71" s="153">
        <v>21</v>
      </c>
      <c r="M71" s="153">
        <f t="shared" si="14"/>
        <v>0</v>
      </c>
      <c r="N71" s="146">
        <v>0</v>
      </c>
      <c r="O71" s="146">
        <f t="shared" si="15"/>
        <v>0</v>
      </c>
      <c r="P71" s="146">
        <v>0</v>
      </c>
      <c r="Q71" s="146">
        <f t="shared" si="16"/>
        <v>0</v>
      </c>
      <c r="R71" s="146"/>
      <c r="S71" s="146"/>
      <c r="T71" s="147">
        <v>3.379</v>
      </c>
      <c r="U71" s="146">
        <f t="shared" si="17"/>
        <v>0.22</v>
      </c>
      <c r="V71" s="138"/>
      <c r="W71" s="138"/>
      <c r="X71" s="138"/>
      <c r="Y71" s="138"/>
      <c r="Z71" s="138"/>
      <c r="AA71" s="138"/>
      <c r="AB71" s="138"/>
      <c r="AC71" s="138"/>
      <c r="AD71" s="138"/>
      <c r="AE71" s="138" t="s">
        <v>99</v>
      </c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outlineLevel="1" x14ac:dyDescent="0.25">
      <c r="A72" s="139">
        <v>62</v>
      </c>
      <c r="B72" s="139" t="s">
        <v>224</v>
      </c>
      <c r="C72" s="169" t="s">
        <v>225</v>
      </c>
      <c r="D72" s="145" t="s">
        <v>112</v>
      </c>
      <c r="E72" s="151">
        <v>0.05</v>
      </c>
      <c r="F72" s="153"/>
      <c r="G72" s="153"/>
      <c r="H72" s="153">
        <v>0</v>
      </c>
      <c r="I72" s="153">
        <f t="shared" si="12"/>
        <v>0</v>
      </c>
      <c r="J72" s="153">
        <v>484.5</v>
      </c>
      <c r="K72" s="153">
        <f t="shared" si="13"/>
        <v>24.23</v>
      </c>
      <c r="L72" s="153">
        <v>21</v>
      </c>
      <c r="M72" s="153">
        <f t="shared" si="14"/>
        <v>0</v>
      </c>
      <c r="N72" s="146">
        <v>0</v>
      </c>
      <c r="O72" s="146">
        <f t="shared" si="15"/>
        <v>0</v>
      </c>
      <c r="P72" s="146">
        <v>0</v>
      </c>
      <c r="Q72" s="146">
        <f t="shared" si="16"/>
        <v>0</v>
      </c>
      <c r="R72" s="146"/>
      <c r="S72" s="146"/>
      <c r="T72" s="147">
        <v>0.72599999999999998</v>
      </c>
      <c r="U72" s="146">
        <f t="shared" si="17"/>
        <v>0.04</v>
      </c>
      <c r="V72" s="138"/>
      <c r="W72" s="138"/>
      <c r="X72" s="138"/>
      <c r="Y72" s="138"/>
      <c r="Z72" s="138"/>
      <c r="AA72" s="138"/>
      <c r="AB72" s="138"/>
      <c r="AC72" s="138"/>
      <c r="AD72" s="138"/>
      <c r="AE72" s="138" t="s">
        <v>99</v>
      </c>
      <c r="AF72" s="138"/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outlineLevel="1" x14ac:dyDescent="0.25">
      <c r="A73" s="139">
        <v>63</v>
      </c>
      <c r="B73" s="139" t="s">
        <v>226</v>
      </c>
      <c r="C73" s="169" t="s">
        <v>227</v>
      </c>
      <c r="D73" s="145" t="s">
        <v>112</v>
      </c>
      <c r="E73" s="151">
        <v>0.05</v>
      </c>
      <c r="F73" s="153"/>
      <c r="G73" s="153"/>
      <c r="H73" s="153">
        <v>0</v>
      </c>
      <c r="I73" s="153">
        <f t="shared" si="12"/>
        <v>0</v>
      </c>
      <c r="J73" s="153">
        <v>271.5</v>
      </c>
      <c r="K73" s="153">
        <f t="shared" si="13"/>
        <v>13.58</v>
      </c>
      <c r="L73" s="153">
        <v>21</v>
      </c>
      <c r="M73" s="153">
        <f t="shared" si="14"/>
        <v>0</v>
      </c>
      <c r="N73" s="146">
        <v>0</v>
      </c>
      <c r="O73" s="146">
        <f t="shared" si="15"/>
        <v>0</v>
      </c>
      <c r="P73" s="146">
        <v>0</v>
      </c>
      <c r="Q73" s="146">
        <f t="shared" si="16"/>
        <v>0</v>
      </c>
      <c r="R73" s="146"/>
      <c r="S73" s="146"/>
      <c r="T73" s="147">
        <v>0.49</v>
      </c>
      <c r="U73" s="146">
        <f t="shared" si="17"/>
        <v>0.02</v>
      </c>
      <c r="V73" s="138"/>
      <c r="W73" s="138"/>
      <c r="X73" s="138"/>
      <c r="Y73" s="138"/>
      <c r="Z73" s="138"/>
      <c r="AA73" s="138"/>
      <c r="AB73" s="138"/>
      <c r="AC73" s="138"/>
      <c r="AD73" s="138"/>
      <c r="AE73" s="138" t="s">
        <v>99</v>
      </c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outlineLevel="1" x14ac:dyDescent="0.25">
      <c r="A74" s="139">
        <v>64</v>
      </c>
      <c r="B74" s="139" t="s">
        <v>228</v>
      </c>
      <c r="C74" s="169" t="s">
        <v>229</v>
      </c>
      <c r="D74" s="145" t="s">
        <v>112</v>
      </c>
      <c r="E74" s="151">
        <v>0.05</v>
      </c>
      <c r="F74" s="153"/>
      <c r="G74" s="153"/>
      <c r="H74" s="153">
        <v>0</v>
      </c>
      <c r="I74" s="153">
        <f t="shared" si="12"/>
        <v>0</v>
      </c>
      <c r="J74" s="153">
        <v>25</v>
      </c>
      <c r="K74" s="153">
        <f t="shared" si="13"/>
        <v>1.25</v>
      </c>
      <c r="L74" s="153">
        <v>21</v>
      </c>
      <c r="M74" s="153">
        <f t="shared" si="14"/>
        <v>0</v>
      </c>
      <c r="N74" s="146">
        <v>0</v>
      </c>
      <c r="O74" s="146">
        <f t="shared" si="15"/>
        <v>0</v>
      </c>
      <c r="P74" s="146">
        <v>0</v>
      </c>
      <c r="Q74" s="146">
        <f t="shared" si="16"/>
        <v>0</v>
      </c>
      <c r="R74" s="146"/>
      <c r="S74" s="146"/>
      <c r="T74" s="147">
        <v>0</v>
      </c>
      <c r="U74" s="146">
        <f t="shared" si="17"/>
        <v>0</v>
      </c>
      <c r="V74" s="138"/>
      <c r="W74" s="138"/>
      <c r="X74" s="138"/>
      <c r="Y74" s="138"/>
      <c r="Z74" s="138"/>
      <c r="AA74" s="138"/>
      <c r="AB74" s="138"/>
      <c r="AC74" s="138"/>
      <c r="AD74" s="138"/>
      <c r="AE74" s="138" t="s">
        <v>99</v>
      </c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outlineLevel="1" x14ac:dyDescent="0.25">
      <c r="A75" s="139">
        <v>65</v>
      </c>
      <c r="B75" s="139" t="s">
        <v>230</v>
      </c>
      <c r="C75" s="169" t="s">
        <v>231</v>
      </c>
      <c r="D75" s="145" t="s">
        <v>112</v>
      </c>
      <c r="E75" s="151">
        <v>0.05</v>
      </c>
      <c r="F75" s="153"/>
      <c r="G75" s="153"/>
      <c r="H75" s="153">
        <v>0</v>
      </c>
      <c r="I75" s="153">
        <f t="shared" si="12"/>
        <v>0</v>
      </c>
      <c r="J75" s="153">
        <v>383.5</v>
      </c>
      <c r="K75" s="153">
        <f t="shared" si="13"/>
        <v>19.18</v>
      </c>
      <c r="L75" s="153">
        <v>21</v>
      </c>
      <c r="M75" s="153">
        <f t="shared" si="14"/>
        <v>0</v>
      </c>
      <c r="N75" s="146">
        <v>0</v>
      </c>
      <c r="O75" s="146">
        <f t="shared" si="15"/>
        <v>0</v>
      </c>
      <c r="P75" s="146">
        <v>0</v>
      </c>
      <c r="Q75" s="146">
        <f t="shared" si="16"/>
        <v>0</v>
      </c>
      <c r="R75" s="146"/>
      <c r="S75" s="146"/>
      <c r="T75" s="147">
        <v>0.94199999999999995</v>
      </c>
      <c r="U75" s="146">
        <f t="shared" si="17"/>
        <v>0.05</v>
      </c>
      <c r="V75" s="138"/>
      <c r="W75" s="138"/>
      <c r="X75" s="138"/>
      <c r="Y75" s="138"/>
      <c r="Z75" s="138"/>
      <c r="AA75" s="138"/>
      <c r="AB75" s="138"/>
      <c r="AC75" s="138"/>
      <c r="AD75" s="138"/>
      <c r="AE75" s="138" t="s">
        <v>99</v>
      </c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outlineLevel="1" x14ac:dyDescent="0.25">
      <c r="A76" s="139">
        <v>66</v>
      </c>
      <c r="B76" s="139" t="s">
        <v>232</v>
      </c>
      <c r="C76" s="169" t="s">
        <v>233</v>
      </c>
      <c r="D76" s="145" t="s">
        <v>112</v>
      </c>
      <c r="E76" s="151">
        <v>0.05</v>
      </c>
      <c r="F76" s="153"/>
      <c r="G76" s="153"/>
      <c r="H76" s="153">
        <v>0</v>
      </c>
      <c r="I76" s="153">
        <f t="shared" si="12"/>
        <v>0</v>
      </c>
      <c r="J76" s="153">
        <v>42.7</v>
      </c>
      <c r="K76" s="153">
        <f t="shared" si="13"/>
        <v>2.14</v>
      </c>
      <c r="L76" s="153">
        <v>21</v>
      </c>
      <c r="M76" s="153">
        <f t="shared" si="14"/>
        <v>0</v>
      </c>
      <c r="N76" s="146">
        <v>0</v>
      </c>
      <c r="O76" s="146">
        <f t="shared" si="15"/>
        <v>0</v>
      </c>
      <c r="P76" s="146">
        <v>0</v>
      </c>
      <c r="Q76" s="146">
        <f t="shared" si="16"/>
        <v>0</v>
      </c>
      <c r="R76" s="146"/>
      <c r="S76" s="146"/>
      <c r="T76" s="147">
        <v>0.105</v>
      </c>
      <c r="U76" s="146">
        <f t="shared" si="17"/>
        <v>0.01</v>
      </c>
      <c r="V76" s="138"/>
      <c r="W76" s="138"/>
      <c r="X76" s="138"/>
      <c r="Y76" s="138"/>
      <c r="Z76" s="138"/>
      <c r="AA76" s="138"/>
      <c r="AB76" s="138"/>
      <c r="AC76" s="138"/>
      <c r="AD76" s="138"/>
      <c r="AE76" s="138" t="s">
        <v>99</v>
      </c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outlineLevel="1" x14ac:dyDescent="0.25">
      <c r="A77" s="139">
        <v>67</v>
      </c>
      <c r="B77" s="139" t="s">
        <v>234</v>
      </c>
      <c r="C77" s="169" t="s">
        <v>235</v>
      </c>
      <c r="D77" s="145" t="s">
        <v>112</v>
      </c>
      <c r="E77" s="151">
        <v>0.05</v>
      </c>
      <c r="F77" s="153"/>
      <c r="G77" s="153"/>
      <c r="H77" s="153">
        <v>0</v>
      </c>
      <c r="I77" s="153">
        <f t="shared" si="12"/>
        <v>0</v>
      </c>
      <c r="J77" s="153">
        <v>1725</v>
      </c>
      <c r="K77" s="153">
        <f t="shared" si="13"/>
        <v>86.25</v>
      </c>
      <c r="L77" s="153">
        <v>21</v>
      </c>
      <c r="M77" s="153">
        <f t="shared" si="14"/>
        <v>0</v>
      </c>
      <c r="N77" s="146">
        <v>0</v>
      </c>
      <c r="O77" s="146">
        <f t="shared" si="15"/>
        <v>0</v>
      </c>
      <c r="P77" s="146">
        <v>0</v>
      </c>
      <c r="Q77" s="146">
        <f t="shared" si="16"/>
        <v>0</v>
      </c>
      <c r="R77" s="146"/>
      <c r="S77" s="146"/>
      <c r="T77" s="147">
        <v>0</v>
      </c>
      <c r="U77" s="146">
        <f t="shared" si="17"/>
        <v>0</v>
      </c>
      <c r="V77" s="138"/>
      <c r="W77" s="138"/>
      <c r="X77" s="138"/>
      <c r="Y77" s="138"/>
      <c r="Z77" s="138"/>
      <c r="AA77" s="138"/>
      <c r="AB77" s="138"/>
      <c r="AC77" s="138"/>
      <c r="AD77" s="138"/>
      <c r="AE77" s="138" t="s">
        <v>99</v>
      </c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x14ac:dyDescent="0.25">
      <c r="A78" s="140" t="s">
        <v>94</v>
      </c>
      <c r="B78" s="140" t="s">
        <v>63</v>
      </c>
      <c r="C78" s="170" t="s">
        <v>64</v>
      </c>
      <c r="D78" s="148"/>
      <c r="E78" s="152"/>
      <c r="F78" s="154"/>
      <c r="G78" s="154"/>
      <c r="H78" s="154"/>
      <c r="I78" s="154">
        <f>SUM(I79:I161)</f>
        <v>484271.62999999995</v>
      </c>
      <c r="J78" s="154"/>
      <c r="K78" s="154">
        <f>SUM(K79:K161)</f>
        <v>264231.03999999998</v>
      </c>
      <c r="L78" s="154"/>
      <c r="M78" s="154">
        <f>SUM(M79:M161)</f>
        <v>0</v>
      </c>
      <c r="N78" s="149"/>
      <c r="O78" s="149">
        <f>SUM(O79:O161)</f>
        <v>0.99002999999999985</v>
      </c>
      <c r="P78" s="149"/>
      <c r="Q78" s="149">
        <f>SUM(Q79:Q161)</f>
        <v>5.0562000000000005</v>
      </c>
      <c r="R78" s="149"/>
      <c r="S78" s="149"/>
      <c r="T78" s="150"/>
      <c r="U78" s="149">
        <f>SUM(U79:U161)</f>
        <v>294.18999999999994</v>
      </c>
      <c r="AE78" t="s">
        <v>95</v>
      </c>
    </row>
    <row r="79" spans="1:60" ht="20.399999999999999" outlineLevel="1" x14ac:dyDescent="0.25">
      <c r="A79" s="139">
        <v>68</v>
      </c>
      <c r="B79" s="139" t="s">
        <v>236</v>
      </c>
      <c r="C79" s="169" t="s">
        <v>237</v>
      </c>
      <c r="D79" s="145" t="s">
        <v>102</v>
      </c>
      <c r="E79" s="151">
        <v>2</v>
      </c>
      <c r="F79" s="153"/>
      <c r="G79" s="153"/>
      <c r="H79" s="153">
        <v>63000</v>
      </c>
      <c r="I79" s="153">
        <f t="shared" ref="I79:I110" si="18">ROUND(E79*H79,2)</f>
        <v>126000</v>
      </c>
      <c r="J79" s="153">
        <v>0</v>
      </c>
      <c r="K79" s="153">
        <f t="shared" ref="K79:K110" si="19">ROUND(E79*J79,2)</f>
        <v>0</v>
      </c>
      <c r="L79" s="153">
        <v>21</v>
      </c>
      <c r="M79" s="153">
        <f t="shared" ref="M79:M110" si="20">G79*(1+L79/100)</f>
        <v>0</v>
      </c>
      <c r="N79" s="146">
        <v>3.85E-2</v>
      </c>
      <c r="O79" s="146">
        <f t="shared" ref="O79:O110" si="21">ROUND(E79*N79,5)</f>
        <v>7.6999999999999999E-2</v>
      </c>
      <c r="P79" s="146">
        <v>0</v>
      </c>
      <c r="Q79" s="146">
        <f t="shared" ref="Q79:Q110" si="22">ROUND(E79*P79,5)</f>
        <v>0</v>
      </c>
      <c r="R79" s="146"/>
      <c r="S79" s="146"/>
      <c r="T79" s="147">
        <v>0</v>
      </c>
      <c r="U79" s="146">
        <f t="shared" ref="U79:U110" si="23">ROUND(E79*T79,2)</f>
        <v>0</v>
      </c>
      <c r="V79" s="138"/>
      <c r="W79" s="138"/>
      <c r="X79" s="138"/>
      <c r="Y79" s="138"/>
      <c r="Z79" s="138"/>
      <c r="AA79" s="138"/>
      <c r="AB79" s="138"/>
      <c r="AC79" s="138"/>
      <c r="AD79" s="138"/>
      <c r="AE79" s="138" t="s">
        <v>107</v>
      </c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outlineLevel="1" x14ac:dyDescent="0.25">
      <c r="A80" s="139">
        <v>69</v>
      </c>
      <c r="B80" s="139" t="s">
        <v>238</v>
      </c>
      <c r="C80" s="169" t="s">
        <v>239</v>
      </c>
      <c r="D80" s="145" t="s">
        <v>102</v>
      </c>
      <c r="E80" s="151">
        <v>1</v>
      </c>
      <c r="F80" s="153"/>
      <c r="G80" s="153"/>
      <c r="H80" s="153">
        <v>1400</v>
      </c>
      <c r="I80" s="153">
        <f t="shared" si="18"/>
        <v>1400</v>
      </c>
      <c r="J80" s="153">
        <v>0</v>
      </c>
      <c r="K80" s="153">
        <f t="shared" si="19"/>
        <v>0</v>
      </c>
      <c r="L80" s="153">
        <v>21</v>
      </c>
      <c r="M80" s="153">
        <f t="shared" si="20"/>
        <v>0</v>
      </c>
      <c r="N80" s="146">
        <v>1.2E-4</v>
      </c>
      <c r="O80" s="146">
        <f t="shared" si="21"/>
        <v>1.2E-4</v>
      </c>
      <c r="P80" s="146">
        <v>0</v>
      </c>
      <c r="Q80" s="146">
        <f t="shared" si="22"/>
        <v>0</v>
      </c>
      <c r="R80" s="146"/>
      <c r="S80" s="146"/>
      <c r="T80" s="147">
        <v>0</v>
      </c>
      <c r="U80" s="146">
        <f t="shared" si="23"/>
        <v>0</v>
      </c>
      <c r="V80" s="138"/>
      <c r="W80" s="138"/>
      <c r="X80" s="138"/>
      <c r="Y80" s="138"/>
      <c r="Z80" s="138"/>
      <c r="AA80" s="138"/>
      <c r="AB80" s="138"/>
      <c r="AC80" s="138"/>
      <c r="AD80" s="138"/>
      <c r="AE80" s="138" t="s">
        <v>107</v>
      </c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outlineLevel="1" x14ac:dyDescent="0.25">
      <c r="A81" s="139">
        <v>70</v>
      </c>
      <c r="B81" s="139" t="s">
        <v>240</v>
      </c>
      <c r="C81" s="169" t="s">
        <v>241</v>
      </c>
      <c r="D81" s="145" t="s">
        <v>102</v>
      </c>
      <c r="E81" s="151">
        <v>1</v>
      </c>
      <c r="F81" s="153"/>
      <c r="G81" s="153"/>
      <c r="H81" s="153">
        <v>5900</v>
      </c>
      <c r="I81" s="153">
        <f t="shared" si="18"/>
        <v>5900</v>
      </c>
      <c r="J81" s="153">
        <v>0</v>
      </c>
      <c r="K81" s="153">
        <f t="shared" si="19"/>
        <v>0</v>
      </c>
      <c r="L81" s="153">
        <v>21</v>
      </c>
      <c r="M81" s="153">
        <f t="shared" si="20"/>
        <v>0</v>
      </c>
      <c r="N81" s="146">
        <v>2E-3</v>
      </c>
      <c r="O81" s="146">
        <f t="shared" si="21"/>
        <v>2E-3</v>
      </c>
      <c r="P81" s="146">
        <v>0</v>
      </c>
      <c r="Q81" s="146">
        <f t="shared" si="22"/>
        <v>0</v>
      </c>
      <c r="R81" s="146"/>
      <c r="S81" s="146"/>
      <c r="T81" s="147">
        <v>0</v>
      </c>
      <c r="U81" s="146">
        <f t="shared" si="23"/>
        <v>0</v>
      </c>
      <c r="V81" s="138"/>
      <c r="W81" s="138"/>
      <c r="X81" s="138"/>
      <c r="Y81" s="138"/>
      <c r="Z81" s="138"/>
      <c r="AA81" s="138"/>
      <c r="AB81" s="138"/>
      <c r="AC81" s="138"/>
      <c r="AD81" s="138"/>
      <c r="AE81" s="138" t="s">
        <v>107</v>
      </c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outlineLevel="1" x14ac:dyDescent="0.25">
      <c r="A82" s="139">
        <v>71</v>
      </c>
      <c r="B82" s="139" t="s">
        <v>242</v>
      </c>
      <c r="C82" s="169" t="s">
        <v>243</v>
      </c>
      <c r="D82" s="145" t="s">
        <v>215</v>
      </c>
      <c r="E82" s="151">
        <v>2</v>
      </c>
      <c r="F82" s="153"/>
      <c r="G82" s="153"/>
      <c r="H82" s="153">
        <v>313.95</v>
      </c>
      <c r="I82" s="153">
        <f t="shared" si="18"/>
        <v>627.9</v>
      </c>
      <c r="J82" s="153">
        <v>5006.05</v>
      </c>
      <c r="K82" s="153">
        <f t="shared" si="19"/>
        <v>10012.1</v>
      </c>
      <c r="L82" s="153">
        <v>21</v>
      </c>
      <c r="M82" s="153">
        <f t="shared" si="20"/>
        <v>0</v>
      </c>
      <c r="N82" s="146">
        <v>7.3999999999999999E-4</v>
      </c>
      <c r="O82" s="146">
        <f t="shared" si="21"/>
        <v>1.48E-3</v>
      </c>
      <c r="P82" s="146">
        <v>0</v>
      </c>
      <c r="Q82" s="146">
        <f t="shared" si="22"/>
        <v>0</v>
      </c>
      <c r="R82" s="146"/>
      <c r="S82" s="146"/>
      <c r="T82" s="147">
        <v>8.2569999999999997</v>
      </c>
      <c r="U82" s="146">
        <f t="shared" si="23"/>
        <v>16.510000000000002</v>
      </c>
      <c r="V82" s="138"/>
      <c r="W82" s="138"/>
      <c r="X82" s="138"/>
      <c r="Y82" s="138"/>
      <c r="Z82" s="138"/>
      <c r="AA82" s="138"/>
      <c r="AB82" s="138"/>
      <c r="AC82" s="138"/>
      <c r="AD82" s="138"/>
      <c r="AE82" s="138" t="s">
        <v>99</v>
      </c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ht="20.399999999999999" outlineLevel="1" x14ac:dyDescent="0.25">
      <c r="A83" s="139">
        <v>72</v>
      </c>
      <c r="B83" s="139" t="s">
        <v>244</v>
      </c>
      <c r="C83" s="169" t="s">
        <v>245</v>
      </c>
      <c r="D83" s="145" t="s">
        <v>102</v>
      </c>
      <c r="E83" s="151">
        <v>1</v>
      </c>
      <c r="F83" s="153"/>
      <c r="G83" s="153"/>
      <c r="H83" s="153">
        <v>32000</v>
      </c>
      <c r="I83" s="153">
        <f t="shared" si="18"/>
        <v>32000</v>
      </c>
      <c r="J83" s="153">
        <v>0</v>
      </c>
      <c r="K83" s="153">
        <f t="shared" si="19"/>
        <v>0</v>
      </c>
      <c r="L83" s="153">
        <v>21</v>
      </c>
      <c r="M83" s="153">
        <f t="shared" si="20"/>
        <v>0</v>
      </c>
      <c r="N83" s="146">
        <v>9.5000000000000001E-2</v>
      </c>
      <c r="O83" s="146">
        <f t="shared" si="21"/>
        <v>9.5000000000000001E-2</v>
      </c>
      <c r="P83" s="146">
        <v>0</v>
      </c>
      <c r="Q83" s="146">
        <f t="shared" si="22"/>
        <v>0</v>
      </c>
      <c r="R83" s="146"/>
      <c r="S83" s="146"/>
      <c r="T83" s="147">
        <v>0</v>
      </c>
      <c r="U83" s="146">
        <f t="shared" si="23"/>
        <v>0</v>
      </c>
      <c r="V83" s="138"/>
      <c r="W83" s="138"/>
      <c r="X83" s="138"/>
      <c r="Y83" s="138"/>
      <c r="Z83" s="138"/>
      <c r="AA83" s="138"/>
      <c r="AB83" s="138"/>
      <c r="AC83" s="138"/>
      <c r="AD83" s="138"/>
      <c r="AE83" s="138" t="s">
        <v>107</v>
      </c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</row>
    <row r="84" spans="1:60" outlineLevel="1" x14ac:dyDescent="0.25">
      <c r="A84" s="139">
        <v>73</v>
      </c>
      <c r="B84" s="139" t="s">
        <v>246</v>
      </c>
      <c r="C84" s="169" t="s">
        <v>247</v>
      </c>
      <c r="D84" s="145" t="s">
        <v>102</v>
      </c>
      <c r="E84" s="151">
        <v>1</v>
      </c>
      <c r="F84" s="153"/>
      <c r="G84" s="153"/>
      <c r="H84" s="153">
        <v>390</v>
      </c>
      <c r="I84" s="153">
        <f t="shared" si="18"/>
        <v>390</v>
      </c>
      <c r="J84" s="153">
        <v>0</v>
      </c>
      <c r="K84" s="153">
        <f t="shared" si="19"/>
        <v>0</v>
      </c>
      <c r="L84" s="153">
        <v>21</v>
      </c>
      <c r="M84" s="153">
        <f t="shared" si="20"/>
        <v>0</v>
      </c>
      <c r="N84" s="146">
        <v>0</v>
      </c>
      <c r="O84" s="146">
        <f t="shared" si="21"/>
        <v>0</v>
      </c>
      <c r="P84" s="146">
        <v>0</v>
      </c>
      <c r="Q84" s="146">
        <f t="shared" si="22"/>
        <v>0</v>
      </c>
      <c r="R84" s="146"/>
      <c r="S84" s="146"/>
      <c r="T84" s="147">
        <v>0</v>
      </c>
      <c r="U84" s="146">
        <f t="shared" si="23"/>
        <v>0</v>
      </c>
      <c r="V84" s="138"/>
      <c r="W84" s="138"/>
      <c r="X84" s="138"/>
      <c r="Y84" s="138"/>
      <c r="Z84" s="138"/>
      <c r="AA84" s="138"/>
      <c r="AB84" s="138"/>
      <c r="AC84" s="138"/>
      <c r="AD84" s="138"/>
      <c r="AE84" s="138" t="s">
        <v>107</v>
      </c>
      <c r="AF84" s="138"/>
      <c r="AG84" s="138"/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outlineLevel="1" x14ac:dyDescent="0.25">
      <c r="A85" s="139">
        <v>74</v>
      </c>
      <c r="B85" s="139" t="s">
        <v>248</v>
      </c>
      <c r="C85" s="169" t="s">
        <v>249</v>
      </c>
      <c r="D85" s="145" t="s">
        <v>215</v>
      </c>
      <c r="E85" s="151">
        <v>1</v>
      </c>
      <c r="F85" s="153"/>
      <c r="G85" s="153"/>
      <c r="H85" s="153">
        <v>288.70999999999998</v>
      </c>
      <c r="I85" s="153">
        <f t="shared" si="18"/>
        <v>288.70999999999998</v>
      </c>
      <c r="J85" s="153">
        <v>1637.29</v>
      </c>
      <c r="K85" s="153">
        <f t="shared" si="19"/>
        <v>1637.29</v>
      </c>
      <c r="L85" s="153">
        <v>21</v>
      </c>
      <c r="M85" s="153">
        <f t="shared" si="20"/>
        <v>0</v>
      </c>
      <c r="N85" s="146">
        <v>5.1900000000000002E-3</v>
      </c>
      <c r="O85" s="146">
        <f t="shared" si="21"/>
        <v>5.1900000000000002E-3</v>
      </c>
      <c r="P85" s="146">
        <v>0</v>
      </c>
      <c r="Q85" s="146">
        <f t="shared" si="22"/>
        <v>0</v>
      </c>
      <c r="R85" s="146"/>
      <c r="S85" s="146"/>
      <c r="T85" s="147">
        <v>3.0720000000000001</v>
      </c>
      <c r="U85" s="146">
        <f t="shared" si="23"/>
        <v>3.07</v>
      </c>
      <c r="V85" s="138"/>
      <c r="W85" s="138"/>
      <c r="X85" s="138"/>
      <c r="Y85" s="138"/>
      <c r="Z85" s="138"/>
      <c r="AA85" s="138"/>
      <c r="AB85" s="138"/>
      <c r="AC85" s="138"/>
      <c r="AD85" s="138"/>
      <c r="AE85" s="138" t="s">
        <v>99</v>
      </c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ht="20.399999999999999" outlineLevel="1" x14ac:dyDescent="0.25">
      <c r="A86" s="139">
        <v>75</v>
      </c>
      <c r="B86" s="139" t="s">
        <v>250</v>
      </c>
      <c r="C86" s="169" t="s">
        <v>251</v>
      </c>
      <c r="D86" s="145" t="s">
        <v>215</v>
      </c>
      <c r="E86" s="151">
        <v>1</v>
      </c>
      <c r="F86" s="153"/>
      <c r="G86" s="153"/>
      <c r="H86" s="153">
        <v>38000</v>
      </c>
      <c r="I86" s="153">
        <f t="shared" si="18"/>
        <v>38000</v>
      </c>
      <c r="J86" s="153">
        <v>0</v>
      </c>
      <c r="K86" s="153">
        <f t="shared" si="19"/>
        <v>0</v>
      </c>
      <c r="L86" s="153">
        <v>21</v>
      </c>
      <c r="M86" s="153">
        <f t="shared" si="20"/>
        <v>0</v>
      </c>
      <c r="N86" s="146">
        <v>0</v>
      </c>
      <c r="O86" s="146">
        <f t="shared" si="21"/>
        <v>0</v>
      </c>
      <c r="P86" s="146">
        <v>0</v>
      </c>
      <c r="Q86" s="146">
        <f t="shared" si="22"/>
        <v>0</v>
      </c>
      <c r="R86" s="146"/>
      <c r="S86" s="146"/>
      <c r="T86" s="147">
        <v>0</v>
      </c>
      <c r="U86" s="146">
        <f t="shared" si="23"/>
        <v>0</v>
      </c>
      <c r="V86" s="138"/>
      <c r="W86" s="138"/>
      <c r="X86" s="138"/>
      <c r="Y86" s="138"/>
      <c r="Z86" s="138"/>
      <c r="AA86" s="138"/>
      <c r="AB86" s="138"/>
      <c r="AC86" s="138"/>
      <c r="AD86" s="138"/>
      <c r="AE86" s="138" t="s">
        <v>107</v>
      </c>
      <c r="AF86" s="138"/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outlineLevel="1" x14ac:dyDescent="0.25">
      <c r="A87" s="139">
        <v>76</v>
      </c>
      <c r="B87" s="139" t="s">
        <v>252</v>
      </c>
      <c r="C87" s="169" t="s">
        <v>253</v>
      </c>
      <c r="D87" s="145" t="s">
        <v>254</v>
      </c>
      <c r="E87" s="151">
        <v>40</v>
      </c>
      <c r="F87" s="153"/>
      <c r="G87" s="153"/>
      <c r="H87" s="153">
        <v>800</v>
      </c>
      <c r="I87" s="153">
        <f t="shared" si="18"/>
        <v>32000</v>
      </c>
      <c r="J87" s="153">
        <v>0</v>
      </c>
      <c r="K87" s="153">
        <f t="shared" si="19"/>
        <v>0</v>
      </c>
      <c r="L87" s="153">
        <v>21</v>
      </c>
      <c r="M87" s="153">
        <f t="shared" si="20"/>
        <v>0</v>
      </c>
      <c r="N87" s="146">
        <v>0</v>
      </c>
      <c r="O87" s="146">
        <f t="shared" si="21"/>
        <v>0</v>
      </c>
      <c r="P87" s="146">
        <v>0</v>
      </c>
      <c r="Q87" s="146">
        <f t="shared" si="22"/>
        <v>0</v>
      </c>
      <c r="R87" s="146"/>
      <c r="S87" s="146"/>
      <c r="T87" s="147">
        <v>0</v>
      </c>
      <c r="U87" s="146">
        <f t="shared" si="23"/>
        <v>0</v>
      </c>
      <c r="V87" s="138"/>
      <c r="W87" s="138"/>
      <c r="X87" s="138"/>
      <c r="Y87" s="138"/>
      <c r="Z87" s="138"/>
      <c r="AA87" s="138"/>
      <c r="AB87" s="138"/>
      <c r="AC87" s="138"/>
      <c r="AD87" s="138"/>
      <c r="AE87" s="138" t="s">
        <v>107</v>
      </c>
      <c r="AF87" s="138"/>
      <c r="AG87" s="138"/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outlineLevel="1" x14ac:dyDescent="0.25">
      <c r="A88" s="139">
        <v>77</v>
      </c>
      <c r="B88" s="139" t="s">
        <v>255</v>
      </c>
      <c r="C88" s="169" t="s">
        <v>256</v>
      </c>
      <c r="D88" s="145" t="s">
        <v>102</v>
      </c>
      <c r="E88" s="151">
        <v>2</v>
      </c>
      <c r="F88" s="153"/>
      <c r="G88" s="153"/>
      <c r="H88" s="153">
        <v>0</v>
      </c>
      <c r="I88" s="153">
        <f t="shared" si="18"/>
        <v>0</v>
      </c>
      <c r="J88" s="153">
        <v>274</v>
      </c>
      <c r="K88" s="153">
        <f t="shared" si="19"/>
        <v>548</v>
      </c>
      <c r="L88" s="153">
        <v>21</v>
      </c>
      <c r="M88" s="153">
        <f t="shared" si="20"/>
        <v>0</v>
      </c>
      <c r="N88" s="146">
        <v>0</v>
      </c>
      <c r="O88" s="146">
        <f t="shared" si="21"/>
        <v>0</v>
      </c>
      <c r="P88" s="146">
        <v>0</v>
      </c>
      <c r="Q88" s="146">
        <f t="shared" si="22"/>
        <v>0</v>
      </c>
      <c r="R88" s="146"/>
      <c r="S88" s="146"/>
      <c r="T88" s="147">
        <v>0.53</v>
      </c>
      <c r="U88" s="146">
        <f t="shared" si="23"/>
        <v>1.06</v>
      </c>
      <c r="V88" s="138"/>
      <c r="W88" s="138"/>
      <c r="X88" s="138"/>
      <c r="Y88" s="138"/>
      <c r="Z88" s="138"/>
      <c r="AA88" s="138"/>
      <c r="AB88" s="138"/>
      <c r="AC88" s="138"/>
      <c r="AD88" s="138"/>
      <c r="AE88" s="138" t="s">
        <v>99</v>
      </c>
      <c r="AF88" s="138"/>
      <c r="AG88" s="138"/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outlineLevel="1" x14ac:dyDescent="0.25">
      <c r="A89" s="139">
        <v>78</v>
      </c>
      <c r="B89" s="139" t="s">
        <v>257</v>
      </c>
      <c r="C89" s="169" t="s">
        <v>258</v>
      </c>
      <c r="D89" s="145" t="s">
        <v>102</v>
      </c>
      <c r="E89" s="151">
        <v>2</v>
      </c>
      <c r="F89" s="153"/>
      <c r="G89" s="153"/>
      <c r="H89" s="153">
        <v>12.33</v>
      </c>
      <c r="I89" s="153">
        <f t="shared" si="18"/>
        <v>24.66</v>
      </c>
      <c r="J89" s="153">
        <v>2247.67</v>
      </c>
      <c r="K89" s="153">
        <f t="shared" si="19"/>
        <v>4495.34</v>
      </c>
      <c r="L89" s="153">
        <v>21</v>
      </c>
      <c r="M89" s="153">
        <f t="shared" si="20"/>
        <v>0</v>
      </c>
      <c r="N89" s="146">
        <v>1E-4</v>
      </c>
      <c r="O89" s="146">
        <f t="shared" si="21"/>
        <v>2.0000000000000001E-4</v>
      </c>
      <c r="P89" s="146">
        <v>0.17499999999999999</v>
      </c>
      <c r="Q89" s="146">
        <f t="shared" si="22"/>
        <v>0.35</v>
      </c>
      <c r="R89" s="146"/>
      <c r="S89" s="146"/>
      <c r="T89" s="147">
        <v>3.9860000000000002</v>
      </c>
      <c r="U89" s="146">
        <f t="shared" si="23"/>
        <v>7.97</v>
      </c>
      <c r="V89" s="138"/>
      <c r="W89" s="138"/>
      <c r="X89" s="138"/>
      <c r="Y89" s="138"/>
      <c r="Z89" s="138"/>
      <c r="AA89" s="138"/>
      <c r="AB89" s="138"/>
      <c r="AC89" s="138"/>
      <c r="AD89" s="138"/>
      <c r="AE89" s="138" t="s">
        <v>99</v>
      </c>
      <c r="AF89" s="138"/>
      <c r="AG89" s="138"/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outlineLevel="1" x14ac:dyDescent="0.25">
      <c r="A90" s="139">
        <v>79</v>
      </c>
      <c r="B90" s="139" t="s">
        <v>259</v>
      </c>
      <c r="C90" s="169" t="s">
        <v>260</v>
      </c>
      <c r="D90" s="145" t="s">
        <v>102</v>
      </c>
      <c r="E90" s="151">
        <v>1</v>
      </c>
      <c r="F90" s="153"/>
      <c r="G90" s="153"/>
      <c r="H90" s="153">
        <v>0</v>
      </c>
      <c r="I90" s="153">
        <f t="shared" si="18"/>
        <v>0</v>
      </c>
      <c r="J90" s="153">
        <v>388</v>
      </c>
      <c r="K90" s="153">
        <f t="shared" si="19"/>
        <v>388</v>
      </c>
      <c r="L90" s="153">
        <v>21</v>
      </c>
      <c r="M90" s="153">
        <f t="shared" si="20"/>
        <v>0</v>
      </c>
      <c r="N90" s="146">
        <v>0</v>
      </c>
      <c r="O90" s="146">
        <f t="shared" si="21"/>
        <v>0</v>
      </c>
      <c r="P90" s="146">
        <v>0</v>
      </c>
      <c r="Q90" s="146">
        <f t="shared" si="22"/>
        <v>0</v>
      </c>
      <c r="R90" s="146"/>
      <c r="S90" s="146"/>
      <c r="T90" s="147">
        <v>0.75</v>
      </c>
      <c r="U90" s="146">
        <f t="shared" si="23"/>
        <v>0.75</v>
      </c>
      <c r="V90" s="138"/>
      <c r="W90" s="138"/>
      <c r="X90" s="138"/>
      <c r="Y90" s="138"/>
      <c r="Z90" s="138"/>
      <c r="AA90" s="138"/>
      <c r="AB90" s="138"/>
      <c r="AC90" s="138"/>
      <c r="AD90" s="138"/>
      <c r="AE90" s="138" t="s">
        <v>99</v>
      </c>
      <c r="AF90" s="138"/>
      <c r="AG90" s="138"/>
      <c r="AH90" s="138"/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</row>
    <row r="91" spans="1:60" ht="20.399999999999999" outlineLevel="1" x14ac:dyDescent="0.25">
      <c r="A91" s="139">
        <v>80</v>
      </c>
      <c r="B91" s="139" t="s">
        <v>261</v>
      </c>
      <c r="C91" s="169" t="s">
        <v>262</v>
      </c>
      <c r="D91" s="145" t="s">
        <v>215</v>
      </c>
      <c r="E91" s="151">
        <v>1</v>
      </c>
      <c r="F91" s="153"/>
      <c r="G91" s="153"/>
      <c r="H91" s="153">
        <v>0</v>
      </c>
      <c r="I91" s="153">
        <f t="shared" si="18"/>
        <v>0</v>
      </c>
      <c r="J91" s="153">
        <v>324.5</v>
      </c>
      <c r="K91" s="153">
        <f t="shared" si="19"/>
        <v>324.5</v>
      </c>
      <c r="L91" s="153">
        <v>21</v>
      </c>
      <c r="M91" s="153">
        <f t="shared" si="20"/>
        <v>0</v>
      </c>
      <c r="N91" s="146">
        <v>0</v>
      </c>
      <c r="O91" s="146">
        <f t="shared" si="21"/>
        <v>0</v>
      </c>
      <c r="P91" s="146">
        <v>0.312</v>
      </c>
      <c r="Q91" s="146">
        <f t="shared" si="22"/>
        <v>0.312</v>
      </c>
      <c r="R91" s="146"/>
      <c r="S91" s="146"/>
      <c r="T91" s="147">
        <v>0.72899999999999998</v>
      </c>
      <c r="U91" s="146">
        <f t="shared" si="23"/>
        <v>0.73</v>
      </c>
      <c r="V91" s="138"/>
      <c r="W91" s="138"/>
      <c r="X91" s="138"/>
      <c r="Y91" s="138"/>
      <c r="Z91" s="138"/>
      <c r="AA91" s="138"/>
      <c r="AB91" s="138"/>
      <c r="AC91" s="138"/>
      <c r="AD91" s="138"/>
      <c r="AE91" s="138" t="s">
        <v>99</v>
      </c>
      <c r="AF91" s="138"/>
      <c r="AG91" s="138"/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outlineLevel="1" x14ac:dyDescent="0.25">
      <c r="A92" s="139">
        <v>81</v>
      </c>
      <c r="B92" s="139" t="s">
        <v>263</v>
      </c>
      <c r="C92" s="169" t="s">
        <v>264</v>
      </c>
      <c r="D92" s="145" t="s">
        <v>112</v>
      </c>
      <c r="E92" s="151">
        <v>0.18</v>
      </c>
      <c r="F92" s="153"/>
      <c r="G92" s="153"/>
      <c r="H92" s="153">
        <v>0</v>
      </c>
      <c r="I92" s="153">
        <f t="shared" si="18"/>
        <v>0</v>
      </c>
      <c r="J92" s="153">
        <v>5210</v>
      </c>
      <c r="K92" s="153">
        <f t="shared" si="19"/>
        <v>937.8</v>
      </c>
      <c r="L92" s="153">
        <v>21</v>
      </c>
      <c r="M92" s="153">
        <f t="shared" si="20"/>
        <v>0</v>
      </c>
      <c r="N92" s="146">
        <v>0</v>
      </c>
      <c r="O92" s="146">
        <f t="shared" si="21"/>
        <v>0</v>
      </c>
      <c r="P92" s="146">
        <v>0</v>
      </c>
      <c r="Q92" s="146">
        <f t="shared" si="22"/>
        <v>0</v>
      </c>
      <c r="R92" s="146"/>
      <c r="S92" s="146"/>
      <c r="T92" s="147">
        <v>10.582000000000001</v>
      </c>
      <c r="U92" s="146">
        <f t="shared" si="23"/>
        <v>1.9</v>
      </c>
      <c r="V92" s="138"/>
      <c r="W92" s="138"/>
      <c r="X92" s="138"/>
      <c r="Y92" s="138"/>
      <c r="Z92" s="138"/>
      <c r="AA92" s="138"/>
      <c r="AB92" s="138"/>
      <c r="AC92" s="138"/>
      <c r="AD92" s="138"/>
      <c r="AE92" s="138" t="s">
        <v>99</v>
      </c>
      <c r="AF92" s="138"/>
      <c r="AG92" s="138"/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outlineLevel="1" x14ac:dyDescent="0.25">
      <c r="A93" s="139">
        <v>82</v>
      </c>
      <c r="B93" s="139" t="s">
        <v>265</v>
      </c>
      <c r="C93" s="169" t="s">
        <v>266</v>
      </c>
      <c r="D93" s="145" t="s">
        <v>112</v>
      </c>
      <c r="E93" s="151">
        <v>0.18</v>
      </c>
      <c r="F93" s="153"/>
      <c r="G93" s="153"/>
      <c r="H93" s="153">
        <v>0</v>
      </c>
      <c r="I93" s="153">
        <f t="shared" si="18"/>
        <v>0</v>
      </c>
      <c r="J93" s="153">
        <v>1660</v>
      </c>
      <c r="K93" s="153">
        <f t="shared" si="19"/>
        <v>298.8</v>
      </c>
      <c r="L93" s="153">
        <v>21</v>
      </c>
      <c r="M93" s="153">
        <f t="shared" si="20"/>
        <v>0</v>
      </c>
      <c r="N93" s="146">
        <v>0</v>
      </c>
      <c r="O93" s="146">
        <f t="shared" si="21"/>
        <v>0</v>
      </c>
      <c r="P93" s="146">
        <v>0</v>
      </c>
      <c r="Q93" s="146">
        <f t="shared" si="22"/>
        <v>0</v>
      </c>
      <c r="R93" s="146"/>
      <c r="S93" s="146"/>
      <c r="T93" s="147">
        <v>1.1830000000000001</v>
      </c>
      <c r="U93" s="146">
        <f t="shared" si="23"/>
        <v>0.21</v>
      </c>
      <c r="V93" s="138"/>
      <c r="W93" s="138"/>
      <c r="X93" s="138"/>
      <c r="Y93" s="138"/>
      <c r="Z93" s="138"/>
      <c r="AA93" s="138"/>
      <c r="AB93" s="138"/>
      <c r="AC93" s="138"/>
      <c r="AD93" s="138"/>
      <c r="AE93" s="138" t="s">
        <v>99</v>
      </c>
      <c r="AF93" s="138"/>
      <c r="AG93" s="138"/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</row>
    <row r="94" spans="1:60" outlineLevel="1" x14ac:dyDescent="0.25">
      <c r="A94" s="139">
        <v>83</v>
      </c>
      <c r="B94" s="139" t="s">
        <v>267</v>
      </c>
      <c r="C94" s="169" t="s">
        <v>268</v>
      </c>
      <c r="D94" s="145" t="s">
        <v>112</v>
      </c>
      <c r="E94" s="151">
        <v>8.14</v>
      </c>
      <c r="F94" s="153"/>
      <c r="G94" s="153"/>
      <c r="H94" s="153">
        <v>0</v>
      </c>
      <c r="I94" s="153">
        <f t="shared" si="18"/>
        <v>0</v>
      </c>
      <c r="J94" s="153">
        <v>5615</v>
      </c>
      <c r="K94" s="153">
        <f t="shared" si="19"/>
        <v>45706.1</v>
      </c>
      <c r="L94" s="153">
        <v>21</v>
      </c>
      <c r="M94" s="153">
        <f t="shared" si="20"/>
        <v>0</v>
      </c>
      <c r="N94" s="146">
        <v>0</v>
      </c>
      <c r="O94" s="146">
        <f t="shared" si="21"/>
        <v>0</v>
      </c>
      <c r="P94" s="146">
        <v>0</v>
      </c>
      <c r="Q94" s="146">
        <f t="shared" si="22"/>
        <v>0</v>
      </c>
      <c r="R94" s="146"/>
      <c r="S94" s="146"/>
      <c r="T94" s="147">
        <v>11.403</v>
      </c>
      <c r="U94" s="146">
        <f t="shared" si="23"/>
        <v>92.82</v>
      </c>
      <c r="V94" s="138"/>
      <c r="W94" s="138"/>
      <c r="X94" s="138"/>
      <c r="Y94" s="138"/>
      <c r="Z94" s="138"/>
      <c r="AA94" s="138"/>
      <c r="AB94" s="138"/>
      <c r="AC94" s="138"/>
      <c r="AD94" s="138"/>
      <c r="AE94" s="138" t="s">
        <v>99</v>
      </c>
      <c r="AF94" s="138"/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ht="20.399999999999999" outlineLevel="1" x14ac:dyDescent="0.25">
      <c r="A95" s="139">
        <v>84</v>
      </c>
      <c r="B95" s="139" t="s">
        <v>269</v>
      </c>
      <c r="C95" s="169" t="s">
        <v>270</v>
      </c>
      <c r="D95" s="145" t="s">
        <v>215</v>
      </c>
      <c r="E95" s="151">
        <v>1</v>
      </c>
      <c r="F95" s="153"/>
      <c r="G95" s="153"/>
      <c r="H95" s="153">
        <v>10100</v>
      </c>
      <c r="I95" s="153">
        <f t="shared" si="18"/>
        <v>10100</v>
      </c>
      <c r="J95" s="153">
        <v>309.8700000000008</v>
      </c>
      <c r="K95" s="153">
        <f t="shared" si="19"/>
        <v>309.87</v>
      </c>
      <c r="L95" s="153">
        <v>21</v>
      </c>
      <c r="M95" s="153">
        <f t="shared" si="20"/>
        <v>0</v>
      </c>
      <c r="N95" s="146">
        <v>3.5100000000000001E-3</v>
      </c>
      <c r="O95" s="146">
        <f t="shared" si="21"/>
        <v>3.5100000000000001E-3</v>
      </c>
      <c r="P95" s="146">
        <v>0</v>
      </c>
      <c r="Q95" s="146">
        <f t="shared" si="22"/>
        <v>0</v>
      </c>
      <c r="R95" s="146"/>
      <c r="S95" s="146"/>
      <c r="T95" s="147">
        <v>0.55000000000000004</v>
      </c>
      <c r="U95" s="146">
        <f t="shared" si="23"/>
        <v>0.55000000000000004</v>
      </c>
      <c r="V95" s="138"/>
      <c r="W95" s="138"/>
      <c r="X95" s="138"/>
      <c r="Y95" s="138"/>
      <c r="Z95" s="138"/>
      <c r="AA95" s="138"/>
      <c r="AB95" s="138"/>
      <c r="AC95" s="138"/>
      <c r="AD95" s="138"/>
      <c r="AE95" s="138" t="s">
        <v>99</v>
      </c>
      <c r="AF95" s="138"/>
      <c r="AG95" s="138"/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</row>
    <row r="96" spans="1:60" ht="20.399999999999999" outlineLevel="1" x14ac:dyDescent="0.25">
      <c r="A96" s="139">
        <v>85</v>
      </c>
      <c r="B96" s="139" t="s">
        <v>271</v>
      </c>
      <c r="C96" s="169" t="s">
        <v>272</v>
      </c>
      <c r="D96" s="145" t="s">
        <v>215</v>
      </c>
      <c r="E96" s="151">
        <v>1</v>
      </c>
      <c r="F96" s="153"/>
      <c r="G96" s="153"/>
      <c r="H96" s="153">
        <v>11600</v>
      </c>
      <c r="I96" s="153">
        <f t="shared" si="18"/>
        <v>11600</v>
      </c>
      <c r="J96" s="153">
        <v>309.8700000000008</v>
      </c>
      <c r="K96" s="153">
        <f t="shared" si="19"/>
        <v>309.87</v>
      </c>
      <c r="L96" s="153">
        <v>21</v>
      </c>
      <c r="M96" s="153">
        <f t="shared" si="20"/>
        <v>0</v>
      </c>
      <c r="N96" s="146">
        <v>3.5100000000000001E-3</v>
      </c>
      <c r="O96" s="146">
        <f t="shared" si="21"/>
        <v>3.5100000000000001E-3</v>
      </c>
      <c r="P96" s="146">
        <v>0</v>
      </c>
      <c r="Q96" s="146">
        <f t="shared" si="22"/>
        <v>0</v>
      </c>
      <c r="R96" s="146"/>
      <c r="S96" s="146"/>
      <c r="T96" s="147">
        <v>0.55000000000000004</v>
      </c>
      <c r="U96" s="146">
        <f t="shared" si="23"/>
        <v>0.55000000000000004</v>
      </c>
      <c r="V96" s="138"/>
      <c r="W96" s="138"/>
      <c r="X96" s="138"/>
      <c r="Y96" s="138"/>
      <c r="Z96" s="138"/>
      <c r="AA96" s="138"/>
      <c r="AB96" s="138"/>
      <c r="AC96" s="138"/>
      <c r="AD96" s="138"/>
      <c r="AE96" s="138" t="s">
        <v>99</v>
      </c>
      <c r="AF96" s="138"/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ht="20.399999999999999" outlineLevel="1" x14ac:dyDescent="0.25">
      <c r="A97" s="139">
        <v>86</v>
      </c>
      <c r="B97" s="139" t="s">
        <v>273</v>
      </c>
      <c r="C97" s="169" t="s">
        <v>274</v>
      </c>
      <c r="D97" s="145" t="s">
        <v>215</v>
      </c>
      <c r="E97" s="151">
        <v>1</v>
      </c>
      <c r="F97" s="153"/>
      <c r="G97" s="153"/>
      <c r="H97" s="153">
        <v>11600</v>
      </c>
      <c r="I97" s="153">
        <f t="shared" si="18"/>
        <v>11600</v>
      </c>
      <c r="J97" s="153">
        <v>309.8700000000008</v>
      </c>
      <c r="K97" s="153">
        <f t="shared" si="19"/>
        <v>309.87</v>
      </c>
      <c r="L97" s="153">
        <v>21</v>
      </c>
      <c r="M97" s="153">
        <f t="shared" si="20"/>
        <v>0</v>
      </c>
      <c r="N97" s="146">
        <v>3.5100000000000001E-3</v>
      </c>
      <c r="O97" s="146">
        <f t="shared" si="21"/>
        <v>3.5100000000000001E-3</v>
      </c>
      <c r="P97" s="146">
        <v>0</v>
      </c>
      <c r="Q97" s="146">
        <f t="shared" si="22"/>
        <v>0</v>
      </c>
      <c r="R97" s="146"/>
      <c r="S97" s="146"/>
      <c r="T97" s="147">
        <v>0.55000000000000004</v>
      </c>
      <c r="U97" s="146">
        <f t="shared" si="23"/>
        <v>0.55000000000000004</v>
      </c>
      <c r="V97" s="138"/>
      <c r="W97" s="138"/>
      <c r="X97" s="138"/>
      <c r="Y97" s="138"/>
      <c r="Z97" s="138"/>
      <c r="AA97" s="138"/>
      <c r="AB97" s="138"/>
      <c r="AC97" s="138"/>
      <c r="AD97" s="138"/>
      <c r="AE97" s="138" t="s">
        <v>99</v>
      </c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</row>
    <row r="98" spans="1:60" ht="20.399999999999999" outlineLevel="1" x14ac:dyDescent="0.25">
      <c r="A98" s="139">
        <v>87</v>
      </c>
      <c r="B98" s="139" t="s">
        <v>275</v>
      </c>
      <c r="C98" s="169" t="s">
        <v>276</v>
      </c>
      <c r="D98" s="145" t="s">
        <v>215</v>
      </c>
      <c r="E98" s="151">
        <v>1</v>
      </c>
      <c r="F98" s="153"/>
      <c r="G98" s="153"/>
      <c r="H98" s="153">
        <v>10100</v>
      </c>
      <c r="I98" s="153">
        <f t="shared" si="18"/>
        <v>10100</v>
      </c>
      <c r="J98" s="153">
        <v>309.8700000000008</v>
      </c>
      <c r="K98" s="153">
        <f t="shared" si="19"/>
        <v>309.87</v>
      </c>
      <c r="L98" s="153">
        <v>21</v>
      </c>
      <c r="M98" s="153">
        <f t="shared" si="20"/>
        <v>0</v>
      </c>
      <c r="N98" s="146">
        <v>3.5100000000000001E-3</v>
      </c>
      <c r="O98" s="146">
        <f t="shared" si="21"/>
        <v>3.5100000000000001E-3</v>
      </c>
      <c r="P98" s="146">
        <v>0</v>
      </c>
      <c r="Q98" s="146">
        <f t="shared" si="22"/>
        <v>0</v>
      </c>
      <c r="R98" s="146"/>
      <c r="S98" s="146"/>
      <c r="T98" s="147">
        <v>0.55000000000000004</v>
      </c>
      <c r="U98" s="146">
        <f t="shared" si="23"/>
        <v>0.55000000000000004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 t="s">
        <v>99</v>
      </c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</row>
    <row r="99" spans="1:60" ht="20.399999999999999" outlineLevel="1" x14ac:dyDescent="0.25">
      <c r="A99" s="139">
        <v>88</v>
      </c>
      <c r="B99" s="139" t="s">
        <v>277</v>
      </c>
      <c r="C99" s="169" t="s">
        <v>278</v>
      </c>
      <c r="D99" s="145" t="s">
        <v>215</v>
      </c>
      <c r="E99" s="151">
        <v>1</v>
      </c>
      <c r="F99" s="153"/>
      <c r="G99" s="153"/>
      <c r="H99" s="153">
        <v>10100</v>
      </c>
      <c r="I99" s="153">
        <f t="shared" si="18"/>
        <v>10100</v>
      </c>
      <c r="J99" s="153">
        <v>309.8700000000008</v>
      </c>
      <c r="K99" s="153">
        <f t="shared" si="19"/>
        <v>309.87</v>
      </c>
      <c r="L99" s="153">
        <v>21</v>
      </c>
      <c r="M99" s="153">
        <f t="shared" si="20"/>
        <v>0</v>
      </c>
      <c r="N99" s="146">
        <v>3.5100000000000001E-3</v>
      </c>
      <c r="O99" s="146">
        <f t="shared" si="21"/>
        <v>3.5100000000000001E-3</v>
      </c>
      <c r="P99" s="146">
        <v>0</v>
      </c>
      <c r="Q99" s="146">
        <f t="shared" si="22"/>
        <v>0</v>
      </c>
      <c r="R99" s="146"/>
      <c r="S99" s="146"/>
      <c r="T99" s="147">
        <v>0.55000000000000004</v>
      </c>
      <c r="U99" s="146">
        <f t="shared" si="23"/>
        <v>0.55000000000000004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 t="s">
        <v>99</v>
      </c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outlineLevel="1" x14ac:dyDescent="0.25">
      <c r="A100" s="139">
        <v>89</v>
      </c>
      <c r="B100" s="139" t="s">
        <v>279</v>
      </c>
      <c r="C100" s="169" t="s">
        <v>280</v>
      </c>
      <c r="D100" s="145" t="s">
        <v>102</v>
      </c>
      <c r="E100" s="151">
        <v>1</v>
      </c>
      <c r="F100" s="153"/>
      <c r="G100" s="153"/>
      <c r="H100" s="153">
        <v>2125</v>
      </c>
      <c r="I100" s="153">
        <f t="shared" si="18"/>
        <v>2125</v>
      </c>
      <c r="J100" s="153">
        <v>0</v>
      </c>
      <c r="K100" s="153">
        <f t="shared" si="19"/>
        <v>0</v>
      </c>
      <c r="L100" s="153">
        <v>21</v>
      </c>
      <c r="M100" s="153">
        <f t="shared" si="20"/>
        <v>0</v>
      </c>
      <c r="N100" s="146">
        <v>5.1000000000000004E-3</v>
      </c>
      <c r="O100" s="146">
        <f t="shared" si="21"/>
        <v>5.1000000000000004E-3</v>
      </c>
      <c r="P100" s="146">
        <v>0</v>
      </c>
      <c r="Q100" s="146">
        <f t="shared" si="22"/>
        <v>0</v>
      </c>
      <c r="R100" s="146"/>
      <c r="S100" s="146"/>
      <c r="T100" s="147">
        <v>0</v>
      </c>
      <c r="U100" s="146">
        <f t="shared" si="23"/>
        <v>0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 t="s">
        <v>107</v>
      </c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ht="20.399999999999999" outlineLevel="1" x14ac:dyDescent="0.25">
      <c r="A101" s="139">
        <v>90</v>
      </c>
      <c r="B101" s="139" t="s">
        <v>281</v>
      </c>
      <c r="C101" s="169" t="s">
        <v>282</v>
      </c>
      <c r="D101" s="145" t="s">
        <v>102</v>
      </c>
      <c r="E101" s="151">
        <v>1</v>
      </c>
      <c r="F101" s="153"/>
      <c r="G101" s="153"/>
      <c r="H101" s="153">
        <v>40000</v>
      </c>
      <c r="I101" s="153">
        <f t="shared" si="18"/>
        <v>40000</v>
      </c>
      <c r="J101" s="153">
        <v>1875.6299999999974</v>
      </c>
      <c r="K101" s="153">
        <f t="shared" si="19"/>
        <v>1875.63</v>
      </c>
      <c r="L101" s="153">
        <v>21</v>
      </c>
      <c r="M101" s="153">
        <f t="shared" si="20"/>
        <v>0</v>
      </c>
      <c r="N101" s="146">
        <v>7.7950000000000005E-2</v>
      </c>
      <c r="O101" s="146">
        <f t="shared" si="21"/>
        <v>7.7950000000000005E-2</v>
      </c>
      <c r="P101" s="146">
        <v>0</v>
      </c>
      <c r="Q101" s="146">
        <f t="shared" si="22"/>
        <v>0</v>
      </c>
      <c r="R101" s="146"/>
      <c r="S101" s="146"/>
      <c r="T101" s="147">
        <v>3.4119999999999999</v>
      </c>
      <c r="U101" s="146">
        <f t="shared" si="23"/>
        <v>3.41</v>
      </c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 t="s">
        <v>99</v>
      </c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ht="20.399999999999999" outlineLevel="1" x14ac:dyDescent="0.25">
      <c r="A102" s="139">
        <v>91</v>
      </c>
      <c r="B102" s="139" t="s">
        <v>283</v>
      </c>
      <c r="C102" s="169" t="s">
        <v>284</v>
      </c>
      <c r="D102" s="145" t="s">
        <v>102</v>
      </c>
      <c r="E102" s="151">
        <v>1</v>
      </c>
      <c r="F102" s="153"/>
      <c r="G102" s="153"/>
      <c r="H102" s="153">
        <v>15930</v>
      </c>
      <c r="I102" s="153">
        <f t="shared" si="18"/>
        <v>15930</v>
      </c>
      <c r="J102" s="153">
        <v>3240</v>
      </c>
      <c r="K102" s="153">
        <f t="shared" si="19"/>
        <v>3240</v>
      </c>
      <c r="L102" s="153">
        <v>21</v>
      </c>
      <c r="M102" s="153">
        <f t="shared" si="20"/>
        <v>0</v>
      </c>
      <c r="N102" s="146">
        <v>0.02</v>
      </c>
      <c r="O102" s="146">
        <f t="shared" si="21"/>
        <v>0.02</v>
      </c>
      <c r="P102" s="146">
        <v>0</v>
      </c>
      <c r="Q102" s="146">
        <f t="shared" si="22"/>
        <v>0</v>
      </c>
      <c r="R102" s="146"/>
      <c r="S102" s="146"/>
      <c r="T102" s="147">
        <v>0</v>
      </c>
      <c r="U102" s="146">
        <f t="shared" si="23"/>
        <v>0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 t="s">
        <v>107</v>
      </c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outlineLevel="1" x14ac:dyDescent="0.25">
      <c r="A103" s="139">
        <v>92</v>
      </c>
      <c r="B103" s="139" t="s">
        <v>285</v>
      </c>
      <c r="C103" s="169" t="s">
        <v>286</v>
      </c>
      <c r="D103" s="145" t="s">
        <v>102</v>
      </c>
      <c r="E103" s="151">
        <v>20</v>
      </c>
      <c r="F103" s="153"/>
      <c r="G103" s="153"/>
      <c r="H103" s="153">
        <v>97.79</v>
      </c>
      <c r="I103" s="153">
        <f t="shared" si="18"/>
        <v>1955.8</v>
      </c>
      <c r="J103" s="153">
        <v>52.209999999999994</v>
      </c>
      <c r="K103" s="153">
        <f t="shared" si="19"/>
        <v>1044.2</v>
      </c>
      <c r="L103" s="153">
        <v>21</v>
      </c>
      <c r="M103" s="153">
        <f t="shared" si="20"/>
        <v>0</v>
      </c>
      <c r="N103" s="146">
        <v>1.1299999999999999E-3</v>
      </c>
      <c r="O103" s="146">
        <f t="shared" si="21"/>
        <v>2.2599999999999999E-2</v>
      </c>
      <c r="P103" s="146">
        <v>0</v>
      </c>
      <c r="Q103" s="146">
        <f t="shared" si="22"/>
        <v>0</v>
      </c>
      <c r="R103" s="146"/>
      <c r="S103" s="146"/>
      <c r="T103" s="147">
        <v>0.114</v>
      </c>
      <c r="U103" s="146">
        <f t="shared" si="23"/>
        <v>2.2799999999999998</v>
      </c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 t="s">
        <v>99</v>
      </c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outlineLevel="1" x14ac:dyDescent="0.25">
      <c r="A104" s="139">
        <v>93</v>
      </c>
      <c r="B104" s="139" t="s">
        <v>287</v>
      </c>
      <c r="C104" s="169" t="s">
        <v>288</v>
      </c>
      <c r="D104" s="145" t="s">
        <v>254</v>
      </c>
      <c r="E104" s="151">
        <v>40</v>
      </c>
      <c r="F104" s="153"/>
      <c r="G104" s="153"/>
      <c r="H104" s="153">
        <v>0</v>
      </c>
      <c r="I104" s="153">
        <f t="shared" si="18"/>
        <v>0</v>
      </c>
      <c r="J104" s="153">
        <v>800</v>
      </c>
      <c r="K104" s="153">
        <f t="shared" si="19"/>
        <v>32000</v>
      </c>
      <c r="L104" s="153">
        <v>21</v>
      </c>
      <c r="M104" s="153">
        <f t="shared" si="20"/>
        <v>0</v>
      </c>
      <c r="N104" s="146">
        <v>0</v>
      </c>
      <c r="O104" s="146">
        <f t="shared" si="21"/>
        <v>0</v>
      </c>
      <c r="P104" s="146">
        <v>9.3579999999999997E-2</v>
      </c>
      <c r="Q104" s="146">
        <f t="shared" si="22"/>
        <v>3.7431999999999999</v>
      </c>
      <c r="R104" s="146"/>
      <c r="S104" s="146"/>
      <c r="T104" s="147">
        <v>0.35</v>
      </c>
      <c r="U104" s="146">
        <f t="shared" si="23"/>
        <v>14</v>
      </c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 t="s">
        <v>99</v>
      </c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</row>
    <row r="105" spans="1:60" outlineLevel="1" x14ac:dyDescent="0.25">
      <c r="A105" s="139">
        <v>94</v>
      </c>
      <c r="B105" s="139" t="s">
        <v>289</v>
      </c>
      <c r="C105" s="169" t="s">
        <v>290</v>
      </c>
      <c r="D105" s="145" t="s">
        <v>112</v>
      </c>
      <c r="E105" s="151">
        <v>0.12</v>
      </c>
      <c r="F105" s="153"/>
      <c r="G105" s="153"/>
      <c r="H105" s="153">
        <v>0</v>
      </c>
      <c r="I105" s="153">
        <f t="shared" si="18"/>
        <v>0</v>
      </c>
      <c r="J105" s="153">
        <v>2165</v>
      </c>
      <c r="K105" s="153">
        <f t="shared" si="19"/>
        <v>259.8</v>
      </c>
      <c r="L105" s="153">
        <v>21</v>
      </c>
      <c r="M105" s="153">
        <f t="shared" si="20"/>
        <v>0</v>
      </c>
      <c r="N105" s="146">
        <v>0</v>
      </c>
      <c r="O105" s="146">
        <f t="shared" si="21"/>
        <v>0</v>
      </c>
      <c r="P105" s="146">
        <v>0</v>
      </c>
      <c r="Q105" s="146">
        <f t="shared" si="22"/>
        <v>0</v>
      </c>
      <c r="R105" s="146"/>
      <c r="S105" s="146"/>
      <c r="T105" s="147">
        <v>4.0430000000000001</v>
      </c>
      <c r="U105" s="146">
        <f t="shared" si="23"/>
        <v>0.49</v>
      </c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 t="s">
        <v>99</v>
      </c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outlineLevel="1" x14ac:dyDescent="0.25">
      <c r="A106" s="139">
        <v>95</v>
      </c>
      <c r="B106" s="139" t="s">
        <v>291</v>
      </c>
      <c r="C106" s="169" t="s">
        <v>292</v>
      </c>
      <c r="D106" s="145" t="s">
        <v>112</v>
      </c>
      <c r="E106" s="151">
        <v>0.12</v>
      </c>
      <c r="F106" s="153"/>
      <c r="G106" s="153"/>
      <c r="H106" s="153">
        <v>0</v>
      </c>
      <c r="I106" s="153">
        <f t="shared" si="18"/>
        <v>0</v>
      </c>
      <c r="J106" s="153">
        <v>941</v>
      </c>
      <c r="K106" s="153">
        <f t="shared" si="19"/>
        <v>112.92</v>
      </c>
      <c r="L106" s="153">
        <v>21</v>
      </c>
      <c r="M106" s="153">
        <f t="shared" si="20"/>
        <v>0</v>
      </c>
      <c r="N106" s="146">
        <v>0</v>
      </c>
      <c r="O106" s="146">
        <f t="shared" si="21"/>
        <v>0</v>
      </c>
      <c r="P106" s="146">
        <v>0</v>
      </c>
      <c r="Q106" s="146">
        <f t="shared" si="22"/>
        <v>0</v>
      </c>
      <c r="R106" s="146"/>
      <c r="S106" s="146"/>
      <c r="T106" s="147">
        <v>0.48899999999999999</v>
      </c>
      <c r="U106" s="146">
        <f t="shared" si="23"/>
        <v>0.06</v>
      </c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 t="s">
        <v>99</v>
      </c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</row>
    <row r="107" spans="1:60" outlineLevel="1" x14ac:dyDescent="0.25">
      <c r="A107" s="139">
        <v>96</v>
      </c>
      <c r="B107" s="139" t="s">
        <v>293</v>
      </c>
      <c r="C107" s="169" t="s">
        <v>294</v>
      </c>
      <c r="D107" s="145" t="s">
        <v>98</v>
      </c>
      <c r="E107" s="151">
        <v>8</v>
      </c>
      <c r="F107" s="153"/>
      <c r="G107" s="153"/>
      <c r="H107" s="153">
        <v>254.57</v>
      </c>
      <c r="I107" s="153">
        <f t="shared" si="18"/>
        <v>2036.56</v>
      </c>
      <c r="J107" s="153">
        <v>290.43</v>
      </c>
      <c r="K107" s="153">
        <f t="shared" si="19"/>
        <v>2323.44</v>
      </c>
      <c r="L107" s="153">
        <v>21</v>
      </c>
      <c r="M107" s="153">
        <f t="shared" si="20"/>
        <v>0</v>
      </c>
      <c r="N107" s="146">
        <v>6.1799999999999997E-3</v>
      </c>
      <c r="O107" s="146">
        <f t="shared" si="21"/>
        <v>4.9439999999999998E-2</v>
      </c>
      <c r="P107" s="146">
        <v>0</v>
      </c>
      <c r="Q107" s="146">
        <f t="shared" si="22"/>
        <v>0</v>
      </c>
      <c r="R107" s="146"/>
      <c r="S107" s="146"/>
      <c r="T107" s="147">
        <v>0.505</v>
      </c>
      <c r="U107" s="146">
        <f t="shared" si="23"/>
        <v>4.04</v>
      </c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 t="s">
        <v>99</v>
      </c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outlineLevel="1" x14ac:dyDescent="0.25">
      <c r="A108" s="139">
        <v>97</v>
      </c>
      <c r="B108" s="139" t="s">
        <v>295</v>
      </c>
      <c r="C108" s="169" t="s">
        <v>296</v>
      </c>
      <c r="D108" s="145" t="s">
        <v>98</v>
      </c>
      <c r="E108" s="151">
        <v>40</v>
      </c>
      <c r="F108" s="153"/>
      <c r="G108" s="153"/>
      <c r="H108" s="153">
        <v>315.58999999999997</v>
      </c>
      <c r="I108" s="153">
        <f t="shared" si="18"/>
        <v>12623.6</v>
      </c>
      <c r="J108" s="153">
        <v>327.41000000000003</v>
      </c>
      <c r="K108" s="153">
        <f t="shared" si="19"/>
        <v>13096.4</v>
      </c>
      <c r="L108" s="153">
        <v>21</v>
      </c>
      <c r="M108" s="153">
        <f t="shared" si="20"/>
        <v>0</v>
      </c>
      <c r="N108" s="146">
        <v>7.0400000000000003E-3</v>
      </c>
      <c r="O108" s="146">
        <f t="shared" si="21"/>
        <v>0.28160000000000002</v>
      </c>
      <c r="P108" s="146">
        <v>0</v>
      </c>
      <c r="Q108" s="146">
        <f t="shared" si="22"/>
        <v>0</v>
      </c>
      <c r="R108" s="146"/>
      <c r="S108" s="146"/>
      <c r="T108" s="147">
        <v>0.56499999999999995</v>
      </c>
      <c r="U108" s="146">
        <f t="shared" si="23"/>
        <v>22.6</v>
      </c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 t="s">
        <v>99</v>
      </c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</row>
    <row r="109" spans="1:60" outlineLevel="1" x14ac:dyDescent="0.25">
      <c r="A109" s="139">
        <v>98</v>
      </c>
      <c r="B109" s="139" t="s">
        <v>297</v>
      </c>
      <c r="C109" s="169" t="s">
        <v>298</v>
      </c>
      <c r="D109" s="145" t="s">
        <v>98</v>
      </c>
      <c r="E109" s="151">
        <v>24</v>
      </c>
      <c r="F109" s="153"/>
      <c r="G109" s="153"/>
      <c r="H109" s="153">
        <v>514.21</v>
      </c>
      <c r="I109" s="153">
        <f t="shared" si="18"/>
        <v>12341.04</v>
      </c>
      <c r="J109" s="153">
        <v>431.78999999999996</v>
      </c>
      <c r="K109" s="153">
        <f t="shared" si="19"/>
        <v>10362.959999999999</v>
      </c>
      <c r="L109" s="153">
        <v>21</v>
      </c>
      <c r="M109" s="153">
        <f t="shared" si="20"/>
        <v>0</v>
      </c>
      <c r="N109" s="146">
        <v>8.2699999999999996E-3</v>
      </c>
      <c r="O109" s="146">
        <f t="shared" si="21"/>
        <v>0.19847999999999999</v>
      </c>
      <c r="P109" s="146">
        <v>0</v>
      </c>
      <c r="Q109" s="146">
        <f t="shared" si="22"/>
        <v>0</v>
      </c>
      <c r="R109" s="146"/>
      <c r="S109" s="146"/>
      <c r="T109" s="147">
        <v>0.73499999999999999</v>
      </c>
      <c r="U109" s="146">
        <f t="shared" si="23"/>
        <v>17.64</v>
      </c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 t="s">
        <v>99</v>
      </c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</row>
    <row r="110" spans="1:60" outlineLevel="1" x14ac:dyDescent="0.25">
      <c r="A110" s="139">
        <v>99</v>
      </c>
      <c r="B110" s="139" t="s">
        <v>299</v>
      </c>
      <c r="C110" s="169" t="s">
        <v>300</v>
      </c>
      <c r="D110" s="145" t="s">
        <v>98</v>
      </c>
      <c r="E110" s="151">
        <v>50</v>
      </c>
      <c r="F110" s="153"/>
      <c r="G110" s="153"/>
      <c r="H110" s="153">
        <v>20.3</v>
      </c>
      <c r="I110" s="153">
        <f t="shared" si="18"/>
        <v>1015</v>
      </c>
      <c r="J110" s="153">
        <v>53.3</v>
      </c>
      <c r="K110" s="153">
        <f t="shared" si="19"/>
        <v>2665</v>
      </c>
      <c r="L110" s="153">
        <v>21</v>
      </c>
      <c r="M110" s="153">
        <f t="shared" si="20"/>
        <v>0</v>
      </c>
      <c r="N110" s="146">
        <v>5.0000000000000002E-5</v>
      </c>
      <c r="O110" s="146">
        <f t="shared" si="21"/>
        <v>2.5000000000000001E-3</v>
      </c>
      <c r="P110" s="146">
        <v>5.3200000000000001E-3</v>
      </c>
      <c r="Q110" s="146">
        <f t="shared" si="22"/>
        <v>0.26600000000000001</v>
      </c>
      <c r="R110" s="146"/>
      <c r="S110" s="146"/>
      <c r="T110" s="147">
        <v>0.10299999999999999</v>
      </c>
      <c r="U110" s="146">
        <f t="shared" si="23"/>
        <v>5.15</v>
      </c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 t="s">
        <v>99</v>
      </c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</row>
    <row r="111" spans="1:60" outlineLevel="1" x14ac:dyDescent="0.25">
      <c r="A111" s="139">
        <v>100</v>
      </c>
      <c r="B111" s="139" t="s">
        <v>301</v>
      </c>
      <c r="C111" s="169" t="s">
        <v>302</v>
      </c>
      <c r="D111" s="145" t="s">
        <v>98</v>
      </c>
      <c r="E111" s="151">
        <v>72</v>
      </c>
      <c r="F111" s="153"/>
      <c r="G111" s="153"/>
      <c r="H111" s="153">
        <v>0.5</v>
      </c>
      <c r="I111" s="153">
        <f t="shared" ref="I111:I142" si="24">ROUND(E111*H111,2)</f>
        <v>36</v>
      </c>
      <c r="J111" s="153">
        <v>18.100000000000001</v>
      </c>
      <c r="K111" s="153">
        <f t="shared" ref="K111:K142" si="25">ROUND(E111*J111,2)</f>
        <v>1303.2</v>
      </c>
      <c r="L111" s="153">
        <v>21</v>
      </c>
      <c r="M111" s="153">
        <f t="shared" ref="M111:M142" si="26">G111*(1+L111/100)</f>
        <v>0</v>
      </c>
      <c r="N111" s="146">
        <v>0</v>
      </c>
      <c r="O111" s="146">
        <f t="shared" ref="O111:O142" si="27">ROUND(E111*N111,5)</f>
        <v>0</v>
      </c>
      <c r="P111" s="146">
        <v>0</v>
      </c>
      <c r="Q111" s="146">
        <f t="shared" ref="Q111:Q142" si="28">ROUND(E111*P111,5)</f>
        <v>0</v>
      </c>
      <c r="R111" s="146"/>
      <c r="S111" s="146"/>
      <c r="T111" s="147">
        <v>3.2000000000000001E-2</v>
      </c>
      <c r="U111" s="146">
        <f t="shared" ref="U111:U142" si="29">ROUND(E111*T111,2)</f>
        <v>2.2999999999999998</v>
      </c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 t="s">
        <v>99</v>
      </c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outlineLevel="1" x14ac:dyDescent="0.25">
      <c r="A112" s="139">
        <v>101</v>
      </c>
      <c r="B112" s="139" t="s">
        <v>303</v>
      </c>
      <c r="C112" s="169" t="s">
        <v>304</v>
      </c>
      <c r="D112" s="145" t="s">
        <v>112</v>
      </c>
      <c r="E112" s="151">
        <v>0.53</v>
      </c>
      <c r="F112" s="153"/>
      <c r="G112" s="153"/>
      <c r="H112" s="153">
        <v>0</v>
      </c>
      <c r="I112" s="153">
        <f t="shared" si="24"/>
        <v>0</v>
      </c>
      <c r="J112" s="153">
        <v>1637</v>
      </c>
      <c r="K112" s="153">
        <f t="shared" si="25"/>
        <v>867.61</v>
      </c>
      <c r="L112" s="153">
        <v>21</v>
      </c>
      <c r="M112" s="153">
        <f t="shared" si="26"/>
        <v>0</v>
      </c>
      <c r="N112" s="146">
        <v>0</v>
      </c>
      <c r="O112" s="146">
        <f t="shared" si="27"/>
        <v>0</v>
      </c>
      <c r="P112" s="146">
        <v>0</v>
      </c>
      <c r="Q112" s="146">
        <f t="shared" si="28"/>
        <v>0</v>
      </c>
      <c r="R112" s="146"/>
      <c r="S112" s="146"/>
      <c r="T112" s="147">
        <v>3.5630000000000002</v>
      </c>
      <c r="U112" s="146">
        <f t="shared" si="29"/>
        <v>1.89</v>
      </c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 t="s">
        <v>99</v>
      </c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</row>
    <row r="113" spans="1:60" outlineLevel="1" x14ac:dyDescent="0.25">
      <c r="A113" s="139">
        <v>102</v>
      </c>
      <c r="B113" s="139" t="s">
        <v>305</v>
      </c>
      <c r="C113" s="169" t="s">
        <v>306</v>
      </c>
      <c r="D113" s="145" t="s">
        <v>112</v>
      </c>
      <c r="E113" s="151">
        <v>0.53</v>
      </c>
      <c r="F113" s="153"/>
      <c r="G113" s="153"/>
      <c r="H113" s="153">
        <v>0</v>
      </c>
      <c r="I113" s="153">
        <f t="shared" si="24"/>
        <v>0</v>
      </c>
      <c r="J113" s="153">
        <v>562</v>
      </c>
      <c r="K113" s="153">
        <f t="shared" si="25"/>
        <v>297.86</v>
      </c>
      <c r="L113" s="153">
        <v>21</v>
      </c>
      <c r="M113" s="153">
        <f t="shared" si="26"/>
        <v>0</v>
      </c>
      <c r="N113" s="146">
        <v>0</v>
      </c>
      <c r="O113" s="146">
        <f t="shared" si="27"/>
        <v>0</v>
      </c>
      <c r="P113" s="146">
        <v>0</v>
      </c>
      <c r="Q113" s="146">
        <f t="shared" si="28"/>
        <v>0</v>
      </c>
      <c r="R113" s="146"/>
      <c r="S113" s="146"/>
      <c r="T113" s="147">
        <v>0.81599999999999995</v>
      </c>
      <c r="U113" s="146">
        <f t="shared" si="29"/>
        <v>0.43</v>
      </c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 t="s">
        <v>99</v>
      </c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</row>
    <row r="114" spans="1:60" outlineLevel="1" x14ac:dyDescent="0.25">
      <c r="A114" s="139">
        <v>103</v>
      </c>
      <c r="B114" s="139" t="s">
        <v>307</v>
      </c>
      <c r="C114" s="169" t="s">
        <v>308</v>
      </c>
      <c r="D114" s="145" t="s">
        <v>112</v>
      </c>
      <c r="E114" s="151">
        <v>2.7E-2</v>
      </c>
      <c r="F114" s="153"/>
      <c r="G114" s="153"/>
      <c r="H114" s="153">
        <v>0</v>
      </c>
      <c r="I114" s="153">
        <f t="shared" si="24"/>
        <v>0</v>
      </c>
      <c r="J114" s="153">
        <v>1637</v>
      </c>
      <c r="K114" s="153">
        <f t="shared" si="25"/>
        <v>44.2</v>
      </c>
      <c r="L114" s="153">
        <v>21</v>
      </c>
      <c r="M114" s="153">
        <f t="shared" si="26"/>
        <v>0</v>
      </c>
      <c r="N114" s="146">
        <v>0</v>
      </c>
      <c r="O114" s="146">
        <f t="shared" si="27"/>
        <v>0</v>
      </c>
      <c r="P114" s="146">
        <v>0</v>
      </c>
      <c r="Q114" s="146">
        <f t="shared" si="28"/>
        <v>0</v>
      </c>
      <c r="R114" s="146"/>
      <c r="S114" s="146"/>
      <c r="T114" s="147">
        <v>3.5630000000000002</v>
      </c>
      <c r="U114" s="146">
        <f t="shared" si="29"/>
        <v>0.1</v>
      </c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 t="s">
        <v>99</v>
      </c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</row>
    <row r="115" spans="1:60" outlineLevel="1" x14ac:dyDescent="0.25">
      <c r="A115" s="139">
        <v>104</v>
      </c>
      <c r="B115" s="139" t="s">
        <v>309</v>
      </c>
      <c r="C115" s="169" t="s">
        <v>310</v>
      </c>
      <c r="D115" s="145" t="s">
        <v>102</v>
      </c>
      <c r="E115" s="151">
        <v>4</v>
      </c>
      <c r="F115" s="153"/>
      <c r="G115" s="153"/>
      <c r="H115" s="153">
        <v>368.38</v>
      </c>
      <c r="I115" s="153">
        <f t="shared" si="24"/>
        <v>1473.52</v>
      </c>
      <c r="J115" s="153">
        <v>116.62</v>
      </c>
      <c r="K115" s="153">
        <f t="shared" si="25"/>
        <v>466.48</v>
      </c>
      <c r="L115" s="153">
        <v>21</v>
      </c>
      <c r="M115" s="153">
        <f t="shared" si="26"/>
        <v>0</v>
      </c>
      <c r="N115" s="146">
        <v>3.1E-4</v>
      </c>
      <c r="O115" s="146">
        <f t="shared" si="27"/>
        <v>1.24E-3</v>
      </c>
      <c r="P115" s="146">
        <v>0</v>
      </c>
      <c r="Q115" s="146">
        <f t="shared" si="28"/>
        <v>0</v>
      </c>
      <c r="R115" s="146"/>
      <c r="S115" s="146"/>
      <c r="T115" s="147">
        <v>0.20699999999999999</v>
      </c>
      <c r="U115" s="146">
        <f t="shared" si="29"/>
        <v>0.83</v>
      </c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 t="s">
        <v>99</v>
      </c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</row>
    <row r="116" spans="1:60" outlineLevel="1" x14ac:dyDescent="0.25">
      <c r="A116" s="139">
        <v>105</v>
      </c>
      <c r="B116" s="139" t="s">
        <v>311</v>
      </c>
      <c r="C116" s="169" t="s">
        <v>312</v>
      </c>
      <c r="D116" s="145" t="s">
        <v>102</v>
      </c>
      <c r="E116" s="151">
        <v>20</v>
      </c>
      <c r="F116" s="153"/>
      <c r="G116" s="153"/>
      <c r="H116" s="153">
        <v>575.11</v>
      </c>
      <c r="I116" s="153">
        <f t="shared" si="24"/>
        <v>11502.2</v>
      </c>
      <c r="J116" s="153">
        <v>127.88999999999999</v>
      </c>
      <c r="K116" s="153">
        <f t="shared" si="25"/>
        <v>2557.8000000000002</v>
      </c>
      <c r="L116" s="153">
        <v>21</v>
      </c>
      <c r="M116" s="153">
        <f t="shared" si="26"/>
        <v>0</v>
      </c>
      <c r="N116" s="146">
        <v>4.8000000000000001E-4</v>
      </c>
      <c r="O116" s="146">
        <f t="shared" si="27"/>
        <v>9.5999999999999992E-3</v>
      </c>
      <c r="P116" s="146">
        <v>0</v>
      </c>
      <c r="Q116" s="146">
        <f t="shared" si="28"/>
        <v>0</v>
      </c>
      <c r="R116" s="146"/>
      <c r="S116" s="146"/>
      <c r="T116" s="147">
        <v>0.22700000000000001</v>
      </c>
      <c r="U116" s="146">
        <f t="shared" si="29"/>
        <v>4.54</v>
      </c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 t="s">
        <v>99</v>
      </c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</row>
    <row r="117" spans="1:60" outlineLevel="1" x14ac:dyDescent="0.25">
      <c r="A117" s="139">
        <v>106</v>
      </c>
      <c r="B117" s="139" t="s">
        <v>313</v>
      </c>
      <c r="C117" s="169" t="s">
        <v>314</v>
      </c>
      <c r="D117" s="145" t="s">
        <v>102</v>
      </c>
      <c r="E117" s="151">
        <v>2</v>
      </c>
      <c r="F117" s="153"/>
      <c r="G117" s="153"/>
      <c r="H117" s="153">
        <v>1207.24</v>
      </c>
      <c r="I117" s="153">
        <f t="shared" si="24"/>
        <v>2414.48</v>
      </c>
      <c r="J117" s="153">
        <v>197.76</v>
      </c>
      <c r="K117" s="153">
        <f t="shared" si="25"/>
        <v>395.52</v>
      </c>
      <c r="L117" s="153">
        <v>21</v>
      </c>
      <c r="M117" s="153">
        <f t="shared" si="26"/>
        <v>0</v>
      </c>
      <c r="N117" s="146">
        <v>1.0399999999999999E-3</v>
      </c>
      <c r="O117" s="146">
        <f t="shared" si="27"/>
        <v>2.0799999999999998E-3</v>
      </c>
      <c r="P117" s="146">
        <v>0</v>
      </c>
      <c r="Q117" s="146">
        <f t="shared" si="28"/>
        <v>0</v>
      </c>
      <c r="R117" s="146"/>
      <c r="S117" s="146"/>
      <c r="T117" s="147">
        <v>0.35099999999999998</v>
      </c>
      <c r="U117" s="146">
        <f t="shared" si="29"/>
        <v>0.7</v>
      </c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 t="s">
        <v>99</v>
      </c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</row>
    <row r="118" spans="1:60" outlineLevel="1" x14ac:dyDescent="0.25">
      <c r="A118" s="139">
        <v>107</v>
      </c>
      <c r="B118" s="139" t="s">
        <v>315</v>
      </c>
      <c r="C118" s="169" t="s">
        <v>316</v>
      </c>
      <c r="D118" s="145" t="s">
        <v>102</v>
      </c>
      <c r="E118" s="151">
        <v>1</v>
      </c>
      <c r="F118" s="153"/>
      <c r="G118" s="153"/>
      <c r="H118" s="153">
        <v>4425</v>
      </c>
      <c r="I118" s="153">
        <f t="shared" si="24"/>
        <v>4425</v>
      </c>
      <c r="J118" s="153">
        <v>250</v>
      </c>
      <c r="K118" s="153">
        <f t="shared" si="25"/>
        <v>250</v>
      </c>
      <c r="L118" s="153">
        <v>21</v>
      </c>
      <c r="M118" s="153">
        <f t="shared" si="26"/>
        <v>0</v>
      </c>
      <c r="N118" s="146">
        <v>1.5E-3</v>
      </c>
      <c r="O118" s="146">
        <f t="shared" si="27"/>
        <v>1.5E-3</v>
      </c>
      <c r="P118" s="146">
        <v>0</v>
      </c>
      <c r="Q118" s="146">
        <f t="shared" si="28"/>
        <v>0</v>
      </c>
      <c r="R118" s="146"/>
      <c r="S118" s="146"/>
      <c r="T118" s="147">
        <v>0</v>
      </c>
      <c r="U118" s="146">
        <f t="shared" si="29"/>
        <v>0</v>
      </c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 t="s">
        <v>107</v>
      </c>
      <c r="AF118" s="138"/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</row>
    <row r="119" spans="1:60" outlineLevel="1" x14ac:dyDescent="0.25">
      <c r="A119" s="139">
        <v>108</v>
      </c>
      <c r="B119" s="139" t="s">
        <v>317</v>
      </c>
      <c r="C119" s="169" t="s">
        <v>318</v>
      </c>
      <c r="D119" s="145" t="s">
        <v>102</v>
      </c>
      <c r="E119" s="151">
        <v>2</v>
      </c>
      <c r="F119" s="153"/>
      <c r="G119" s="153"/>
      <c r="H119" s="153">
        <v>4431</v>
      </c>
      <c r="I119" s="153">
        <f t="shared" si="24"/>
        <v>8862</v>
      </c>
      <c r="J119" s="153">
        <v>150</v>
      </c>
      <c r="K119" s="153">
        <f t="shared" si="25"/>
        <v>300</v>
      </c>
      <c r="L119" s="153">
        <v>21</v>
      </c>
      <c r="M119" s="153">
        <f t="shared" si="26"/>
        <v>0</v>
      </c>
      <c r="N119" s="146">
        <v>6.9999999999999999E-4</v>
      </c>
      <c r="O119" s="146">
        <f t="shared" si="27"/>
        <v>1.4E-3</v>
      </c>
      <c r="P119" s="146">
        <v>0</v>
      </c>
      <c r="Q119" s="146">
        <f t="shared" si="28"/>
        <v>0</v>
      </c>
      <c r="R119" s="146"/>
      <c r="S119" s="146"/>
      <c r="T119" s="147">
        <v>0</v>
      </c>
      <c r="U119" s="146">
        <f t="shared" si="29"/>
        <v>0</v>
      </c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 t="s">
        <v>107</v>
      </c>
      <c r="AF119" s="138"/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</row>
    <row r="120" spans="1:60" outlineLevel="1" x14ac:dyDescent="0.25">
      <c r="A120" s="139">
        <v>109</v>
      </c>
      <c r="B120" s="139" t="s">
        <v>319</v>
      </c>
      <c r="C120" s="169" t="s">
        <v>320</v>
      </c>
      <c r="D120" s="145" t="s">
        <v>102</v>
      </c>
      <c r="E120" s="151">
        <v>1</v>
      </c>
      <c r="F120" s="153"/>
      <c r="G120" s="153"/>
      <c r="H120" s="153">
        <v>270.88</v>
      </c>
      <c r="I120" s="153">
        <f t="shared" si="24"/>
        <v>270.88</v>
      </c>
      <c r="J120" s="153">
        <v>116.62</v>
      </c>
      <c r="K120" s="153">
        <f t="shared" si="25"/>
        <v>116.62</v>
      </c>
      <c r="L120" s="153">
        <v>21</v>
      </c>
      <c r="M120" s="153">
        <f t="shared" si="26"/>
        <v>0</v>
      </c>
      <c r="N120" s="146">
        <v>2.5000000000000001E-4</v>
      </c>
      <c r="O120" s="146">
        <f t="shared" si="27"/>
        <v>2.5000000000000001E-4</v>
      </c>
      <c r="P120" s="146">
        <v>0</v>
      </c>
      <c r="Q120" s="146">
        <f t="shared" si="28"/>
        <v>0</v>
      </c>
      <c r="R120" s="146"/>
      <c r="S120" s="146"/>
      <c r="T120" s="147">
        <v>0.20699999999999999</v>
      </c>
      <c r="U120" s="146">
        <f t="shared" si="29"/>
        <v>0.21</v>
      </c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 t="s">
        <v>99</v>
      </c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</row>
    <row r="121" spans="1:60" outlineLevel="1" x14ac:dyDescent="0.25">
      <c r="A121" s="139">
        <v>110</v>
      </c>
      <c r="B121" s="139" t="s">
        <v>321</v>
      </c>
      <c r="C121" s="169" t="s">
        <v>322</v>
      </c>
      <c r="D121" s="145" t="s">
        <v>102</v>
      </c>
      <c r="E121" s="151">
        <v>4</v>
      </c>
      <c r="F121" s="153"/>
      <c r="G121" s="153"/>
      <c r="H121" s="153">
        <v>408.11</v>
      </c>
      <c r="I121" s="153">
        <f t="shared" si="24"/>
        <v>1632.44</v>
      </c>
      <c r="J121" s="153">
        <v>127.88999999999999</v>
      </c>
      <c r="K121" s="153">
        <f t="shared" si="25"/>
        <v>511.56</v>
      </c>
      <c r="L121" s="153">
        <v>21</v>
      </c>
      <c r="M121" s="153">
        <f t="shared" si="26"/>
        <v>0</v>
      </c>
      <c r="N121" s="146">
        <v>4.6000000000000001E-4</v>
      </c>
      <c r="O121" s="146">
        <f t="shared" si="27"/>
        <v>1.8400000000000001E-3</v>
      </c>
      <c r="P121" s="146">
        <v>0</v>
      </c>
      <c r="Q121" s="146">
        <f t="shared" si="28"/>
        <v>0</v>
      </c>
      <c r="R121" s="146"/>
      <c r="S121" s="146"/>
      <c r="T121" s="147">
        <v>0.22700000000000001</v>
      </c>
      <c r="U121" s="146">
        <f t="shared" si="29"/>
        <v>0.91</v>
      </c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 t="s">
        <v>99</v>
      </c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</row>
    <row r="122" spans="1:60" outlineLevel="1" x14ac:dyDescent="0.25">
      <c r="A122" s="139">
        <v>111</v>
      </c>
      <c r="B122" s="139" t="s">
        <v>323</v>
      </c>
      <c r="C122" s="169" t="s">
        <v>324</v>
      </c>
      <c r="D122" s="145" t="s">
        <v>102</v>
      </c>
      <c r="E122" s="151">
        <v>1</v>
      </c>
      <c r="F122" s="153"/>
      <c r="G122" s="153"/>
      <c r="H122" s="153">
        <v>338.88</v>
      </c>
      <c r="I122" s="153">
        <f t="shared" si="24"/>
        <v>338.88</v>
      </c>
      <c r="J122" s="153">
        <v>116.62</v>
      </c>
      <c r="K122" s="153">
        <f t="shared" si="25"/>
        <v>116.62</v>
      </c>
      <c r="L122" s="153">
        <v>21</v>
      </c>
      <c r="M122" s="153">
        <f t="shared" si="26"/>
        <v>0</v>
      </c>
      <c r="N122" s="146">
        <v>2.0000000000000001E-4</v>
      </c>
      <c r="O122" s="146">
        <f t="shared" si="27"/>
        <v>2.0000000000000001E-4</v>
      </c>
      <c r="P122" s="146">
        <v>0</v>
      </c>
      <c r="Q122" s="146">
        <f t="shared" si="28"/>
        <v>0</v>
      </c>
      <c r="R122" s="146"/>
      <c r="S122" s="146"/>
      <c r="T122" s="147">
        <v>0.20699999999999999</v>
      </c>
      <c r="U122" s="146">
        <f t="shared" si="29"/>
        <v>0.21</v>
      </c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 t="s">
        <v>99</v>
      </c>
      <c r="AF122" s="138"/>
      <c r="AG122" s="138"/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</row>
    <row r="123" spans="1:60" outlineLevel="1" x14ac:dyDescent="0.25">
      <c r="A123" s="139">
        <v>112</v>
      </c>
      <c r="B123" s="139" t="s">
        <v>325</v>
      </c>
      <c r="C123" s="169" t="s">
        <v>326</v>
      </c>
      <c r="D123" s="145" t="s">
        <v>102</v>
      </c>
      <c r="E123" s="151">
        <v>6</v>
      </c>
      <c r="F123" s="153"/>
      <c r="G123" s="153"/>
      <c r="H123" s="153">
        <v>425.11</v>
      </c>
      <c r="I123" s="153">
        <f t="shared" si="24"/>
        <v>2550.66</v>
      </c>
      <c r="J123" s="153">
        <v>127.88999999999999</v>
      </c>
      <c r="K123" s="153">
        <f t="shared" si="25"/>
        <v>767.34</v>
      </c>
      <c r="L123" s="153">
        <v>21</v>
      </c>
      <c r="M123" s="153">
        <f t="shared" si="26"/>
        <v>0</v>
      </c>
      <c r="N123" s="146">
        <v>2.7E-4</v>
      </c>
      <c r="O123" s="146">
        <f t="shared" si="27"/>
        <v>1.6199999999999999E-3</v>
      </c>
      <c r="P123" s="146">
        <v>0</v>
      </c>
      <c r="Q123" s="146">
        <f t="shared" si="28"/>
        <v>0</v>
      </c>
      <c r="R123" s="146"/>
      <c r="S123" s="146"/>
      <c r="T123" s="147">
        <v>0.22700000000000001</v>
      </c>
      <c r="U123" s="146">
        <f t="shared" si="29"/>
        <v>1.36</v>
      </c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 t="s">
        <v>99</v>
      </c>
      <c r="AF123" s="138"/>
      <c r="AG123" s="138"/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</row>
    <row r="124" spans="1:60" outlineLevel="1" x14ac:dyDescent="0.25">
      <c r="A124" s="139">
        <v>113</v>
      </c>
      <c r="B124" s="139" t="s">
        <v>327</v>
      </c>
      <c r="C124" s="169" t="s">
        <v>328</v>
      </c>
      <c r="D124" s="145" t="s">
        <v>102</v>
      </c>
      <c r="E124" s="151">
        <v>1</v>
      </c>
      <c r="F124" s="153"/>
      <c r="G124" s="153"/>
      <c r="H124" s="153">
        <v>1758.64</v>
      </c>
      <c r="I124" s="153">
        <f t="shared" si="24"/>
        <v>1758.64</v>
      </c>
      <c r="J124" s="153">
        <v>145.3599999999999</v>
      </c>
      <c r="K124" s="153">
        <f t="shared" si="25"/>
        <v>145.36000000000001</v>
      </c>
      <c r="L124" s="153">
        <v>21</v>
      </c>
      <c r="M124" s="153">
        <f t="shared" si="26"/>
        <v>0</v>
      </c>
      <c r="N124" s="146">
        <v>5.0000000000000001E-4</v>
      </c>
      <c r="O124" s="146">
        <f t="shared" si="27"/>
        <v>5.0000000000000001E-4</v>
      </c>
      <c r="P124" s="146">
        <v>0</v>
      </c>
      <c r="Q124" s="146">
        <f t="shared" si="28"/>
        <v>0</v>
      </c>
      <c r="R124" s="146"/>
      <c r="S124" s="146"/>
      <c r="T124" s="147">
        <v>0.25800000000000001</v>
      </c>
      <c r="U124" s="146">
        <f t="shared" si="29"/>
        <v>0.26</v>
      </c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 t="s">
        <v>99</v>
      </c>
      <c r="AF124" s="138"/>
      <c r="AG124" s="138"/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</row>
    <row r="125" spans="1:60" outlineLevel="1" x14ac:dyDescent="0.25">
      <c r="A125" s="139">
        <v>114</v>
      </c>
      <c r="B125" s="139" t="s">
        <v>329</v>
      </c>
      <c r="C125" s="169" t="s">
        <v>330</v>
      </c>
      <c r="D125" s="145" t="s">
        <v>102</v>
      </c>
      <c r="E125" s="151">
        <v>2</v>
      </c>
      <c r="F125" s="153"/>
      <c r="G125" s="153"/>
      <c r="H125" s="153">
        <v>1958.64</v>
      </c>
      <c r="I125" s="153">
        <f t="shared" si="24"/>
        <v>3917.28</v>
      </c>
      <c r="J125" s="153">
        <v>145.3599999999999</v>
      </c>
      <c r="K125" s="153">
        <f t="shared" si="25"/>
        <v>290.72000000000003</v>
      </c>
      <c r="L125" s="153">
        <v>21</v>
      </c>
      <c r="M125" s="153">
        <f t="shared" si="26"/>
        <v>0</v>
      </c>
      <c r="N125" s="146">
        <v>5.0000000000000001E-4</v>
      </c>
      <c r="O125" s="146">
        <f t="shared" si="27"/>
        <v>1E-3</v>
      </c>
      <c r="P125" s="146">
        <v>0</v>
      </c>
      <c r="Q125" s="146">
        <f t="shared" si="28"/>
        <v>0</v>
      </c>
      <c r="R125" s="146"/>
      <c r="S125" s="146"/>
      <c r="T125" s="147">
        <v>0.25800000000000001</v>
      </c>
      <c r="U125" s="146">
        <f t="shared" si="29"/>
        <v>0.52</v>
      </c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 t="s">
        <v>99</v>
      </c>
      <c r="AF125" s="138"/>
      <c r="AG125" s="138"/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</row>
    <row r="126" spans="1:60" outlineLevel="1" x14ac:dyDescent="0.25">
      <c r="A126" s="139">
        <v>115</v>
      </c>
      <c r="B126" s="139" t="s">
        <v>331</v>
      </c>
      <c r="C126" s="169" t="s">
        <v>332</v>
      </c>
      <c r="D126" s="145" t="s">
        <v>102</v>
      </c>
      <c r="E126" s="151">
        <v>1</v>
      </c>
      <c r="F126" s="153"/>
      <c r="G126" s="153"/>
      <c r="H126" s="153">
        <v>2133.38</v>
      </c>
      <c r="I126" s="153">
        <f t="shared" si="24"/>
        <v>2133.38</v>
      </c>
      <c r="J126" s="153">
        <v>116.61999999999989</v>
      </c>
      <c r="K126" s="153">
        <f t="shared" si="25"/>
        <v>116.62</v>
      </c>
      <c r="L126" s="153">
        <v>21</v>
      </c>
      <c r="M126" s="153">
        <f t="shared" si="26"/>
        <v>0</v>
      </c>
      <c r="N126" s="146">
        <v>8.4000000000000003E-4</v>
      </c>
      <c r="O126" s="146">
        <f t="shared" si="27"/>
        <v>8.4000000000000003E-4</v>
      </c>
      <c r="P126" s="146">
        <v>0</v>
      </c>
      <c r="Q126" s="146">
        <f t="shared" si="28"/>
        <v>0</v>
      </c>
      <c r="R126" s="146"/>
      <c r="S126" s="146"/>
      <c r="T126" s="147">
        <v>0.20699999999999999</v>
      </c>
      <c r="U126" s="146">
        <f t="shared" si="29"/>
        <v>0.21</v>
      </c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 t="s">
        <v>99</v>
      </c>
      <c r="AF126" s="138"/>
      <c r="AG126" s="138"/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</row>
    <row r="127" spans="1:60" outlineLevel="1" x14ac:dyDescent="0.25">
      <c r="A127" s="139">
        <v>116</v>
      </c>
      <c r="B127" s="139" t="s">
        <v>333</v>
      </c>
      <c r="C127" s="169" t="s">
        <v>334</v>
      </c>
      <c r="D127" s="145" t="s">
        <v>102</v>
      </c>
      <c r="E127" s="151">
        <v>3</v>
      </c>
      <c r="F127" s="153"/>
      <c r="G127" s="153"/>
      <c r="H127" s="153">
        <v>2412.11</v>
      </c>
      <c r="I127" s="153">
        <f t="shared" si="24"/>
        <v>7236.33</v>
      </c>
      <c r="J127" s="153">
        <v>127.88999999999987</v>
      </c>
      <c r="K127" s="153">
        <f t="shared" si="25"/>
        <v>383.67</v>
      </c>
      <c r="L127" s="153">
        <v>21</v>
      </c>
      <c r="M127" s="153">
        <f t="shared" si="26"/>
        <v>0</v>
      </c>
      <c r="N127" s="146">
        <v>1.3600000000000001E-3</v>
      </c>
      <c r="O127" s="146">
        <f t="shared" si="27"/>
        <v>4.0800000000000003E-3</v>
      </c>
      <c r="P127" s="146">
        <v>0</v>
      </c>
      <c r="Q127" s="146">
        <f t="shared" si="28"/>
        <v>0</v>
      </c>
      <c r="R127" s="146"/>
      <c r="S127" s="146"/>
      <c r="T127" s="147">
        <v>0.22700000000000001</v>
      </c>
      <c r="U127" s="146">
        <f t="shared" si="29"/>
        <v>0.68</v>
      </c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 t="s">
        <v>99</v>
      </c>
      <c r="AF127" s="138"/>
      <c r="AG127" s="138"/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</row>
    <row r="128" spans="1:60" outlineLevel="1" x14ac:dyDescent="0.25">
      <c r="A128" s="139">
        <v>117</v>
      </c>
      <c r="B128" s="139" t="s">
        <v>335</v>
      </c>
      <c r="C128" s="169" t="s">
        <v>336</v>
      </c>
      <c r="D128" s="145" t="s">
        <v>102</v>
      </c>
      <c r="E128" s="151">
        <v>2</v>
      </c>
      <c r="F128" s="153"/>
      <c r="G128" s="153"/>
      <c r="H128" s="153">
        <v>1012.38</v>
      </c>
      <c r="I128" s="153">
        <f t="shared" si="24"/>
        <v>2024.76</v>
      </c>
      <c r="J128" s="153">
        <v>116.62</v>
      </c>
      <c r="K128" s="153">
        <f t="shared" si="25"/>
        <v>233.24</v>
      </c>
      <c r="L128" s="153">
        <v>21</v>
      </c>
      <c r="M128" s="153">
        <f t="shared" si="26"/>
        <v>0</v>
      </c>
      <c r="N128" s="146">
        <v>5.8E-4</v>
      </c>
      <c r="O128" s="146">
        <f t="shared" si="27"/>
        <v>1.16E-3</v>
      </c>
      <c r="P128" s="146">
        <v>0</v>
      </c>
      <c r="Q128" s="146">
        <f t="shared" si="28"/>
        <v>0</v>
      </c>
      <c r="R128" s="146"/>
      <c r="S128" s="146"/>
      <c r="T128" s="147">
        <v>0.20699999999999999</v>
      </c>
      <c r="U128" s="146">
        <f t="shared" si="29"/>
        <v>0.41</v>
      </c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 t="s">
        <v>99</v>
      </c>
      <c r="AF128" s="138"/>
      <c r="AG128" s="138"/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</row>
    <row r="129" spans="1:60" outlineLevel="1" x14ac:dyDescent="0.25">
      <c r="A129" s="139">
        <v>118</v>
      </c>
      <c r="B129" s="139" t="s">
        <v>337</v>
      </c>
      <c r="C129" s="169" t="s">
        <v>338</v>
      </c>
      <c r="D129" s="145" t="s">
        <v>102</v>
      </c>
      <c r="E129" s="151">
        <v>8</v>
      </c>
      <c r="F129" s="153"/>
      <c r="G129" s="153"/>
      <c r="H129" s="153">
        <v>1054.1099999999999</v>
      </c>
      <c r="I129" s="153">
        <f t="shared" si="24"/>
        <v>8432.8799999999992</v>
      </c>
      <c r="J129" s="153">
        <v>127.8900000000001</v>
      </c>
      <c r="K129" s="153">
        <f t="shared" si="25"/>
        <v>1023.12</v>
      </c>
      <c r="L129" s="153">
        <v>21</v>
      </c>
      <c r="M129" s="153">
        <f t="shared" si="26"/>
        <v>0</v>
      </c>
      <c r="N129" s="146">
        <v>8.9999999999999998E-4</v>
      </c>
      <c r="O129" s="146">
        <f t="shared" si="27"/>
        <v>7.1999999999999998E-3</v>
      </c>
      <c r="P129" s="146">
        <v>0</v>
      </c>
      <c r="Q129" s="146">
        <f t="shared" si="28"/>
        <v>0</v>
      </c>
      <c r="R129" s="146"/>
      <c r="S129" s="146"/>
      <c r="T129" s="147">
        <v>0.22700000000000001</v>
      </c>
      <c r="U129" s="146">
        <f t="shared" si="29"/>
        <v>1.82</v>
      </c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 t="s">
        <v>99</v>
      </c>
      <c r="AF129" s="138"/>
      <c r="AG129" s="138"/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</row>
    <row r="130" spans="1:60" outlineLevel="1" x14ac:dyDescent="0.25">
      <c r="A130" s="139">
        <v>119</v>
      </c>
      <c r="B130" s="139" t="s">
        <v>339</v>
      </c>
      <c r="C130" s="169" t="s">
        <v>340</v>
      </c>
      <c r="D130" s="145" t="s">
        <v>102</v>
      </c>
      <c r="E130" s="151">
        <v>1</v>
      </c>
      <c r="F130" s="153"/>
      <c r="G130" s="153"/>
      <c r="H130" s="153">
        <v>1280</v>
      </c>
      <c r="I130" s="153">
        <f t="shared" si="24"/>
        <v>1280</v>
      </c>
      <c r="J130" s="153">
        <v>116.61999999999989</v>
      </c>
      <c r="K130" s="153">
        <f t="shared" si="25"/>
        <v>116.62</v>
      </c>
      <c r="L130" s="153">
        <v>21</v>
      </c>
      <c r="M130" s="153">
        <f t="shared" si="26"/>
        <v>0</v>
      </c>
      <c r="N130" s="146">
        <v>3.8999999999999999E-4</v>
      </c>
      <c r="O130" s="146">
        <f t="shared" si="27"/>
        <v>3.8999999999999999E-4</v>
      </c>
      <c r="P130" s="146">
        <v>0</v>
      </c>
      <c r="Q130" s="146">
        <f t="shared" si="28"/>
        <v>0</v>
      </c>
      <c r="R130" s="146"/>
      <c r="S130" s="146"/>
      <c r="T130" s="147">
        <v>0.20699999999999999</v>
      </c>
      <c r="U130" s="146">
        <f t="shared" si="29"/>
        <v>0.21</v>
      </c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 t="s">
        <v>99</v>
      </c>
      <c r="AF130" s="138"/>
      <c r="AG130" s="138"/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</row>
    <row r="131" spans="1:60" outlineLevel="1" x14ac:dyDescent="0.25">
      <c r="A131" s="139">
        <v>120</v>
      </c>
      <c r="B131" s="139" t="s">
        <v>341</v>
      </c>
      <c r="C131" s="169" t="s">
        <v>342</v>
      </c>
      <c r="D131" s="145" t="s">
        <v>102</v>
      </c>
      <c r="E131" s="151">
        <v>14</v>
      </c>
      <c r="F131" s="153"/>
      <c r="G131" s="153"/>
      <c r="H131" s="153">
        <v>279.73</v>
      </c>
      <c r="I131" s="153">
        <f t="shared" si="24"/>
        <v>3916.22</v>
      </c>
      <c r="J131" s="153">
        <v>46.769999999999982</v>
      </c>
      <c r="K131" s="153">
        <f t="shared" si="25"/>
        <v>654.78</v>
      </c>
      <c r="L131" s="153">
        <v>21</v>
      </c>
      <c r="M131" s="153">
        <f t="shared" si="26"/>
        <v>0</v>
      </c>
      <c r="N131" s="146">
        <v>1.9000000000000001E-4</v>
      </c>
      <c r="O131" s="146">
        <f t="shared" si="27"/>
        <v>2.66E-3</v>
      </c>
      <c r="P131" s="146">
        <v>0</v>
      </c>
      <c r="Q131" s="146">
        <f t="shared" si="28"/>
        <v>0</v>
      </c>
      <c r="R131" s="146"/>
      <c r="S131" s="146"/>
      <c r="T131" s="147">
        <v>8.3000000000000004E-2</v>
      </c>
      <c r="U131" s="146">
        <f t="shared" si="29"/>
        <v>1.1599999999999999</v>
      </c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 t="s">
        <v>99</v>
      </c>
      <c r="AF131" s="138"/>
      <c r="AG131" s="138"/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</row>
    <row r="132" spans="1:60" outlineLevel="1" x14ac:dyDescent="0.25">
      <c r="A132" s="139">
        <v>121</v>
      </c>
      <c r="B132" s="139" t="s">
        <v>343</v>
      </c>
      <c r="C132" s="169" t="s">
        <v>344</v>
      </c>
      <c r="D132" s="145" t="s">
        <v>102</v>
      </c>
      <c r="E132" s="151">
        <v>13</v>
      </c>
      <c r="F132" s="153"/>
      <c r="G132" s="153"/>
      <c r="H132" s="153">
        <v>293.07</v>
      </c>
      <c r="I132" s="153">
        <f t="shared" si="24"/>
        <v>3809.91</v>
      </c>
      <c r="J132" s="153">
        <v>34.930000000000007</v>
      </c>
      <c r="K132" s="153">
        <f t="shared" si="25"/>
        <v>454.09</v>
      </c>
      <c r="L132" s="153">
        <v>21</v>
      </c>
      <c r="M132" s="153">
        <f t="shared" si="26"/>
        <v>0</v>
      </c>
      <c r="N132" s="146">
        <v>1E-4</v>
      </c>
      <c r="O132" s="146">
        <f t="shared" si="27"/>
        <v>1.2999999999999999E-3</v>
      </c>
      <c r="P132" s="146">
        <v>0</v>
      </c>
      <c r="Q132" s="146">
        <f t="shared" si="28"/>
        <v>0</v>
      </c>
      <c r="R132" s="146"/>
      <c r="S132" s="146"/>
      <c r="T132" s="147">
        <v>6.2E-2</v>
      </c>
      <c r="U132" s="146">
        <f t="shared" si="29"/>
        <v>0.81</v>
      </c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 t="s">
        <v>99</v>
      </c>
      <c r="AF132" s="138"/>
      <c r="AG132" s="138"/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</row>
    <row r="133" spans="1:60" outlineLevel="1" x14ac:dyDescent="0.25">
      <c r="A133" s="139">
        <v>122</v>
      </c>
      <c r="B133" s="139" t="s">
        <v>345</v>
      </c>
      <c r="C133" s="169" t="s">
        <v>346</v>
      </c>
      <c r="D133" s="145" t="s">
        <v>102</v>
      </c>
      <c r="E133" s="151">
        <v>2</v>
      </c>
      <c r="F133" s="153"/>
      <c r="G133" s="153"/>
      <c r="H133" s="153">
        <v>540.33000000000004</v>
      </c>
      <c r="I133" s="153">
        <f t="shared" si="24"/>
        <v>1080.6600000000001</v>
      </c>
      <c r="J133" s="153">
        <v>214.66999999999996</v>
      </c>
      <c r="K133" s="153">
        <f t="shared" si="25"/>
        <v>429.34</v>
      </c>
      <c r="L133" s="153">
        <v>21</v>
      </c>
      <c r="M133" s="153">
        <f t="shared" si="26"/>
        <v>0</v>
      </c>
      <c r="N133" s="146">
        <v>3.3E-4</v>
      </c>
      <c r="O133" s="146">
        <f t="shared" si="27"/>
        <v>6.6E-4</v>
      </c>
      <c r="P133" s="146">
        <v>0</v>
      </c>
      <c r="Q133" s="146">
        <f t="shared" si="28"/>
        <v>0</v>
      </c>
      <c r="R133" s="146"/>
      <c r="S133" s="146"/>
      <c r="T133" s="147">
        <v>0.38100000000000001</v>
      </c>
      <c r="U133" s="146">
        <f t="shared" si="29"/>
        <v>0.76</v>
      </c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 t="s">
        <v>99</v>
      </c>
      <c r="AF133" s="138"/>
      <c r="AG133" s="138"/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</row>
    <row r="134" spans="1:60" outlineLevel="1" x14ac:dyDescent="0.25">
      <c r="A134" s="139">
        <v>123</v>
      </c>
      <c r="B134" s="139" t="s">
        <v>347</v>
      </c>
      <c r="C134" s="169" t="s">
        <v>348</v>
      </c>
      <c r="D134" s="145" t="s">
        <v>102</v>
      </c>
      <c r="E134" s="151">
        <v>10</v>
      </c>
      <c r="F134" s="153"/>
      <c r="G134" s="153"/>
      <c r="H134" s="153">
        <v>540.33000000000004</v>
      </c>
      <c r="I134" s="153">
        <f t="shared" si="24"/>
        <v>5403.3</v>
      </c>
      <c r="J134" s="153">
        <v>314.66999999999996</v>
      </c>
      <c r="K134" s="153">
        <f t="shared" si="25"/>
        <v>3146.7</v>
      </c>
      <c r="L134" s="153">
        <v>21</v>
      </c>
      <c r="M134" s="153">
        <f t="shared" si="26"/>
        <v>0</v>
      </c>
      <c r="N134" s="146">
        <v>3.3E-4</v>
      </c>
      <c r="O134" s="146">
        <f t="shared" si="27"/>
        <v>3.3E-3</v>
      </c>
      <c r="P134" s="146">
        <v>0</v>
      </c>
      <c r="Q134" s="146">
        <f t="shared" si="28"/>
        <v>0</v>
      </c>
      <c r="R134" s="146"/>
      <c r="S134" s="146"/>
      <c r="T134" s="147">
        <v>0.38100000000000001</v>
      </c>
      <c r="U134" s="146">
        <f t="shared" si="29"/>
        <v>3.81</v>
      </c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 t="s">
        <v>99</v>
      </c>
      <c r="AF134" s="138"/>
      <c r="AG134" s="138"/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</row>
    <row r="135" spans="1:60" outlineLevel="1" x14ac:dyDescent="0.25">
      <c r="A135" s="139">
        <v>124</v>
      </c>
      <c r="B135" s="139" t="s">
        <v>151</v>
      </c>
      <c r="C135" s="169" t="s">
        <v>349</v>
      </c>
      <c r="D135" s="145" t="s">
        <v>102</v>
      </c>
      <c r="E135" s="151">
        <v>1</v>
      </c>
      <c r="F135" s="153"/>
      <c r="G135" s="153"/>
      <c r="H135" s="153">
        <v>1850</v>
      </c>
      <c r="I135" s="153">
        <f t="shared" si="24"/>
        <v>1850</v>
      </c>
      <c r="J135" s="153">
        <v>243.96000000000004</v>
      </c>
      <c r="K135" s="153">
        <f t="shared" si="25"/>
        <v>243.96</v>
      </c>
      <c r="L135" s="153">
        <v>21</v>
      </c>
      <c r="M135" s="153">
        <f t="shared" si="26"/>
        <v>0</v>
      </c>
      <c r="N135" s="146">
        <v>2.97E-3</v>
      </c>
      <c r="O135" s="146">
        <f t="shared" si="27"/>
        <v>2.97E-3</v>
      </c>
      <c r="P135" s="146">
        <v>0</v>
      </c>
      <c r="Q135" s="146">
        <f t="shared" si="28"/>
        <v>0</v>
      </c>
      <c r="R135" s="146"/>
      <c r="S135" s="146"/>
      <c r="T135" s="147">
        <v>0.433</v>
      </c>
      <c r="U135" s="146">
        <f t="shared" si="29"/>
        <v>0.43</v>
      </c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 t="s">
        <v>99</v>
      </c>
      <c r="AF135" s="138"/>
      <c r="AG135" s="138"/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</row>
    <row r="136" spans="1:60" outlineLevel="1" x14ac:dyDescent="0.25">
      <c r="A136" s="139">
        <v>125</v>
      </c>
      <c r="B136" s="139" t="s">
        <v>350</v>
      </c>
      <c r="C136" s="169" t="s">
        <v>351</v>
      </c>
      <c r="D136" s="145" t="s">
        <v>102</v>
      </c>
      <c r="E136" s="151">
        <v>35</v>
      </c>
      <c r="F136" s="153"/>
      <c r="G136" s="153"/>
      <c r="H136" s="153">
        <v>72.66</v>
      </c>
      <c r="I136" s="153">
        <f t="shared" si="24"/>
        <v>2543.1</v>
      </c>
      <c r="J136" s="153">
        <v>169.84</v>
      </c>
      <c r="K136" s="153">
        <f t="shared" si="25"/>
        <v>5944.4</v>
      </c>
      <c r="L136" s="153">
        <v>21</v>
      </c>
      <c r="M136" s="153">
        <f t="shared" si="26"/>
        <v>0</v>
      </c>
      <c r="N136" s="146">
        <v>2.4000000000000001E-4</v>
      </c>
      <c r="O136" s="146">
        <f t="shared" si="27"/>
        <v>8.3999999999999995E-3</v>
      </c>
      <c r="P136" s="146">
        <v>0</v>
      </c>
      <c r="Q136" s="146">
        <f t="shared" si="28"/>
        <v>0</v>
      </c>
      <c r="R136" s="146"/>
      <c r="S136" s="146"/>
      <c r="T136" s="147">
        <v>0.27800000000000002</v>
      </c>
      <c r="U136" s="146">
        <f t="shared" si="29"/>
        <v>9.73</v>
      </c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8" t="s">
        <v>99</v>
      </c>
      <c r="AF136" s="138"/>
      <c r="AG136" s="138"/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</row>
    <row r="137" spans="1:60" outlineLevel="1" x14ac:dyDescent="0.25">
      <c r="A137" s="139">
        <v>126</v>
      </c>
      <c r="B137" s="139" t="s">
        <v>189</v>
      </c>
      <c r="C137" s="169" t="s">
        <v>190</v>
      </c>
      <c r="D137" s="145" t="s">
        <v>102</v>
      </c>
      <c r="E137" s="151">
        <v>1</v>
      </c>
      <c r="F137" s="153"/>
      <c r="G137" s="153"/>
      <c r="H137" s="153">
        <v>147.08000000000001</v>
      </c>
      <c r="I137" s="153">
        <f t="shared" si="24"/>
        <v>147.08000000000001</v>
      </c>
      <c r="J137" s="153">
        <v>141.41999999999999</v>
      </c>
      <c r="K137" s="153">
        <f t="shared" si="25"/>
        <v>141.41999999999999</v>
      </c>
      <c r="L137" s="153">
        <v>21</v>
      </c>
      <c r="M137" s="153">
        <f t="shared" si="26"/>
        <v>0</v>
      </c>
      <c r="N137" s="146">
        <v>5.1000000000000004E-4</v>
      </c>
      <c r="O137" s="146">
        <f t="shared" si="27"/>
        <v>5.1000000000000004E-4</v>
      </c>
      <c r="P137" s="146">
        <v>0</v>
      </c>
      <c r="Q137" s="146">
        <f t="shared" si="28"/>
        <v>0</v>
      </c>
      <c r="R137" s="146"/>
      <c r="S137" s="146"/>
      <c r="T137" s="147">
        <v>0.251</v>
      </c>
      <c r="U137" s="146">
        <f t="shared" si="29"/>
        <v>0.25</v>
      </c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8" t="s">
        <v>99</v>
      </c>
      <c r="AF137" s="138"/>
      <c r="AG137" s="138"/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  <c r="AT137" s="138"/>
      <c r="AU137" s="138"/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</row>
    <row r="138" spans="1:60" outlineLevel="1" x14ac:dyDescent="0.25">
      <c r="A138" s="139">
        <v>127</v>
      </c>
      <c r="B138" s="139" t="s">
        <v>352</v>
      </c>
      <c r="C138" s="169" t="s">
        <v>353</v>
      </c>
      <c r="D138" s="145" t="s">
        <v>102</v>
      </c>
      <c r="E138" s="151">
        <v>80</v>
      </c>
      <c r="F138" s="153"/>
      <c r="G138" s="153"/>
      <c r="H138" s="153">
        <v>78.849999999999994</v>
      </c>
      <c r="I138" s="153">
        <f t="shared" si="24"/>
        <v>6308</v>
      </c>
      <c r="J138" s="153">
        <v>193.65</v>
      </c>
      <c r="K138" s="153">
        <f t="shared" si="25"/>
        <v>15492</v>
      </c>
      <c r="L138" s="153">
        <v>21</v>
      </c>
      <c r="M138" s="153">
        <f t="shared" si="26"/>
        <v>0</v>
      </c>
      <c r="N138" s="146">
        <v>2.1000000000000001E-4</v>
      </c>
      <c r="O138" s="146">
        <f t="shared" si="27"/>
        <v>1.6799999999999999E-2</v>
      </c>
      <c r="P138" s="146">
        <v>3.5000000000000001E-3</v>
      </c>
      <c r="Q138" s="146">
        <f t="shared" si="28"/>
        <v>0.28000000000000003</v>
      </c>
      <c r="R138" s="146"/>
      <c r="S138" s="146"/>
      <c r="T138" s="147">
        <v>0.374</v>
      </c>
      <c r="U138" s="146">
        <f t="shared" si="29"/>
        <v>29.92</v>
      </c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8" t="s">
        <v>99</v>
      </c>
      <c r="AF138" s="138"/>
      <c r="AG138" s="138"/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</row>
    <row r="139" spans="1:60" outlineLevel="1" x14ac:dyDescent="0.25">
      <c r="A139" s="139">
        <v>128</v>
      </c>
      <c r="B139" s="139" t="s">
        <v>354</v>
      </c>
      <c r="C139" s="169" t="s">
        <v>355</v>
      </c>
      <c r="D139" s="145" t="s">
        <v>112</v>
      </c>
      <c r="E139" s="151">
        <v>0.2</v>
      </c>
      <c r="F139" s="153"/>
      <c r="G139" s="153"/>
      <c r="H139" s="153">
        <v>0</v>
      </c>
      <c r="I139" s="153">
        <f t="shared" si="24"/>
        <v>0</v>
      </c>
      <c r="J139" s="153">
        <v>1239</v>
      </c>
      <c r="K139" s="153">
        <f t="shared" si="25"/>
        <v>247.8</v>
      </c>
      <c r="L139" s="153">
        <v>21</v>
      </c>
      <c r="M139" s="153">
        <f t="shared" si="26"/>
        <v>0</v>
      </c>
      <c r="N139" s="146">
        <v>0</v>
      </c>
      <c r="O139" s="146">
        <f t="shared" si="27"/>
        <v>0</v>
      </c>
      <c r="P139" s="146">
        <v>0</v>
      </c>
      <c r="Q139" s="146">
        <f t="shared" si="28"/>
        <v>0</v>
      </c>
      <c r="R139" s="146"/>
      <c r="S139" s="146"/>
      <c r="T139" s="147">
        <v>2.5750000000000002</v>
      </c>
      <c r="U139" s="146">
        <f t="shared" si="29"/>
        <v>0.52</v>
      </c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8" t="s">
        <v>99</v>
      </c>
      <c r="AF139" s="138"/>
      <c r="AG139" s="138"/>
      <c r="AH139" s="138"/>
      <c r="AI139" s="138"/>
      <c r="AJ139" s="138"/>
      <c r="AK139" s="138"/>
      <c r="AL139" s="138"/>
      <c r="AM139" s="138"/>
      <c r="AN139" s="138"/>
      <c r="AO139" s="138"/>
      <c r="AP139" s="138"/>
      <c r="AQ139" s="138"/>
      <c r="AR139" s="138"/>
      <c r="AS139" s="138"/>
      <c r="AT139" s="138"/>
      <c r="AU139" s="138"/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</row>
    <row r="140" spans="1:60" outlineLevel="1" x14ac:dyDescent="0.25">
      <c r="A140" s="139">
        <v>129</v>
      </c>
      <c r="B140" s="139" t="s">
        <v>356</v>
      </c>
      <c r="C140" s="169" t="s">
        <v>357</v>
      </c>
      <c r="D140" s="145" t="s">
        <v>112</v>
      </c>
      <c r="E140" s="151">
        <v>0.2</v>
      </c>
      <c r="F140" s="153"/>
      <c r="G140" s="153"/>
      <c r="H140" s="153">
        <v>0</v>
      </c>
      <c r="I140" s="153">
        <f t="shared" si="24"/>
        <v>0</v>
      </c>
      <c r="J140" s="153">
        <v>1781</v>
      </c>
      <c r="K140" s="153">
        <f t="shared" si="25"/>
        <v>356.2</v>
      </c>
      <c r="L140" s="153">
        <v>21</v>
      </c>
      <c r="M140" s="153">
        <f t="shared" si="26"/>
        <v>0</v>
      </c>
      <c r="N140" s="146">
        <v>0</v>
      </c>
      <c r="O140" s="146">
        <f t="shared" si="27"/>
        <v>0</v>
      </c>
      <c r="P140" s="146">
        <v>0</v>
      </c>
      <c r="Q140" s="146">
        <f t="shared" si="28"/>
        <v>0</v>
      </c>
      <c r="R140" s="146"/>
      <c r="S140" s="146"/>
      <c r="T140" s="147">
        <v>1.355</v>
      </c>
      <c r="U140" s="146">
        <f t="shared" si="29"/>
        <v>0.27</v>
      </c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8" t="s">
        <v>99</v>
      </c>
      <c r="AF140" s="138"/>
      <c r="AG140" s="138"/>
      <c r="AH140" s="138"/>
      <c r="AI140" s="138"/>
      <c r="AJ140" s="138"/>
      <c r="AK140" s="138"/>
      <c r="AL140" s="138"/>
      <c r="AM140" s="138"/>
      <c r="AN140" s="138"/>
      <c r="AO140" s="138"/>
      <c r="AP140" s="138"/>
      <c r="AQ140" s="138"/>
      <c r="AR140" s="138"/>
      <c r="AS140" s="138"/>
      <c r="AT140" s="138"/>
      <c r="AU140" s="138"/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</row>
    <row r="141" spans="1:60" outlineLevel="1" x14ac:dyDescent="0.25">
      <c r="A141" s="139">
        <v>130</v>
      </c>
      <c r="B141" s="139" t="s">
        <v>358</v>
      </c>
      <c r="C141" s="169" t="s">
        <v>359</v>
      </c>
      <c r="D141" s="145" t="s">
        <v>112</v>
      </c>
      <c r="E141" s="151">
        <v>0.28000000000000003</v>
      </c>
      <c r="F141" s="153"/>
      <c r="G141" s="153"/>
      <c r="H141" s="153">
        <v>0</v>
      </c>
      <c r="I141" s="153">
        <f t="shared" si="24"/>
        <v>0</v>
      </c>
      <c r="J141" s="153">
        <v>1239</v>
      </c>
      <c r="K141" s="153">
        <f t="shared" si="25"/>
        <v>346.92</v>
      </c>
      <c r="L141" s="153">
        <v>21</v>
      </c>
      <c r="M141" s="153">
        <f t="shared" si="26"/>
        <v>0</v>
      </c>
      <c r="N141" s="146">
        <v>0</v>
      </c>
      <c r="O141" s="146">
        <f t="shared" si="27"/>
        <v>0</v>
      </c>
      <c r="P141" s="146">
        <v>0</v>
      </c>
      <c r="Q141" s="146">
        <f t="shared" si="28"/>
        <v>0</v>
      </c>
      <c r="R141" s="146"/>
      <c r="S141" s="146"/>
      <c r="T141" s="147">
        <v>2.5750000000000002</v>
      </c>
      <c r="U141" s="146">
        <f t="shared" si="29"/>
        <v>0.72</v>
      </c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8" t="s">
        <v>99</v>
      </c>
      <c r="AF141" s="138"/>
      <c r="AG141" s="138"/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</row>
    <row r="142" spans="1:60" outlineLevel="1" x14ac:dyDescent="0.25">
      <c r="A142" s="139">
        <v>131</v>
      </c>
      <c r="B142" s="139" t="s">
        <v>360</v>
      </c>
      <c r="C142" s="169" t="s">
        <v>204</v>
      </c>
      <c r="D142" s="145" t="s">
        <v>98</v>
      </c>
      <c r="E142" s="151">
        <v>72</v>
      </c>
      <c r="F142" s="153"/>
      <c r="G142" s="153"/>
      <c r="H142" s="153">
        <v>11.58</v>
      </c>
      <c r="I142" s="153">
        <f t="shared" si="24"/>
        <v>833.76</v>
      </c>
      <c r="J142" s="153">
        <v>49.02</v>
      </c>
      <c r="K142" s="153">
        <f t="shared" si="25"/>
        <v>3529.44</v>
      </c>
      <c r="L142" s="153">
        <v>21</v>
      </c>
      <c r="M142" s="153">
        <f t="shared" si="26"/>
        <v>0</v>
      </c>
      <c r="N142" s="146">
        <v>6.9999999999999994E-5</v>
      </c>
      <c r="O142" s="146">
        <f t="shared" si="27"/>
        <v>5.0400000000000002E-3</v>
      </c>
      <c r="P142" s="146">
        <v>0</v>
      </c>
      <c r="Q142" s="146">
        <f t="shared" si="28"/>
        <v>0</v>
      </c>
      <c r="R142" s="146"/>
      <c r="S142" s="146"/>
      <c r="T142" s="147">
        <v>8.6999999999999994E-2</v>
      </c>
      <c r="U142" s="146">
        <f t="shared" si="29"/>
        <v>6.26</v>
      </c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8" t="s">
        <v>99</v>
      </c>
      <c r="AF142" s="138"/>
      <c r="AG142" s="138"/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</row>
    <row r="143" spans="1:60" outlineLevel="1" x14ac:dyDescent="0.25">
      <c r="A143" s="139">
        <v>132</v>
      </c>
      <c r="B143" s="139" t="s">
        <v>361</v>
      </c>
      <c r="C143" s="169" t="s">
        <v>362</v>
      </c>
      <c r="D143" s="145" t="s">
        <v>98</v>
      </c>
      <c r="E143" s="151">
        <v>6</v>
      </c>
      <c r="F143" s="153"/>
      <c r="G143" s="153"/>
      <c r="H143" s="153">
        <v>224</v>
      </c>
      <c r="I143" s="153">
        <f t="shared" ref="I143:I161" si="30">ROUND(E143*H143,2)</f>
        <v>1344</v>
      </c>
      <c r="J143" s="153">
        <v>100</v>
      </c>
      <c r="K143" s="153">
        <f t="shared" ref="K143:K161" si="31">ROUND(E143*J143,2)</f>
        <v>600</v>
      </c>
      <c r="L143" s="153">
        <v>21</v>
      </c>
      <c r="M143" s="153">
        <f t="shared" ref="M143:M161" si="32">G143*(1+L143/100)</f>
        <v>0</v>
      </c>
      <c r="N143" s="146">
        <v>6.0999999999999997E-4</v>
      </c>
      <c r="O143" s="146">
        <f t="shared" ref="O143:O161" si="33">ROUND(E143*N143,5)</f>
        <v>3.6600000000000001E-3</v>
      </c>
      <c r="P143" s="146">
        <v>0</v>
      </c>
      <c r="Q143" s="146">
        <f t="shared" ref="Q143:Q161" si="34">ROUND(E143*P143,5)</f>
        <v>0</v>
      </c>
      <c r="R143" s="146"/>
      <c r="S143" s="146"/>
      <c r="T143" s="147">
        <v>0</v>
      </c>
      <c r="U143" s="146">
        <f t="shared" ref="U143:U161" si="35">ROUND(E143*T143,2)</f>
        <v>0</v>
      </c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8" t="s">
        <v>107</v>
      </c>
      <c r="AF143" s="138"/>
      <c r="AG143" s="138"/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</row>
    <row r="144" spans="1:60" outlineLevel="1" x14ac:dyDescent="0.25">
      <c r="A144" s="139">
        <v>133</v>
      </c>
      <c r="B144" s="139" t="s">
        <v>363</v>
      </c>
      <c r="C144" s="169" t="s">
        <v>364</v>
      </c>
      <c r="D144" s="145" t="s">
        <v>98</v>
      </c>
      <c r="E144" s="151">
        <v>42</v>
      </c>
      <c r="F144" s="153"/>
      <c r="G144" s="153"/>
      <c r="H144" s="153">
        <v>233.5</v>
      </c>
      <c r="I144" s="153">
        <f t="shared" si="30"/>
        <v>9807</v>
      </c>
      <c r="J144" s="153">
        <v>100</v>
      </c>
      <c r="K144" s="153">
        <f t="shared" si="31"/>
        <v>4200</v>
      </c>
      <c r="L144" s="153">
        <v>21</v>
      </c>
      <c r="M144" s="153">
        <f t="shared" si="32"/>
        <v>0</v>
      </c>
      <c r="N144" s="146">
        <v>6.7000000000000002E-4</v>
      </c>
      <c r="O144" s="146">
        <f t="shared" si="33"/>
        <v>2.8139999999999998E-2</v>
      </c>
      <c r="P144" s="146">
        <v>0</v>
      </c>
      <c r="Q144" s="146">
        <f t="shared" si="34"/>
        <v>0</v>
      </c>
      <c r="R144" s="146"/>
      <c r="S144" s="146"/>
      <c r="T144" s="147">
        <v>0</v>
      </c>
      <c r="U144" s="146">
        <f t="shared" si="35"/>
        <v>0</v>
      </c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8" t="s">
        <v>107</v>
      </c>
      <c r="AF144" s="138"/>
      <c r="AG144" s="138"/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</row>
    <row r="145" spans="1:60" outlineLevel="1" x14ac:dyDescent="0.25">
      <c r="A145" s="139">
        <v>134</v>
      </c>
      <c r="B145" s="139" t="s">
        <v>365</v>
      </c>
      <c r="C145" s="169" t="s">
        <v>366</v>
      </c>
      <c r="D145" s="145" t="s">
        <v>98</v>
      </c>
      <c r="E145" s="151">
        <v>26</v>
      </c>
      <c r="F145" s="153"/>
      <c r="G145" s="153"/>
      <c r="H145" s="153">
        <v>256.5</v>
      </c>
      <c r="I145" s="153">
        <f t="shared" si="30"/>
        <v>6669</v>
      </c>
      <c r="J145" s="153">
        <v>100</v>
      </c>
      <c r="K145" s="153">
        <f t="shared" si="31"/>
        <v>2600</v>
      </c>
      <c r="L145" s="153">
        <v>21</v>
      </c>
      <c r="M145" s="153">
        <f t="shared" si="32"/>
        <v>0</v>
      </c>
      <c r="N145" s="146">
        <v>8.0000000000000004E-4</v>
      </c>
      <c r="O145" s="146">
        <f t="shared" si="33"/>
        <v>2.0799999999999999E-2</v>
      </c>
      <c r="P145" s="146">
        <v>0</v>
      </c>
      <c r="Q145" s="146">
        <f t="shared" si="34"/>
        <v>0</v>
      </c>
      <c r="R145" s="146"/>
      <c r="S145" s="146"/>
      <c r="T145" s="147">
        <v>0</v>
      </c>
      <c r="U145" s="146">
        <f t="shared" si="35"/>
        <v>0</v>
      </c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8" t="s">
        <v>107</v>
      </c>
      <c r="AF145" s="138"/>
      <c r="AG145" s="138"/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  <c r="AT145" s="138"/>
      <c r="AU145" s="138"/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</row>
    <row r="146" spans="1:60" outlineLevel="1" x14ac:dyDescent="0.25">
      <c r="A146" s="139">
        <v>135</v>
      </c>
      <c r="B146" s="139" t="s">
        <v>367</v>
      </c>
      <c r="C146" s="169" t="s">
        <v>368</v>
      </c>
      <c r="D146" s="145" t="s">
        <v>369</v>
      </c>
      <c r="E146" s="151">
        <v>2</v>
      </c>
      <c r="F146" s="153"/>
      <c r="G146" s="153"/>
      <c r="H146" s="153">
        <v>456</v>
      </c>
      <c r="I146" s="153">
        <f t="shared" si="30"/>
        <v>912</v>
      </c>
      <c r="J146" s="153">
        <v>200</v>
      </c>
      <c r="K146" s="153">
        <f t="shared" si="31"/>
        <v>400</v>
      </c>
      <c r="L146" s="153">
        <v>21</v>
      </c>
      <c r="M146" s="153">
        <f t="shared" si="32"/>
        <v>0</v>
      </c>
      <c r="N146" s="146">
        <v>1.4400000000000001E-3</v>
      </c>
      <c r="O146" s="146">
        <f t="shared" si="33"/>
        <v>2.8800000000000002E-3</v>
      </c>
      <c r="P146" s="146">
        <v>0</v>
      </c>
      <c r="Q146" s="146">
        <f t="shared" si="34"/>
        <v>0</v>
      </c>
      <c r="R146" s="146"/>
      <c r="S146" s="146"/>
      <c r="T146" s="147">
        <v>0</v>
      </c>
      <c r="U146" s="146">
        <f t="shared" si="35"/>
        <v>0</v>
      </c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8" t="s">
        <v>107</v>
      </c>
      <c r="AF146" s="138"/>
      <c r="AG146" s="138"/>
      <c r="AH146" s="138"/>
      <c r="AI146" s="138"/>
      <c r="AJ146" s="138"/>
      <c r="AK146" s="138"/>
      <c r="AL146" s="138"/>
      <c r="AM146" s="138"/>
      <c r="AN146" s="138"/>
      <c r="AO146" s="138"/>
      <c r="AP146" s="138"/>
      <c r="AQ146" s="138"/>
      <c r="AR146" s="138"/>
      <c r="AS146" s="138"/>
      <c r="AT146" s="138"/>
      <c r="AU146" s="138"/>
      <c r="AV146" s="138"/>
      <c r="AW146" s="138"/>
      <c r="AX146" s="138"/>
      <c r="AY146" s="138"/>
      <c r="AZ146" s="138"/>
      <c r="BA146" s="138"/>
      <c r="BB146" s="138"/>
      <c r="BC146" s="138"/>
      <c r="BD146" s="138"/>
      <c r="BE146" s="138"/>
      <c r="BF146" s="138"/>
      <c r="BG146" s="138"/>
      <c r="BH146" s="138"/>
    </row>
    <row r="147" spans="1:60" outlineLevel="1" x14ac:dyDescent="0.25">
      <c r="A147" s="139">
        <v>136</v>
      </c>
      <c r="B147" s="139" t="s">
        <v>370</v>
      </c>
      <c r="C147" s="169" t="s">
        <v>371</v>
      </c>
      <c r="D147" s="145" t="s">
        <v>369</v>
      </c>
      <c r="E147" s="151">
        <v>50</v>
      </c>
      <c r="F147" s="153"/>
      <c r="G147" s="153"/>
      <c r="H147" s="153">
        <v>0</v>
      </c>
      <c r="I147" s="153">
        <f t="shared" si="30"/>
        <v>0</v>
      </c>
      <c r="J147" s="153">
        <v>98.7</v>
      </c>
      <c r="K147" s="153">
        <f t="shared" si="31"/>
        <v>4935</v>
      </c>
      <c r="L147" s="153">
        <v>21</v>
      </c>
      <c r="M147" s="153">
        <f t="shared" si="32"/>
        <v>0</v>
      </c>
      <c r="N147" s="146">
        <v>0</v>
      </c>
      <c r="O147" s="146">
        <f t="shared" si="33"/>
        <v>0</v>
      </c>
      <c r="P147" s="146">
        <v>2.0999999999999999E-3</v>
      </c>
      <c r="Q147" s="146">
        <f t="shared" si="34"/>
        <v>0.105</v>
      </c>
      <c r="R147" s="146"/>
      <c r="S147" s="146"/>
      <c r="T147" s="147">
        <v>0.2</v>
      </c>
      <c r="U147" s="146">
        <f t="shared" si="35"/>
        <v>10</v>
      </c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8" t="s">
        <v>99</v>
      </c>
      <c r="AF147" s="138"/>
      <c r="AG147" s="138"/>
      <c r="AH147" s="138"/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</row>
    <row r="148" spans="1:60" outlineLevel="1" x14ac:dyDescent="0.25">
      <c r="A148" s="139">
        <v>137</v>
      </c>
      <c r="B148" s="139" t="s">
        <v>372</v>
      </c>
      <c r="C148" s="169" t="s">
        <v>373</v>
      </c>
      <c r="D148" s="145" t="s">
        <v>112</v>
      </c>
      <c r="E148" s="151">
        <v>0.05</v>
      </c>
      <c r="F148" s="153"/>
      <c r="G148" s="153"/>
      <c r="H148" s="153">
        <v>0</v>
      </c>
      <c r="I148" s="153">
        <f t="shared" si="30"/>
        <v>0</v>
      </c>
      <c r="J148" s="153">
        <v>1060</v>
      </c>
      <c r="K148" s="153">
        <f t="shared" si="31"/>
        <v>53</v>
      </c>
      <c r="L148" s="153">
        <v>21</v>
      </c>
      <c r="M148" s="153">
        <f t="shared" si="32"/>
        <v>0</v>
      </c>
      <c r="N148" s="146">
        <v>0</v>
      </c>
      <c r="O148" s="146">
        <f t="shared" si="33"/>
        <v>0</v>
      </c>
      <c r="P148" s="146">
        <v>0</v>
      </c>
      <c r="Q148" s="146">
        <f t="shared" si="34"/>
        <v>0</v>
      </c>
      <c r="R148" s="146"/>
      <c r="S148" s="146"/>
      <c r="T148" s="147">
        <v>1.74</v>
      </c>
      <c r="U148" s="146">
        <f t="shared" si="35"/>
        <v>0.09</v>
      </c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8" t="s">
        <v>99</v>
      </c>
      <c r="AF148" s="138"/>
      <c r="AG148" s="138"/>
      <c r="AH148" s="138"/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</row>
    <row r="149" spans="1:60" outlineLevel="1" x14ac:dyDescent="0.25">
      <c r="A149" s="139">
        <v>138</v>
      </c>
      <c r="B149" s="139" t="s">
        <v>216</v>
      </c>
      <c r="C149" s="169" t="s">
        <v>217</v>
      </c>
      <c r="D149" s="145" t="s">
        <v>215</v>
      </c>
      <c r="E149" s="151">
        <v>1</v>
      </c>
      <c r="F149" s="153"/>
      <c r="G149" s="153"/>
      <c r="H149" s="153">
        <v>0</v>
      </c>
      <c r="I149" s="153">
        <f t="shared" si="30"/>
        <v>0</v>
      </c>
      <c r="J149" s="153">
        <v>8000</v>
      </c>
      <c r="K149" s="153">
        <f t="shared" si="31"/>
        <v>8000</v>
      </c>
      <c r="L149" s="153">
        <v>21</v>
      </c>
      <c r="M149" s="153">
        <f t="shared" si="32"/>
        <v>0</v>
      </c>
      <c r="N149" s="146">
        <v>0</v>
      </c>
      <c r="O149" s="146">
        <f t="shared" si="33"/>
        <v>0</v>
      </c>
      <c r="P149" s="146">
        <v>0</v>
      </c>
      <c r="Q149" s="146">
        <f t="shared" si="34"/>
        <v>0</v>
      </c>
      <c r="R149" s="146"/>
      <c r="S149" s="146"/>
      <c r="T149" s="147">
        <v>0</v>
      </c>
      <c r="U149" s="146">
        <f t="shared" si="35"/>
        <v>0</v>
      </c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8" t="s">
        <v>99</v>
      </c>
      <c r="AF149" s="138"/>
      <c r="AG149" s="138"/>
      <c r="AH149" s="138"/>
      <c r="AI149" s="138"/>
      <c r="AJ149" s="138"/>
      <c r="AK149" s="138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</row>
    <row r="150" spans="1:60" outlineLevel="1" x14ac:dyDescent="0.25">
      <c r="A150" s="139">
        <v>139</v>
      </c>
      <c r="B150" s="139" t="s">
        <v>213</v>
      </c>
      <c r="C150" s="169" t="s">
        <v>214</v>
      </c>
      <c r="D150" s="145" t="s">
        <v>215</v>
      </c>
      <c r="E150" s="151">
        <v>1</v>
      </c>
      <c r="F150" s="153"/>
      <c r="G150" s="153"/>
      <c r="H150" s="153">
        <v>0</v>
      </c>
      <c r="I150" s="153">
        <f t="shared" si="30"/>
        <v>0</v>
      </c>
      <c r="J150" s="153">
        <v>5000</v>
      </c>
      <c r="K150" s="153">
        <f t="shared" si="31"/>
        <v>5000</v>
      </c>
      <c r="L150" s="153">
        <v>21</v>
      </c>
      <c r="M150" s="153">
        <f t="shared" si="32"/>
        <v>0</v>
      </c>
      <c r="N150" s="146">
        <v>0</v>
      </c>
      <c r="O150" s="146">
        <f t="shared" si="33"/>
        <v>0</v>
      </c>
      <c r="P150" s="146">
        <v>0</v>
      </c>
      <c r="Q150" s="146">
        <f t="shared" si="34"/>
        <v>0</v>
      </c>
      <c r="R150" s="146"/>
      <c r="S150" s="146"/>
      <c r="T150" s="147">
        <v>0</v>
      </c>
      <c r="U150" s="146">
        <f t="shared" si="35"/>
        <v>0</v>
      </c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8" t="s">
        <v>99</v>
      </c>
      <c r="AF150" s="138"/>
      <c r="AG150" s="138"/>
      <c r="AH150" s="138"/>
      <c r="AI150" s="138"/>
      <c r="AJ150" s="138"/>
      <c r="AK150" s="138"/>
      <c r="AL150" s="138"/>
      <c r="AM150" s="138"/>
      <c r="AN150" s="138"/>
      <c r="AO150" s="138"/>
      <c r="AP150" s="138"/>
      <c r="AQ150" s="138"/>
      <c r="AR150" s="138"/>
      <c r="AS150" s="138"/>
      <c r="AT150" s="138"/>
      <c r="AU150" s="138"/>
      <c r="AV150" s="138"/>
      <c r="AW150" s="138"/>
      <c r="AX150" s="138"/>
      <c r="AY150" s="138"/>
      <c r="AZ150" s="138"/>
      <c r="BA150" s="138"/>
      <c r="BB150" s="138"/>
      <c r="BC150" s="138"/>
      <c r="BD150" s="138"/>
      <c r="BE150" s="138"/>
      <c r="BF150" s="138"/>
      <c r="BG150" s="138"/>
      <c r="BH150" s="138"/>
    </row>
    <row r="151" spans="1:60" outlineLevel="1" x14ac:dyDescent="0.25">
      <c r="A151" s="139">
        <v>140</v>
      </c>
      <c r="B151" s="139" t="s">
        <v>374</v>
      </c>
      <c r="C151" s="169" t="s">
        <v>375</v>
      </c>
      <c r="D151" s="145" t="s">
        <v>102</v>
      </c>
      <c r="E151" s="151">
        <v>1</v>
      </c>
      <c r="F151" s="153"/>
      <c r="G151" s="153"/>
      <c r="H151" s="153">
        <v>0</v>
      </c>
      <c r="I151" s="153">
        <f t="shared" si="30"/>
        <v>0</v>
      </c>
      <c r="J151" s="153">
        <v>7000</v>
      </c>
      <c r="K151" s="153">
        <f t="shared" si="31"/>
        <v>7000</v>
      </c>
      <c r="L151" s="153">
        <v>21</v>
      </c>
      <c r="M151" s="153">
        <f t="shared" si="32"/>
        <v>0</v>
      </c>
      <c r="N151" s="146">
        <v>0</v>
      </c>
      <c r="O151" s="146">
        <f t="shared" si="33"/>
        <v>0</v>
      </c>
      <c r="P151" s="146">
        <v>0</v>
      </c>
      <c r="Q151" s="146">
        <f t="shared" si="34"/>
        <v>0</v>
      </c>
      <c r="R151" s="146"/>
      <c r="S151" s="146"/>
      <c r="T151" s="147">
        <v>0</v>
      </c>
      <c r="U151" s="146">
        <f t="shared" si="35"/>
        <v>0</v>
      </c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8" t="s">
        <v>99</v>
      </c>
      <c r="AF151" s="138"/>
      <c r="AG151" s="138"/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</row>
    <row r="152" spans="1:60" outlineLevel="1" x14ac:dyDescent="0.25">
      <c r="A152" s="139">
        <v>141</v>
      </c>
      <c r="B152" s="139" t="s">
        <v>376</v>
      </c>
      <c r="C152" s="169" t="s">
        <v>377</v>
      </c>
      <c r="D152" s="145" t="s">
        <v>102</v>
      </c>
      <c r="E152" s="151">
        <v>2</v>
      </c>
      <c r="F152" s="153"/>
      <c r="G152" s="153"/>
      <c r="H152" s="153">
        <v>0</v>
      </c>
      <c r="I152" s="153">
        <f t="shared" si="30"/>
        <v>0</v>
      </c>
      <c r="J152" s="153">
        <v>10000</v>
      </c>
      <c r="K152" s="153">
        <f t="shared" si="31"/>
        <v>20000</v>
      </c>
      <c r="L152" s="153">
        <v>21</v>
      </c>
      <c r="M152" s="153">
        <f t="shared" si="32"/>
        <v>0</v>
      </c>
      <c r="N152" s="146">
        <v>0</v>
      </c>
      <c r="O152" s="146">
        <f t="shared" si="33"/>
        <v>0</v>
      </c>
      <c r="P152" s="146">
        <v>0</v>
      </c>
      <c r="Q152" s="146">
        <f t="shared" si="34"/>
        <v>0</v>
      </c>
      <c r="R152" s="146"/>
      <c r="S152" s="146"/>
      <c r="T152" s="147">
        <v>0</v>
      </c>
      <c r="U152" s="146">
        <f t="shared" si="35"/>
        <v>0</v>
      </c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8" t="s">
        <v>99</v>
      </c>
      <c r="AF152" s="138"/>
      <c r="AG152" s="138"/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  <c r="AX152" s="138"/>
      <c r="AY152" s="138"/>
      <c r="AZ152" s="138"/>
      <c r="BA152" s="138"/>
      <c r="BB152" s="138"/>
      <c r="BC152" s="138"/>
      <c r="BD152" s="138"/>
      <c r="BE152" s="138"/>
      <c r="BF152" s="138"/>
      <c r="BG152" s="138"/>
      <c r="BH152" s="138"/>
    </row>
    <row r="153" spans="1:60" outlineLevel="1" x14ac:dyDescent="0.25">
      <c r="A153" s="139">
        <v>142</v>
      </c>
      <c r="B153" s="139" t="s">
        <v>378</v>
      </c>
      <c r="C153" s="169" t="s">
        <v>379</v>
      </c>
      <c r="D153" s="145" t="s">
        <v>215</v>
      </c>
      <c r="E153" s="151">
        <v>2</v>
      </c>
      <c r="F153" s="153"/>
      <c r="G153" s="153"/>
      <c r="H153" s="153">
        <v>0</v>
      </c>
      <c r="I153" s="153">
        <f t="shared" si="30"/>
        <v>0</v>
      </c>
      <c r="J153" s="153">
        <v>240.5</v>
      </c>
      <c r="K153" s="153">
        <f t="shared" si="31"/>
        <v>481</v>
      </c>
      <c r="L153" s="153">
        <v>21</v>
      </c>
      <c r="M153" s="153">
        <f t="shared" si="32"/>
        <v>0</v>
      </c>
      <c r="N153" s="146">
        <v>0</v>
      </c>
      <c r="O153" s="146">
        <f t="shared" si="33"/>
        <v>0</v>
      </c>
      <c r="P153" s="146">
        <v>0</v>
      </c>
      <c r="Q153" s="146">
        <f t="shared" si="34"/>
        <v>0</v>
      </c>
      <c r="R153" s="146"/>
      <c r="S153" s="146"/>
      <c r="T153" s="147">
        <v>0.42599999999999999</v>
      </c>
      <c r="U153" s="146">
        <f t="shared" si="35"/>
        <v>0.85</v>
      </c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8" t="s">
        <v>99</v>
      </c>
      <c r="AF153" s="138"/>
      <c r="AG153" s="138"/>
      <c r="AH153" s="138"/>
      <c r="AI153" s="138"/>
      <c r="AJ153" s="138"/>
      <c r="AK153" s="138"/>
      <c r="AL153" s="138"/>
      <c r="AM153" s="138"/>
      <c r="AN153" s="138"/>
      <c r="AO153" s="138"/>
      <c r="AP153" s="138"/>
      <c r="AQ153" s="138"/>
      <c r="AR153" s="138"/>
      <c r="AS153" s="138"/>
      <c r="AT153" s="138"/>
      <c r="AU153" s="138"/>
      <c r="AV153" s="138"/>
      <c r="AW153" s="138"/>
      <c r="AX153" s="138"/>
      <c r="AY153" s="138"/>
      <c r="AZ153" s="138"/>
      <c r="BA153" s="138"/>
      <c r="BB153" s="138"/>
      <c r="BC153" s="138"/>
      <c r="BD153" s="138"/>
      <c r="BE153" s="138"/>
      <c r="BF153" s="138"/>
      <c r="BG153" s="138"/>
      <c r="BH153" s="138"/>
    </row>
    <row r="154" spans="1:60" outlineLevel="1" x14ac:dyDescent="0.25">
      <c r="A154" s="139">
        <v>143</v>
      </c>
      <c r="B154" s="139" t="s">
        <v>380</v>
      </c>
      <c r="C154" s="169" t="s">
        <v>381</v>
      </c>
      <c r="D154" s="145" t="s">
        <v>254</v>
      </c>
      <c r="E154" s="151">
        <v>24</v>
      </c>
      <c r="F154" s="153"/>
      <c r="G154" s="153"/>
      <c r="H154" s="153">
        <v>0</v>
      </c>
      <c r="I154" s="153">
        <f t="shared" si="30"/>
        <v>0</v>
      </c>
      <c r="J154" s="153">
        <v>800</v>
      </c>
      <c r="K154" s="153">
        <f t="shared" si="31"/>
        <v>19200</v>
      </c>
      <c r="L154" s="153">
        <v>21</v>
      </c>
      <c r="M154" s="153">
        <f t="shared" si="32"/>
        <v>0</v>
      </c>
      <c r="N154" s="146">
        <v>0</v>
      </c>
      <c r="O154" s="146">
        <f t="shared" si="33"/>
        <v>0</v>
      </c>
      <c r="P154" s="146">
        <v>0</v>
      </c>
      <c r="Q154" s="146">
        <f t="shared" si="34"/>
        <v>0</v>
      </c>
      <c r="R154" s="146"/>
      <c r="S154" s="146"/>
      <c r="T154" s="147">
        <v>0</v>
      </c>
      <c r="U154" s="146">
        <f t="shared" si="35"/>
        <v>0</v>
      </c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8" t="s">
        <v>99</v>
      </c>
      <c r="AF154" s="138"/>
      <c r="AG154" s="138"/>
      <c r="AH154" s="138"/>
      <c r="AI154" s="138"/>
      <c r="AJ154" s="138"/>
      <c r="AK154" s="138"/>
      <c r="AL154" s="138"/>
      <c r="AM154" s="138"/>
      <c r="AN154" s="138"/>
      <c r="AO154" s="138"/>
      <c r="AP154" s="138"/>
      <c r="AQ154" s="138"/>
      <c r="AR154" s="138"/>
      <c r="AS154" s="138"/>
      <c r="AT154" s="138"/>
      <c r="AU154" s="138"/>
      <c r="AV154" s="138"/>
      <c r="AW154" s="138"/>
      <c r="AX154" s="138"/>
      <c r="AY154" s="138"/>
      <c r="AZ154" s="138"/>
      <c r="BA154" s="138"/>
      <c r="BB154" s="138"/>
      <c r="BC154" s="138"/>
      <c r="BD154" s="138"/>
      <c r="BE154" s="138"/>
      <c r="BF154" s="138"/>
      <c r="BG154" s="138"/>
      <c r="BH154" s="138"/>
    </row>
    <row r="155" spans="1:60" outlineLevel="1" x14ac:dyDescent="0.25">
      <c r="A155" s="139">
        <v>144</v>
      </c>
      <c r="B155" s="139" t="s">
        <v>382</v>
      </c>
      <c r="C155" s="169" t="s">
        <v>383</v>
      </c>
      <c r="D155" s="145" t="s">
        <v>384</v>
      </c>
      <c r="E155" s="151">
        <v>10</v>
      </c>
      <c r="F155" s="153"/>
      <c r="G155" s="153"/>
      <c r="H155" s="153">
        <v>120</v>
      </c>
      <c r="I155" s="153">
        <f t="shared" si="30"/>
        <v>1200</v>
      </c>
      <c r="J155" s="153">
        <v>0</v>
      </c>
      <c r="K155" s="153">
        <f t="shared" si="31"/>
        <v>0</v>
      </c>
      <c r="L155" s="153">
        <v>21</v>
      </c>
      <c r="M155" s="153">
        <f t="shared" si="32"/>
        <v>0</v>
      </c>
      <c r="N155" s="146">
        <v>1.8000000000000001E-4</v>
      </c>
      <c r="O155" s="146">
        <f t="shared" si="33"/>
        <v>1.8E-3</v>
      </c>
      <c r="P155" s="146">
        <v>0</v>
      </c>
      <c r="Q155" s="146">
        <f t="shared" si="34"/>
        <v>0</v>
      </c>
      <c r="R155" s="146"/>
      <c r="S155" s="146"/>
      <c r="T155" s="147">
        <v>0</v>
      </c>
      <c r="U155" s="146">
        <f t="shared" si="35"/>
        <v>0</v>
      </c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8" t="s">
        <v>107</v>
      </c>
      <c r="AF155" s="138"/>
      <c r="AG155" s="138"/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</row>
    <row r="156" spans="1:60" outlineLevel="1" x14ac:dyDescent="0.25">
      <c r="A156" s="139">
        <v>145</v>
      </c>
      <c r="B156" s="139" t="s">
        <v>224</v>
      </c>
      <c r="C156" s="169" t="s">
        <v>225</v>
      </c>
      <c r="D156" s="145" t="s">
        <v>112</v>
      </c>
      <c r="E156" s="151">
        <v>6</v>
      </c>
      <c r="F156" s="153"/>
      <c r="G156" s="153"/>
      <c r="H156" s="153">
        <v>0</v>
      </c>
      <c r="I156" s="153">
        <f t="shared" si="30"/>
        <v>0</v>
      </c>
      <c r="J156" s="153">
        <v>484.5</v>
      </c>
      <c r="K156" s="153">
        <f t="shared" si="31"/>
        <v>2907</v>
      </c>
      <c r="L156" s="153">
        <v>21</v>
      </c>
      <c r="M156" s="153">
        <f t="shared" si="32"/>
        <v>0</v>
      </c>
      <c r="N156" s="146">
        <v>0</v>
      </c>
      <c r="O156" s="146">
        <f t="shared" si="33"/>
        <v>0</v>
      </c>
      <c r="P156" s="146">
        <v>0</v>
      </c>
      <c r="Q156" s="146">
        <f t="shared" si="34"/>
        <v>0</v>
      </c>
      <c r="R156" s="146"/>
      <c r="S156" s="146"/>
      <c r="T156" s="147">
        <v>0.72599999999999998</v>
      </c>
      <c r="U156" s="146">
        <f t="shared" si="35"/>
        <v>4.3600000000000003</v>
      </c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8" t="s">
        <v>99</v>
      </c>
      <c r="AF156" s="138"/>
      <c r="AG156" s="138"/>
      <c r="AH156" s="138"/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</row>
    <row r="157" spans="1:60" outlineLevel="1" x14ac:dyDescent="0.25">
      <c r="A157" s="139">
        <v>146</v>
      </c>
      <c r="B157" s="139" t="s">
        <v>226</v>
      </c>
      <c r="C157" s="169" t="s">
        <v>227</v>
      </c>
      <c r="D157" s="145" t="s">
        <v>112</v>
      </c>
      <c r="E157" s="151">
        <v>6</v>
      </c>
      <c r="F157" s="153"/>
      <c r="G157" s="153"/>
      <c r="H157" s="153">
        <v>0</v>
      </c>
      <c r="I157" s="153">
        <f t="shared" si="30"/>
        <v>0</v>
      </c>
      <c r="J157" s="153">
        <v>271.5</v>
      </c>
      <c r="K157" s="153">
        <f t="shared" si="31"/>
        <v>1629</v>
      </c>
      <c r="L157" s="153">
        <v>21</v>
      </c>
      <c r="M157" s="153">
        <f t="shared" si="32"/>
        <v>0</v>
      </c>
      <c r="N157" s="146">
        <v>0</v>
      </c>
      <c r="O157" s="146">
        <f t="shared" si="33"/>
        <v>0</v>
      </c>
      <c r="P157" s="146">
        <v>0</v>
      </c>
      <c r="Q157" s="146">
        <f t="shared" si="34"/>
        <v>0</v>
      </c>
      <c r="R157" s="146"/>
      <c r="S157" s="146"/>
      <c r="T157" s="147">
        <v>0.49</v>
      </c>
      <c r="U157" s="146">
        <f t="shared" si="35"/>
        <v>2.94</v>
      </c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8" t="s">
        <v>99</v>
      </c>
      <c r="AF157" s="138"/>
      <c r="AG157" s="138"/>
      <c r="AH157" s="138"/>
      <c r="AI157" s="138"/>
      <c r="AJ157" s="138"/>
      <c r="AK157" s="138"/>
      <c r="AL157" s="138"/>
      <c r="AM157" s="138"/>
      <c r="AN157" s="138"/>
      <c r="AO157" s="138"/>
      <c r="AP157" s="138"/>
      <c r="AQ157" s="138"/>
      <c r="AR157" s="138"/>
      <c r="AS157" s="138"/>
      <c r="AT157" s="138"/>
      <c r="AU157" s="138"/>
      <c r="AV157" s="138"/>
      <c r="AW157" s="138"/>
      <c r="AX157" s="138"/>
      <c r="AY157" s="138"/>
      <c r="AZ157" s="138"/>
      <c r="BA157" s="138"/>
      <c r="BB157" s="138"/>
      <c r="BC157" s="138"/>
      <c r="BD157" s="138"/>
      <c r="BE157" s="138"/>
      <c r="BF157" s="138"/>
      <c r="BG157" s="138"/>
      <c r="BH157" s="138"/>
    </row>
    <row r="158" spans="1:60" outlineLevel="1" x14ac:dyDescent="0.25">
      <c r="A158" s="139">
        <v>147</v>
      </c>
      <c r="B158" s="139" t="s">
        <v>228</v>
      </c>
      <c r="C158" s="169" t="s">
        <v>229</v>
      </c>
      <c r="D158" s="145" t="s">
        <v>112</v>
      </c>
      <c r="E158" s="151">
        <v>6</v>
      </c>
      <c r="F158" s="153"/>
      <c r="G158" s="153"/>
      <c r="H158" s="153">
        <v>0</v>
      </c>
      <c r="I158" s="153">
        <f t="shared" si="30"/>
        <v>0</v>
      </c>
      <c r="J158" s="153">
        <v>25</v>
      </c>
      <c r="K158" s="153">
        <f t="shared" si="31"/>
        <v>150</v>
      </c>
      <c r="L158" s="153">
        <v>21</v>
      </c>
      <c r="M158" s="153">
        <f t="shared" si="32"/>
        <v>0</v>
      </c>
      <c r="N158" s="146">
        <v>0</v>
      </c>
      <c r="O158" s="146">
        <f t="shared" si="33"/>
        <v>0</v>
      </c>
      <c r="P158" s="146">
        <v>0</v>
      </c>
      <c r="Q158" s="146">
        <f t="shared" si="34"/>
        <v>0</v>
      </c>
      <c r="R158" s="146"/>
      <c r="S158" s="146"/>
      <c r="T158" s="147">
        <v>0</v>
      </c>
      <c r="U158" s="146">
        <f t="shared" si="35"/>
        <v>0</v>
      </c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8" t="s">
        <v>99</v>
      </c>
      <c r="AF158" s="138"/>
      <c r="AG158" s="138"/>
      <c r="AH158" s="138"/>
      <c r="AI158" s="138"/>
      <c r="AJ158" s="138"/>
      <c r="AK158" s="138"/>
      <c r="AL158" s="138"/>
      <c r="AM158" s="138"/>
      <c r="AN158" s="138"/>
      <c r="AO158" s="138"/>
      <c r="AP158" s="138"/>
      <c r="AQ158" s="138"/>
      <c r="AR158" s="138"/>
      <c r="AS158" s="138"/>
      <c r="AT158" s="138"/>
      <c r="AU158" s="138"/>
      <c r="AV158" s="138"/>
      <c r="AW158" s="138"/>
      <c r="AX158" s="138"/>
      <c r="AY158" s="138"/>
      <c r="AZ158" s="138"/>
      <c r="BA158" s="138"/>
      <c r="BB158" s="138"/>
      <c r="BC158" s="138"/>
      <c r="BD158" s="138"/>
      <c r="BE158" s="138"/>
      <c r="BF158" s="138"/>
      <c r="BG158" s="138"/>
      <c r="BH158" s="138"/>
    </row>
    <row r="159" spans="1:60" outlineLevel="1" x14ac:dyDescent="0.25">
      <c r="A159" s="139">
        <v>148</v>
      </c>
      <c r="B159" s="139" t="s">
        <v>230</v>
      </c>
      <c r="C159" s="169" t="s">
        <v>231</v>
      </c>
      <c r="D159" s="145" t="s">
        <v>112</v>
      </c>
      <c r="E159" s="151">
        <v>6</v>
      </c>
      <c r="F159" s="153"/>
      <c r="G159" s="153"/>
      <c r="H159" s="153">
        <v>0</v>
      </c>
      <c r="I159" s="153">
        <f t="shared" si="30"/>
        <v>0</v>
      </c>
      <c r="J159" s="153">
        <v>383.5</v>
      </c>
      <c r="K159" s="153">
        <f t="shared" si="31"/>
        <v>2301</v>
      </c>
      <c r="L159" s="153">
        <v>21</v>
      </c>
      <c r="M159" s="153">
        <f t="shared" si="32"/>
        <v>0</v>
      </c>
      <c r="N159" s="146">
        <v>0</v>
      </c>
      <c r="O159" s="146">
        <f t="shared" si="33"/>
        <v>0</v>
      </c>
      <c r="P159" s="146">
        <v>0</v>
      </c>
      <c r="Q159" s="146">
        <f t="shared" si="34"/>
        <v>0</v>
      </c>
      <c r="R159" s="146"/>
      <c r="S159" s="146"/>
      <c r="T159" s="147">
        <v>0.94199999999999995</v>
      </c>
      <c r="U159" s="146">
        <f t="shared" si="35"/>
        <v>5.65</v>
      </c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8" t="s">
        <v>99</v>
      </c>
      <c r="AF159" s="138"/>
      <c r="AG159" s="138"/>
      <c r="AH159" s="138"/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</row>
    <row r="160" spans="1:60" outlineLevel="1" x14ac:dyDescent="0.25">
      <c r="A160" s="139">
        <v>149</v>
      </c>
      <c r="B160" s="139" t="s">
        <v>232</v>
      </c>
      <c r="C160" s="169" t="s">
        <v>233</v>
      </c>
      <c r="D160" s="145" t="s">
        <v>112</v>
      </c>
      <c r="E160" s="151">
        <v>6</v>
      </c>
      <c r="F160" s="153"/>
      <c r="G160" s="153"/>
      <c r="H160" s="153">
        <v>0</v>
      </c>
      <c r="I160" s="153">
        <f t="shared" si="30"/>
        <v>0</v>
      </c>
      <c r="J160" s="153">
        <v>42.7</v>
      </c>
      <c r="K160" s="153">
        <f t="shared" si="31"/>
        <v>256.2</v>
      </c>
      <c r="L160" s="153">
        <v>21</v>
      </c>
      <c r="M160" s="153">
        <f t="shared" si="32"/>
        <v>0</v>
      </c>
      <c r="N160" s="146">
        <v>0</v>
      </c>
      <c r="O160" s="146">
        <f t="shared" si="33"/>
        <v>0</v>
      </c>
      <c r="P160" s="146">
        <v>0</v>
      </c>
      <c r="Q160" s="146">
        <f t="shared" si="34"/>
        <v>0</v>
      </c>
      <c r="R160" s="146"/>
      <c r="S160" s="146"/>
      <c r="T160" s="147">
        <v>0.105</v>
      </c>
      <c r="U160" s="146">
        <f t="shared" si="35"/>
        <v>0.63</v>
      </c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8" t="s">
        <v>99</v>
      </c>
      <c r="AF160" s="138"/>
      <c r="AG160" s="138"/>
      <c r="AH160" s="138"/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</row>
    <row r="161" spans="1:60" outlineLevel="1" x14ac:dyDescent="0.25">
      <c r="A161" s="139">
        <v>150</v>
      </c>
      <c r="B161" s="139" t="s">
        <v>234</v>
      </c>
      <c r="C161" s="169" t="s">
        <v>235</v>
      </c>
      <c r="D161" s="145" t="s">
        <v>112</v>
      </c>
      <c r="E161" s="151">
        <v>6</v>
      </c>
      <c r="F161" s="153"/>
      <c r="G161" s="153"/>
      <c r="H161" s="153">
        <v>0</v>
      </c>
      <c r="I161" s="153">
        <f t="shared" si="30"/>
        <v>0</v>
      </c>
      <c r="J161" s="153">
        <v>1725</v>
      </c>
      <c r="K161" s="153">
        <f t="shared" si="31"/>
        <v>10350</v>
      </c>
      <c r="L161" s="153">
        <v>21</v>
      </c>
      <c r="M161" s="153">
        <f t="shared" si="32"/>
        <v>0</v>
      </c>
      <c r="N161" s="146">
        <v>0</v>
      </c>
      <c r="O161" s="146">
        <f t="shared" si="33"/>
        <v>0</v>
      </c>
      <c r="P161" s="146">
        <v>0</v>
      </c>
      <c r="Q161" s="146">
        <f t="shared" si="34"/>
        <v>0</v>
      </c>
      <c r="R161" s="146"/>
      <c r="S161" s="146"/>
      <c r="T161" s="147">
        <v>0</v>
      </c>
      <c r="U161" s="146">
        <f t="shared" si="35"/>
        <v>0</v>
      </c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8" t="s">
        <v>99</v>
      </c>
      <c r="AF161" s="138"/>
      <c r="AG161" s="138"/>
      <c r="AH161" s="138"/>
      <c r="AI161" s="138"/>
      <c r="AJ161" s="138"/>
      <c r="AK161" s="138"/>
      <c r="AL161" s="138"/>
      <c r="AM161" s="138"/>
      <c r="AN161" s="138"/>
      <c r="AO161" s="138"/>
      <c r="AP161" s="138"/>
      <c r="AQ161" s="138"/>
      <c r="AR161" s="138"/>
      <c r="AS161" s="138"/>
      <c r="AT161" s="138"/>
      <c r="AU161" s="138"/>
      <c r="AV161" s="138"/>
      <c r="AW161" s="138"/>
      <c r="AX161" s="138"/>
      <c r="AY161" s="138"/>
      <c r="AZ161" s="138"/>
      <c r="BA161" s="138"/>
      <c r="BB161" s="138"/>
      <c r="BC161" s="138"/>
      <c r="BD161" s="138"/>
      <c r="BE161" s="138"/>
      <c r="BF161" s="138"/>
      <c r="BG161" s="138"/>
      <c r="BH161" s="138"/>
    </row>
    <row r="162" spans="1:60" x14ac:dyDescent="0.25">
      <c r="A162" s="140" t="s">
        <v>94</v>
      </c>
      <c r="B162" s="140" t="s">
        <v>65</v>
      </c>
      <c r="C162" s="170" t="s">
        <v>66</v>
      </c>
      <c r="D162" s="148"/>
      <c r="E162" s="152"/>
      <c r="F162" s="154"/>
      <c r="G162" s="154"/>
      <c r="H162" s="154"/>
      <c r="I162" s="154">
        <f>SUM(I163:I179)</f>
        <v>47065.450000000004</v>
      </c>
      <c r="J162" s="154"/>
      <c r="K162" s="154">
        <f>SUM(K163:K179)</f>
        <v>50647.590000000004</v>
      </c>
      <c r="L162" s="154"/>
      <c r="M162" s="154">
        <f>SUM(M163:M179)</f>
        <v>0</v>
      </c>
      <c r="N162" s="149"/>
      <c r="O162" s="149">
        <f>SUM(O163:O179)</f>
        <v>4.5999999999999992E-2</v>
      </c>
      <c r="P162" s="149"/>
      <c r="Q162" s="149">
        <f>SUM(Q163:Q179)</f>
        <v>7.893E-2</v>
      </c>
      <c r="R162" s="149"/>
      <c r="S162" s="149"/>
      <c r="T162" s="150"/>
      <c r="U162" s="149">
        <f>SUM(U163:U179)</f>
        <v>57.690000000000005</v>
      </c>
      <c r="AE162" t="s">
        <v>95</v>
      </c>
    </row>
    <row r="163" spans="1:60" outlineLevel="1" x14ac:dyDescent="0.25">
      <c r="A163" s="139">
        <v>151</v>
      </c>
      <c r="B163" s="139" t="s">
        <v>385</v>
      </c>
      <c r="C163" s="169" t="s">
        <v>386</v>
      </c>
      <c r="D163" s="145" t="s">
        <v>102</v>
      </c>
      <c r="E163" s="151">
        <v>60</v>
      </c>
      <c r="F163" s="153"/>
      <c r="G163" s="153"/>
      <c r="H163" s="153">
        <v>622.4</v>
      </c>
      <c r="I163" s="153">
        <f t="shared" ref="I163:I179" si="36">ROUND(E163*H163,2)</f>
        <v>37344</v>
      </c>
      <c r="J163" s="153">
        <v>98.600000000000023</v>
      </c>
      <c r="K163" s="153">
        <f t="shared" ref="K163:K179" si="37">ROUND(E163*J163,2)</f>
        <v>5916</v>
      </c>
      <c r="L163" s="153">
        <v>21</v>
      </c>
      <c r="M163" s="153">
        <f t="shared" ref="M163:M179" si="38">G163*(1+L163/100)</f>
        <v>0</v>
      </c>
      <c r="N163" s="146">
        <v>2.0000000000000001E-4</v>
      </c>
      <c r="O163" s="146">
        <f t="shared" ref="O163:O179" si="39">ROUND(E163*N163,5)</f>
        <v>1.2E-2</v>
      </c>
      <c r="P163" s="146">
        <v>0</v>
      </c>
      <c r="Q163" s="146">
        <f t="shared" ref="Q163:Q179" si="40">ROUND(E163*P163,5)</f>
        <v>0</v>
      </c>
      <c r="R163" s="146"/>
      <c r="S163" s="146"/>
      <c r="T163" s="147">
        <v>0.17499999999999999</v>
      </c>
      <c r="U163" s="146">
        <f t="shared" ref="U163:U179" si="41">ROUND(E163*T163,2)</f>
        <v>10.5</v>
      </c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8" t="s">
        <v>99</v>
      </c>
      <c r="AF163" s="138"/>
      <c r="AG163" s="138"/>
      <c r="AH163" s="138"/>
      <c r="AI163" s="138"/>
      <c r="AJ163" s="138"/>
      <c r="AK163" s="138"/>
      <c r="AL163" s="138"/>
      <c r="AM163" s="138"/>
      <c r="AN163" s="138"/>
      <c r="AO163" s="138"/>
      <c r="AP163" s="138"/>
      <c r="AQ163" s="138"/>
      <c r="AR163" s="138"/>
      <c r="AS163" s="138"/>
      <c r="AT163" s="138"/>
      <c r="AU163" s="138"/>
      <c r="AV163" s="138"/>
      <c r="AW163" s="138"/>
      <c r="AX163" s="138"/>
      <c r="AY163" s="138"/>
      <c r="AZ163" s="138"/>
      <c r="BA163" s="138"/>
      <c r="BB163" s="138"/>
      <c r="BC163" s="138"/>
      <c r="BD163" s="138"/>
      <c r="BE163" s="138"/>
      <c r="BF163" s="138"/>
      <c r="BG163" s="138"/>
      <c r="BH163" s="138"/>
    </row>
    <row r="164" spans="1:60" outlineLevel="1" x14ac:dyDescent="0.25">
      <c r="A164" s="139">
        <v>152</v>
      </c>
      <c r="B164" s="139" t="s">
        <v>387</v>
      </c>
      <c r="C164" s="169" t="s">
        <v>388</v>
      </c>
      <c r="D164" s="145" t="s">
        <v>369</v>
      </c>
      <c r="E164" s="151">
        <v>50</v>
      </c>
      <c r="F164" s="153"/>
      <c r="G164" s="153"/>
      <c r="H164" s="153">
        <v>0</v>
      </c>
      <c r="I164" s="153">
        <f t="shared" si="36"/>
        <v>0</v>
      </c>
      <c r="J164" s="153">
        <v>26.9</v>
      </c>
      <c r="K164" s="153">
        <f t="shared" si="37"/>
        <v>1345</v>
      </c>
      <c r="L164" s="153">
        <v>21</v>
      </c>
      <c r="M164" s="153">
        <f t="shared" si="38"/>
        <v>0</v>
      </c>
      <c r="N164" s="146">
        <v>0</v>
      </c>
      <c r="O164" s="146">
        <f t="shared" si="39"/>
        <v>0</v>
      </c>
      <c r="P164" s="146">
        <v>0</v>
      </c>
      <c r="Q164" s="146">
        <f t="shared" si="40"/>
        <v>0</v>
      </c>
      <c r="R164" s="146"/>
      <c r="S164" s="146"/>
      <c r="T164" s="147">
        <v>5.1999999999999998E-2</v>
      </c>
      <c r="U164" s="146">
        <f t="shared" si="41"/>
        <v>2.6</v>
      </c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8" t="s">
        <v>99</v>
      </c>
      <c r="AF164" s="138"/>
      <c r="AG164" s="138"/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</row>
    <row r="165" spans="1:60" outlineLevel="1" x14ac:dyDescent="0.25">
      <c r="A165" s="139">
        <v>153</v>
      </c>
      <c r="B165" s="139" t="s">
        <v>389</v>
      </c>
      <c r="C165" s="169" t="s">
        <v>390</v>
      </c>
      <c r="D165" s="145" t="s">
        <v>102</v>
      </c>
      <c r="E165" s="151">
        <v>60</v>
      </c>
      <c r="F165" s="153"/>
      <c r="G165" s="153"/>
      <c r="H165" s="153">
        <v>34.64</v>
      </c>
      <c r="I165" s="153">
        <f t="shared" si="36"/>
        <v>2078.4</v>
      </c>
      <c r="J165" s="153">
        <v>85.86</v>
      </c>
      <c r="K165" s="153">
        <f t="shared" si="37"/>
        <v>5151.6000000000004</v>
      </c>
      <c r="L165" s="153">
        <v>21</v>
      </c>
      <c r="M165" s="153">
        <f t="shared" si="38"/>
        <v>0</v>
      </c>
      <c r="N165" s="146">
        <v>9.0000000000000006E-5</v>
      </c>
      <c r="O165" s="146">
        <f t="shared" si="39"/>
        <v>5.4000000000000003E-3</v>
      </c>
      <c r="P165" s="146">
        <v>4.4999999999999999E-4</v>
      </c>
      <c r="Q165" s="146">
        <f t="shared" si="40"/>
        <v>2.7E-2</v>
      </c>
      <c r="R165" s="146"/>
      <c r="S165" s="146"/>
      <c r="T165" s="147">
        <v>0.16600000000000001</v>
      </c>
      <c r="U165" s="146">
        <f t="shared" si="41"/>
        <v>9.9600000000000009</v>
      </c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8" t="s">
        <v>99</v>
      </c>
      <c r="AF165" s="138"/>
      <c r="AG165" s="138"/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38"/>
      <c r="AW165" s="138"/>
      <c r="AX165" s="138"/>
      <c r="AY165" s="138"/>
      <c r="AZ165" s="138"/>
      <c r="BA165" s="138"/>
      <c r="BB165" s="138"/>
      <c r="BC165" s="138"/>
      <c r="BD165" s="138"/>
      <c r="BE165" s="138"/>
      <c r="BF165" s="138"/>
      <c r="BG165" s="138"/>
      <c r="BH165" s="138"/>
    </row>
    <row r="166" spans="1:60" outlineLevel="1" x14ac:dyDescent="0.25">
      <c r="A166" s="139">
        <v>154</v>
      </c>
      <c r="B166" s="139" t="s">
        <v>391</v>
      </c>
      <c r="C166" s="169" t="s">
        <v>392</v>
      </c>
      <c r="D166" s="145" t="s">
        <v>102</v>
      </c>
      <c r="E166" s="151">
        <v>60</v>
      </c>
      <c r="F166" s="153"/>
      <c r="G166" s="153"/>
      <c r="H166" s="153">
        <v>15.92</v>
      </c>
      <c r="I166" s="153">
        <f t="shared" si="36"/>
        <v>955.2</v>
      </c>
      <c r="J166" s="153">
        <v>26.879999999999995</v>
      </c>
      <c r="K166" s="153">
        <f t="shared" si="37"/>
        <v>1612.8</v>
      </c>
      <c r="L166" s="153">
        <v>21</v>
      </c>
      <c r="M166" s="153">
        <f t="shared" si="38"/>
        <v>0</v>
      </c>
      <c r="N166" s="146">
        <v>4.0000000000000003E-5</v>
      </c>
      <c r="O166" s="146">
        <f t="shared" si="39"/>
        <v>2.3999999999999998E-3</v>
      </c>
      <c r="P166" s="146">
        <v>4.4999999999999999E-4</v>
      </c>
      <c r="Q166" s="146">
        <f t="shared" si="40"/>
        <v>2.7E-2</v>
      </c>
      <c r="R166" s="146"/>
      <c r="S166" s="146"/>
      <c r="T166" s="147">
        <v>5.1999999999999998E-2</v>
      </c>
      <c r="U166" s="146">
        <f t="shared" si="41"/>
        <v>3.12</v>
      </c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8" t="s">
        <v>99</v>
      </c>
      <c r="AF166" s="138"/>
      <c r="AG166" s="138"/>
      <c r="AH166" s="138"/>
      <c r="AI166" s="138"/>
      <c r="AJ166" s="138"/>
      <c r="AK166" s="138"/>
      <c r="AL166" s="138"/>
      <c r="AM166" s="138"/>
      <c r="AN166" s="138"/>
      <c r="AO166" s="138"/>
      <c r="AP166" s="138"/>
      <c r="AQ166" s="138"/>
      <c r="AR166" s="138"/>
      <c r="AS166" s="138"/>
      <c r="AT166" s="138"/>
      <c r="AU166" s="138"/>
      <c r="AV166" s="138"/>
      <c r="AW166" s="138"/>
      <c r="AX166" s="138"/>
      <c r="AY166" s="138"/>
      <c r="AZ166" s="138"/>
      <c r="BA166" s="138"/>
      <c r="BB166" s="138"/>
      <c r="BC166" s="138"/>
      <c r="BD166" s="138"/>
      <c r="BE166" s="138"/>
      <c r="BF166" s="138"/>
      <c r="BG166" s="138"/>
      <c r="BH166" s="138"/>
    </row>
    <row r="167" spans="1:60" outlineLevel="1" x14ac:dyDescent="0.25">
      <c r="A167" s="139">
        <v>155</v>
      </c>
      <c r="B167" s="139" t="s">
        <v>393</v>
      </c>
      <c r="C167" s="169" t="s">
        <v>394</v>
      </c>
      <c r="D167" s="145" t="s">
        <v>102</v>
      </c>
      <c r="E167" s="151">
        <v>60</v>
      </c>
      <c r="F167" s="153"/>
      <c r="G167" s="153"/>
      <c r="H167" s="153">
        <v>0</v>
      </c>
      <c r="I167" s="153">
        <f t="shared" si="36"/>
        <v>0</v>
      </c>
      <c r="J167" s="153">
        <v>81.2</v>
      </c>
      <c r="K167" s="153">
        <f t="shared" si="37"/>
        <v>4872</v>
      </c>
      <c r="L167" s="153">
        <v>21</v>
      </c>
      <c r="M167" s="153">
        <f t="shared" si="38"/>
        <v>0</v>
      </c>
      <c r="N167" s="146">
        <v>0</v>
      </c>
      <c r="O167" s="146">
        <f t="shared" si="39"/>
        <v>0</v>
      </c>
      <c r="P167" s="146">
        <v>0</v>
      </c>
      <c r="Q167" s="146">
        <f t="shared" si="40"/>
        <v>0</v>
      </c>
      <c r="R167" s="146"/>
      <c r="S167" s="146"/>
      <c r="T167" s="147">
        <v>0.14399999999999999</v>
      </c>
      <c r="U167" s="146">
        <f t="shared" si="41"/>
        <v>8.64</v>
      </c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8" t="s">
        <v>99</v>
      </c>
      <c r="AF167" s="138"/>
      <c r="AG167" s="138"/>
      <c r="AH167" s="138"/>
      <c r="AI167" s="138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8"/>
      <c r="AT167" s="138"/>
      <c r="AU167" s="138"/>
      <c r="AV167" s="138"/>
      <c r="AW167" s="138"/>
      <c r="AX167" s="138"/>
      <c r="AY167" s="138"/>
      <c r="AZ167" s="138"/>
      <c r="BA167" s="138"/>
      <c r="BB167" s="138"/>
      <c r="BC167" s="138"/>
      <c r="BD167" s="138"/>
      <c r="BE167" s="138"/>
      <c r="BF167" s="138"/>
      <c r="BG167" s="138"/>
      <c r="BH167" s="138"/>
    </row>
    <row r="168" spans="1:60" outlineLevel="1" x14ac:dyDescent="0.25">
      <c r="A168" s="139">
        <v>156</v>
      </c>
      <c r="B168" s="139" t="s">
        <v>395</v>
      </c>
      <c r="C168" s="169" t="s">
        <v>396</v>
      </c>
      <c r="D168" s="145" t="s">
        <v>369</v>
      </c>
      <c r="E168" s="151">
        <v>50</v>
      </c>
      <c r="F168" s="153"/>
      <c r="G168" s="153"/>
      <c r="H168" s="153">
        <v>0</v>
      </c>
      <c r="I168" s="153">
        <f t="shared" si="36"/>
        <v>0</v>
      </c>
      <c r="J168" s="153">
        <v>16.100000000000001</v>
      </c>
      <c r="K168" s="153">
        <f t="shared" si="37"/>
        <v>805</v>
      </c>
      <c r="L168" s="153">
        <v>21</v>
      </c>
      <c r="M168" s="153">
        <f t="shared" si="38"/>
        <v>0</v>
      </c>
      <c r="N168" s="146">
        <v>0</v>
      </c>
      <c r="O168" s="146">
        <f t="shared" si="39"/>
        <v>0</v>
      </c>
      <c r="P168" s="146">
        <v>0</v>
      </c>
      <c r="Q168" s="146">
        <f t="shared" si="40"/>
        <v>0</v>
      </c>
      <c r="R168" s="146"/>
      <c r="S168" s="146"/>
      <c r="T168" s="147">
        <v>3.1E-2</v>
      </c>
      <c r="U168" s="146">
        <f t="shared" si="41"/>
        <v>1.55</v>
      </c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8" t="s">
        <v>99</v>
      </c>
      <c r="AF168" s="138"/>
      <c r="AG168" s="138"/>
      <c r="AH168" s="138"/>
      <c r="AI168" s="138"/>
      <c r="AJ168" s="138"/>
      <c r="AK168" s="138"/>
      <c r="AL168" s="138"/>
      <c r="AM168" s="138"/>
      <c r="AN168" s="138"/>
      <c r="AO168" s="138"/>
      <c r="AP168" s="138"/>
      <c r="AQ168" s="138"/>
      <c r="AR168" s="138"/>
      <c r="AS168" s="138"/>
      <c r="AT168" s="138"/>
      <c r="AU168" s="138"/>
      <c r="AV168" s="138"/>
      <c r="AW168" s="138"/>
      <c r="AX168" s="138"/>
      <c r="AY168" s="138"/>
      <c r="AZ168" s="138"/>
      <c r="BA168" s="138"/>
      <c r="BB168" s="138"/>
      <c r="BC168" s="138"/>
      <c r="BD168" s="138"/>
      <c r="BE168" s="138"/>
      <c r="BF168" s="138"/>
      <c r="BG168" s="138"/>
      <c r="BH168" s="138"/>
    </row>
    <row r="169" spans="1:60" outlineLevel="1" x14ac:dyDescent="0.25">
      <c r="A169" s="139">
        <v>157</v>
      </c>
      <c r="B169" s="139" t="s">
        <v>397</v>
      </c>
      <c r="C169" s="169" t="s">
        <v>398</v>
      </c>
      <c r="D169" s="145" t="s">
        <v>102</v>
      </c>
      <c r="E169" s="151">
        <v>60</v>
      </c>
      <c r="F169" s="153"/>
      <c r="G169" s="153"/>
      <c r="H169" s="153">
        <v>0</v>
      </c>
      <c r="I169" s="153">
        <f t="shared" si="36"/>
        <v>0</v>
      </c>
      <c r="J169" s="153">
        <v>151</v>
      </c>
      <c r="K169" s="153">
        <f t="shared" si="37"/>
        <v>9060</v>
      </c>
      <c r="L169" s="153">
        <v>21</v>
      </c>
      <c r="M169" s="153">
        <f t="shared" si="38"/>
        <v>0</v>
      </c>
      <c r="N169" s="146">
        <v>0</v>
      </c>
      <c r="O169" s="146">
        <f t="shared" si="39"/>
        <v>0</v>
      </c>
      <c r="P169" s="146">
        <v>0</v>
      </c>
      <c r="Q169" s="146">
        <f t="shared" si="40"/>
        <v>0</v>
      </c>
      <c r="R169" s="146"/>
      <c r="S169" s="146"/>
      <c r="T169" s="147">
        <v>0.26800000000000002</v>
      </c>
      <c r="U169" s="146">
        <f t="shared" si="41"/>
        <v>16.079999999999998</v>
      </c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8" t="s">
        <v>99</v>
      </c>
      <c r="AF169" s="138"/>
      <c r="AG169" s="138"/>
      <c r="AH169" s="138"/>
      <c r="AI169" s="138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8"/>
      <c r="AT169" s="138"/>
      <c r="AU169" s="138"/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</row>
    <row r="170" spans="1:60" outlineLevel="1" x14ac:dyDescent="0.25">
      <c r="A170" s="139">
        <v>158</v>
      </c>
      <c r="B170" s="139" t="s">
        <v>399</v>
      </c>
      <c r="C170" s="169" t="s">
        <v>400</v>
      </c>
      <c r="D170" s="145" t="s">
        <v>102</v>
      </c>
      <c r="E170" s="151">
        <v>60</v>
      </c>
      <c r="F170" s="153"/>
      <c r="G170" s="153"/>
      <c r="H170" s="153">
        <v>0</v>
      </c>
      <c r="I170" s="153">
        <f t="shared" si="36"/>
        <v>0</v>
      </c>
      <c r="J170" s="153">
        <v>32.1</v>
      </c>
      <c r="K170" s="153">
        <f t="shared" si="37"/>
        <v>1926</v>
      </c>
      <c r="L170" s="153">
        <v>21</v>
      </c>
      <c r="M170" s="153">
        <f t="shared" si="38"/>
        <v>0</v>
      </c>
      <c r="N170" s="146">
        <v>0</v>
      </c>
      <c r="O170" s="146">
        <f t="shared" si="39"/>
        <v>0</v>
      </c>
      <c r="P170" s="146">
        <v>0</v>
      </c>
      <c r="Q170" s="146">
        <f t="shared" si="40"/>
        <v>0</v>
      </c>
      <c r="R170" s="146"/>
      <c r="S170" s="146"/>
      <c r="T170" s="147">
        <v>6.2E-2</v>
      </c>
      <c r="U170" s="146">
        <f t="shared" si="41"/>
        <v>3.72</v>
      </c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8" t="s">
        <v>99</v>
      </c>
      <c r="AF170" s="138"/>
      <c r="AG170" s="138"/>
      <c r="AH170" s="138"/>
      <c r="AI170" s="138"/>
      <c r="AJ170" s="138"/>
      <c r="AK170" s="138"/>
      <c r="AL170" s="138"/>
      <c r="AM170" s="138"/>
      <c r="AN170" s="138"/>
      <c r="AO170" s="138"/>
      <c r="AP170" s="138"/>
      <c r="AQ170" s="138"/>
      <c r="AR170" s="138"/>
      <c r="AS170" s="138"/>
      <c r="AT170" s="138"/>
      <c r="AU170" s="138"/>
      <c r="AV170" s="138"/>
      <c r="AW170" s="138"/>
      <c r="AX170" s="138"/>
      <c r="AY170" s="138"/>
      <c r="AZ170" s="138"/>
      <c r="BA170" s="138"/>
      <c r="BB170" s="138"/>
      <c r="BC170" s="138"/>
      <c r="BD170" s="138"/>
      <c r="BE170" s="138"/>
      <c r="BF170" s="138"/>
      <c r="BG170" s="138"/>
      <c r="BH170" s="138"/>
    </row>
    <row r="171" spans="1:60" outlineLevel="1" x14ac:dyDescent="0.25">
      <c r="A171" s="139">
        <v>159</v>
      </c>
      <c r="B171" s="139" t="s">
        <v>401</v>
      </c>
      <c r="C171" s="169" t="s">
        <v>402</v>
      </c>
      <c r="D171" s="145" t="s">
        <v>112</v>
      </c>
      <c r="E171" s="151">
        <v>0.02</v>
      </c>
      <c r="F171" s="153"/>
      <c r="G171" s="153"/>
      <c r="H171" s="153">
        <v>0</v>
      </c>
      <c r="I171" s="153">
        <f t="shared" si="36"/>
        <v>0</v>
      </c>
      <c r="J171" s="153">
        <v>1235</v>
      </c>
      <c r="K171" s="153">
        <f t="shared" si="37"/>
        <v>24.7</v>
      </c>
      <c r="L171" s="153">
        <v>21</v>
      </c>
      <c r="M171" s="153">
        <f t="shared" si="38"/>
        <v>0</v>
      </c>
      <c r="N171" s="146">
        <v>0</v>
      </c>
      <c r="O171" s="146">
        <f t="shared" si="39"/>
        <v>0</v>
      </c>
      <c r="P171" s="146">
        <v>0</v>
      </c>
      <c r="Q171" s="146">
        <f t="shared" si="40"/>
        <v>0</v>
      </c>
      <c r="R171" s="146"/>
      <c r="S171" s="146"/>
      <c r="T171" s="147">
        <v>2.351</v>
      </c>
      <c r="U171" s="146">
        <f t="shared" si="41"/>
        <v>0.05</v>
      </c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8" t="s">
        <v>99</v>
      </c>
      <c r="AF171" s="138"/>
      <c r="AG171" s="138"/>
      <c r="AH171" s="138"/>
      <c r="AI171" s="138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  <c r="AX171" s="138"/>
      <c r="AY171" s="138"/>
      <c r="AZ171" s="138"/>
      <c r="BA171" s="138"/>
      <c r="BB171" s="138"/>
      <c r="BC171" s="138"/>
      <c r="BD171" s="138"/>
      <c r="BE171" s="138"/>
      <c r="BF171" s="138"/>
      <c r="BG171" s="138"/>
      <c r="BH171" s="138"/>
    </row>
    <row r="172" spans="1:60" outlineLevel="1" x14ac:dyDescent="0.25">
      <c r="A172" s="139">
        <v>160</v>
      </c>
      <c r="B172" s="139" t="s">
        <v>356</v>
      </c>
      <c r="C172" s="169" t="s">
        <v>357</v>
      </c>
      <c r="D172" s="145" t="s">
        <v>112</v>
      </c>
      <c r="E172" s="151">
        <v>0.02</v>
      </c>
      <c r="F172" s="153"/>
      <c r="G172" s="153"/>
      <c r="H172" s="153">
        <v>0</v>
      </c>
      <c r="I172" s="153">
        <f t="shared" si="36"/>
        <v>0</v>
      </c>
      <c r="J172" s="153">
        <v>1781</v>
      </c>
      <c r="K172" s="153">
        <f t="shared" si="37"/>
        <v>35.619999999999997</v>
      </c>
      <c r="L172" s="153">
        <v>21</v>
      </c>
      <c r="M172" s="153">
        <f t="shared" si="38"/>
        <v>0</v>
      </c>
      <c r="N172" s="146">
        <v>0</v>
      </c>
      <c r="O172" s="146">
        <f t="shared" si="39"/>
        <v>0</v>
      </c>
      <c r="P172" s="146">
        <v>0</v>
      </c>
      <c r="Q172" s="146">
        <f t="shared" si="40"/>
        <v>0</v>
      </c>
      <c r="R172" s="146"/>
      <c r="S172" s="146"/>
      <c r="T172" s="147">
        <v>1.355</v>
      </c>
      <c r="U172" s="146">
        <f t="shared" si="41"/>
        <v>0.03</v>
      </c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8" t="s">
        <v>99</v>
      </c>
      <c r="AF172" s="138"/>
      <c r="AG172" s="138"/>
      <c r="AH172" s="138"/>
      <c r="AI172" s="138"/>
      <c r="AJ172" s="138"/>
      <c r="AK172" s="138"/>
      <c r="AL172" s="138"/>
      <c r="AM172" s="138"/>
      <c r="AN172" s="138"/>
      <c r="AO172" s="138"/>
      <c r="AP172" s="138"/>
      <c r="AQ172" s="138"/>
      <c r="AR172" s="138"/>
      <c r="AS172" s="138"/>
      <c r="AT172" s="138"/>
      <c r="AU172" s="138"/>
      <c r="AV172" s="138"/>
      <c r="AW172" s="138"/>
      <c r="AX172" s="138"/>
      <c r="AY172" s="138"/>
      <c r="AZ172" s="138"/>
      <c r="BA172" s="138"/>
      <c r="BB172" s="138"/>
      <c r="BC172" s="138"/>
      <c r="BD172" s="138"/>
      <c r="BE172" s="138"/>
      <c r="BF172" s="138"/>
      <c r="BG172" s="138"/>
      <c r="BH172" s="138"/>
    </row>
    <row r="173" spans="1:60" outlineLevel="1" x14ac:dyDescent="0.25">
      <c r="A173" s="139">
        <v>161</v>
      </c>
      <c r="B173" s="139" t="s">
        <v>358</v>
      </c>
      <c r="C173" s="169" t="s">
        <v>359</v>
      </c>
      <c r="D173" s="145" t="s">
        <v>112</v>
      </c>
      <c r="E173" s="151">
        <v>5.3999999999999999E-2</v>
      </c>
      <c r="F173" s="153"/>
      <c r="G173" s="153"/>
      <c r="H173" s="153">
        <v>0</v>
      </c>
      <c r="I173" s="153">
        <f t="shared" si="36"/>
        <v>0</v>
      </c>
      <c r="J173" s="153">
        <v>1239</v>
      </c>
      <c r="K173" s="153">
        <f t="shared" si="37"/>
        <v>66.91</v>
      </c>
      <c r="L173" s="153">
        <v>21</v>
      </c>
      <c r="M173" s="153">
        <f t="shared" si="38"/>
        <v>0</v>
      </c>
      <c r="N173" s="146">
        <v>0</v>
      </c>
      <c r="O173" s="146">
        <f t="shared" si="39"/>
        <v>0</v>
      </c>
      <c r="P173" s="146">
        <v>0</v>
      </c>
      <c r="Q173" s="146">
        <f t="shared" si="40"/>
        <v>0</v>
      </c>
      <c r="R173" s="146"/>
      <c r="S173" s="146"/>
      <c r="T173" s="147">
        <v>2.5750000000000002</v>
      </c>
      <c r="U173" s="146">
        <f t="shared" si="41"/>
        <v>0.14000000000000001</v>
      </c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8" t="s">
        <v>99</v>
      </c>
      <c r="AF173" s="138"/>
      <c r="AG173" s="138"/>
      <c r="AH173" s="138"/>
      <c r="AI173" s="138"/>
      <c r="AJ173" s="138"/>
      <c r="AK173" s="138"/>
      <c r="AL173" s="138"/>
      <c r="AM173" s="138"/>
      <c r="AN173" s="138"/>
      <c r="AO173" s="138"/>
      <c r="AP173" s="138"/>
      <c r="AQ173" s="138"/>
      <c r="AR173" s="138"/>
      <c r="AS173" s="138"/>
      <c r="AT173" s="138"/>
      <c r="AU173" s="138"/>
      <c r="AV173" s="138"/>
      <c r="AW173" s="138"/>
      <c r="AX173" s="138"/>
      <c r="AY173" s="138"/>
      <c r="AZ173" s="138"/>
      <c r="BA173" s="138"/>
      <c r="BB173" s="138"/>
      <c r="BC173" s="138"/>
      <c r="BD173" s="138"/>
      <c r="BE173" s="138"/>
      <c r="BF173" s="138"/>
      <c r="BG173" s="138"/>
      <c r="BH173" s="138"/>
    </row>
    <row r="174" spans="1:60" outlineLevel="1" x14ac:dyDescent="0.25">
      <c r="A174" s="139">
        <v>162</v>
      </c>
      <c r="B174" s="139" t="s">
        <v>403</v>
      </c>
      <c r="C174" s="169" t="s">
        <v>404</v>
      </c>
      <c r="D174" s="145" t="s">
        <v>102</v>
      </c>
      <c r="E174" s="151">
        <v>1</v>
      </c>
      <c r="F174" s="153"/>
      <c r="G174" s="153"/>
      <c r="H174" s="153">
        <v>4258.9799999999996</v>
      </c>
      <c r="I174" s="153">
        <f t="shared" si="36"/>
        <v>4258.9799999999996</v>
      </c>
      <c r="J174" s="153">
        <v>441.02000000000044</v>
      </c>
      <c r="K174" s="153">
        <f t="shared" si="37"/>
        <v>441.02</v>
      </c>
      <c r="L174" s="153">
        <v>21</v>
      </c>
      <c r="M174" s="153">
        <f t="shared" si="38"/>
        <v>0</v>
      </c>
      <c r="N174" s="146">
        <v>2.2519999999999998E-2</v>
      </c>
      <c r="O174" s="146">
        <f t="shared" si="39"/>
        <v>2.2519999999999998E-2</v>
      </c>
      <c r="P174" s="146">
        <v>0</v>
      </c>
      <c r="Q174" s="146">
        <f t="shared" si="40"/>
        <v>0</v>
      </c>
      <c r="R174" s="146"/>
      <c r="S174" s="146"/>
      <c r="T174" s="147">
        <v>0.92800000000000005</v>
      </c>
      <c r="U174" s="146">
        <f t="shared" si="41"/>
        <v>0.93</v>
      </c>
      <c r="V174" s="138"/>
      <c r="W174" s="138"/>
      <c r="X174" s="138"/>
      <c r="Y174" s="138"/>
      <c r="Z174" s="138"/>
      <c r="AA174" s="138"/>
      <c r="AB174" s="138"/>
      <c r="AC174" s="138"/>
      <c r="AD174" s="138"/>
      <c r="AE174" s="138" t="s">
        <v>99</v>
      </c>
      <c r="AF174" s="138"/>
      <c r="AG174" s="138"/>
      <c r="AH174" s="138"/>
      <c r="AI174" s="138"/>
      <c r="AJ174" s="138"/>
      <c r="AK174" s="138"/>
      <c r="AL174" s="138"/>
      <c r="AM174" s="138"/>
      <c r="AN174" s="138"/>
      <c r="AO174" s="138"/>
      <c r="AP174" s="138"/>
      <c r="AQ174" s="138"/>
      <c r="AR174" s="138"/>
      <c r="AS174" s="138"/>
      <c r="AT174" s="138"/>
      <c r="AU174" s="138"/>
      <c r="AV174" s="138"/>
      <c r="AW174" s="138"/>
      <c r="AX174" s="138"/>
      <c r="AY174" s="138"/>
      <c r="AZ174" s="138"/>
      <c r="BA174" s="138"/>
      <c r="BB174" s="138"/>
      <c r="BC174" s="138"/>
      <c r="BD174" s="138"/>
      <c r="BE174" s="138"/>
      <c r="BF174" s="138"/>
      <c r="BG174" s="138"/>
      <c r="BH174" s="138"/>
    </row>
    <row r="175" spans="1:60" ht="20.399999999999999" outlineLevel="1" x14ac:dyDescent="0.25">
      <c r="A175" s="139">
        <v>163</v>
      </c>
      <c r="B175" s="139" t="s">
        <v>405</v>
      </c>
      <c r="C175" s="169" t="s">
        <v>406</v>
      </c>
      <c r="D175" s="145" t="s">
        <v>102</v>
      </c>
      <c r="E175" s="151">
        <v>1</v>
      </c>
      <c r="F175" s="153"/>
      <c r="G175" s="153"/>
      <c r="H175" s="153">
        <v>28.87</v>
      </c>
      <c r="I175" s="153">
        <f t="shared" si="36"/>
        <v>28.87</v>
      </c>
      <c r="J175" s="153">
        <v>138.63</v>
      </c>
      <c r="K175" s="153">
        <f t="shared" si="37"/>
        <v>138.63</v>
      </c>
      <c r="L175" s="153">
        <v>21</v>
      </c>
      <c r="M175" s="153">
        <f t="shared" si="38"/>
        <v>0</v>
      </c>
      <c r="N175" s="146">
        <v>8.0000000000000007E-5</v>
      </c>
      <c r="O175" s="146">
        <f t="shared" si="39"/>
        <v>8.0000000000000007E-5</v>
      </c>
      <c r="P175" s="146">
        <v>2.4930000000000001E-2</v>
      </c>
      <c r="Q175" s="146">
        <f t="shared" si="40"/>
        <v>2.4930000000000001E-2</v>
      </c>
      <c r="R175" s="146"/>
      <c r="S175" s="146"/>
      <c r="T175" s="147">
        <v>0.26800000000000002</v>
      </c>
      <c r="U175" s="146">
        <f t="shared" si="41"/>
        <v>0.27</v>
      </c>
      <c r="V175" s="138"/>
      <c r="W175" s="138"/>
      <c r="X175" s="138"/>
      <c r="Y175" s="138"/>
      <c r="Z175" s="138"/>
      <c r="AA175" s="138"/>
      <c r="AB175" s="138"/>
      <c r="AC175" s="138"/>
      <c r="AD175" s="138"/>
      <c r="AE175" s="138" t="s">
        <v>99</v>
      </c>
      <c r="AF175" s="138"/>
      <c r="AG175" s="138"/>
      <c r="AH175" s="138"/>
      <c r="AI175" s="138"/>
      <c r="AJ175" s="138"/>
      <c r="AK175" s="138"/>
      <c r="AL175" s="138"/>
      <c r="AM175" s="138"/>
      <c r="AN175" s="138"/>
      <c r="AO175" s="138"/>
      <c r="AP175" s="138"/>
      <c r="AQ175" s="138"/>
      <c r="AR175" s="138"/>
      <c r="AS175" s="138"/>
      <c r="AT175" s="138"/>
      <c r="AU175" s="138"/>
      <c r="AV175" s="138"/>
      <c r="AW175" s="138"/>
      <c r="AX175" s="138"/>
      <c r="AY175" s="138"/>
      <c r="AZ175" s="138"/>
      <c r="BA175" s="138"/>
      <c r="BB175" s="138"/>
      <c r="BC175" s="138"/>
      <c r="BD175" s="138"/>
      <c r="BE175" s="138"/>
      <c r="BF175" s="138"/>
      <c r="BG175" s="138"/>
      <c r="BH175" s="138"/>
    </row>
    <row r="176" spans="1:60" outlineLevel="1" x14ac:dyDescent="0.25">
      <c r="A176" s="139">
        <v>164</v>
      </c>
      <c r="B176" s="139" t="s">
        <v>407</v>
      </c>
      <c r="C176" s="169" t="s">
        <v>408</v>
      </c>
      <c r="D176" s="145" t="s">
        <v>112</v>
      </c>
      <c r="E176" s="151">
        <v>2.5000000000000001E-2</v>
      </c>
      <c r="F176" s="153"/>
      <c r="G176" s="153"/>
      <c r="H176" s="153">
        <v>0</v>
      </c>
      <c r="I176" s="153">
        <f t="shared" si="36"/>
        <v>0</v>
      </c>
      <c r="J176" s="153">
        <v>1469</v>
      </c>
      <c r="K176" s="153">
        <f t="shared" si="37"/>
        <v>36.729999999999997</v>
      </c>
      <c r="L176" s="153">
        <v>21</v>
      </c>
      <c r="M176" s="153">
        <f t="shared" si="38"/>
        <v>0</v>
      </c>
      <c r="N176" s="146">
        <v>0</v>
      </c>
      <c r="O176" s="146">
        <f t="shared" si="39"/>
        <v>0</v>
      </c>
      <c r="P176" s="146">
        <v>0</v>
      </c>
      <c r="Q176" s="146">
        <f t="shared" si="40"/>
        <v>0</v>
      </c>
      <c r="R176" s="146"/>
      <c r="S176" s="146"/>
      <c r="T176" s="147">
        <v>3.0739999999999998</v>
      </c>
      <c r="U176" s="146">
        <f t="shared" si="41"/>
        <v>0.08</v>
      </c>
      <c r="V176" s="138"/>
      <c r="W176" s="138"/>
      <c r="X176" s="138"/>
      <c r="Y176" s="138"/>
      <c r="Z176" s="138"/>
      <c r="AA176" s="138"/>
      <c r="AB176" s="138"/>
      <c r="AC176" s="138"/>
      <c r="AD176" s="138"/>
      <c r="AE176" s="138" t="s">
        <v>99</v>
      </c>
      <c r="AF176" s="138"/>
      <c r="AG176" s="138"/>
      <c r="AH176" s="138"/>
      <c r="AI176" s="138"/>
      <c r="AJ176" s="138"/>
      <c r="AK176" s="138"/>
      <c r="AL176" s="138"/>
      <c r="AM176" s="138"/>
      <c r="AN176" s="138"/>
      <c r="AO176" s="138"/>
      <c r="AP176" s="138"/>
      <c r="AQ176" s="138"/>
      <c r="AR176" s="138"/>
      <c r="AS176" s="138"/>
      <c r="AT176" s="138"/>
      <c r="AU176" s="138"/>
      <c r="AV176" s="138"/>
      <c r="AW176" s="138"/>
      <c r="AX176" s="138"/>
      <c r="AY176" s="138"/>
      <c r="AZ176" s="138"/>
      <c r="BA176" s="138"/>
      <c r="BB176" s="138"/>
      <c r="BC176" s="138"/>
      <c r="BD176" s="138"/>
      <c r="BE176" s="138"/>
      <c r="BF176" s="138"/>
      <c r="BG176" s="138"/>
      <c r="BH176" s="138"/>
    </row>
    <row r="177" spans="1:60" outlineLevel="1" x14ac:dyDescent="0.25">
      <c r="A177" s="139">
        <v>165</v>
      </c>
      <c r="B177" s="139" t="s">
        <v>409</v>
      </c>
      <c r="C177" s="169" t="s">
        <v>410</v>
      </c>
      <c r="D177" s="145" t="s">
        <v>112</v>
      </c>
      <c r="E177" s="151">
        <v>2.5000000000000001E-2</v>
      </c>
      <c r="F177" s="153"/>
      <c r="G177" s="153"/>
      <c r="H177" s="153">
        <v>0</v>
      </c>
      <c r="I177" s="153">
        <f t="shared" si="36"/>
        <v>0</v>
      </c>
      <c r="J177" s="153">
        <v>623</v>
      </c>
      <c r="K177" s="153">
        <f t="shared" si="37"/>
        <v>15.58</v>
      </c>
      <c r="L177" s="153">
        <v>21</v>
      </c>
      <c r="M177" s="153">
        <f t="shared" si="38"/>
        <v>0</v>
      </c>
      <c r="N177" s="146">
        <v>0</v>
      </c>
      <c r="O177" s="146">
        <f t="shared" si="39"/>
        <v>0</v>
      </c>
      <c r="P177" s="146">
        <v>0</v>
      </c>
      <c r="Q177" s="146">
        <f t="shared" si="40"/>
        <v>0</v>
      </c>
      <c r="R177" s="146"/>
      <c r="S177" s="146"/>
      <c r="T177" s="147">
        <v>0.88100000000000001</v>
      </c>
      <c r="U177" s="146">
        <f t="shared" si="41"/>
        <v>0.02</v>
      </c>
      <c r="V177" s="138"/>
      <c r="W177" s="138"/>
      <c r="X177" s="138"/>
      <c r="Y177" s="138"/>
      <c r="Z177" s="138"/>
      <c r="AA177" s="138"/>
      <c r="AB177" s="138"/>
      <c r="AC177" s="138"/>
      <c r="AD177" s="138"/>
      <c r="AE177" s="138" t="s">
        <v>99</v>
      </c>
      <c r="AF177" s="138"/>
      <c r="AG177" s="138"/>
      <c r="AH177" s="138"/>
      <c r="AI177" s="138"/>
      <c r="AJ177" s="138"/>
      <c r="AK177" s="138"/>
      <c r="AL177" s="138"/>
      <c r="AM177" s="138"/>
      <c r="AN177" s="138"/>
      <c r="AO177" s="138"/>
      <c r="AP177" s="138"/>
      <c r="AQ177" s="138"/>
      <c r="AR177" s="138"/>
      <c r="AS177" s="138"/>
      <c r="AT177" s="138"/>
      <c r="AU177" s="138"/>
      <c r="AV177" s="138"/>
      <c r="AW177" s="138"/>
      <c r="AX177" s="138"/>
      <c r="AY177" s="138"/>
      <c r="AZ177" s="138"/>
      <c r="BA177" s="138"/>
      <c r="BB177" s="138"/>
      <c r="BC177" s="138"/>
      <c r="BD177" s="138"/>
      <c r="BE177" s="138"/>
      <c r="BF177" s="138"/>
      <c r="BG177" s="138"/>
      <c r="BH177" s="138"/>
    </row>
    <row r="178" spans="1:60" outlineLevel="1" x14ac:dyDescent="0.25">
      <c r="A178" s="139">
        <v>166</v>
      </c>
      <c r="B178" s="139" t="s">
        <v>380</v>
      </c>
      <c r="C178" s="169" t="s">
        <v>381</v>
      </c>
      <c r="D178" s="145" t="s">
        <v>254</v>
      </c>
      <c r="E178" s="151">
        <v>24</v>
      </c>
      <c r="F178" s="153"/>
      <c r="G178" s="153"/>
      <c r="H178" s="153">
        <v>0</v>
      </c>
      <c r="I178" s="153">
        <f t="shared" si="36"/>
        <v>0</v>
      </c>
      <c r="J178" s="153">
        <v>800</v>
      </c>
      <c r="K178" s="153">
        <f t="shared" si="37"/>
        <v>19200</v>
      </c>
      <c r="L178" s="153">
        <v>21</v>
      </c>
      <c r="M178" s="153">
        <f t="shared" si="38"/>
        <v>0</v>
      </c>
      <c r="N178" s="146">
        <v>0</v>
      </c>
      <c r="O178" s="146">
        <f t="shared" si="39"/>
        <v>0</v>
      </c>
      <c r="P178" s="146">
        <v>0</v>
      </c>
      <c r="Q178" s="146">
        <f t="shared" si="40"/>
        <v>0</v>
      </c>
      <c r="R178" s="146"/>
      <c r="S178" s="146"/>
      <c r="T178" s="147">
        <v>0</v>
      </c>
      <c r="U178" s="146">
        <f t="shared" si="41"/>
        <v>0</v>
      </c>
      <c r="V178" s="138"/>
      <c r="W178" s="138"/>
      <c r="X178" s="138"/>
      <c r="Y178" s="138"/>
      <c r="Z178" s="138"/>
      <c r="AA178" s="138"/>
      <c r="AB178" s="138"/>
      <c r="AC178" s="138"/>
      <c r="AD178" s="138"/>
      <c r="AE178" s="138" t="s">
        <v>99</v>
      </c>
      <c r="AF178" s="138"/>
      <c r="AG178" s="138"/>
      <c r="AH178" s="138"/>
      <c r="AI178" s="138"/>
      <c r="AJ178" s="138"/>
      <c r="AK178" s="138"/>
      <c r="AL178" s="138"/>
      <c r="AM178" s="138"/>
      <c r="AN178" s="138"/>
      <c r="AO178" s="138"/>
      <c r="AP178" s="138"/>
      <c r="AQ178" s="138"/>
      <c r="AR178" s="138"/>
      <c r="AS178" s="138"/>
      <c r="AT178" s="138"/>
      <c r="AU178" s="138"/>
      <c r="AV178" s="138"/>
      <c r="AW178" s="138"/>
      <c r="AX178" s="138"/>
      <c r="AY178" s="138"/>
      <c r="AZ178" s="138"/>
      <c r="BA178" s="138"/>
      <c r="BB178" s="138"/>
      <c r="BC178" s="138"/>
      <c r="BD178" s="138"/>
      <c r="BE178" s="138"/>
      <c r="BF178" s="138"/>
      <c r="BG178" s="138"/>
      <c r="BH178" s="138"/>
    </row>
    <row r="179" spans="1:60" outlineLevel="1" x14ac:dyDescent="0.25">
      <c r="A179" s="163">
        <v>167</v>
      </c>
      <c r="B179" s="163" t="s">
        <v>382</v>
      </c>
      <c r="C179" s="171" t="s">
        <v>383</v>
      </c>
      <c r="D179" s="164" t="s">
        <v>384</v>
      </c>
      <c r="E179" s="165">
        <v>20</v>
      </c>
      <c r="F179" s="166"/>
      <c r="G179" s="166"/>
      <c r="H179" s="166">
        <v>120</v>
      </c>
      <c r="I179" s="166">
        <f t="shared" si="36"/>
        <v>2400</v>
      </c>
      <c r="J179" s="166">
        <v>0</v>
      </c>
      <c r="K179" s="166">
        <f t="shared" si="37"/>
        <v>0</v>
      </c>
      <c r="L179" s="166">
        <v>21</v>
      </c>
      <c r="M179" s="166">
        <f t="shared" si="38"/>
        <v>0</v>
      </c>
      <c r="N179" s="167">
        <v>1.8000000000000001E-4</v>
      </c>
      <c r="O179" s="167">
        <f t="shared" si="39"/>
        <v>3.5999999999999999E-3</v>
      </c>
      <c r="P179" s="167">
        <v>0</v>
      </c>
      <c r="Q179" s="167">
        <f t="shared" si="40"/>
        <v>0</v>
      </c>
      <c r="R179" s="167"/>
      <c r="S179" s="167"/>
      <c r="T179" s="168">
        <v>0</v>
      </c>
      <c r="U179" s="167">
        <f t="shared" si="41"/>
        <v>0</v>
      </c>
      <c r="V179" s="138"/>
      <c r="W179" s="138"/>
      <c r="X179" s="138"/>
      <c r="Y179" s="138"/>
      <c r="Z179" s="138"/>
      <c r="AA179" s="138"/>
      <c r="AB179" s="138"/>
      <c r="AC179" s="138"/>
      <c r="AD179" s="138"/>
      <c r="AE179" s="138" t="s">
        <v>107</v>
      </c>
      <c r="AF179" s="138"/>
      <c r="AG179" s="138"/>
      <c r="AH179" s="138"/>
      <c r="AI179" s="138"/>
      <c r="AJ179" s="138"/>
      <c r="AK179" s="138"/>
      <c r="AL179" s="138"/>
      <c r="AM179" s="138"/>
      <c r="AN179" s="138"/>
      <c r="AO179" s="138"/>
      <c r="AP179" s="138"/>
      <c r="AQ179" s="138"/>
      <c r="AR179" s="138"/>
      <c r="AS179" s="138"/>
      <c r="AT179" s="138"/>
      <c r="AU179" s="138"/>
      <c r="AV179" s="138"/>
      <c r="AW179" s="138"/>
      <c r="AX179" s="138"/>
      <c r="AY179" s="138"/>
      <c r="AZ179" s="138"/>
      <c r="BA179" s="138"/>
      <c r="BB179" s="138"/>
      <c r="BC179" s="138"/>
      <c r="BD179" s="138"/>
      <c r="BE179" s="138"/>
      <c r="BF179" s="138"/>
      <c r="BG179" s="138"/>
      <c r="BH179" s="138"/>
    </row>
    <row r="180" spans="1:60" x14ac:dyDescent="0.25">
      <c r="A180" s="4"/>
      <c r="B180" s="5" t="s">
        <v>411</v>
      </c>
      <c r="C180" s="172" t="s">
        <v>411</v>
      </c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AC180">
        <v>15</v>
      </c>
      <c r="AD180">
        <v>21</v>
      </c>
    </row>
    <row r="181" spans="1:60" x14ac:dyDescent="0.25">
      <c r="C181" s="173"/>
      <c r="AE181" t="s">
        <v>412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ED8C3-1075-47AD-8A5A-07956C1A4643}">
  <dimension ref="A1:BH173"/>
  <sheetViews>
    <sheetView topLeftCell="A46" workbookViewId="0">
      <selection activeCell="G11" sqref="G11"/>
    </sheetView>
  </sheetViews>
  <sheetFormatPr defaultRowHeight="13.2" outlineLevelRow="1" x14ac:dyDescent="0.25"/>
  <cols>
    <col min="1" max="1" width="4.33203125" customWidth="1"/>
    <col min="2" max="2" width="14.44140625" style="81" customWidth="1"/>
    <col min="3" max="3" width="38.33203125" style="81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34" t="s">
        <v>627</v>
      </c>
      <c r="B1" s="234"/>
      <c r="C1" s="234"/>
      <c r="D1" s="234"/>
      <c r="E1" s="234"/>
      <c r="F1" s="234"/>
      <c r="G1" s="234"/>
      <c r="AE1" t="s">
        <v>70</v>
      </c>
    </row>
    <row r="2" spans="1:60" ht="24.9" customHeight="1" x14ac:dyDescent="0.25">
      <c r="A2" s="174" t="s">
        <v>69</v>
      </c>
      <c r="B2" s="175"/>
      <c r="C2" s="241" t="s">
        <v>45</v>
      </c>
      <c r="D2" s="242"/>
      <c r="E2" s="242"/>
      <c r="F2" s="242"/>
      <c r="G2" s="243"/>
      <c r="AE2" t="s">
        <v>71</v>
      </c>
    </row>
    <row r="3" spans="1:60" ht="24.9" customHeight="1" x14ac:dyDescent="0.25">
      <c r="A3" s="174" t="s">
        <v>7</v>
      </c>
      <c r="B3" s="175"/>
      <c r="C3" s="241" t="s">
        <v>414</v>
      </c>
      <c r="D3" s="242"/>
      <c r="E3" s="242"/>
      <c r="F3" s="242"/>
      <c r="G3" s="243"/>
      <c r="AE3" t="s">
        <v>72</v>
      </c>
    </row>
    <row r="4" spans="1:60" ht="24.9" hidden="1" customHeight="1" x14ac:dyDescent="0.25">
      <c r="A4" s="174" t="s">
        <v>8</v>
      </c>
      <c r="B4" s="175"/>
      <c r="C4" s="241"/>
      <c r="D4" s="242"/>
      <c r="E4" s="242"/>
      <c r="F4" s="242"/>
      <c r="G4" s="243"/>
      <c r="AE4" t="s">
        <v>73</v>
      </c>
    </row>
    <row r="5" spans="1:60" hidden="1" x14ac:dyDescent="0.25">
      <c r="A5" s="176" t="s">
        <v>74</v>
      </c>
      <c r="B5" s="134"/>
      <c r="C5" s="134"/>
      <c r="D5" s="135"/>
      <c r="E5" s="135"/>
      <c r="F5" s="135"/>
      <c r="G5" s="177"/>
      <c r="AE5" t="s">
        <v>75</v>
      </c>
    </row>
    <row r="7" spans="1:60" ht="39.6" x14ac:dyDescent="0.25">
      <c r="A7" s="178" t="s">
        <v>76</v>
      </c>
      <c r="B7" s="179" t="s">
        <v>77</v>
      </c>
      <c r="C7" s="179" t="s">
        <v>78</v>
      </c>
      <c r="D7" s="178" t="s">
        <v>79</v>
      </c>
      <c r="E7" s="178" t="s">
        <v>80</v>
      </c>
      <c r="F7" s="137" t="s">
        <v>81</v>
      </c>
      <c r="G7" s="178" t="s">
        <v>28</v>
      </c>
      <c r="H7" s="156" t="s">
        <v>29</v>
      </c>
      <c r="I7" s="156" t="s">
        <v>82</v>
      </c>
      <c r="J7" s="156" t="s">
        <v>30</v>
      </c>
      <c r="K7" s="156" t="s">
        <v>83</v>
      </c>
      <c r="L7" s="156" t="s">
        <v>84</v>
      </c>
      <c r="M7" s="156" t="s">
        <v>85</v>
      </c>
      <c r="N7" s="156" t="s">
        <v>86</v>
      </c>
      <c r="O7" s="156" t="s">
        <v>87</v>
      </c>
      <c r="P7" s="156" t="s">
        <v>88</v>
      </c>
      <c r="Q7" s="156" t="s">
        <v>89</v>
      </c>
      <c r="R7" s="156" t="s">
        <v>90</v>
      </c>
      <c r="S7" s="156" t="s">
        <v>91</v>
      </c>
      <c r="T7" s="156" t="s">
        <v>92</v>
      </c>
      <c r="U7" s="156" t="s">
        <v>93</v>
      </c>
    </row>
    <row r="8" spans="1:60" x14ac:dyDescent="0.25">
      <c r="A8" s="157" t="s">
        <v>94</v>
      </c>
      <c r="B8" s="158" t="s">
        <v>57</v>
      </c>
      <c r="C8" s="159" t="s">
        <v>58</v>
      </c>
      <c r="D8" s="160"/>
      <c r="E8" s="161"/>
      <c r="F8" s="162"/>
      <c r="G8" s="162"/>
      <c r="H8" s="162"/>
      <c r="I8" s="162">
        <f>SUM(I9:I16)</f>
        <v>8634.9800000000014</v>
      </c>
      <c r="J8" s="162"/>
      <c r="K8" s="162">
        <f>SUM(K9:K16)</f>
        <v>4666.25</v>
      </c>
      <c r="L8" s="162"/>
      <c r="M8" s="162">
        <f>SUM(M9:M16)</f>
        <v>0</v>
      </c>
      <c r="N8" s="143"/>
      <c r="O8" s="143">
        <f>SUM(O9:O16)</f>
        <v>1.6719999999999999E-2</v>
      </c>
      <c r="P8" s="143"/>
      <c r="Q8" s="143">
        <f>SUM(Q9:Q16)</f>
        <v>0</v>
      </c>
      <c r="R8" s="143"/>
      <c r="S8" s="143"/>
      <c r="T8" s="157"/>
      <c r="U8" s="143">
        <f>SUM(U9:U16)</f>
        <v>8.3099999999999987</v>
      </c>
      <c r="AE8" t="s">
        <v>95</v>
      </c>
    </row>
    <row r="9" spans="1:60" outlineLevel="1" x14ac:dyDescent="0.25">
      <c r="A9" s="139">
        <v>1</v>
      </c>
      <c r="B9" s="139" t="s">
        <v>96</v>
      </c>
      <c r="C9" s="169" t="s">
        <v>97</v>
      </c>
      <c r="D9" s="145" t="s">
        <v>98</v>
      </c>
      <c r="E9" s="151">
        <v>18</v>
      </c>
      <c r="F9" s="153"/>
      <c r="G9" s="153"/>
      <c r="H9" s="153">
        <v>144.71</v>
      </c>
      <c r="I9" s="153">
        <f t="shared" ref="I9:I16" si="0">ROUND(E9*H9,2)</f>
        <v>2604.7800000000002</v>
      </c>
      <c r="J9" s="153">
        <v>180.29</v>
      </c>
      <c r="K9" s="153">
        <f t="shared" ref="K9:K16" si="1">ROUND(E9*J9,2)</f>
        <v>3245.22</v>
      </c>
      <c r="L9" s="153">
        <v>21</v>
      </c>
      <c r="M9" s="153">
        <f t="shared" ref="M9:M16" si="2">G9*(1+L9/100)</f>
        <v>0</v>
      </c>
      <c r="N9" s="146">
        <v>3.4000000000000002E-4</v>
      </c>
      <c r="O9" s="146">
        <f t="shared" ref="O9:O16" si="3">ROUND(E9*N9,5)</f>
        <v>6.1199999999999996E-3</v>
      </c>
      <c r="P9" s="146">
        <v>0</v>
      </c>
      <c r="Q9" s="146">
        <f t="shared" ref="Q9:Q16" si="4">ROUND(E9*P9,5)</f>
        <v>0</v>
      </c>
      <c r="R9" s="146"/>
      <c r="S9" s="146"/>
      <c r="T9" s="147">
        <v>0.32</v>
      </c>
      <c r="U9" s="146">
        <f t="shared" ref="U9:U16" si="5">ROUND(E9*T9,2)</f>
        <v>5.76</v>
      </c>
      <c r="V9" s="138"/>
      <c r="W9" s="138"/>
      <c r="X9" s="138"/>
      <c r="Y9" s="138"/>
      <c r="Z9" s="138"/>
      <c r="AA9" s="138"/>
      <c r="AB9" s="138"/>
      <c r="AC9" s="138"/>
      <c r="AD9" s="138"/>
      <c r="AE9" s="138" t="s">
        <v>99</v>
      </c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ht="20.399999999999999" outlineLevel="1" x14ac:dyDescent="0.25">
      <c r="A10" s="139">
        <v>2</v>
      </c>
      <c r="B10" s="139" t="s">
        <v>415</v>
      </c>
      <c r="C10" s="169" t="s">
        <v>416</v>
      </c>
      <c r="D10" s="145" t="s">
        <v>102</v>
      </c>
      <c r="E10" s="151">
        <v>1</v>
      </c>
      <c r="F10" s="153"/>
      <c r="G10" s="153"/>
      <c r="H10" s="153">
        <v>4900</v>
      </c>
      <c r="I10" s="153">
        <f t="shared" si="0"/>
        <v>4900</v>
      </c>
      <c r="J10" s="153">
        <v>0</v>
      </c>
      <c r="K10" s="153">
        <f t="shared" si="1"/>
        <v>0</v>
      </c>
      <c r="L10" s="153">
        <v>21</v>
      </c>
      <c r="M10" s="153">
        <f t="shared" si="2"/>
        <v>0</v>
      </c>
      <c r="N10" s="146">
        <v>1.03E-2</v>
      </c>
      <c r="O10" s="146">
        <f t="shared" si="3"/>
        <v>1.03E-2</v>
      </c>
      <c r="P10" s="146">
        <v>0</v>
      </c>
      <c r="Q10" s="146">
        <f t="shared" si="4"/>
        <v>0</v>
      </c>
      <c r="R10" s="146"/>
      <c r="S10" s="146"/>
      <c r="T10" s="147">
        <v>0</v>
      </c>
      <c r="U10" s="146">
        <f t="shared" si="5"/>
        <v>0</v>
      </c>
      <c r="V10" s="138"/>
      <c r="W10" s="138"/>
      <c r="X10" s="138"/>
      <c r="Y10" s="138"/>
      <c r="Z10" s="138"/>
      <c r="AA10" s="138"/>
      <c r="AB10" s="138"/>
      <c r="AC10" s="138"/>
      <c r="AD10" s="138"/>
      <c r="AE10" s="138" t="s">
        <v>107</v>
      </c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25">
      <c r="A11" s="139">
        <v>3</v>
      </c>
      <c r="B11" s="139" t="s">
        <v>100</v>
      </c>
      <c r="C11" s="169" t="s">
        <v>101</v>
      </c>
      <c r="D11" s="145" t="s">
        <v>102</v>
      </c>
      <c r="E11" s="151">
        <v>6</v>
      </c>
      <c r="F11" s="153"/>
      <c r="G11" s="153"/>
      <c r="H11" s="153">
        <v>0</v>
      </c>
      <c r="I11" s="153">
        <f t="shared" si="0"/>
        <v>0</v>
      </c>
      <c r="J11" s="153">
        <v>83.4</v>
      </c>
      <c r="K11" s="153">
        <f t="shared" si="1"/>
        <v>500.4</v>
      </c>
      <c r="L11" s="153">
        <v>21</v>
      </c>
      <c r="M11" s="153">
        <f t="shared" si="2"/>
        <v>0</v>
      </c>
      <c r="N11" s="146">
        <v>0</v>
      </c>
      <c r="O11" s="146">
        <f t="shared" si="3"/>
        <v>0</v>
      </c>
      <c r="P11" s="146">
        <v>0</v>
      </c>
      <c r="Q11" s="146">
        <f t="shared" si="4"/>
        <v>0</v>
      </c>
      <c r="R11" s="146"/>
      <c r="S11" s="146"/>
      <c r="T11" s="147">
        <v>0.14799999999999999</v>
      </c>
      <c r="U11" s="146">
        <f t="shared" si="5"/>
        <v>0.89</v>
      </c>
      <c r="V11" s="138"/>
      <c r="W11" s="138"/>
      <c r="X11" s="138"/>
      <c r="Y11" s="138"/>
      <c r="Z11" s="138"/>
      <c r="AA11" s="138"/>
      <c r="AB11" s="138"/>
      <c r="AC11" s="138"/>
      <c r="AD11" s="138"/>
      <c r="AE11" s="138" t="s">
        <v>99</v>
      </c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25">
      <c r="A12" s="139">
        <v>4</v>
      </c>
      <c r="B12" s="139" t="s">
        <v>103</v>
      </c>
      <c r="C12" s="169" t="s">
        <v>104</v>
      </c>
      <c r="D12" s="145" t="s">
        <v>102</v>
      </c>
      <c r="E12" s="151">
        <v>2</v>
      </c>
      <c r="F12" s="153"/>
      <c r="G12" s="153"/>
      <c r="H12" s="153">
        <v>526.97</v>
      </c>
      <c r="I12" s="153">
        <f t="shared" si="0"/>
        <v>1053.94</v>
      </c>
      <c r="J12" s="153">
        <v>93.029999999999973</v>
      </c>
      <c r="K12" s="153">
        <f t="shared" si="1"/>
        <v>186.06</v>
      </c>
      <c r="L12" s="153">
        <v>21</v>
      </c>
      <c r="M12" s="153">
        <f t="shared" si="2"/>
        <v>0</v>
      </c>
      <c r="N12" s="146">
        <v>9.0000000000000006E-5</v>
      </c>
      <c r="O12" s="146">
        <f t="shared" si="3"/>
        <v>1.8000000000000001E-4</v>
      </c>
      <c r="P12" s="146">
        <v>0</v>
      </c>
      <c r="Q12" s="146">
        <f t="shared" si="4"/>
        <v>0</v>
      </c>
      <c r="R12" s="146"/>
      <c r="S12" s="146"/>
      <c r="T12" s="147">
        <v>0.18</v>
      </c>
      <c r="U12" s="146">
        <f t="shared" si="5"/>
        <v>0.36</v>
      </c>
      <c r="V12" s="138"/>
      <c r="W12" s="138"/>
      <c r="X12" s="138"/>
      <c r="Y12" s="138"/>
      <c r="Z12" s="138"/>
      <c r="AA12" s="138"/>
      <c r="AB12" s="138"/>
      <c r="AC12" s="138"/>
      <c r="AD12" s="138"/>
      <c r="AE12" s="138" t="s">
        <v>99</v>
      </c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25">
      <c r="A13" s="139">
        <v>5</v>
      </c>
      <c r="B13" s="139" t="s">
        <v>417</v>
      </c>
      <c r="C13" s="169" t="s">
        <v>418</v>
      </c>
      <c r="D13" s="145" t="s">
        <v>102</v>
      </c>
      <c r="E13" s="151">
        <v>1</v>
      </c>
      <c r="F13" s="153"/>
      <c r="G13" s="153"/>
      <c r="H13" s="153">
        <v>61.32</v>
      </c>
      <c r="I13" s="153">
        <f t="shared" si="0"/>
        <v>61.32</v>
      </c>
      <c r="J13" s="153">
        <v>225.18</v>
      </c>
      <c r="K13" s="153">
        <f t="shared" si="1"/>
        <v>225.18</v>
      </c>
      <c r="L13" s="153">
        <v>21</v>
      </c>
      <c r="M13" s="153">
        <f t="shared" si="2"/>
        <v>0</v>
      </c>
      <c r="N13" s="146">
        <v>1.2E-4</v>
      </c>
      <c r="O13" s="146">
        <f t="shared" si="3"/>
        <v>1.2E-4</v>
      </c>
      <c r="P13" s="146">
        <v>0</v>
      </c>
      <c r="Q13" s="146">
        <f t="shared" si="4"/>
        <v>0</v>
      </c>
      <c r="R13" s="146"/>
      <c r="S13" s="146"/>
      <c r="T13" s="147">
        <v>0.39900000000000002</v>
      </c>
      <c r="U13" s="146">
        <f t="shared" si="5"/>
        <v>0.4</v>
      </c>
      <c r="V13" s="138"/>
      <c r="W13" s="138"/>
      <c r="X13" s="138"/>
      <c r="Y13" s="138"/>
      <c r="Z13" s="138"/>
      <c r="AA13" s="138"/>
      <c r="AB13" s="138"/>
      <c r="AC13" s="138"/>
      <c r="AD13" s="138"/>
      <c r="AE13" s="138" t="s">
        <v>99</v>
      </c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1" x14ac:dyDescent="0.25">
      <c r="A14" s="139">
        <v>6</v>
      </c>
      <c r="B14" s="139" t="s">
        <v>108</v>
      </c>
      <c r="C14" s="169" t="s">
        <v>109</v>
      </c>
      <c r="D14" s="145" t="s">
        <v>98</v>
      </c>
      <c r="E14" s="151">
        <v>18</v>
      </c>
      <c r="F14" s="153"/>
      <c r="G14" s="153"/>
      <c r="H14" s="153">
        <v>0.83</v>
      </c>
      <c r="I14" s="153">
        <f t="shared" si="0"/>
        <v>14.94</v>
      </c>
      <c r="J14" s="153">
        <v>27.07</v>
      </c>
      <c r="K14" s="153">
        <f t="shared" si="1"/>
        <v>487.26</v>
      </c>
      <c r="L14" s="153">
        <v>21</v>
      </c>
      <c r="M14" s="153">
        <f t="shared" si="2"/>
        <v>0</v>
      </c>
      <c r="N14" s="146">
        <v>0</v>
      </c>
      <c r="O14" s="146">
        <f t="shared" si="3"/>
        <v>0</v>
      </c>
      <c r="P14" s="146">
        <v>0</v>
      </c>
      <c r="Q14" s="146">
        <f t="shared" si="4"/>
        <v>0</v>
      </c>
      <c r="R14" s="146"/>
      <c r="S14" s="146"/>
      <c r="T14" s="147">
        <v>4.8000000000000001E-2</v>
      </c>
      <c r="U14" s="146">
        <f t="shared" si="5"/>
        <v>0.86</v>
      </c>
      <c r="V14" s="138"/>
      <c r="W14" s="138"/>
      <c r="X14" s="138"/>
      <c r="Y14" s="138"/>
      <c r="Z14" s="138"/>
      <c r="AA14" s="138"/>
      <c r="AB14" s="138"/>
      <c r="AC14" s="138"/>
      <c r="AD14" s="138"/>
      <c r="AE14" s="138" t="s">
        <v>99</v>
      </c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outlineLevel="1" x14ac:dyDescent="0.25">
      <c r="A15" s="139">
        <v>7</v>
      </c>
      <c r="B15" s="139" t="s">
        <v>110</v>
      </c>
      <c r="C15" s="169" t="s">
        <v>111</v>
      </c>
      <c r="D15" s="145" t="s">
        <v>112</v>
      </c>
      <c r="E15" s="151">
        <v>1.7000000000000001E-2</v>
      </c>
      <c r="F15" s="153"/>
      <c r="G15" s="153"/>
      <c r="H15" s="153">
        <v>0</v>
      </c>
      <c r="I15" s="153">
        <f t="shared" si="0"/>
        <v>0</v>
      </c>
      <c r="J15" s="153">
        <v>822</v>
      </c>
      <c r="K15" s="153">
        <f t="shared" si="1"/>
        <v>13.97</v>
      </c>
      <c r="L15" s="153">
        <v>21</v>
      </c>
      <c r="M15" s="153">
        <f t="shared" si="2"/>
        <v>0</v>
      </c>
      <c r="N15" s="146">
        <v>0</v>
      </c>
      <c r="O15" s="146">
        <f t="shared" si="3"/>
        <v>0</v>
      </c>
      <c r="P15" s="146">
        <v>0</v>
      </c>
      <c r="Q15" s="146">
        <f t="shared" si="4"/>
        <v>0</v>
      </c>
      <c r="R15" s="146"/>
      <c r="S15" s="146"/>
      <c r="T15" s="147">
        <v>1.47</v>
      </c>
      <c r="U15" s="146">
        <f t="shared" si="5"/>
        <v>0.02</v>
      </c>
      <c r="V15" s="138"/>
      <c r="W15" s="138"/>
      <c r="X15" s="138"/>
      <c r="Y15" s="138"/>
      <c r="Z15" s="138"/>
      <c r="AA15" s="138"/>
      <c r="AB15" s="138"/>
      <c r="AC15" s="138"/>
      <c r="AD15" s="138"/>
      <c r="AE15" s="138" t="s">
        <v>99</v>
      </c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ht="20.399999999999999" outlineLevel="1" x14ac:dyDescent="0.25">
      <c r="A16" s="139">
        <v>8</v>
      </c>
      <c r="B16" s="139" t="s">
        <v>113</v>
      </c>
      <c r="C16" s="169" t="s">
        <v>114</v>
      </c>
      <c r="D16" s="145" t="s">
        <v>112</v>
      </c>
      <c r="E16" s="151">
        <v>1.7000000000000001E-2</v>
      </c>
      <c r="F16" s="153"/>
      <c r="G16" s="153"/>
      <c r="H16" s="153">
        <v>0</v>
      </c>
      <c r="I16" s="153">
        <f t="shared" si="0"/>
        <v>0</v>
      </c>
      <c r="J16" s="153">
        <v>480</v>
      </c>
      <c r="K16" s="153">
        <f t="shared" si="1"/>
        <v>8.16</v>
      </c>
      <c r="L16" s="153">
        <v>21</v>
      </c>
      <c r="M16" s="153">
        <f t="shared" si="2"/>
        <v>0</v>
      </c>
      <c r="N16" s="146">
        <v>0</v>
      </c>
      <c r="O16" s="146">
        <f t="shared" si="3"/>
        <v>0</v>
      </c>
      <c r="P16" s="146">
        <v>0</v>
      </c>
      <c r="Q16" s="146">
        <f t="shared" si="4"/>
        <v>0</v>
      </c>
      <c r="R16" s="146"/>
      <c r="S16" s="146"/>
      <c r="T16" s="147">
        <v>1.079</v>
      </c>
      <c r="U16" s="146">
        <f t="shared" si="5"/>
        <v>0.02</v>
      </c>
      <c r="V16" s="138"/>
      <c r="W16" s="138"/>
      <c r="X16" s="138"/>
      <c r="Y16" s="138"/>
      <c r="Z16" s="138"/>
      <c r="AA16" s="138"/>
      <c r="AB16" s="138"/>
      <c r="AC16" s="138"/>
      <c r="AD16" s="138"/>
      <c r="AE16" s="138" t="s">
        <v>99</v>
      </c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</row>
    <row r="17" spans="1:60" x14ac:dyDescent="0.25">
      <c r="A17" s="140" t="s">
        <v>94</v>
      </c>
      <c r="B17" s="140" t="s">
        <v>59</v>
      </c>
      <c r="C17" s="170" t="s">
        <v>60</v>
      </c>
      <c r="D17" s="148"/>
      <c r="E17" s="152"/>
      <c r="F17" s="154"/>
      <c r="G17" s="154"/>
      <c r="H17" s="154"/>
      <c r="I17" s="154">
        <f>SUM(I18:I28)</f>
        <v>72197.91</v>
      </c>
      <c r="J17" s="154"/>
      <c r="K17" s="154">
        <f>SUM(K18:K28)</f>
        <v>1840.5500000000002</v>
      </c>
      <c r="L17" s="154"/>
      <c r="M17" s="154">
        <f>SUM(M18:M28)</f>
        <v>0</v>
      </c>
      <c r="N17" s="149"/>
      <c r="O17" s="149">
        <f>SUM(O18:O28)</f>
        <v>5.4499999999999991E-3</v>
      </c>
      <c r="P17" s="149"/>
      <c r="Q17" s="149">
        <f>SUM(Q18:Q28)</f>
        <v>0</v>
      </c>
      <c r="R17" s="149"/>
      <c r="S17" s="149"/>
      <c r="T17" s="150"/>
      <c r="U17" s="149">
        <f>SUM(U18:U28)</f>
        <v>3.1499999999999995</v>
      </c>
      <c r="AE17" t="s">
        <v>95</v>
      </c>
    </row>
    <row r="18" spans="1:60" ht="20.399999999999999" outlineLevel="1" x14ac:dyDescent="0.25">
      <c r="A18" s="139">
        <v>9</v>
      </c>
      <c r="B18" s="139" t="s">
        <v>115</v>
      </c>
      <c r="C18" s="169" t="s">
        <v>116</v>
      </c>
      <c r="D18" s="145" t="s">
        <v>98</v>
      </c>
      <c r="E18" s="151">
        <v>5</v>
      </c>
      <c r="F18" s="153"/>
      <c r="G18" s="153"/>
      <c r="H18" s="153">
        <v>149.65</v>
      </c>
      <c r="I18" s="153">
        <f t="shared" ref="I18:I28" si="6">ROUND(E18*H18,2)</f>
        <v>748.25</v>
      </c>
      <c r="J18" s="153">
        <v>168.85</v>
      </c>
      <c r="K18" s="153">
        <f t="shared" ref="K18:K28" si="7">ROUND(E18*J18,2)</f>
        <v>844.25</v>
      </c>
      <c r="L18" s="153">
        <v>21</v>
      </c>
      <c r="M18" s="153">
        <f t="shared" ref="M18:M28" si="8">G18*(1+L18/100)</f>
        <v>0</v>
      </c>
      <c r="N18" s="146">
        <v>5.2999999999999998E-4</v>
      </c>
      <c r="O18" s="146">
        <f t="shared" ref="O18:O28" si="9">ROUND(E18*N18,5)</f>
        <v>2.65E-3</v>
      </c>
      <c r="P18" s="146">
        <v>0</v>
      </c>
      <c r="Q18" s="146">
        <f t="shared" ref="Q18:Q28" si="10">ROUND(E18*P18,5)</f>
        <v>0</v>
      </c>
      <c r="R18" s="146"/>
      <c r="S18" s="146"/>
      <c r="T18" s="147">
        <v>0.27889999999999998</v>
      </c>
      <c r="U18" s="146">
        <f t="shared" ref="U18:U28" si="11">ROUND(E18*T18,2)</f>
        <v>1.39</v>
      </c>
      <c r="V18" s="138"/>
      <c r="W18" s="138"/>
      <c r="X18" s="138"/>
      <c r="Y18" s="138"/>
      <c r="Z18" s="138"/>
      <c r="AA18" s="138"/>
      <c r="AB18" s="138"/>
      <c r="AC18" s="138"/>
      <c r="AD18" s="138"/>
      <c r="AE18" s="138" t="s">
        <v>99</v>
      </c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25">
      <c r="A19" s="139">
        <v>10</v>
      </c>
      <c r="B19" s="139" t="s">
        <v>121</v>
      </c>
      <c r="C19" s="169" t="s">
        <v>122</v>
      </c>
      <c r="D19" s="145" t="s">
        <v>102</v>
      </c>
      <c r="E19" s="151">
        <v>1</v>
      </c>
      <c r="F19" s="153"/>
      <c r="G19" s="153"/>
      <c r="H19" s="153">
        <v>0</v>
      </c>
      <c r="I19" s="153">
        <f t="shared" si="6"/>
        <v>0</v>
      </c>
      <c r="J19" s="153">
        <v>255.5</v>
      </c>
      <c r="K19" s="153">
        <f t="shared" si="7"/>
        <v>255.5</v>
      </c>
      <c r="L19" s="153">
        <v>21</v>
      </c>
      <c r="M19" s="153">
        <f t="shared" si="8"/>
        <v>0</v>
      </c>
      <c r="N19" s="146">
        <v>0</v>
      </c>
      <c r="O19" s="146">
        <f t="shared" si="9"/>
        <v>0</v>
      </c>
      <c r="P19" s="146">
        <v>0</v>
      </c>
      <c r="Q19" s="146">
        <f t="shared" si="10"/>
        <v>0</v>
      </c>
      <c r="R19" s="146"/>
      <c r="S19" s="146"/>
      <c r="T19" s="147">
        <v>0.42499999999999999</v>
      </c>
      <c r="U19" s="146">
        <f t="shared" si="11"/>
        <v>0.43</v>
      </c>
      <c r="V19" s="138"/>
      <c r="W19" s="138"/>
      <c r="X19" s="138"/>
      <c r="Y19" s="138"/>
      <c r="Z19" s="138"/>
      <c r="AA19" s="138"/>
      <c r="AB19" s="138"/>
      <c r="AC19" s="138"/>
      <c r="AD19" s="138"/>
      <c r="AE19" s="138" t="s">
        <v>99</v>
      </c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1" x14ac:dyDescent="0.25">
      <c r="A20" s="139">
        <v>11</v>
      </c>
      <c r="B20" s="139" t="s">
        <v>135</v>
      </c>
      <c r="C20" s="169" t="s">
        <v>136</v>
      </c>
      <c r="D20" s="145" t="s">
        <v>102</v>
      </c>
      <c r="E20" s="151">
        <v>1</v>
      </c>
      <c r="F20" s="153"/>
      <c r="G20" s="153"/>
      <c r="H20" s="153">
        <v>3718.58</v>
      </c>
      <c r="I20" s="153">
        <f t="shared" si="6"/>
        <v>3718.58</v>
      </c>
      <c r="J20" s="153">
        <v>221.42000000000007</v>
      </c>
      <c r="K20" s="153">
        <f t="shared" si="7"/>
        <v>221.42</v>
      </c>
      <c r="L20" s="153">
        <v>21</v>
      </c>
      <c r="M20" s="153">
        <f t="shared" si="8"/>
        <v>0</v>
      </c>
      <c r="N20" s="146">
        <v>1.06E-3</v>
      </c>
      <c r="O20" s="146">
        <f t="shared" si="9"/>
        <v>1.06E-3</v>
      </c>
      <c r="P20" s="146">
        <v>0</v>
      </c>
      <c r="Q20" s="146">
        <f t="shared" si="10"/>
        <v>0</v>
      </c>
      <c r="R20" s="146"/>
      <c r="S20" s="146"/>
      <c r="T20" s="147">
        <v>0.39300000000000002</v>
      </c>
      <c r="U20" s="146">
        <f t="shared" si="11"/>
        <v>0.39</v>
      </c>
      <c r="V20" s="138"/>
      <c r="W20" s="138"/>
      <c r="X20" s="138"/>
      <c r="Y20" s="138"/>
      <c r="Z20" s="138"/>
      <c r="AA20" s="138"/>
      <c r="AB20" s="138"/>
      <c r="AC20" s="138"/>
      <c r="AD20" s="138"/>
      <c r="AE20" s="138" t="s">
        <v>99</v>
      </c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1" x14ac:dyDescent="0.25">
      <c r="A21" s="139">
        <v>12</v>
      </c>
      <c r="B21" s="139" t="s">
        <v>143</v>
      </c>
      <c r="C21" s="169" t="s">
        <v>144</v>
      </c>
      <c r="D21" s="145" t="s">
        <v>102</v>
      </c>
      <c r="E21" s="151">
        <v>1</v>
      </c>
      <c r="F21" s="153"/>
      <c r="G21" s="153"/>
      <c r="H21" s="153">
        <v>279.73</v>
      </c>
      <c r="I21" s="153">
        <f t="shared" si="6"/>
        <v>279.73</v>
      </c>
      <c r="J21" s="153">
        <v>46.769999999999982</v>
      </c>
      <c r="K21" s="153">
        <f t="shared" si="7"/>
        <v>46.77</v>
      </c>
      <c r="L21" s="153">
        <v>21</v>
      </c>
      <c r="M21" s="153">
        <f t="shared" si="8"/>
        <v>0</v>
      </c>
      <c r="N21" s="146">
        <v>1.9000000000000001E-4</v>
      </c>
      <c r="O21" s="146">
        <f t="shared" si="9"/>
        <v>1.9000000000000001E-4</v>
      </c>
      <c r="P21" s="146">
        <v>0</v>
      </c>
      <c r="Q21" s="146">
        <f t="shared" si="10"/>
        <v>0</v>
      </c>
      <c r="R21" s="146"/>
      <c r="S21" s="146"/>
      <c r="T21" s="147">
        <v>8.3000000000000004E-2</v>
      </c>
      <c r="U21" s="146">
        <f t="shared" si="11"/>
        <v>0.08</v>
      </c>
      <c r="V21" s="138"/>
      <c r="W21" s="138"/>
      <c r="X21" s="138"/>
      <c r="Y21" s="138"/>
      <c r="Z21" s="138"/>
      <c r="AA21" s="138"/>
      <c r="AB21" s="138"/>
      <c r="AC21" s="138"/>
      <c r="AD21" s="138"/>
      <c r="AE21" s="138" t="s">
        <v>99</v>
      </c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outlineLevel="1" x14ac:dyDescent="0.25">
      <c r="A22" s="139">
        <v>13</v>
      </c>
      <c r="B22" s="139" t="s">
        <v>155</v>
      </c>
      <c r="C22" s="169" t="s">
        <v>156</v>
      </c>
      <c r="D22" s="145" t="s">
        <v>102</v>
      </c>
      <c r="E22" s="151">
        <v>1</v>
      </c>
      <c r="F22" s="153"/>
      <c r="G22" s="153"/>
      <c r="H22" s="153">
        <v>3040</v>
      </c>
      <c r="I22" s="153">
        <f t="shared" si="6"/>
        <v>3040</v>
      </c>
      <c r="J22" s="153">
        <v>0</v>
      </c>
      <c r="K22" s="153">
        <f t="shared" si="7"/>
        <v>0</v>
      </c>
      <c r="L22" s="153">
        <v>21</v>
      </c>
      <c r="M22" s="153">
        <f t="shared" si="8"/>
        <v>0</v>
      </c>
      <c r="N22" s="146">
        <v>5.0000000000000001E-4</v>
      </c>
      <c r="O22" s="146">
        <f t="shared" si="9"/>
        <v>5.0000000000000001E-4</v>
      </c>
      <c r="P22" s="146">
        <v>0</v>
      </c>
      <c r="Q22" s="146">
        <f t="shared" si="10"/>
        <v>0</v>
      </c>
      <c r="R22" s="146"/>
      <c r="S22" s="146"/>
      <c r="T22" s="147">
        <v>0</v>
      </c>
      <c r="U22" s="146">
        <f t="shared" si="11"/>
        <v>0</v>
      </c>
      <c r="V22" s="138"/>
      <c r="W22" s="138"/>
      <c r="X22" s="138"/>
      <c r="Y22" s="138"/>
      <c r="Z22" s="138"/>
      <c r="AA22" s="138"/>
      <c r="AB22" s="138"/>
      <c r="AC22" s="138"/>
      <c r="AD22" s="138"/>
      <c r="AE22" s="138" t="s">
        <v>107</v>
      </c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25">
      <c r="A23" s="139">
        <v>14</v>
      </c>
      <c r="B23" s="139" t="s">
        <v>159</v>
      </c>
      <c r="C23" s="169" t="s">
        <v>160</v>
      </c>
      <c r="D23" s="145" t="s">
        <v>102</v>
      </c>
      <c r="E23" s="151">
        <v>1</v>
      </c>
      <c r="F23" s="153"/>
      <c r="G23" s="153"/>
      <c r="H23" s="153">
        <v>20500</v>
      </c>
      <c r="I23" s="153">
        <f t="shared" si="6"/>
        <v>20500</v>
      </c>
      <c r="J23" s="153">
        <v>92.959999999999127</v>
      </c>
      <c r="K23" s="153">
        <f t="shared" si="7"/>
        <v>92.96</v>
      </c>
      <c r="L23" s="153">
        <v>21</v>
      </c>
      <c r="M23" s="153">
        <f t="shared" si="8"/>
        <v>0</v>
      </c>
      <c r="N23" s="146">
        <v>0</v>
      </c>
      <c r="O23" s="146">
        <f t="shared" si="9"/>
        <v>0</v>
      </c>
      <c r="P23" s="146">
        <v>0</v>
      </c>
      <c r="Q23" s="146">
        <f t="shared" si="10"/>
        <v>0</v>
      </c>
      <c r="R23" s="146"/>
      <c r="S23" s="146"/>
      <c r="T23" s="147">
        <v>0.16500000000000001</v>
      </c>
      <c r="U23" s="146">
        <f t="shared" si="11"/>
        <v>0.17</v>
      </c>
      <c r="V23" s="138"/>
      <c r="W23" s="138"/>
      <c r="X23" s="138"/>
      <c r="Y23" s="138"/>
      <c r="Z23" s="138"/>
      <c r="AA23" s="138"/>
      <c r="AB23" s="138"/>
      <c r="AC23" s="138"/>
      <c r="AD23" s="138"/>
      <c r="AE23" s="138" t="s">
        <v>99</v>
      </c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ht="20.399999999999999" outlineLevel="1" x14ac:dyDescent="0.25">
      <c r="A24" s="139">
        <v>15</v>
      </c>
      <c r="B24" s="139" t="s">
        <v>165</v>
      </c>
      <c r="C24" s="169" t="s">
        <v>166</v>
      </c>
      <c r="D24" s="145" t="s">
        <v>102</v>
      </c>
      <c r="E24" s="151">
        <v>1</v>
      </c>
      <c r="F24" s="153"/>
      <c r="G24" s="153"/>
      <c r="H24" s="153">
        <v>43900</v>
      </c>
      <c r="I24" s="153">
        <f t="shared" si="6"/>
        <v>43900</v>
      </c>
      <c r="J24" s="153">
        <v>116.62000000000262</v>
      </c>
      <c r="K24" s="153">
        <f t="shared" si="7"/>
        <v>116.62</v>
      </c>
      <c r="L24" s="153">
        <v>21</v>
      </c>
      <c r="M24" s="153">
        <f t="shared" si="8"/>
        <v>0</v>
      </c>
      <c r="N24" s="146">
        <v>1E-3</v>
      </c>
      <c r="O24" s="146">
        <f t="shared" si="9"/>
        <v>1E-3</v>
      </c>
      <c r="P24" s="146">
        <v>0</v>
      </c>
      <c r="Q24" s="146">
        <f t="shared" si="10"/>
        <v>0</v>
      </c>
      <c r="R24" s="146"/>
      <c r="S24" s="146"/>
      <c r="T24" s="147">
        <v>0.20699999999999999</v>
      </c>
      <c r="U24" s="146">
        <f t="shared" si="11"/>
        <v>0.21</v>
      </c>
      <c r="V24" s="138"/>
      <c r="W24" s="138"/>
      <c r="X24" s="138"/>
      <c r="Y24" s="138"/>
      <c r="Z24" s="138"/>
      <c r="AA24" s="138"/>
      <c r="AB24" s="138"/>
      <c r="AC24" s="138"/>
      <c r="AD24" s="138"/>
      <c r="AE24" s="138" t="s">
        <v>99</v>
      </c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1" x14ac:dyDescent="0.25">
      <c r="A25" s="139">
        <v>16</v>
      </c>
      <c r="B25" s="139" t="s">
        <v>167</v>
      </c>
      <c r="C25" s="169" t="s">
        <v>168</v>
      </c>
      <c r="D25" s="145" t="s">
        <v>98</v>
      </c>
      <c r="E25" s="151">
        <v>5</v>
      </c>
      <c r="F25" s="153"/>
      <c r="G25" s="153"/>
      <c r="H25" s="153">
        <v>0.26</v>
      </c>
      <c r="I25" s="153">
        <f t="shared" si="6"/>
        <v>1.3</v>
      </c>
      <c r="J25" s="153">
        <v>16.34</v>
      </c>
      <c r="K25" s="153">
        <f t="shared" si="7"/>
        <v>81.7</v>
      </c>
      <c r="L25" s="153">
        <v>21</v>
      </c>
      <c r="M25" s="153">
        <f t="shared" si="8"/>
        <v>0</v>
      </c>
      <c r="N25" s="146">
        <v>0</v>
      </c>
      <c r="O25" s="146">
        <f t="shared" si="9"/>
        <v>0</v>
      </c>
      <c r="P25" s="146">
        <v>0</v>
      </c>
      <c r="Q25" s="146">
        <f t="shared" si="10"/>
        <v>0</v>
      </c>
      <c r="R25" s="146"/>
      <c r="S25" s="146"/>
      <c r="T25" s="147">
        <v>2.9000000000000001E-2</v>
      </c>
      <c r="U25" s="146">
        <f t="shared" si="11"/>
        <v>0.15</v>
      </c>
      <c r="V25" s="138"/>
      <c r="W25" s="138"/>
      <c r="X25" s="138"/>
      <c r="Y25" s="138"/>
      <c r="Z25" s="138"/>
      <c r="AA25" s="138"/>
      <c r="AB25" s="138"/>
      <c r="AC25" s="138"/>
      <c r="AD25" s="138"/>
      <c r="AE25" s="138" t="s">
        <v>99</v>
      </c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1" x14ac:dyDescent="0.25">
      <c r="A26" s="139">
        <v>17</v>
      </c>
      <c r="B26" s="139" t="s">
        <v>169</v>
      </c>
      <c r="C26" s="169" t="s">
        <v>170</v>
      </c>
      <c r="D26" s="145" t="s">
        <v>98</v>
      </c>
      <c r="E26" s="151">
        <v>5</v>
      </c>
      <c r="F26" s="153"/>
      <c r="G26" s="153"/>
      <c r="H26" s="153">
        <v>2.0099999999999998</v>
      </c>
      <c r="I26" s="153">
        <f t="shared" si="6"/>
        <v>10.050000000000001</v>
      </c>
      <c r="J26" s="153">
        <v>34.99</v>
      </c>
      <c r="K26" s="153">
        <f t="shared" si="7"/>
        <v>174.95</v>
      </c>
      <c r="L26" s="153">
        <v>21</v>
      </c>
      <c r="M26" s="153">
        <f t="shared" si="8"/>
        <v>0</v>
      </c>
      <c r="N26" s="146">
        <v>1.0000000000000001E-5</v>
      </c>
      <c r="O26" s="146">
        <f t="shared" si="9"/>
        <v>5.0000000000000002E-5</v>
      </c>
      <c r="P26" s="146">
        <v>0</v>
      </c>
      <c r="Q26" s="146">
        <f t="shared" si="10"/>
        <v>0</v>
      </c>
      <c r="R26" s="146"/>
      <c r="S26" s="146"/>
      <c r="T26" s="147">
        <v>6.2E-2</v>
      </c>
      <c r="U26" s="146">
        <f t="shared" si="11"/>
        <v>0.31</v>
      </c>
      <c r="V26" s="138"/>
      <c r="W26" s="138"/>
      <c r="X26" s="138"/>
      <c r="Y26" s="138"/>
      <c r="Z26" s="138"/>
      <c r="AA26" s="138"/>
      <c r="AB26" s="138"/>
      <c r="AC26" s="138"/>
      <c r="AD26" s="138"/>
      <c r="AE26" s="138" t="s">
        <v>99</v>
      </c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25">
      <c r="A27" s="139">
        <v>18</v>
      </c>
      <c r="B27" s="139" t="s">
        <v>171</v>
      </c>
      <c r="C27" s="169" t="s">
        <v>172</v>
      </c>
      <c r="D27" s="145" t="s">
        <v>112</v>
      </c>
      <c r="E27" s="151">
        <v>5.0000000000000001E-3</v>
      </c>
      <c r="F27" s="153"/>
      <c r="G27" s="153"/>
      <c r="H27" s="153">
        <v>0</v>
      </c>
      <c r="I27" s="153">
        <f t="shared" si="6"/>
        <v>0</v>
      </c>
      <c r="J27" s="153">
        <v>732</v>
      </c>
      <c r="K27" s="153">
        <f t="shared" si="7"/>
        <v>3.66</v>
      </c>
      <c r="L27" s="153">
        <v>21</v>
      </c>
      <c r="M27" s="153">
        <f t="shared" si="8"/>
        <v>0</v>
      </c>
      <c r="N27" s="146">
        <v>0</v>
      </c>
      <c r="O27" s="146">
        <f t="shared" si="9"/>
        <v>0</v>
      </c>
      <c r="P27" s="146">
        <v>0</v>
      </c>
      <c r="Q27" s="146">
        <f t="shared" si="10"/>
        <v>0</v>
      </c>
      <c r="R27" s="146"/>
      <c r="S27" s="146"/>
      <c r="T27" s="147">
        <v>1.327</v>
      </c>
      <c r="U27" s="146">
        <f t="shared" si="11"/>
        <v>0.01</v>
      </c>
      <c r="V27" s="138"/>
      <c r="W27" s="138"/>
      <c r="X27" s="138"/>
      <c r="Y27" s="138"/>
      <c r="Z27" s="138"/>
      <c r="AA27" s="138"/>
      <c r="AB27" s="138"/>
      <c r="AC27" s="138"/>
      <c r="AD27" s="138"/>
      <c r="AE27" s="138" t="s">
        <v>99</v>
      </c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25">
      <c r="A28" s="139">
        <v>19</v>
      </c>
      <c r="B28" s="139" t="s">
        <v>173</v>
      </c>
      <c r="C28" s="169" t="s">
        <v>174</v>
      </c>
      <c r="D28" s="145" t="s">
        <v>112</v>
      </c>
      <c r="E28" s="151">
        <v>5.0000000000000001E-3</v>
      </c>
      <c r="F28" s="153"/>
      <c r="G28" s="153"/>
      <c r="H28" s="153">
        <v>0</v>
      </c>
      <c r="I28" s="153">
        <f t="shared" si="6"/>
        <v>0</v>
      </c>
      <c r="J28" s="153">
        <v>543</v>
      </c>
      <c r="K28" s="153">
        <f t="shared" si="7"/>
        <v>2.72</v>
      </c>
      <c r="L28" s="153">
        <v>21</v>
      </c>
      <c r="M28" s="153">
        <f t="shared" si="8"/>
        <v>0</v>
      </c>
      <c r="N28" s="146">
        <v>0</v>
      </c>
      <c r="O28" s="146">
        <f t="shared" si="9"/>
        <v>0</v>
      </c>
      <c r="P28" s="146">
        <v>0</v>
      </c>
      <c r="Q28" s="146">
        <f t="shared" si="10"/>
        <v>0</v>
      </c>
      <c r="R28" s="146"/>
      <c r="S28" s="146"/>
      <c r="T28" s="147">
        <v>1.2190000000000001</v>
      </c>
      <c r="U28" s="146">
        <f t="shared" si="11"/>
        <v>0.01</v>
      </c>
      <c r="V28" s="138"/>
      <c r="W28" s="138"/>
      <c r="X28" s="138"/>
      <c r="Y28" s="138"/>
      <c r="Z28" s="138"/>
      <c r="AA28" s="138"/>
      <c r="AB28" s="138"/>
      <c r="AC28" s="138"/>
      <c r="AD28" s="138"/>
      <c r="AE28" s="138" t="s">
        <v>99</v>
      </c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x14ac:dyDescent="0.25">
      <c r="A29" s="140" t="s">
        <v>94</v>
      </c>
      <c r="B29" s="140" t="s">
        <v>61</v>
      </c>
      <c r="C29" s="170" t="s">
        <v>62</v>
      </c>
      <c r="D29" s="148"/>
      <c r="E29" s="152"/>
      <c r="F29" s="154"/>
      <c r="G29" s="154"/>
      <c r="H29" s="154"/>
      <c r="I29" s="154">
        <f>SUM(I30:I59)</f>
        <v>16063.52</v>
      </c>
      <c r="J29" s="154"/>
      <c r="K29" s="154">
        <f>SUM(K30:K59)</f>
        <v>24532.480000000003</v>
      </c>
      <c r="L29" s="154"/>
      <c r="M29" s="154">
        <f>SUM(M30:M59)</f>
        <v>0</v>
      </c>
      <c r="N29" s="149"/>
      <c r="O29" s="149">
        <f>SUM(O30:O59)</f>
        <v>0.12291000000000001</v>
      </c>
      <c r="P29" s="149"/>
      <c r="Q29" s="149">
        <f>SUM(Q30:Q59)</f>
        <v>0.12336</v>
      </c>
      <c r="R29" s="149"/>
      <c r="S29" s="149"/>
      <c r="T29" s="150"/>
      <c r="U29" s="149">
        <f>SUM(U30:U59)</f>
        <v>15.33</v>
      </c>
      <c r="AE29" t="s">
        <v>95</v>
      </c>
    </row>
    <row r="30" spans="1:60" outlineLevel="1" x14ac:dyDescent="0.25">
      <c r="A30" s="139">
        <v>20</v>
      </c>
      <c r="B30" s="139" t="s">
        <v>177</v>
      </c>
      <c r="C30" s="169" t="s">
        <v>178</v>
      </c>
      <c r="D30" s="145" t="s">
        <v>98</v>
      </c>
      <c r="E30" s="151">
        <v>0.5</v>
      </c>
      <c r="F30" s="153"/>
      <c r="G30" s="153"/>
      <c r="H30" s="153">
        <v>198.63</v>
      </c>
      <c r="I30" s="153">
        <f t="shared" ref="I30:I59" si="12">ROUND(E30*H30,2)</f>
        <v>99.32</v>
      </c>
      <c r="J30" s="153">
        <v>281.87</v>
      </c>
      <c r="K30" s="153">
        <f t="shared" ref="K30:K59" si="13">ROUND(E30*J30,2)</f>
        <v>140.94</v>
      </c>
      <c r="L30" s="153">
        <v>21</v>
      </c>
      <c r="M30" s="153">
        <f t="shared" ref="M30:M59" si="14">G30*(1+L30/100)</f>
        <v>0</v>
      </c>
      <c r="N30" s="146">
        <v>5.0899999999999999E-3</v>
      </c>
      <c r="O30" s="146">
        <f t="shared" ref="O30:O59" si="15">ROUND(E30*N30,5)</f>
        <v>2.5500000000000002E-3</v>
      </c>
      <c r="P30" s="146">
        <v>0</v>
      </c>
      <c r="Q30" s="146">
        <f t="shared" ref="Q30:Q59" si="16">ROUND(E30*P30,5)</f>
        <v>0</v>
      </c>
      <c r="R30" s="146"/>
      <c r="S30" s="146"/>
      <c r="T30" s="147">
        <v>0.53100000000000003</v>
      </c>
      <c r="U30" s="146">
        <f t="shared" ref="U30:U59" si="17">ROUND(E30*T30,2)</f>
        <v>0.27</v>
      </c>
      <c r="V30" s="138"/>
      <c r="W30" s="138"/>
      <c r="X30" s="138"/>
      <c r="Y30" s="138"/>
      <c r="Z30" s="138"/>
      <c r="AA30" s="138"/>
      <c r="AB30" s="138"/>
      <c r="AC30" s="138"/>
      <c r="AD30" s="138"/>
      <c r="AE30" s="138" t="s">
        <v>99</v>
      </c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1" x14ac:dyDescent="0.25">
      <c r="A31" s="139">
        <v>21</v>
      </c>
      <c r="B31" s="139" t="s">
        <v>179</v>
      </c>
      <c r="C31" s="169" t="s">
        <v>180</v>
      </c>
      <c r="D31" s="145" t="s">
        <v>98</v>
      </c>
      <c r="E31" s="151">
        <v>1</v>
      </c>
      <c r="F31" s="153"/>
      <c r="G31" s="153"/>
      <c r="H31" s="153">
        <v>238.24</v>
      </c>
      <c r="I31" s="153">
        <f t="shared" si="12"/>
        <v>238.24</v>
      </c>
      <c r="J31" s="153">
        <v>409.76</v>
      </c>
      <c r="K31" s="153">
        <f t="shared" si="13"/>
        <v>409.76</v>
      </c>
      <c r="L31" s="153">
        <v>21</v>
      </c>
      <c r="M31" s="153">
        <f t="shared" si="14"/>
        <v>0</v>
      </c>
      <c r="N31" s="146">
        <v>1.455E-2</v>
      </c>
      <c r="O31" s="146">
        <f t="shared" si="15"/>
        <v>1.455E-2</v>
      </c>
      <c r="P31" s="146">
        <v>0</v>
      </c>
      <c r="Q31" s="146">
        <f t="shared" si="16"/>
        <v>0</v>
      </c>
      <c r="R31" s="146"/>
      <c r="S31" s="146"/>
      <c r="T31" s="147">
        <v>0.78400000000000003</v>
      </c>
      <c r="U31" s="146">
        <f t="shared" si="17"/>
        <v>0.78</v>
      </c>
      <c r="V31" s="138"/>
      <c r="W31" s="138"/>
      <c r="X31" s="138"/>
      <c r="Y31" s="138"/>
      <c r="Z31" s="138"/>
      <c r="AA31" s="138"/>
      <c r="AB31" s="138"/>
      <c r="AC31" s="138"/>
      <c r="AD31" s="138"/>
      <c r="AE31" s="138" t="s">
        <v>99</v>
      </c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1" x14ac:dyDescent="0.25">
      <c r="A32" s="139">
        <v>22</v>
      </c>
      <c r="B32" s="139" t="s">
        <v>181</v>
      </c>
      <c r="C32" s="169" t="s">
        <v>182</v>
      </c>
      <c r="D32" s="145" t="s">
        <v>98</v>
      </c>
      <c r="E32" s="151">
        <v>4</v>
      </c>
      <c r="F32" s="153"/>
      <c r="G32" s="153"/>
      <c r="H32" s="153">
        <v>402.38</v>
      </c>
      <c r="I32" s="153">
        <f t="shared" si="12"/>
        <v>1609.52</v>
      </c>
      <c r="J32" s="153">
        <v>430.62</v>
      </c>
      <c r="K32" s="153">
        <f t="shared" si="13"/>
        <v>1722.48</v>
      </c>
      <c r="L32" s="153">
        <v>21</v>
      </c>
      <c r="M32" s="153">
        <f t="shared" si="14"/>
        <v>0</v>
      </c>
      <c r="N32" s="146">
        <v>2.1690000000000001E-2</v>
      </c>
      <c r="O32" s="146">
        <f t="shared" si="15"/>
        <v>8.6760000000000004E-2</v>
      </c>
      <c r="P32" s="146">
        <v>0</v>
      </c>
      <c r="Q32" s="146">
        <f t="shared" si="16"/>
        <v>0</v>
      </c>
      <c r="R32" s="146"/>
      <c r="S32" s="146"/>
      <c r="T32" s="147">
        <v>0.79300000000000004</v>
      </c>
      <c r="U32" s="146">
        <f t="shared" si="17"/>
        <v>3.17</v>
      </c>
      <c r="V32" s="138"/>
      <c r="W32" s="138"/>
      <c r="X32" s="138"/>
      <c r="Y32" s="138"/>
      <c r="Z32" s="138"/>
      <c r="AA32" s="138"/>
      <c r="AB32" s="138"/>
      <c r="AC32" s="138"/>
      <c r="AD32" s="138"/>
      <c r="AE32" s="138" t="s">
        <v>99</v>
      </c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25">
      <c r="A33" s="139">
        <v>23</v>
      </c>
      <c r="B33" s="139" t="s">
        <v>185</v>
      </c>
      <c r="C33" s="169" t="s">
        <v>186</v>
      </c>
      <c r="D33" s="145" t="s">
        <v>102</v>
      </c>
      <c r="E33" s="151">
        <v>2</v>
      </c>
      <c r="F33" s="153"/>
      <c r="G33" s="153"/>
      <c r="H33" s="153">
        <v>153.86000000000001</v>
      </c>
      <c r="I33" s="153">
        <f t="shared" si="12"/>
        <v>307.72000000000003</v>
      </c>
      <c r="J33" s="153">
        <v>261.14</v>
      </c>
      <c r="K33" s="153">
        <f t="shared" si="13"/>
        <v>522.28</v>
      </c>
      <c r="L33" s="153">
        <v>21</v>
      </c>
      <c r="M33" s="153">
        <f t="shared" si="14"/>
        <v>0</v>
      </c>
      <c r="N33" s="146">
        <v>1.0399999999999999E-3</v>
      </c>
      <c r="O33" s="146">
        <f t="shared" si="15"/>
        <v>2.0799999999999998E-3</v>
      </c>
      <c r="P33" s="146">
        <v>0</v>
      </c>
      <c r="Q33" s="146">
        <f t="shared" si="16"/>
        <v>0</v>
      </c>
      <c r="R33" s="146"/>
      <c r="S33" s="146"/>
      <c r="T33" s="147">
        <v>0.42399999999999999</v>
      </c>
      <c r="U33" s="146">
        <f t="shared" si="17"/>
        <v>0.85</v>
      </c>
      <c r="V33" s="138"/>
      <c r="W33" s="138"/>
      <c r="X33" s="138"/>
      <c r="Y33" s="138"/>
      <c r="Z33" s="138"/>
      <c r="AA33" s="138"/>
      <c r="AB33" s="138"/>
      <c r="AC33" s="138"/>
      <c r="AD33" s="138"/>
      <c r="AE33" s="138" t="s">
        <v>99</v>
      </c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outlineLevel="1" x14ac:dyDescent="0.25">
      <c r="A34" s="139">
        <v>24</v>
      </c>
      <c r="B34" s="139" t="s">
        <v>187</v>
      </c>
      <c r="C34" s="169" t="s">
        <v>188</v>
      </c>
      <c r="D34" s="145" t="s">
        <v>98</v>
      </c>
      <c r="E34" s="151">
        <v>20</v>
      </c>
      <c r="F34" s="153"/>
      <c r="G34" s="153"/>
      <c r="H34" s="153">
        <v>168.93</v>
      </c>
      <c r="I34" s="153">
        <f t="shared" si="12"/>
        <v>3378.6</v>
      </c>
      <c r="J34" s="153">
        <v>19.569999999999993</v>
      </c>
      <c r="K34" s="153">
        <f t="shared" si="13"/>
        <v>391.4</v>
      </c>
      <c r="L34" s="153">
        <v>21</v>
      </c>
      <c r="M34" s="153">
        <f t="shared" si="14"/>
        <v>0</v>
      </c>
      <c r="N34" s="146">
        <v>3.8999999999999999E-4</v>
      </c>
      <c r="O34" s="146">
        <f t="shared" si="15"/>
        <v>7.7999999999999996E-3</v>
      </c>
      <c r="P34" s="146">
        <v>3.4199999999999999E-3</v>
      </c>
      <c r="Q34" s="146">
        <f t="shared" si="16"/>
        <v>6.8400000000000002E-2</v>
      </c>
      <c r="R34" s="146"/>
      <c r="S34" s="146"/>
      <c r="T34" s="147">
        <v>4.3999999999999997E-2</v>
      </c>
      <c r="U34" s="146">
        <f t="shared" si="17"/>
        <v>0.88</v>
      </c>
      <c r="V34" s="138"/>
      <c r="W34" s="138"/>
      <c r="X34" s="138"/>
      <c r="Y34" s="138"/>
      <c r="Z34" s="138"/>
      <c r="AA34" s="138"/>
      <c r="AB34" s="138"/>
      <c r="AC34" s="138"/>
      <c r="AD34" s="138"/>
      <c r="AE34" s="138" t="s">
        <v>99</v>
      </c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ht="20.399999999999999" outlineLevel="1" x14ac:dyDescent="0.25">
      <c r="A35" s="139">
        <v>25</v>
      </c>
      <c r="B35" s="139" t="s">
        <v>419</v>
      </c>
      <c r="C35" s="169" t="s">
        <v>420</v>
      </c>
      <c r="D35" s="145" t="s">
        <v>98</v>
      </c>
      <c r="E35" s="151">
        <v>2</v>
      </c>
      <c r="F35" s="153"/>
      <c r="G35" s="153"/>
      <c r="H35" s="153">
        <v>239.75</v>
      </c>
      <c r="I35" s="153">
        <f t="shared" si="12"/>
        <v>479.5</v>
      </c>
      <c r="J35" s="153">
        <v>30.25</v>
      </c>
      <c r="K35" s="153">
        <f t="shared" si="13"/>
        <v>60.5</v>
      </c>
      <c r="L35" s="153">
        <v>21</v>
      </c>
      <c r="M35" s="153">
        <f t="shared" si="14"/>
        <v>0</v>
      </c>
      <c r="N35" s="146">
        <v>5.5000000000000003E-4</v>
      </c>
      <c r="O35" s="146">
        <f t="shared" si="15"/>
        <v>1.1000000000000001E-3</v>
      </c>
      <c r="P35" s="146">
        <v>1.6480000000000002E-2</v>
      </c>
      <c r="Q35" s="146">
        <f t="shared" si="16"/>
        <v>3.2960000000000003E-2</v>
      </c>
      <c r="R35" s="146"/>
      <c r="S35" s="146"/>
      <c r="T35" s="147">
        <v>6.8000000000000005E-2</v>
      </c>
      <c r="U35" s="146">
        <f t="shared" si="17"/>
        <v>0.14000000000000001</v>
      </c>
      <c r="V35" s="138"/>
      <c r="W35" s="138"/>
      <c r="X35" s="138"/>
      <c r="Y35" s="138"/>
      <c r="Z35" s="138"/>
      <c r="AA35" s="138"/>
      <c r="AB35" s="138"/>
      <c r="AC35" s="138"/>
      <c r="AD35" s="138"/>
      <c r="AE35" s="138" t="s">
        <v>99</v>
      </c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outlineLevel="1" x14ac:dyDescent="0.25">
      <c r="A36" s="139">
        <v>26</v>
      </c>
      <c r="B36" s="139" t="s">
        <v>189</v>
      </c>
      <c r="C36" s="169" t="s">
        <v>190</v>
      </c>
      <c r="D36" s="145" t="s">
        <v>102</v>
      </c>
      <c r="E36" s="151">
        <v>1</v>
      </c>
      <c r="F36" s="153"/>
      <c r="G36" s="153"/>
      <c r="H36" s="153">
        <v>147.08000000000001</v>
      </c>
      <c r="I36" s="153">
        <f t="shared" si="12"/>
        <v>147.08000000000001</v>
      </c>
      <c r="J36" s="153">
        <v>141.41999999999999</v>
      </c>
      <c r="K36" s="153">
        <f t="shared" si="13"/>
        <v>141.41999999999999</v>
      </c>
      <c r="L36" s="153">
        <v>21</v>
      </c>
      <c r="M36" s="153">
        <f t="shared" si="14"/>
        <v>0</v>
      </c>
      <c r="N36" s="146">
        <v>5.1000000000000004E-4</v>
      </c>
      <c r="O36" s="146">
        <f t="shared" si="15"/>
        <v>5.1000000000000004E-4</v>
      </c>
      <c r="P36" s="146">
        <v>0</v>
      </c>
      <c r="Q36" s="146">
        <f t="shared" si="16"/>
        <v>0</v>
      </c>
      <c r="R36" s="146"/>
      <c r="S36" s="146"/>
      <c r="T36" s="147">
        <v>0.251</v>
      </c>
      <c r="U36" s="146">
        <f t="shared" si="17"/>
        <v>0.25</v>
      </c>
      <c r="V36" s="138"/>
      <c r="W36" s="138"/>
      <c r="X36" s="138"/>
      <c r="Y36" s="138"/>
      <c r="Z36" s="138"/>
      <c r="AA36" s="138"/>
      <c r="AB36" s="138"/>
      <c r="AC36" s="138"/>
      <c r="AD36" s="138"/>
      <c r="AE36" s="138" t="s">
        <v>99</v>
      </c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1" x14ac:dyDescent="0.25">
      <c r="A37" s="139">
        <v>27</v>
      </c>
      <c r="B37" s="139" t="s">
        <v>191</v>
      </c>
      <c r="C37" s="169" t="s">
        <v>192</v>
      </c>
      <c r="D37" s="145" t="s">
        <v>102</v>
      </c>
      <c r="E37" s="151">
        <v>1</v>
      </c>
      <c r="F37" s="153"/>
      <c r="G37" s="153"/>
      <c r="H37" s="153">
        <v>288.74</v>
      </c>
      <c r="I37" s="153">
        <f t="shared" si="12"/>
        <v>288.74</v>
      </c>
      <c r="J37" s="153">
        <v>102.25999999999999</v>
      </c>
      <c r="K37" s="153">
        <f t="shared" si="13"/>
        <v>102.26</v>
      </c>
      <c r="L37" s="153">
        <v>21</v>
      </c>
      <c r="M37" s="153">
        <f t="shared" si="14"/>
        <v>0</v>
      </c>
      <c r="N37" s="146">
        <v>2.4000000000000001E-4</v>
      </c>
      <c r="O37" s="146">
        <f t="shared" si="15"/>
        <v>2.4000000000000001E-4</v>
      </c>
      <c r="P37" s="146">
        <v>0</v>
      </c>
      <c r="Q37" s="146">
        <f t="shared" si="16"/>
        <v>0</v>
      </c>
      <c r="R37" s="146"/>
      <c r="S37" s="146"/>
      <c r="T37" s="147">
        <v>0.16600000000000001</v>
      </c>
      <c r="U37" s="146">
        <f t="shared" si="17"/>
        <v>0.17</v>
      </c>
      <c r="V37" s="138"/>
      <c r="W37" s="138"/>
      <c r="X37" s="138"/>
      <c r="Y37" s="138"/>
      <c r="Z37" s="138"/>
      <c r="AA37" s="138"/>
      <c r="AB37" s="138"/>
      <c r="AC37" s="138"/>
      <c r="AD37" s="138"/>
      <c r="AE37" s="138" t="s">
        <v>99</v>
      </c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outlineLevel="1" x14ac:dyDescent="0.25">
      <c r="A38" s="139">
        <v>28</v>
      </c>
      <c r="B38" s="139" t="s">
        <v>193</v>
      </c>
      <c r="C38" s="169" t="s">
        <v>194</v>
      </c>
      <c r="D38" s="145" t="s">
        <v>102</v>
      </c>
      <c r="E38" s="151">
        <v>2</v>
      </c>
      <c r="F38" s="153"/>
      <c r="G38" s="153"/>
      <c r="H38" s="153">
        <v>418.11</v>
      </c>
      <c r="I38" s="153">
        <f t="shared" si="12"/>
        <v>836.22</v>
      </c>
      <c r="J38" s="153">
        <v>126.88999999999999</v>
      </c>
      <c r="K38" s="153">
        <f t="shared" si="13"/>
        <v>253.78</v>
      </c>
      <c r="L38" s="153">
        <v>21</v>
      </c>
      <c r="M38" s="153">
        <f t="shared" si="14"/>
        <v>0</v>
      </c>
      <c r="N38" s="146">
        <v>3.8000000000000002E-4</v>
      </c>
      <c r="O38" s="146">
        <f t="shared" si="15"/>
        <v>7.6000000000000004E-4</v>
      </c>
      <c r="P38" s="146">
        <v>0</v>
      </c>
      <c r="Q38" s="146">
        <f t="shared" si="16"/>
        <v>0</v>
      </c>
      <c r="R38" s="146"/>
      <c r="S38" s="146"/>
      <c r="T38" s="147">
        <v>0.20599999999999999</v>
      </c>
      <c r="U38" s="146">
        <f t="shared" si="17"/>
        <v>0.41</v>
      </c>
      <c r="V38" s="138"/>
      <c r="W38" s="138"/>
      <c r="X38" s="138"/>
      <c r="Y38" s="138"/>
      <c r="Z38" s="138"/>
      <c r="AA38" s="138"/>
      <c r="AB38" s="138"/>
      <c r="AC38" s="138"/>
      <c r="AD38" s="138"/>
      <c r="AE38" s="138" t="s">
        <v>99</v>
      </c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1" x14ac:dyDescent="0.25">
      <c r="A39" s="139">
        <v>29</v>
      </c>
      <c r="B39" s="139" t="s">
        <v>195</v>
      </c>
      <c r="C39" s="169" t="s">
        <v>196</v>
      </c>
      <c r="D39" s="145" t="s">
        <v>102</v>
      </c>
      <c r="E39" s="151">
        <v>1</v>
      </c>
      <c r="F39" s="153"/>
      <c r="G39" s="153"/>
      <c r="H39" s="153">
        <v>277.58</v>
      </c>
      <c r="I39" s="153">
        <f t="shared" si="12"/>
        <v>277.58</v>
      </c>
      <c r="J39" s="153">
        <v>88.920000000000016</v>
      </c>
      <c r="K39" s="153">
        <f t="shared" si="13"/>
        <v>88.92</v>
      </c>
      <c r="L39" s="153">
        <v>21</v>
      </c>
      <c r="M39" s="153">
        <f t="shared" si="14"/>
        <v>0</v>
      </c>
      <c r="N39" s="146">
        <v>2.0000000000000001E-4</v>
      </c>
      <c r="O39" s="146">
        <f t="shared" si="15"/>
        <v>2.0000000000000001E-4</v>
      </c>
      <c r="P39" s="146">
        <v>0</v>
      </c>
      <c r="Q39" s="146">
        <f t="shared" si="16"/>
        <v>0</v>
      </c>
      <c r="R39" s="146"/>
      <c r="S39" s="146"/>
      <c r="T39" s="147">
        <v>0.14499999999999999</v>
      </c>
      <c r="U39" s="146">
        <f t="shared" si="17"/>
        <v>0.15</v>
      </c>
      <c r="V39" s="138"/>
      <c r="W39" s="138"/>
      <c r="X39" s="138"/>
      <c r="Y39" s="138"/>
      <c r="Z39" s="138"/>
      <c r="AA39" s="138"/>
      <c r="AB39" s="138"/>
      <c r="AC39" s="138"/>
      <c r="AD39" s="138"/>
      <c r="AE39" s="138" t="s">
        <v>99</v>
      </c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1" x14ac:dyDescent="0.25">
      <c r="A40" s="139">
        <v>30</v>
      </c>
      <c r="B40" s="139" t="s">
        <v>421</v>
      </c>
      <c r="C40" s="169" t="s">
        <v>422</v>
      </c>
      <c r="D40" s="145" t="s">
        <v>102</v>
      </c>
      <c r="E40" s="151">
        <v>1</v>
      </c>
      <c r="F40" s="153"/>
      <c r="G40" s="153"/>
      <c r="H40" s="153">
        <v>1437.81</v>
      </c>
      <c r="I40" s="153">
        <f t="shared" si="12"/>
        <v>1437.81</v>
      </c>
      <c r="J40" s="153">
        <v>216.19000000000005</v>
      </c>
      <c r="K40" s="153">
        <f t="shared" si="13"/>
        <v>216.19</v>
      </c>
      <c r="L40" s="153">
        <v>21</v>
      </c>
      <c r="M40" s="153">
        <f t="shared" si="14"/>
        <v>0</v>
      </c>
      <c r="N40" s="146">
        <v>1.2999999999999999E-3</v>
      </c>
      <c r="O40" s="146">
        <f t="shared" si="15"/>
        <v>1.2999999999999999E-3</v>
      </c>
      <c r="P40" s="146">
        <v>0</v>
      </c>
      <c r="Q40" s="146">
        <f t="shared" si="16"/>
        <v>0</v>
      </c>
      <c r="R40" s="146"/>
      <c r="S40" s="146"/>
      <c r="T40" s="147">
        <v>0.35099999999999998</v>
      </c>
      <c r="U40" s="146">
        <f t="shared" si="17"/>
        <v>0.35</v>
      </c>
      <c r="V40" s="138"/>
      <c r="W40" s="138"/>
      <c r="X40" s="138"/>
      <c r="Y40" s="138"/>
      <c r="Z40" s="138"/>
      <c r="AA40" s="138"/>
      <c r="AB40" s="138"/>
      <c r="AC40" s="138"/>
      <c r="AD40" s="138"/>
      <c r="AE40" s="138" t="s">
        <v>99</v>
      </c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outlineLevel="1" x14ac:dyDescent="0.25">
      <c r="A41" s="139">
        <v>31</v>
      </c>
      <c r="B41" s="139" t="s">
        <v>423</v>
      </c>
      <c r="C41" s="169" t="s">
        <v>424</v>
      </c>
      <c r="D41" s="145" t="s">
        <v>102</v>
      </c>
      <c r="E41" s="151">
        <v>1</v>
      </c>
      <c r="F41" s="153"/>
      <c r="G41" s="153"/>
      <c r="H41" s="153">
        <v>4150</v>
      </c>
      <c r="I41" s="153">
        <f t="shared" si="12"/>
        <v>4150</v>
      </c>
      <c r="J41" s="153">
        <v>139.82999999999993</v>
      </c>
      <c r="K41" s="153">
        <f t="shared" si="13"/>
        <v>139.83000000000001</v>
      </c>
      <c r="L41" s="153">
        <v>21</v>
      </c>
      <c r="M41" s="153">
        <f t="shared" si="14"/>
        <v>0</v>
      </c>
      <c r="N41" s="146">
        <v>0</v>
      </c>
      <c r="O41" s="146">
        <f t="shared" si="15"/>
        <v>0</v>
      </c>
      <c r="P41" s="146">
        <v>0</v>
      </c>
      <c r="Q41" s="146">
        <f t="shared" si="16"/>
        <v>0</v>
      </c>
      <c r="R41" s="146"/>
      <c r="S41" s="146"/>
      <c r="T41" s="147">
        <v>0.22700000000000001</v>
      </c>
      <c r="U41" s="146">
        <f t="shared" si="17"/>
        <v>0.23</v>
      </c>
      <c r="V41" s="138"/>
      <c r="W41" s="138"/>
      <c r="X41" s="138"/>
      <c r="Y41" s="138"/>
      <c r="Z41" s="138"/>
      <c r="AA41" s="138"/>
      <c r="AB41" s="138"/>
      <c r="AC41" s="138"/>
      <c r="AD41" s="138"/>
      <c r="AE41" s="138" t="s">
        <v>99</v>
      </c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ht="20.399999999999999" outlineLevel="1" x14ac:dyDescent="0.25">
      <c r="A42" s="139">
        <v>32</v>
      </c>
      <c r="B42" s="139" t="s">
        <v>199</v>
      </c>
      <c r="C42" s="169" t="s">
        <v>200</v>
      </c>
      <c r="D42" s="145" t="s">
        <v>102</v>
      </c>
      <c r="E42" s="151">
        <v>1</v>
      </c>
      <c r="F42" s="153"/>
      <c r="G42" s="153"/>
      <c r="H42" s="153">
        <v>2100</v>
      </c>
      <c r="I42" s="153">
        <f t="shared" si="12"/>
        <v>2100</v>
      </c>
      <c r="J42" s="153">
        <v>243.96000000000004</v>
      </c>
      <c r="K42" s="153">
        <f t="shared" si="13"/>
        <v>243.96</v>
      </c>
      <c r="L42" s="153">
        <v>21</v>
      </c>
      <c r="M42" s="153">
        <f t="shared" si="14"/>
        <v>0</v>
      </c>
      <c r="N42" s="146">
        <v>2.97E-3</v>
      </c>
      <c r="O42" s="146">
        <f t="shared" si="15"/>
        <v>2.97E-3</v>
      </c>
      <c r="P42" s="146">
        <v>0</v>
      </c>
      <c r="Q42" s="146">
        <f t="shared" si="16"/>
        <v>0</v>
      </c>
      <c r="R42" s="146"/>
      <c r="S42" s="146"/>
      <c r="T42" s="147">
        <v>0.433</v>
      </c>
      <c r="U42" s="146">
        <f t="shared" si="17"/>
        <v>0.43</v>
      </c>
      <c r="V42" s="138"/>
      <c r="W42" s="138"/>
      <c r="X42" s="138"/>
      <c r="Y42" s="138"/>
      <c r="Z42" s="138"/>
      <c r="AA42" s="138"/>
      <c r="AB42" s="138"/>
      <c r="AC42" s="138"/>
      <c r="AD42" s="138"/>
      <c r="AE42" s="138" t="s">
        <v>99</v>
      </c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outlineLevel="1" x14ac:dyDescent="0.25">
      <c r="A43" s="139">
        <v>33</v>
      </c>
      <c r="B43" s="139" t="s">
        <v>201</v>
      </c>
      <c r="C43" s="169" t="s">
        <v>202</v>
      </c>
      <c r="D43" s="145" t="s">
        <v>102</v>
      </c>
      <c r="E43" s="151">
        <v>10</v>
      </c>
      <c r="F43" s="153"/>
      <c r="G43" s="153"/>
      <c r="H43" s="153">
        <v>64.95</v>
      </c>
      <c r="I43" s="153">
        <f t="shared" si="12"/>
        <v>649.5</v>
      </c>
      <c r="J43" s="153">
        <v>161.55000000000001</v>
      </c>
      <c r="K43" s="153">
        <f t="shared" si="13"/>
        <v>1615.5</v>
      </c>
      <c r="L43" s="153">
        <v>21</v>
      </c>
      <c r="M43" s="153">
        <f t="shared" si="14"/>
        <v>0</v>
      </c>
      <c r="N43" s="146">
        <v>1.7000000000000001E-4</v>
      </c>
      <c r="O43" s="146">
        <f t="shared" si="15"/>
        <v>1.6999999999999999E-3</v>
      </c>
      <c r="P43" s="146">
        <v>2.2000000000000001E-3</v>
      </c>
      <c r="Q43" s="146">
        <f t="shared" si="16"/>
        <v>2.1999999999999999E-2</v>
      </c>
      <c r="R43" s="146"/>
      <c r="S43" s="146"/>
      <c r="T43" s="147">
        <v>0.312</v>
      </c>
      <c r="U43" s="146">
        <f t="shared" si="17"/>
        <v>3.12</v>
      </c>
      <c r="V43" s="138"/>
      <c r="W43" s="138"/>
      <c r="X43" s="138"/>
      <c r="Y43" s="138"/>
      <c r="Z43" s="138"/>
      <c r="AA43" s="138"/>
      <c r="AB43" s="138"/>
      <c r="AC43" s="138"/>
      <c r="AD43" s="138"/>
      <c r="AE43" s="138" t="s">
        <v>99</v>
      </c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outlineLevel="1" x14ac:dyDescent="0.25">
      <c r="A44" s="139">
        <v>34</v>
      </c>
      <c r="B44" s="139" t="s">
        <v>203</v>
      </c>
      <c r="C44" s="169" t="s">
        <v>204</v>
      </c>
      <c r="D44" s="145" t="s">
        <v>98</v>
      </c>
      <c r="E44" s="151">
        <v>5.5</v>
      </c>
      <c r="F44" s="153"/>
      <c r="G44" s="153"/>
      <c r="H44" s="153">
        <v>11.58</v>
      </c>
      <c r="I44" s="153">
        <f t="shared" si="12"/>
        <v>63.69</v>
      </c>
      <c r="J44" s="153">
        <v>49.02</v>
      </c>
      <c r="K44" s="153">
        <f t="shared" si="13"/>
        <v>269.61</v>
      </c>
      <c r="L44" s="153">
        <v>21</v>
      </c>
      <c r="M44" s="153">
        <f t="shared" si="14"/>
        <v>0</v>
      </c>
      <c r="N44" s="146">
        <v>6.9999999999999994E-5</v>
      </c>
      <c r="O44" s="146">
        <f t="shared" si="15"/>
        <v>3.8999999999999999E-4</v>
      </c>
      <c r="P44" s="146">
        <v>0</v>
      </c>
      <c r="Q44" s="146">
        <f t="shared" si="16"/>
        <v>0</v>
      </c>
      <c r="R44" s="146"/>
      <c r="S44" s="146"/>
      <c r="T44" s="147">
        <v>8.6999999999999994E-2</v>
      </c>
      <c r="U44" s="146">
        <f t="shared" si="17"/>
        <v>0.48</v>
      </c>
      <c r="V44" s="138"/>
      <c r="W44" s="138"/>
      <c r="X44" s="138"/>
      <c r="Y44" s="138"/>
      <c r="Z44" s="138"/>
      <c r="AA44" s="138"/>
      <c r="AB44" s="138"/>
      <c r="AC44" s="138"/>
      <c r="AD44" s="138"/>
      <c r="AE44" s="138" t="s">
        <v>99</v>
      </c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outlineLevel="1" x14ac:dyDescent="0.25">
      <c r="A45" s="139">
        <v>35</v>
      </c>
      <c r="B45" s="139" t="s">
        <v>205</v>
      </c>
      <c r="C45" s="169" t="s">
        <v>206</v>
      </c>
      <c r="D45" s="145" t="s">
        <v>102</v>
      </c>
      <c r="E45" s="151">
        <v>17</v>
      </c>
      <c r="F45" s="153"/>
      <c r="G45" s="153"/>
      <c r="H45" s="153">
        <v>0</v>
      </c>
      <c r="I45" s="153">
        <f t="shared" si="12"/>
        <v>0</v>
      </c>
      <c r="J45" s="153">
        <v>39.5</v>
      </c>
      <c r="K45" s="153">
        <f t="shared" si="13"/>
        <v>671.5</v>
      </c>
      <c r="L45" s="153">
        <v>21</v>
      </c>
      <c r="M45" s="153">
        <f t="shared" si="14"/>
        <v>0</v>
      </c>
      <c r="N45" s="146">
        <v>0</v>
      </c>
      <c r="O45" s="146">
        <f t="shared" si="15"/>
        <v>0</v>
      </c>
      <c r="P45" s="146">
        <v>0</v>
      </c>
      <c r="Q45" s="146">
        <f t="shared" si="16"/>
        <v>0</v>
      </c>
      <c r="R45" s="146"/>
      <c r="S45" s="146"/>
      <c r="T45" s="147">
        <v>6.4000000000000001E-2</v>
      </c>
      <c r="U45" s="146">
        <f t="shared" si="17"/>
        <v>1.0900000000000001</v>
      </c>
      <c r="V45" s="138"/>
      <c r="W45" s="138"/>
      <c r="X45" s="138"/>
      <c r="Y45" s="138"/>
      <c r="Z45" s="138"/>
      <c r="AA45" s="138"/>
      <c r="AB45" s="138"/>
      <c r="AC45" s="138"/>
      <c r="AD45" s="138"/>
      <c r="AE45" s="138" t="s">
        <v>99</v>
      </c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outlineLevel="1" x14ac:dyDescent="0.25">
      <c r="A46" s="139">
        <v>36</v>
      </c>
      <c r="B46" s="139" t="s">
        <v>207</v>
      </c>
      <c r="C46" s="169" t="s">
        <v>208</v>
      </c>
      <c r="D46" s="145" t="s">
        <v>98</v>
      </c>
      <c r="E46" s="151">
        <v>20</v>
      </c>
      <c r="F46" s="153"/>
      <c r="G46" s="153"/>
      <c r="H46" s="153">
        <v>0</v>
      </c>
      <c r="I46" s="153">
        <f t="shared" si="12"/>
        <v>0</v>
      </c>
      <c r="J46" s="153">
        <v>35</v>
      </c>
      <c r="K46" s="153">
        <f t="shared" si="13"/>
        <v>700</v>
      </c>
      <c r="L46" s="153">
        <v>21</v>
      </c>
      <c r="M46" s="153">
        <f t="shared" si="14"/>
        <v>0</v>
      </c>
      <c r="N46" s="146">
        <v>0</v>
      </c>
      <c r="O46" s="146">
        <f t="shared" si="15"/>
        <v>0</v>
      </c>
      <c r="P46" s="146">
        <v>0</v>
      </c>
      <c r="Q46" s="146">
        <f t="shared" si="16"/>
        <v>0</v>
      </c>
      <c r="R46" s="146"/>
      <c r="S46" s="146"/>
      <c r="T46" s="147">
        <v>6.2E-2</v>
      </c>
      <c r="U46" s="146">
        <f t="shared" si="17"/>
        <v>1.24</v>
      </c>
      <c r="V46" s="138"/>
      <c r="W46" s="138"/>
      <c r="X46" s="138"/>
      <c r="Y46" s="138"/>
      <c r="Z46" s="138"/>
      <c r="AA46" s="138"/>
      <c r="AB46" s="138"/>
      <c r="AC46" s="138"/>
      <c r="AD46" s="138"/>
      <c r="AE46" s="138" t="s">
        <v>99</v>
      </c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outlineLevel="1" x14ac:dyDescent="0.25">
      <c r="A47" s="139">
        <v>37</v>
      </c>
      <c r="B47" s="139" t="s">
        <v>209</v>
      </c>
      <c r="C47" s="169" t="s">
        <v>210</v>
      </c>
      <c r="D47" s="145" t="s">
        <v>102</v>
      </c>
      <c r="E47" s="151">
        <v>1</v>
      </c>
      <c r="F47" s="153"/>
      <c r="G47" s="153"/>
      <c r="H47" s="153">
        <v>0</v>
      </c>
      <c r="I47" s="153">
        <f t="shared" si="12"/>
        <v>0</v>
      </c>
      <c r="J47" s="153">
        <v>297</v>
      </c>
      <c r="K47" s="153">
        <f t="shared" si="13"/>
        <v>297</v>
      </c>
      <c r="L47" s="153">
        <v>21</v>
      </c>
      <c r="M47" s="153">
        <f t="shared" si="14"/>
        <v>0</v>
      </c>
      <c r="N47" s="146">
        <v>0</v>
      </c>
      <c r="O47" s="146">
        <f t="shared" si="15"/>
        <v>0</v>
      </c>
      <c r="P47" s="146">
        <v>0</v>
      </c>
      <c r="Q47" s="146">
        <f t="shared" si="16"/>
        <v>0</v>
      </c>
      <c r="R47" s="146"/>
      <c r="S47" s="146"/>
      <c r="T47" s="147">
        <v>0.48199999999999998</v>
      </c>
      <c r="U47" s="146">
        <f t="shared" si="17"/>
        <v>0.48</v>
      </c>
      <c r="V47" s="138"/>
      <c r="W47" s="138"/>
      <c r="X47" s="138"/>
      <c r="Y47" s="138"/>
      <c r="Z47" s="138"/>
      <c r="AA47" s="138"/>
      <c r="AB47" s="138"/>
      <c r="AC47" s="138"/>
      <c r="AD47" s="138"/>
      <c r="AE47" s="138" t="s">
        <v>99</v>
      </c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outlineLevel="1" x14ac:dyDescent="0.25">
      <c r="A48" s="139">
        <v>38</v>
      </c>
      <c r="B48" s="139" t="s">
        <v>211</v>
      </c>
      <c r="C48" s="169" t="s">
        <v>212</v>
      </c>
      <c r="D48" s="145" t="s">
        <v>102</v>
      </c>
      <c r="E48" s="151">
        <v>1</v>
      </c>
      <c r="F48" s="153"/>
      <c r="G48" s="153"/>
      <c r="H48" s="153">
        <v>0</v>
      </c>
      <c r="I48" s="153">
        <f t="shared" si="12"/>
        <v>0</v>
      </c>
      <c r="J48" s="153">
        <v>6000</v>
      </c>
      <c r="K48" s="153">
        <f t="shared" si="13"/>
        <v>6000</v>
      </c>
      <c r="L48" s="153">
        <v>21</v>
      </c>
      <c r="M48" s="153">
        <f t="shared" si="14"/>
        <v>0</v>
      </c>
      <c r="N48" s="146">
        <v>0</v>
      </c>
      <c r="O48" s="146">
        <f t="shared" si="15"/>
        <v>0</v>
      </c>
      <c r="P48" s="146">
        <v>0</v>
      </c>
      <c r="Q48" s="146">
        <f t="shared" si="16"/>
        <v>0</v>
      </c>
      <c r="R48" s="146"/>
      <c r="S48" s="146"/>
      <c r="T48" s="147">
        <v>0</v>
      </c>
      <c r="U48" s="146">
        <f t="shared" si="17"/>
        <v>0</v>
      </c>
      <c r="V48" s="138"/>
      <c r="W48" s="138"/>
      <c r="X48" s="138"/>
      <c r="Y48" s="138"/>
      <c r="Z48" s="138"/>
      <c r="AA48" s="138"/>
      <c r="AB48" s="138"/>
      <c r="AC48" s="138"/>
      <c r="AD48" s="138"/>
      <c r="AE48" s="138" t="s">
        <v>99</v>
      </c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outlineLevel="1" x14ac:dyDescent="0.25">
      <c r="A49" s="139">
        <v>39</v>
      </c>
      <c r="B49" s="139" t="s">
        <v>213</v>
      </c>
      <c r="C49" s="169" t="s">
        <v>214</v>
      </c>
      <c r="D49" s="145" t="s">
        <v>215</v>
      </c>
      <c r="E49" s="151">
        <v>1</v>
      </c>
      <c r="F49" s="153"/>
      <c r="G49" s="153"/>
      <c r="H49" s="153">
        <v>0</v>
      </c>
      <c r="I49" s="153">
        <f t="shared" si="12"/>
        <v>0</v>
      </c>
      <c r="J49" s="153">
        <v>5000</v>
      </c>
      <c r="K49" s="153">
        <f t="shared" si="13"/>
        <v>5000</v>
      </c>
      <c r="L49" s="153">
        <v>21</v>
      </c>
      <c r="M49" s="153">
        <f t="shared" si="14"/>
        <v>0</v>
      </c>
      <c r="N49" s="146">
        <v>0</v>
      </c>
      <c r="O49" s="146">
        <f t="shared" si="15"/>
        <v>0</v>
      </c>
      <c r="P49" s="146">
        <v>0</v>
      </c>
      <c r="Q49" s="146">
        <f t="shared" si="16"/>
        <v>0</v>
      </c>
      <c r="R49" s="146"/>
      <c r="S49" s="146"/>
      <c r="T49" s="147">
        <v>0</v>
      </c>
      <c r="U49" s="146">
        <f t="shared" si="17"/>
        <v>0</v>
      </c>
      <c r="V49" s="138"/>
      <c r="W49" s="138"/>
      <c r="X49" s="138"/>
      <c r="Y49" s="138"/>
      <c r="Z49" s="138"/>
      <c r="AA49" s="138"/>
      <c r="AB49" s="138"/>
      <c r="AC49" s="138"/>
      <c r="AD49" s="138"/>
      <c r="AE49" s="138" t="s">
        <v>99</v>
      </c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outlineLevel="1" x14ac:dyDescent="0.25">
      <c r="A50" s="139">
        <v>40</v>
      </c>
      <c r="B50" s="139" t="s">
        <v>216</v>
      </c>
      <c r="C50" s="169" t="s">
        <v>217</v>
      </c>
      <c r="D50" s="145" t="s">
        <v>215</v>
      </c>
      <c r="E50" s="151">
        <v>1</v>
      </c>
      <c r="F50" s="153"/>
      <c r="G50" s="153"/>
      <c r="H50" s="153">
        <v>0</v>
      </c>
      <c r="I50" s="153">
        <f t="shared" si="12"/>
        <v>0</v>
      </c>
      <c r="J50" s="153">
        <v>5000</v>
      </c>
      <c r="K50" s="153">
        <f t="shared" si="13"/>
        <v>5000</v>
      </c>
      <c r="L50" s="153">
        <v>21</v>
      </c>
      <c r="M50" s="153">
        <f t="shared" si="14"/>
        <v>0</v>
      </c>
      <c r="N50" s="146">
        <v>0</v>
      </c>
      <c r="O50" s="146">
        <f t="shared" si="15"/>
        <v>0</v>
      </c>
      <c r="P50" s="146">
        <v>0</v>
      </c>
      <c r="Q50" s="146">
        <f t="shared" si="16"/>
        <v>0</v>
      </c>
      <c r="R50" s="146"/>
      <c r="S50" s="146"/>
      <c r="T50" s="147">
        <v>0</v>
      </c>
      <c r="U50" s="146">
        <f t="shared" si="17"/>
        <v>0</v>
      </c>
      <c r="V50" s="138"/>
      <c r="W50" s="138"/>
      <c r="X50" s="138"/>
      <c r="Y50" s="138"/>
      <c r="Z50" s="138"/>
      <c r="AA50" s="138"/>
      <c r="AB50" s="138"/>
      <c r="AC50" s="138"/>
      <c r="AD50" s="138"/>
      <c r="AE50" s="138" t="s">
        <v>99</v>
      </c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outlineLevel="1" x14ac:dyDescent="0.25">
      <c r="A51" s="139">
        <v>41</v>
      </c>
      <c r="B51" s="139" t="s">
        <v>218</v>
      </c>
      <c r="C51" s="169" t="s">
        <v>219</v>
      </c>
      <c r="D51" s="145" t="s">
        <v>112</v>
      </c>
      <c r="E51" s="151">
        <v>0.12</v>
      </c>
      <c r="F51" s="153"/>
      <c r="G51" s="153"/>
      <c r="H51" s="153">
        <v>0</v>
      </c>
      <c r="I51" s="153">
        <f t="shared" si="12"/>
        <v>0</v>
      </c>
      <c r="J51" s="153">
        <v>736</v>
      </c>
      <c r="K51" s="153">
        <f t="shared" si="13"/>
        <v>88.32</v>
      </c>
      <c r="L51" s="153">
        <v>21</v>
      </c>
      <c r="M51" s="153">
        <f t="shared" si="14"/>
        <v>0</v>
      </c>
      <c r="N51" s="146">
        <v>0</v>
      </c>
      <c r="O51" s="146">
        <f t="shared" si="15"/>
        <v>0</v>
      </c>
      <c r="P51" s="146">
        <v>0</v>
      </c>
      <c r="Q51" s="146">
        <f t="shared" si="16"/>
        <v>0</v>
      </c>
      <c r="R51" s="146"/>
      <c r="S51" s="146"/>
      <c r="T51" s="147">
        <v>1.333</v>
      </c>
      <c r="U51" s="146">
        <f t="shared" si="17"/>
        <v>0.16</v>
      </c>
      <c r="V51" s="138"/>
      <c r="W51" s="138"/>
      <c r="X51" s="138"/>
      <c r="Y51" s="138"/>
      <c r="Z51" s="138"/>
      <c r="AA51" s="138"/>
      <c r="AB51" s="138"/>
      <c r="AC51" s="138"/>
      <c r="AD51" s="138"/>
      <c r="AE51" s="138" t="s">
        <v>99</v>
      </c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outlineLevel="1" x14ac:dyDescent="0.25">
      <c r="A52" s="139">
        <v>42</v>
      </c>
      <c r="B52" s="139" t="s">
        <v>220</v>
      </c>
      <c r="C52" s="169" t="s">
        <v>221</v>
      </c>
      <c r="D52" s="145" t="s">
        <v>112</v>
      </c>
      <c r="E52" s="151">
        <v>0.12</v>
      </c>
      <c r="F52" s="153"/>
      <c r="G52" s="153"/>
      <c r="H52" s="153">
        <v>0</v>
      </c>
      <c r="I52" s="153">
        <f t="shared" si="12"/>
        <v>0</v>
      </c>
      <c r="J52" s="153">
        <v>540</v>
      </c>
      <c r="K52" s="153">
        <f t="shared" si="13"/>
        <v>64.8</v>
      </c>
      <c r="L52" s="153">
        <v>21</v>
      </c>
      <c r="M52" s="153">
        <f t="shared" si="14"/>
        <v>0</v>
      </c>
      <c r="N52" s="146">
        <v>0</v>
      </c>
      <c r="O52" s="146">
        <f t="shared" si="15"/>
        <v>0</v>
      </c>
      <c r="P52" s="146">
        <v>0</v>
      </c>
      <c r="Q52" s="146">
        <f t="shared" si="16"/>
        <v>0</v>
      </c>
      <c r="R52" s="146"/>
      <c r="S52" s="146"/>
      <c r="T52" s="147">
        <v>1.2130000000000001</v>
      </c>
      <c r="U52" s="146">
        <f t="shared" si="17"/>
        <v>0.15</v>
      </c>
      <c r="V52" s="138"/>
      <c r="W52" s="138"/>
      <c r="X52" s="138"/>
      <c r="Y52" s="138"/>
      <c r="Z52" s="138"/>
      <c r="AA52" s="138"/>
      <c r="AB52" s="138"/>
      <c r="AC52" s="138"/>
      <c r="AD52" s="138"/>
      <c r="AE52" s="138" t="s">
        <v>99</v>
      </c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outlineLevel="1" x14ac:dyDescent="0.25">
      <c r="A53" s="139">
        <v>43</v>
      </c>
      <c r="B53" s="139" t="s">
        <v>222</v>
      </c>
      <c r="C53" s="169" t="s">
        <v>223</v>
      </c>
      <c r="D53" s="145" t="s">
        <v>112</v>
      </c>
      <c r="E53" s="151">
        <v>0.12</v>
      </c>
      <c r="F53" s="153"/>
      <c r="G53" s="153"/>
      <c r="H53" s="153">
        <v>0</v>
      </c>
      <c r="I53" s="153">
        <f t="shared" si="12"/>
        <v>0</v>
      </c>
      <c r="J53" s="153">
        <v>2045</v>
      </c>
      <c r="K53" s="153">
        <f t="shared" si="13"/>
        <v>245.4</v>
      </c>
      <c r="L53" s="153">
        <v>21</v>
      </c>
      <c r="M53" s="153">
        <f t="shared" si="14"/>
        <v>0</v>
      </c>
      <c r="N53" s="146">
        <v>0</v>
      </c>
      <c r="O53" s="146">
        <f t="shared" si="15"/>
        <v>0</v>
      </c>
      <c r="P53" s="146">
        <v>0</v>
      </c>
      <c r="Q53" s="146">
        <f t="shared" si="16"/>
        <v>0</v>
      </c>
      <c r="R53" s="146"/>
      <c r="S53" s="146"/>
      <c r="T53" s="147">
        <v>3.379</v>
      </c>
      <c r="U53" s="146">
        <f t="shared" si="17"/>
        <v>0.41</v>
      </c>
      <c r="V53" s="138"/>
      <c r="W53" s="138"/>
      <c r="X53" s="138"/>
      <c r="Y53" s="138"/>
      <c r="Z53" s="138"/>
      <c r="AA53" s="138"/>
      <c r="AB53" s="138"/>
      <c r="AC53" s="138"/>
      <c r="AD53" s="138"/>
      <c r="AE53" s="138" t="s">
        <v>99</v>
      </c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outlineLevel="1" x14ac:dyDescent="0.25">
      <c r="A54" s="139">
        <v>44</v>
      </c>
      <c r="B54" s="139" t="s">
        <v>224</v>
      </c>
      <c r="C54" s="169" t="s">
        <v>225</v>
      </c>
      <c r="D54" s="145" t="s">
        <v>112</v>
      </c>
      <c r="E54" s="151">
        <v>0.05</v>
      </c>
      <c r="F54" s="153"/>
      <c r="G54" s="153"/>
      <c r="H54" s="153">
        <v>0</v>
      </c>
      <c r="I54" s="153">
        <f t="shared" si="12"/>
        <v>0</v>
      </c>
      <c r="J54" s="153">
        <v>484.5</v>
      </c>
      <c r="K54" s="153">
        <f t="shared" si="13"/>
        <v>24.23</v>
      </c>
      <c r="L54" s="153">
        <v>21</v>
      </c>
      <c r="M54" s="153">
        <f t="shared" si="14"/>
        <v>0</v>
      </c>
      <c r="N54" s="146">
        <v>0</v>
      </c>
      <c r="O54" s="146">
        <f t="shared" si="15"/>
        <v>0</v>
      </c>
      <c r="P54" s="146">
        <v>0</v>
      </c>
      <c r="Q54" s="146">
        <f t="shared" si="16"/>
        <v>0</v>
      </c>
      <c r="R54" s="146"/>
      <c r="S54" s="146"/>
      <c r="T54" s="147">
        <v>0.72599999999999998</v>
      </c>
      <c r="U54" s="146">
        <f t="shared" si="17"/>
        <v>0.04</v>
      </c>
      <c r="V54" s="138"/>
      <c r="W54" s="138"/>
      <c r="X54" s="138"/>
      <c r="Y54" s="138"/>
      <c r="Z54" s="138"/>
      <c r="AA54" s="138"/>
      <c r="AB54" s="138"/>
      <c r="AC54" s="138"/>
      <c r="AD54" s="138"/>
      <c r="AE54" s="138" t="s">
        <v>99</v>
      </c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1" x14ac:dyDescent="0.25">
      <c r="A55" s="139">
        <v>45</v>
      </c>
      <c r="B55" s="139" t="s">
        <v>226</v>
      </c>
      <c r="C55" s="169" t="s">
        <v>227</v>
      </c>
      <c r="D55" s="145" t="s">
        <v>112</v>
      </c>
      <c r="E55" s="151">
        <v>0.05</v>
      </c>
      <c r="F55" s="153"/>
      <c r="G55" s="153"/>
      <c r="H55" s="153">
        <v>0</v>
      </c>
      <c r="I55" s="153">
        <f t="shared" si="12"/>
        <v>0</v>
      </c>
      <c r="J55" s="153">
        <v>271.5</v>
      </c>
      <c r="K55" s="153">
        <f t="shared" si="13"/>
        <v>13.58</v>
      </c>
      <c r="L55" s="153">
        <v>21</v>
      </c>
      <c r="M55" s="153">
        <f t="shared" si="14"/>
        <v>0</v>
      </c>
      <c r="N55" s="146">
        <v>0</v>
      </c>
      <c r="O55" s="146">
        <f t="shared" si="15"/>
        <v>0</v>
      </c>
      <c r="P55" s="146">
        <v>0</v>
      </c>
      <c r="Q55" s="146">
        <f t="shared" si="16"/>
        <v>0</v>
      </c>
      <c r="R55" s="146"/>
      <c r="S55" s="146"/>
      <c r="T55" s="147">
        <v>0.49</v>
      </c>
      <c r="U55" s="146">
        <f t="shared" si="17"/>
        <v>0.02</v>
      </c>
      <c r="V55" s="138"/>
      <c r="W55" s="138"/>
      <c r="X55" s="138"/>
      <c r="Y55" s="138"/>
      <c r="Z55" s="138"/>
      <c r="AA55" s="138"/>
      <c r="AB55" s="138"/>
      <c r="AC55" s="138"/>
      <c r="AD55" s="138"/>
      <c r="AE55" s="138" t="s">
        <v>99</v>
      </c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outlineLevel="1" x14ac:dyDescent="0.25">
      <c r="A56" s="139">
        <v>46</v>
      </c>
      <c r="B56" s="139" t="s">
        <v>228</v>
      </c>
      <c r="C56" s="169" t="s">
        <v>229</v>
      </c>
      <c r="D56" s="145" t="s">
        <v>112</v>
      </c>
      <c r="E56" s="151">
        <v>0.05</v>
      </c>
      <c r="F56" s="153"/>
      <c r="G56" s="153"/>
      <c r="H56" s="153">
        <v>0</v>
      </c>
      <c r="I56" s="153">
        <f t="shared" si="12"/>
        <v>0</v>
      </c>
      <c r="J56" s="153">
        <v>25</v>
      </c>
      <c r="K56" s="153">
        <f t="shared" si="13"/>
        <v>1.25</v>
      </c>
      <c r="L56" s="153">
        <v>21</v>
      </c>
      <c r="M56" s="153">
        <f t="shared" si="14"/>
        <v>0</v>
      </c>
      <c r="N56" s="146">
        <v>0</v>
      </c>
      <c r="O56" s="146">
        <f t="shared" si="15"/>
        <v>0</v>
      </c>
      <c r="P56" s="146">
        <v>0</v>
      </c>
      <c r="Q56" s="146">
        <f t="shared" si="16"/>
        <v>0</v>
      </c>
      <c r="R56" s="146"/>
      <c r="S56" s="146"/>
      <c r="T56" s="147">
        <v>0</v>
      </c>
      <c r="U56" s="146">
        <f t="shared" si="17"/>
        <v>0</v>
      </c>
      <c r="V56" s="138"/>
      <c r="W56" s="138"/>
      <c r="X56" s="138"/>
      <c r="Y56" s="138"/>
      <c r="Z56" s="138"/>
      <c r="AA56" s="138"/>
      <c r="AB56" s="138"/>
      <c r="AC56" s="138"/>
      <c r="AD56" s="138"/>
      <c r="AE56" s="138" t="s">
        <v>99</v>
      </c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outlineLevel="1" x14ac:dyDescent="0.25">
      <c r="A57" s="139">
        <v>47</v>
      </c>
      <c r="B57" s="139" t="s">
        <v>230</v>
      </c>
      <c r="C57" s="169" t="s">
        <v>231</v>
      </c>
      <c r="D57" s="145" t="s">
        <v>112</v>
      </c>
      <c r="E57" s="151">
        <v>0.05</v>
      </c>
      <c r="F57" s="153"/>
      <c r="G57" s="153"/>
      <c r="H57" s="153">
        <v>0</v>
      </c>
      <c r="I57" s="153">
        <f t="shared" si="12"/>
        <v>0</v>
      </c>
      <c r="J57" s="153">
        <v>383.5</v>
      </c>
      <c r="K57" s="153">
        <f t="shared" si="13"/>
        <v>19.18</v>
      </c>
      <c r="L57" s="153">
        <v>21</v>
      </c>
      <c r="M57" s="153">
        <f t="shared" si="14"/>
        <v>0</v>
      </c>
      <c r="N57" s="146">
        <v>0</v>
      </c>
      <c r="O57" s="146">
        <f t="shared" si="15"/>
        <v>0</v>
      </c>
      <c r="P57" s="146">
        <v>0</v>
      </c>
      <c r="Q57" s="146">
        <f t="shared" si="16"/>
        <v>0</v>
      </c>
      <c r="R57" s="146"/>
      <c r="S57" s="146"/>
      <c r="T57" s="147">
        <v>0.94199999999999995</v>
      </c>
      <c r="U57" s="146">
        <f t="shared" si="17"/>
        <v>0.05</v>
      </c>
      <c r="V57" s="138"/>
      <c r="W57" s="138"/>
      <c r="X57" s="138"/>
      <c r="Y57" s="138"/>
      <c r="Z57" s="138"/>
      <c r="AA57" s="138"/>
      <c r="AB57" s="138"/>
      <c r="AC57" s="138"/>
      <c r="AD57" s="138"/>
      <c r="AE57" s="138" t="s">
        <v>99</v>
      </c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1" x14ac:dyDescent="0.25">
      <c r="A58" s="139">
        <v>48</v>
      </c>
      <c r="B58" s="139" t="s">
        <v>232</v>
      </c>
      <c r="C58" s="169" t="s">
        <v>233</v>
      </c>
      <c r="D58" s="145" t="s">
        <v>112</v>
      </c>
      <c r="E58" s="151">
        <v>0.05</v>
      </c>
      <c r="F58" s="153"/>
      <c r="G58" s="153"/>
      <c r="H58" s="153">
        <v>0</v>
      </c>
      <c r="I58" s="153">
        <f t="shared" si="12"/>
        <v>0</v>
      </c>
      <c r="J58" s="153">
        <v>42.7</v>
      </c>
      <c r="K58" s="153">
        <f t="shared" si="13"/>
        <v>2.14</v>
      </c>
      <c r="L58" s="153">
        <v>21</v>
      </c>
      <c r="M58" s="153">
        <f t="shared" si="14"/>
        <v>0</v>
      </c>
      <c r="N58" s="146">
        <v>0</v>
      </c>
      <c r="O58" s="146">
        <f t="shared" si="15"/>
        <v>0</v>
      </c>
      <c r="P58" s="146">
        <v>0</v>
      </c>
      <c r="Q58" s="146">
        <f t="shared" si="16"/>
        <v>0</v>
      </c>
      <c r="R58" s="146"/>
      <c r="S58" s="146"/>
      <c r="T58" s="147">
        <v>0.105</v>
      </c>
      <c r="U58" s="146">
        <f t="shared" si="17"/>
        <v>0.01</v>
      </c>
      <c r="V58" s="138"/>
      <c r="W58" s="138"/>
      <c r="X58" s="138"/>
      <c r="Y58" s="138"/>
      <c r="Z58" s="138"/>
      <c r="AA58" s="138"/>
      <c r="AB58" s="138"/>
      <c r="AC58" s="138"/>
      <c r="AD58" s="138"/>
      <c r="AE58" s="138" t="s">
        <v>99</v>
      </c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outlineLevel="1" x14ac:dyDescent="0.25">
      <c r="A59" s="139">
        <v>49</v>
      </c>
      <c r="B59" s="139" t="s">
        <v>234</v>
      </c>
      <c r="C59" s="169" t="s">
        <v>235</v>
      </c>
      <c r="D59" s="145" t="s">
        <v>112</v>
      </c>
      <c r="E59" s="151">
        <v>0.05</v>
      </c>
      <c r="F59" s="153"/>
      <c r="G59" s="153"/>
      <c r="H59" s="153">
        <v>0</v>
      </c>
      <c r="I59" s="153">
        <f t="shared" si="12"/>
        <v>0</v>
      </c>
      <c r="J59" s="153">
        <v>1725</v>
      </c>
      <c r="K59" s="153">
        <f t="shared" si="13"/>
        <v>86.25</v>
      </c>
      <c r="L59" s="153">
        <v>21</v>
      </c>
      <c r="M59" s="153">
        <f t="shared" si="14"/>
        <v>0</v>
      </c>
      <c r="N59" s="146">
        <v>0</v>
      </c>
      <c r="O59" s="146">
        <f t="shared" si="15"/>
        <v>0</v>
      </c>
      <c r="P59" s="146">
        <v>0</v>
      </c>
      <c r="Q59" s="146">
        <f t="shared" si="16"/>
        <v>0</v>
      </c>
      <c r="R59" s="146"/>
      <c r="S59" s="146"/>
      <c r="T59" s="147">
        <v>0</v>
      </c>
      <c r="U59" s="146">
        <f t="shared" si="17"/>
        <v>0</v>
      </c>
      <c r="V59" s="138"/>
      <c r="W59" s="138"/>
      <c r="X59" s="138"/>
      <c r="Y59" s="138"/>
      <c r="Z59" s="138"/>
      <c r="AA59" s="138"/>
      <c r="AB59" s="138"/>
      <c r="AC59" s="138"/>
      <c r="AD59" s="138"/>
      <c r="AE59" s="138" t="s">
        <v>99</v>
      </c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x14ac:dyDescent="0.25">
      <c r="A60" s="140" t="s">
        <v>94</v>
      </c>
      <c r="B60" s="140" t="s">
        <v>63</v>
      </c>
      <c r="C60" s="170" t="s">
        <v>64</v>
      </c>
      <c r="D60" s="148"/>
      <c r="E60" s="152"/>
      <c r="F60" s="154"/>
      <c r="G60" s="154"/>
      <c r="H60" s="154"/>
      <c r="I60" s="154">
        <f>SUM(I61:I136)</f>
        <v>455098.87999999989</v>
      </c>
      <c r="J60" s="154"/>
      <c r="K60" s="154">
        <f>SUM(K61:K136)</f>
        <v>192866.49</v>
      </c>
      <c r="L60" s="154"/>
      <c r="M60" s="154">
        <f>SUM(M61:M136)</f>
        <v>0</v>
      </c>
      <c r="N60" s="149"/>
      <c r="O60" s="149">
        <f>SUM(O61:O136)</f>
        <v>0.64769999999999983</v>
      </c>
      <c r="P60" s="149"/>
      <c r="Q60" s="149">
        <f>SUM(Q61:Q136)</f>
        <v>4.0030599999999996</v>
      </c>
      <c r="R60" s="149"/>
      <c r="S60" s="149"/>
      <c r="T60" s="150"/>
      <c r="U60" s="149">
        <f>SUM(U61:U136)</f>
        <v>180.68999999999994</v>
      </c>
      <c r="AE60" t="s">
        <v>95</v>
      </c>
    </row>
    <row r="61" spans="1:60" ht="20.399999999999999" outlineLevel="1" x14ac:dyDescent="0.25">
      <c r="A61" s="139">
        <v>50</v>
      </c>
      <c r="B61" s="139" t="s">
        <v>236</v>
      </c>
      <c r="C61" s="169" t="s">
        <v>425</v>
      </c>
      <c r="D61" s="145" t="s">
        <v>102</v>
      </c>
      <c r="E61" s="151">
        <v>2</v>
      </c>
      <c r="F61" s="153"/>
      <c r="G61" s="153"/>
      <c r="H61" s="153">
        <v>85500</v>
      </c>
      <c r="I61" s="153">
        <f t="shared" ref="I61:I124" si="18">ROUND(E61*H61,2)</f>
        <v>171000</v>
      </c>
      <c r="J61" s="153">
        <v>0</v>
      </c>
      <c r="K61" s="153">
        <f t="shared" ref="K61:K124" si="19">ROUND(E61*J61,2)</f>
        <v>0</v>
      </c>
      <c r="L61" s="153">
        <v>21</v>
      </c>
      <c r="M61" s="153">
        <f t="shared" ref="M61:M124" si="20">G61*(1+L61/100)</f>
        <v>0</v>
      </c>
      <c r="N61" s="146">
        <v>3.85E-2</v>
      </c>
      <c r="O61" s="146">
        <f t="shared" ref="O61:O124" si="21">ROUND(E61*N61,5)</f>
        <v>7.6999999999999999E-2</v>
      </c>
      <c r="P61" s="146">
        <v>0</v>
      </c>
      <c r="Q61" s="146">
        <f t="shared" ref="Q61:Q124" si="22">ROUND(E61*P61,5)</f>
        <v>0</v>
      </c>
      <c r="R61" s="146"/>
      <c r="S61" s="146"/>
      <c r="T61" s="147">
        <v>0</v>
      </c>
      <c r="U61" s="146">
        <f t="shared" ref="U61:U124" si="23">ROUND(E61*T61,2)</f>
        <v>0</v>
      </c>
      <c r="V61" s="138"/>
      <c r="W61" s="138"/>
      <c r="X61" s="138"/>
      <c r="Y61" s="138"/>
      <c r="Z61" s="138"/>
      <c r="AA61" s="138"/>
      <c r="AB61" s="138"/>
      <c r="AC61" s="138"/>
      <c r="AD61" s="138"/>
      <c r="AE61" s="138" t="s">
        <v>107</v>
      </c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outlineLevel="1" x14ac:dyDescent="0.25">
      <c r="A62" s="139">
        <v>51</v>
      </c>
      <c r="B62" s="139" t="s">
        <v>238</v>
      </c>
      <c r="C62" s="169" t="s">
        <v>239</v>
      </c>
      <c r="D62" s="145" t="s">
        <v>102</v>
      </c>
      <c r="E62" s="151">
        <v>1</v>
      </c>
      <c r="F62" s="153"/>
      <c r="G62" s="153"/>
      <c r="H62" s="153">
        <v>1400</v>
      </c>
      <c r="I62" s="153">
        <f t="shared" si="18"/>
        <v>1400</v>
      </c>
      <c r="J62" s="153">
        <v>0</v>
      </c>
      <c r="K62" s="153">
        <f t="shared" si="19"/>
        <v>0</v>
      </c>
      <c r="L62" s="153">
        <v>21</v>
      </c>
      <c r="M62" s="153">
        <f t="shared" si="20"/>
        <v>0</v>
      </c>
      <c r="N62" s="146">
        <v>1.2E-4</v>
      </c>
      <c r="O62" s="146">
        <f t="shared" si="21"/>
        <v>1.2E-4</v>
      </c>
      <c r="P62" s="146">
        <v>0</v>
      </c>
      <c r="Q62" s="146">
        <f t="shared" si="22"/>
        <v>0</v>
      </c>
      <c r="R62" s="146"/>
      <c r="S62" s="146"/>
      <c r="T62" s="147">
        <v>0</v>
      </c>
      <c r="U62" s="146">
        <f t="shared" si="23"/>
        <v>0</v>
      </c>
      <c r="V62" s="138"/>
      <c r="W62" s="138"/>
      <c r="X62" s="138"/>
      <c r="Y62" s="138"/>
      <c r="Z62" s="138"/>
      <c r="AA62" s="138"/>
      <c r="AB62" s="138"/>
      <c r="AC62" s="138"/>
      <c r="AD62" s="138"/>
      <c r="AE62" s="138" t="s">
        <v>107</v>
      </c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</row>
    <row r="63" spans="1:60" outlineLevel="1" x14ac:dyDescent="0.25">
      <c r="A63" s="139">
        <v>52</v>
      </c>
      <c r="B63" s="139" t="s">
        <v>240</v>
      </c>
      <c r="C63" s="169" t="s">
        <v>241</v>
      </c>
      <c r="D63" s="145" t="s">
        <v>102</v>
      </c>
      <c r="E63" s="151">
        <v>1</v>
      </c>
      <c r="F63" s="153"/>
      <c r="G63" s="153"/>
      <c r="H63" s="153">
        <v>5900</v>
      </c>
      <c r="I63" s="153">
        <f t="shared" si="18"/>
        <v>5900</v>
      </c>
      <c r="J63" s="153">
        <v>0</v>
      </c>
      <c r="K63" s="153">
        <f t="shared" si="19"/>
        <v>0</v>
      </c>
      <c r="L63" s="153">
        <v>21</v>
      </c>
      <c r="M63" s="153">
        <f t="shared" si="20"/>
        <v>0</v>
      </c>
      <c r="N63" s="146">
        <v>2E-3</v>
      </c>
      <c r="O63" s="146">
        <f t="shared" si="21"/>
        <v>2E-3</v>
      </c>
      <c r="P63" s="146">
        <v>0</v>
      </c>
      <c r="Q63" s="146">
        <f t="shared" si="22"/>
        <v>0</v>
      </c>
      <c r="R63" s="146"/>
      <c r="S63" s="146"/>
      <c r="T63" s="147">
        <v>0</v>
      </c>
      <c r="U63" s="146">
        <f t="shared" si="23"/>
        <v>0</v>
      </c>
      <c r="V63" s="138"/>
      <c r="W63" s="138"/>
      <c r="X63" s="138"/>
      <c r="Y63" s="138"/>
      <c r="Z63" s="138"/>
      <c r="AA63" s="138"/>
      <c r="AB63" s="138"/>
      <c r="AC63" s="138"/>
      <c r="AD63" s="138"/>
      <c r="AE63" s="138" t="s">
        <v>107</v>
      </c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outlineLevel="1" x14ac:dyDescent="0.25">
      <c r="A64" s="139">
        <v>53</v>
      </c>
      <c r="B64" s="139" t="s">
        <v>242</v>
      </c>
      <c r="C64" s="169" t="s">
        <v>243</v>
      </c>
      <c r="D64" s="145" t="s">
        <v>215</v>
      </c>
      <c r="E64" s="151">
        <v>2</v>
      </c>
      <c r="F64" s="153"/>
      <c r="G64" s="153"/>
      <c r="H64" s="153">
        <v>313.95</v>
      </c>
      <c r="I64" s="153">
        <f t="shared" si="18"/>
        <v>627.9</v>
      </c>
      <c r="J64" s="153">
        <v>5006.05</v>
      </c>
      <c r="K64" s="153">
        <f t="shared" si="19"/>
        <v>10012.1</v>
      </c>
      <c r="L64" s="153">
        <v>21</v>
      </c>
      <c r="M64" s="153">
        <f t="shared" si="20"/>
        <v>0</v>
      </c>
      <c r="N64" s="146">
        <v>7.3999999999999999E-4</v>
      </c>
      <c r="O64" s="146">
        <f t="shared" si="21"/>
        <v>1.48E-3</v>
      </c>
      <c r="P64" s="146">
        <v>0</v>
      </c>
      <c r="Q64" s="146">
        <f t="shared" si="22"/>
        <v>0</v>
      </c>
      <c r="R64" s="146"/>
      <c r="S64" s="146"/>
      <c r="T64" s="147">
        <v>8.2569999999999997</v>
      </c>
      <c r="U64" s="146">
        <f t="shared" si="23"/>
        <v>16.510000000000002</v>
      </c>
      <c r="V64" s="138"/>
      <c r="W64" s="138"/>
      <c r="X64" s="138"/>
      <c r="Y64" s="138"/>
      <c r="Z64" s="138"/>
      <c r="AA64" s="138"/>
      <c r="AB64" s="138"/>
      <c r="AC64" s="138"/>
      <c r="AD64" s="138"/>
      <c r="AE64" s="138" t="s">
        <v>99</v>
      </c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ht="20.399999999999999" outlineLevel="1" x14ac:dyDescent="0.25">
      <c r="A65" s="139">
        <v>54</v>
      </c>
      <c r="B65" s="139" t="s">
        <v>250</v>
      </c>
      <c r="C65" s="169" t="s">
        <v>426</v>
      </c>
      <c r="D65" s="145" t="s">
        <v>215</v>
      </c>
      <c r="E65" s="151">
        <v>1</v>
      </c>
      <c r="F65" s="153"/>
      <c r="G65" s="153"/>
      <c r="H65" s="153">
        <v>45000</v>
      </c>
      <c r="I65" s="153">
        <f t="shared" si="18"/>
        <v>45000</v>
      </c>
      <c r="J65" s="153">
        <v>0</v>
      </c>
      <c r="K65" s="153">
        <f t="shared" si="19"/>
        <v>0</v>
      </c>
      <c r="L65" s="153">
        <v>21</v>
      </c>
      <c r="M65" s="153">
        <f t="shared" si="20"/>
        <v>0</v>
      </c>
      <c r="N65" s="146">
        <v>0</v>
      </c>
      <c r="O65" s="146">
        <f t="shared" si="21"/>
        <v>0</v>
      </c>
      <c r="P65" s="146">
        <v>0</v>
      </c>
      <c r="Q65" s="146">
        <f t="shared" si="22"/>
        <v>0</v>
      </c>
      <c r="R65" s="146"/>
      <c r="S65" s="146"/>
      <c r="T65" s="147">
        <v>0</v>
      </c>
      <c r="U65" s="146">
        <f t="shared" si="23"/>
        <v>0</v>
      </c>
      <c r="V65" s="138"/>
      <c r="W65" s="138"/>
      <c r="X65" s="138"/>
      <c r="Y65" s="138"/>
      <c r="Z65" s="138"/>
      <c r="AA65" s="138"/>
      <c r="AB65" s="138"/>
      <c r="AC65" s="138"/>
      <c r="AD65" s="138"/>
      <c r="AE65" s="138" t="s">
        <v>107</v>
      </c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outlineLevel="1" x14ac:dyDescent="0.25">
      <c r="A66" s="139">
        <v>55</v>
      </c>
      <c r="B66" s="139" t="s">
        <v>252</v>
      </c>
      <c r="C66" s="169" t="s">
        <v>253</v>
      </c>
      <c r="D66" s="145" t="s">
        <v>254</v>
      </c>
      <c r="E66" s="151">
        <v>45</v>
      </c>
      <c r="F66" s="153"/>
      <c r="G66" s="153"/>
      <c r="H66" s="153">
        <v>800</v>
      </c>
      <c r="I66" s="153">
        <f t="shared" si="18"/>
        <v>36000</v>
      </c>
      <c r="J66" s="153">
        <v>0</v>
      </c>
      <c r="K66" s="153">
        <f t="shared" si="19"/>
        <v>0</v>
      </c>
      <c r="L66" s="153">
        <v>21</v>
      </c>
      <c r="M66" s="153">
        <f t="shared" si="20"/>
        <v>0</v>
      </c>
      <c r="N66" s="146">
        <v>0</v>
      </c>
      <c r="O66" s="146">
        <f t="shared" si="21"/>
        <v>0</v>
      </c>
      <c r="P66" s="146">
        <v>0</v>
      </c>
      <c r="Q66" s="146">
        <f t="shared" si="22"/>
        <v>0</v>
      </c>
      <c r="R66" s="146"/>
      <c r="S66" s="146"/>
      <c r="T66" s="147">
        <v>0</v>
      </c>
      <c r="U66" s="146">
        <f t="shared" si="23"/>
        <v>0</v>
      </c>
      <c r="V66" s="138"/>
      <c r="W66" s="138"/>
      <c r="X66" s="138"/>
      <c r="Y66" s="138"/>
      <c r="Z66" s="138"/>
      <c r="AA66" s="138"/>
      <c r="AB66" s="138"/>
      <c r="AC66" s="138"/>
      <c r="AD66" s="138"/>
      <c r="AE66" s="138" t="s">
        <v>107</v>
      </c>
      <c r="AF66" s="138"/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outlineLevel="1" x14ac:dyDescent="0.25">
      <c r="A67" s="139">
        <v>56</v>
      </c>
      <c r="B67" s="139" t="s">
        <v>255</v>
      </c>
      <c r="C67" s="169" t="s">
        <v>256</v>
      </c>
      <c r="D67" s="145" t="s">
        <v>102</v>
      </c>
      <c r="E67" s="151">
        <v>2</v>
      </c>
      <c r="F67" s="153"/>
      <c r="G67" s="153"/>
      <c r="H67" s="153">
        <v>0</v>
      </c>
      <c r="I67" s="153">
        <f t="shared" si="18"/>
        <v>0</v>
      </c>
      <c r="J67" s="153">
        <v>274</v>
      </c>
      <c r="K67" s="153">
        <f t="shared" si="19"/>
        <v>548</v>
      </c>
      <c r="L67" s="153">
        <v>21</v>
      </c>
      <c r="M67" s="153">
        <f t="shared" si="20"/>
        <v>0</v>
      </c>
      <c r="N67" s="146">
        <v>0</v>
      </c>
      <c r="O67" s="146">
        <f t="shared" si="21"/>
        <v>0</v>
      </c>
      <c r="P67" s="146">
        <v>0</v>
      </c>
      <c r="Q67" s="146">
        <f t="shared" si="22"/>
        <v>0</v>
      </c>
      <c r="R67" s="146"/>
      <c r="S67" s="146"/>
      <c r="T67" s="147">
        <v>0.53</v>
      </c>
      <c r="U67" s="146">
        <f t="shared" si="23"/>
        <v>1.06</v>
      </c>
      <c r="V67" s="138"/>
      <c r="W67" s="138"/>
      <c r="X67" s="138"/>
      <c r="Y67" s="138"/>
      <c r="Z67" s="138"/>
      <c r="AA67" s="138"/>
      <c r="AB67" s="138"/>
      <c r="AC67" s="138"/>
      <c r="AD67" s="138"/>
      <c r="AE67" s="138" t="s">
        <v>99</v>
      </c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outlineLevel="1" x14ac:dyDescent="0.25">
      <c r="A68" s="139">
        <v>57</v>
      </c>
      <c r="B68" s="139" t="s">
        <v>257</v>
      </c>
      <c r="C68" s="169" t="s">
        <v>427</v>
      </c>
      <c r="D68" s="145" t="s">
        <v>102</v>
      </c>
      <c r="E68" s="151">
        <v>2</v>
      </c>
      <c r="F68" s="153"/>
      <c r="G68" s="153"/>
      <c r="H68" s="153">
        <v>12.33</v>
      </c>
      <c r="I68" s="153">
        <f t="shared" si="18"/>
        <v>24.66</v>
      </c>
      <c r="J68" s="153">
        <v>2247.67</v>
      </c>
      <c r="K68" s="153">
        <f t="shared" si="19"/>
        <v>4495.34</v>
      </c>
      <c r="L68" s="153">
        <v>21</v>
      </c>
      <c r="M68" s="153">
        <f t="shared" si="20"/>
        <v>0</v>
      </c>
      <c r="N68" s="146">
        <v>1E-4</v>
      </c>
      <c r="O68" s="146">
        <f t="shared" si="21"/>
        <v>2.0000000000000001E-4</v>
      </c>
      <c r="P68" s="146">
        <v>0.17499999999999999</v>
      </c>
      <c r="Q68" s="146">
        <f t="shared" si="22"/>
        <v>0.35</v>
      </c>
      <c r="R68" s="146"/>
      <c r="S68" s="146"/>
      <c r="T68" s="147">
        <v>3.9860000000000002</v>
      </c>
      <c r="U68" s="146">
        <f t="shared" si="23"/>
        <v>7.97</v>
      </c>
      <c r="V68" s="138"/>
      <c r="W68" s="138"/>
      <c r="X68" s="138"/>
      <c r="Y68" s="138"/>
      <c r="Z68" s="138"/>
      <c r="AA68" s="138"/>
      <c r="AB68" s="138"/>
      <c r="AC68" s="138"/>
      <c r="AD68" s="138"/>
      <c r="AE68" s="138" t="s">
        <v>99</v>
      </c>
      <c r="AF68" s="138"/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1" x14ac:dyDescent="0.25">
      <c r="A69" s="139">
        <v>58</v>
      </c>
      <c r="B69" s="139" t="s">
        <v>263</v>
      </c>
      <c r="C69" s="169" t="s">
        <v>264</v>
      </c>
      <c r="D69" s="145" t="s">
        <v>112</v>
      </c>
      <c r="E69" s="151">
        <v>0.1</v>
      </c>
      <c r="F69" s="153"/>
      <c r="G69" s="153"/>
      <c r="H69" s="153">
        <v>0</v>
      </c>
      <c r="I69" s="153">
        <f t="shared" si="18"/>
        <v>0</v>
      </c>
      <c r="J69" s="153">
        <v>5210</v>
      </c>
      <c r="K69" s="153">
        <f t="shared" si="19"/>
        <v>521</v>
      </c>
      <c r="L69" s="153">
        <v>21</v>
      </c>
      <c r="M69" s="153">
        <f t="shared" si="20"/>
        <v>0</v>
      </c>
      <c r="N69" s="146">
        <v>0</v>
      </c>
      <c r="O69" s="146">
        <f t="shared" si="21"/>
        <v>0</v>
      </c>
      <c r="P69" s="146">
        <v>0</v>
      </c>
      <c r="Q69" s="146">
        <f t="shared" si="22"/>
        <v>0</v>
      </c>
      <c r="R69" s="146"/>
      <c r="S69" s="146"/>
      <c r="T69" s="147">
        <v>10.582000000000001</v>
      </c>
      <c r="U69" s="146">
        <f t="shared" si="23"/>
        <v>1.06</v>
      </c>
      <c r="V69" s="138"/>
      <c r="W69" s="138"/>
      <c r="X69" s="138"/>
      <c r="Y69" s="138"/>
      <c r="Z69" s="138"/>
      <c r="AA69" s="138"/>
      <c r="AB69" s="138"/>
      <c r="AC69" s="138"/>
      <c r="AD69" s="138"/>
      <c r="AE69" s="138" t="s">
        <v>99</v>
      </c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outlineLevel="1" x14ac:dyDescent="0.25">
      <c r="A70" s="139">
        <v>59</v>
      </c>
      <c r="B70" s="139" t="s">
        <v>265</v>
      </c>
      <c r="C70" s="169" t="s">
        <v>266</v>
      </c>
      <c r="D70" s="145" t="s">
        <v>112</v>
      </c>
      <c r="E70" s="151">
        <v>0.1</v>
      </c>
      <c r="F70" s="153"/>
      <c r="G70" s="153"/>
      <c r="H70" s="153">
        <v>0</v>
      </c>
      <c r="I70" s="153">
        <f t="shared" si="18"/>
        <v>0</v>
      </c>
      <c r="J70" s="153">
        <v>1660</v>
      </c>
      <c r="K70" s="153">
        <f t="shared" si="19"/>
        <v>166</v>
      </c>
      <c r="L70" s="153">
        <v>21</v>
      </c>
      <c r="M70" s="153">
        <f t="shared" si="20"/>
        <v>0</v>
      </c>
      <c r="N70" s="146">
        <v>0</v>
      </c>
      <c r="O70" s="146">
        <f t="shared" si="21"/>
        <v>0</v>
      </c>
      <c r="P70" s="146">
        <v>0</v>
      </c>
      <c r="Q70" s="146">
        <f t="shared" si="22"/>
        <v>0</v>
      </c>
      <c r="R70" s="146"/>
      <c r="S70" s="146"/>
      <c r="T70" s="147">
        <v>1.1830000000000001</v>
      </c>
      <c r="U70" s="146">
        <f t="shared" si="23"/>
        <v>0.12</v>
      </c>
      <c r="V70" s="138"/>
      <c r="W70" s="138"/>
      <c r="X70" s="138"/>
      <c r="Y70" s="138"/>
      <c r="Z70" s="138"/>
      <c r="AA70" s="138"/>
      <c r="AB70" s="138"/>
      <c r="AC70" s="138"/>
      <c r="AD70" s="138"/>
      <c r="AE70" s="138" t="s">
        <v>99</v>
      </c>
      <c r="AF70" s="138"/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outlineLevel="1" x14ac:dyDescent="0.25">
      <c r="A71" s="139">
        <v>60</v>
      </c>
      <c r="B71" s="139" t="s">
        <v>267</v>
      </c>
      <c r="C71" s="169" t="s">
        <v>268</v>
      </c>
      <c r="D71" s="145" t="s">
        <v>112</v>
      </c>
      <c r="E71" s="151">
        <v>3</v>
      </c>
      <c r="F71" s="153"/>
      <c r="G71" s="153"/>
      <c r="H71" s="153">
        <v>0</v>
      </c>
      <c r="I71" s="153">
        <f t="shared" si="18"/>
        <v>0</v>
      </c>
      <c r="J71" s="153">
        <v>5615</v>
      </c>
      <c r="K71" s="153">
        <f t="shared" si="19"/>
        <v>16845</v>
      </c>
      <c r="L71" s="153">
        <v>21</v>
      </c>
      <c r="M71" s="153">
        <f t="shared" si="20"/>
        <v>0</v>
      </c>
      <c r="N71" s="146">
        <v>0</v>
      </c>
      <c r="O71" s="146">
        <f t="shared" si="21"/>
        <v>0</v>
      </c>
      <c r="P71" s="146">
        <v>0</v>
      </c>
      <c r="Q71" s="146">
        <f t="shared" si="22"/>
        <v>0</v>
      </c>
      <c r="R71" s="146"/>
      <c r="S71" s="146"/>
      <c r="T71" s="147">
        <v>11.403</v>
      </c>
      <c r="U71" s="146">
        <f t="shared" si="23"/>
        <v>34.21</v>
      </c>
      <c r="V71" s="138"/>
      <c r="W71" s="138"/>
      <c r="X71" s="138"/>
      <c r="Y71" s="138"/>
      <c r="Z71" s="138"/>
      <c r="AA71" s="138"/>
      <c r="AB71" s="138"/>
      <c r="AC71" s="138"/>
      <c r="AD71" s="138"/>
      <c r="AE71" s="138" t="s">
        <v>99</v>
      </c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ht="20.399999999999999" outlineLevel="1" x14ac:dyDescent="0.25">
      <c r="A72" s="139">
        <v>61</v>
      </c>
      <c r="B72" s="139" t="s">
        <v>269</v>
      </c>
      <c r="C72" s="169" t="s">
        <v>428</v>
      </c>
      <c r="D72" s="145" t="s">
        <v>215</v>
      </c>
      <c r="E72" s="151">
        <v>1</v>
      </c>
      <c r="F72" s="153"/>
      <c r="G72" s="153"/>
      <c r="H72" s="153">
        <v>26700</v>
      </c>
      <c r="I72" s="153">
        <f t="shared" si="18"/>
        <v>26700</v>
      </c>
      <c r="J72" s="153">
        <v>309.86999999999898</v>
      </c>
      <c r="K72" s="153">
        <f t="shared" si="19"/>
        <v>309.87</v>
      </c>
      <c r="L72" s="153">
        <v>21</v>
      </c>
      <c r="M72" s="153">
        <f t="shared" si="20"/>
        <v>0</v>
      </c>
      <c r="N72" s="146">
        <v>3.5100000000000001E-3</v>
      </c>
      <c r="O72" s="146">
        <f t="shared" si="21"/>
        <v>3.5100000000000001E-3</v>
      </c>
      <c r="P72" s="146">
        <v>0</v>
      </c>
      <c r="Q72" s="146">
        <f t="shared" si="22"/>
        <v>0</v>
      </c>
      <c r="R72" s="146"/>
      <c r="S72" s="146"/>
      <c r="T72" s="147">
        <v>0.55000000000000004</v>
      </c>
      <c r="U72" s="146">
        <f t="shared" si="23"/>
        <v>0.55000000000000004</v>
      </c>
      <c r="V72" s="138"/>
      <c r="W72" s="138"/>
      <c r="X72" s="138"/>
      <c r="Y72" s="138"/>
      <c r="Z72" s="138"/>
      <c r="AA72" s="138"/>
      <c r="AB72" s="138"/>
      <c r="AC72" s="138"/>
      <c r="AD72" s="138"/>
      <c r="AE72" s="138" t="s">
        <v>99</v>
      </c>
      <c r="AF72" s="138"/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ht="20.399999999999999" outlineLevel="1" x14ac:dyDescent="0.25">
      <c r="A73" s="139">
        <v>62</v>
      </c>
      <c r="B73" s="139" t="s">
        <v>271</v>
      </c>
      <c r="C73" s="169" t="s">
        <v>429</v>
      </c>
      <c r="D73" s="145" t="s">
        <v>215</v>
      </c>
      <c r="E73" s="151">
        <v>1</v>
      </c>
      <c r="F73" s="153"/>
      <c r="G73" s="153"/>
      <c r="H73" s="153">
        <v>26700</v>
      </c>
      <c r="I73" s="153">
        <f t="shared" si="18"/>
        <v>26700</v>
      </c>
      <c r="J73" s="153">
        <v>309.86999999999898</v>
      </c>
      <c r="K73" s="153">
        <f t="shared" si="19"/>
        <v>309.87</v>
      </c>
      <c r="L73" s="153">
        <v>21</v>
      </c>
      <c r="M73" s="153">
        <f t="shared" si="20"/>
        <v>0</v>
      </c>
      <c r="N73" s="146">
        <v>3.5100000000000001E-3</v>
      </c>
      <c r="O73" s="146">
        <f t="shared" si="21"/>
        <v>3.5100000000000001E-3</v>
      </c>
      <c r="P73" s="146">
        <v>0</v>
      </c>
      <c r="Q73" s="146">
        <f t="shared" si="22"/>
        <v>0</v>
      </c>
      <c r="R73" s="146"/>
      <c r="S73" s="146"/>
      <c r="T73" s="147">
        <v>0.55000000000000004</v>
      </c>
      <c r="U73" s="146">
        <f t="shared" si="23"/>
        <v>0.55000000000000004</v>
      </c>
      <c r="V73" s="138"/>
      <c r="W73" s="138"/>
      <c r="X73" s="138"/>
      <c r="Y73" s="138"/>
      <c r="Z73" s="138"/>
      <c r="AA73" s="138"/>
      <c r="AB73" s="138"/>
      <c r="AC73" s="138"/>
      <c r="AD73" s="138"/>
      <c r="AE73" s="138" t="s">
        <v>99</v>
      </c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outlineLevel="1" x14ac:dyDescent="0.25">
      <c r="A74" s="139">
        <v>63</v>
      </c>
      <c r="B74" s="139" t="s">
        <v>430</v>
      </c>
      <c r="C74" s="169" t="s">
        <v>431</v>
      </c>
      <c r="D74" s="145" t="s">
        <v>102</v>
      </c>
      <c r="E74" s="151">
        <v>1</v>
      </c>
      <c r="F74" s="153"/>
      <c r="G74" s="153"/>
      <c r="H74" s="153">
        <v>4600</v>
      </c>
      <c r="I74" s="153">
        <f t="shared" si="18"/>
        <v>4600</v>
      </c>
      <c r="J74" s="153">
        <v>0</v>
      </c>
      <c r="K74" s="153">
        <f t="shared" si="19"/>
        <v>0</v>
      </c>
      <c r="L74" s="153">
        <v>21</v>
      </c>
      <c r="M74" s="153">
        <f t="shared" si="20"/>
        <v>0</v>
      </c>
      <c r="N74" s="146">
        <v>1.0500000000000001E-2</v>
      </c>
      <c r="O74" s="146">
        <f t="shared" si="21"/>
        <v>1.0500000000000001E-2</v>
      </c>
      <c r="P74" s="146">
        <v>0</v>
      </c>
      <c r="Q74" s="146">
        <f t="shared" si="22"/>
        <v>0</v>
      </c>
      <c r="R74" s="146"/>
      <c r="S74" s="146"/>
      <c r="T74" s="147">
        <v>0</v>
      </c>
      <c r="U74" s="146">
        <f t="shared" si="23"/>
        <v>0</v>
      </c>
      <c r="V74" s="138"/>
      <c r="W74" s="138"/>
      <c r="X74" s="138"/>
      <c r="Y74" s="138"/>
      <c r="Z74" s="138"/>
      <c r="AA74" s="138"/>
      <c r="AB74" s="138"/>
      <c r="AC74" s="138"/>
      <c r="AD74" s="138"/>
      <c r="AE74" s="138" t="s">
        <v>107</v>
      </c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ht="20.399999999999999" outlineLevel="1" x14ac:dyDescent="0.25">
      <c r="A75" s="139">
        <v>64</v>
      </c>
      <c r="B75" s="139" t="s">
        <v>281</v>
      </c>
      <c r="C75" s="169" t="s">
        <v>432</v>
      </c>
      <c r="D75" s="145" t="s">
        <v>102</v>
      </c>
      <c r="E75" s="151">
        <v>1</v>
      </c>
      <c r="F75" s="153"/>
      <c r="G75" s="153"/>
      <c r="H75" s="153">
        <v>16600</v>
      </c>
      <c r="I75" s="153">
        <f t="shared" si="18"/>
        <v>16600</v>
      </c>
      <c r="J75" s="153">
        <v>1875.630000000001</v>
      </c>
      <c r="K75" s="153">
        <f t="shared" si="19"/>
        <v>1875.63</v>
      </c>
      <c r="L75" s="153">
        <v>21</v>
      </c>
      <c r="M75" s="153">
        <f t="shared" si="20"/>
        <v>0</v>
      </c>
      <c r="N75" s="146">
        <v>7.7950000000000005E-2</v>
      </c>
      <c r="O75" s="146">
        <f t="shared" si="21"/>
        <v>7.7950000000000005E-2</v>
      </c>
      <c r="P75" s="146">
        <v>0</v>
      </c>
      <c r="Q75" s="146">
        <f t="shared" si="22"/>
        <v>0</v>
      </c>
      <c r="R75" s="146"/>
      <c r="S75" s="146"/>
      <c r="T75" s="147">
        <v>3.4119999999999999</v>
      </c>
      <c r="U75" s="146">
        <f t="shared" si="23"/>
        <v>3.41</v>
      </c>
      <c r="V75" s="138"/>
      <c r="W75" s="138"/>
      <c r="X75" s="138"/>
      <c r="Y75" s="138"/>
      <c r="Z75" s="138"/>
      <c r="AA75" s="138"/>
      <c r="AB75" s="138"/>
      <c r="AC75" s="138"/>
      <c r="AD75" s="138"/>
      <c r="AE75" s="138" t="s">
        <v>99</v>
      </c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ht="20.399999999999999" outlineLevel="1" x14ac:dyDescent="0.25">
      <c r="A76" s="139">
        <v>65</v>
      </c>
      <c r="B76" s="139" t="s">
        <v>283</v>
      </c>
      <c r="C76" s="169" t="s">
        <v>433</v>
      </c>
      <c r="D76" s="145" t="s">
        <v>102</v>
      </c>
      <c r="E76" s="151">
        <v>1</v>
      </c>
      <c r="F76" s="153"/>
      <c r="G76" s="153"/>
      <c r="H76" s="153">
        <v>17940</v>
      </c>
      <c r="I76" s="153">
        <f t="shared" si="18"/>
        <v>17940</v>
      </c>
      <c r="J76" s="153">
        <v>3240</v>
      </c>
      <c r="K76" s="153">
        <f t="shared" si="19"/>
        <v>3240</v>
      </c>
      <c r="L76" s="153">
        <v>21</v>
      </c>
      <c r="M76" s="153">
        <f t="shared" si="20"/>
        <v>0</v>
      </c>
      <c r="N76" s="146">
        <v>0.02</v>
      </c>
      <c r="O76" s="146">
        <f t="shared" si="21"/>
        <v>0.02</v>
      </c>
      <c r="P76" s="146">
        <v>0</v>
      </c>
      <c r="Q76" s="146">
        <f t="shared" si="22"/>
        <v>0</v>
      </c>
      <c r="R76" s="146"/>
      <c r="S76" s="146"/>
      <c r="T76" s="147">
        <v>0</v>
      </c>
      <c r="U76" s="146">
        <f t="shared" si="23"/>
        <v>0</v>
      </c>
      <c r="V76" s="138"/>
      <c r="W76" s="138"/>
      <c r="X76" s="138"/>
      <c r="Y76" s="138"/>
      <c r="Z76" s="138"/>
      <c r="AA76" s="138"/>
      <c r="AB76" s="138"/>
      <c r="AC76" s="138"/>
      <c r="AD76" s="138"/>
      <c r="AE76" s="138" t="s">
        <v>107</v>
      </c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outlineLevel="1" x14ac:dyDescent="0.25">
      <c r="A77" s="139">
        <v>66</v>
      </c>
      <c r="B77" s="139" t="s">
        <v>285</v>
      </c>
      <c r="C77" s="169" t="s">
        <v>286</v>
      </c>
      <c r="D77" s="145" t="s">
        <v>102</v>
      </c>
      <c r="E77" s="151">
        <v>12</v>
      </c>
      <c r="F77" s="153"/>
      <c r="G77" s="153"/>
      <c r="H77" s="153">
        <v>97.79</v>
      </c>
      <c r="I77" s="153">
        <f t="shared" si="18"/>
        <v>1173.48</v>
      </c>
      <c r="J77" s="153">
        <v>52.209999999999994</v>
      </c>
      <c r="K77" s="153">
        <f t="shared" si="19"/>
        <v>626.52</v>
      </c>
      <c r="L77" s="153">
        <v>21</v>
      </c>
      <c r="M77" s="153">
        <f t="shared" si="20"/>
        <v>0</v>
      </c>
      <c r="N77" s="146">
        <v>1.1299999999999999E-3</v>
      </c>
      <c r="O77" s="146">
        <f t="shared" si="21"/>
        <v>1.3559999999999999E-2</v>
      </c>
      <c r="P77" s="146">
        <v>0</v>
      </c>
      <c r="Q77" s="146">
        <f t="shared" si="22"/>
        <v>0</v>
      </c>
      <c r="R77" s="146"/>
      <c r="S77" s="146"/>
      <c r="T77" s="147">
        <v>0.114</v>
      </c>
      <c r="U77" s="146">
        <f t="shared" si="23"/>
        <v>1.37</v>
      </c>
      <c r="V77" s="138"/>
      <c r="W77" s="138"/>
      <c r="X77" s="138"/>
      <c r="Y77" s="138"/>
      <c r="Z77" s="138"/>
      <c r="AA77" s="138"/>
      <c r="AB77" s="138"/>
      <c r="AC77" s="138"/>
      <c r="AD77" s="138"/>
      <c r="AE77" s="138" t="s">
        <v>99</v>
      </c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outlineLevel="1" x14ac:dyDescent="0.25">
      <c r="A78" s="139">
        <v>67</v>
      </c>
      <c r="B78" s="139" t="s">
        <v>287</v>
      </c>
      <c r="C78" s="169" t="s">
        <v>288</v>
      </c>
      <c r="D78" s="145" t="s">
        <v>254</v>
      </c>
      <c r="E78" s="151">
        <v>32</v>
      </c>
      <c r="F78" s="153"/>
      <c r="G78" s="153"/>
      <c r="H78" s="153">
        <v>0</v>
      </c>
      <c r="I78" s="153">
        <f t="shared" si="18"/>
        <v>0</v>
      </c>
      <c r="J78" s="153">
        <v>800</v>
      </c>
      <c r="K78" s="153">
        <f t="shared" si="19"/>
        <v>25600</v>
      </c>
      <c r="L78" s="153">
        <v>21</v>
      </c>
      <c r="M78" s="153">
        <f t="shared" si="20"/>
        <v>0</v>
      </c>
      <c r="N78" s="146">
        <v>0</v>
      </c>
      <c r="O78" s="146">
        <f t="shared" si="21"/>
        <v>0</v>
      </c>
      <c r="P78" s="146">
        <v>9.3579999999999997E-2</v>
      </c>
      <c r="Q78" s="146">
        <f t="shared" si="22"/>
        <v>2.9945599999999999</v>
      </c>
      <c r="R78" s="146"/>
      <c r="S78" s="146"/>
      <c r="T78" s="147">
        <v>0.35</v>
      </c>
      <c r="U78" s="146">
        <f t="shared" si="23"/>
        <v>11.2</v>
      </c>
      <c r="V78" s="138"/>
      <c r="W78" s="138"/>
      <c r="X78" s="138"/>
      <c r="Y78" s="138"/>
      <c r="Z78" s="138"/>
      <c r="AA78" s="138"/>
      <c r="AB78" s="138"/>
      <c r="AC78" s="138"/>
      <c r="AD78" s="138"/>
      <c r="AE78" s="138" t="s">
        <v>99</v>
      </c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outlineLevel="1" x14ac:dyDescent="0.25">
      <c r="A79" s="139">
        <v>68</v>
      </c>
      <c r="B79" s="139" t="s">
        <v>289</v>
      </c>
      <c r="C79" s="169" t="s">
        <v>290</v>
      </c>
      <c r="D79" s="145" t="s">
        <v>112</v>
      </c>
      <c r="E79" s="151">
        <v>0.9</v>
      </c>
      <c r="F79" s="153"/>
      <c r="G79" s="153"/>
      <c r="H79" s="153">
        <v>0</v>
      </c>
      <c r="I79" s="153">
        <f t="shared" si="18"/>
        <v>0</v>
      </c>
      <c r="J79" s="153">
        <v>2165</v>
      </c>
      <c r="K79" s="153">
        <f t="shared" si="19"/>
        <v>1948.5</v>
      </c>
      <c r="L79" s="153">
        <v>21</v>
      </c>
      <c r="M79" s="153">
        <f t="shared" si="20"/>
        <v>0</v>
      </c>
      <c r="N79" s="146">
        <v>0</v>
      </c>
      <c r="O79" s="146">
        <f t="shared" si="21"/>
        <v>0</v>
      </c>
      <c r="P79" s="146">
        <v>0</v>
      </c>
      <c r="Q79" s="146">
        <f t="shared" si="22"/>
        <v>0</v>
      </c>
      <c r="R79" s="146"/>
      <c r="S79" s="146"/>
      <c r="T79" s="147">
        <v>4.0430000000000001</v>
      </c>
      <c r="U79" s="146">
        <f t="shared" si="23"/>
        <v>3.64</v>
      </c>
      <c r="V79" s="138"/>
      <c r="W79" s="138"/>
      <c r="X79" s="138"/>
      <c r="Y79" s="138"/>
      <c r="Z79" s="138"/>
      <c r="AA79" s="138"/>
      <c r="AB79" s="138"/>
      <c r="AC79" s="138"/>
      <c r="AD79" s="138"/>
      <c r="AE79" s="138" t="s">
        <v>99</v>
      </c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outlineLevel="1" x14ac:dyDescent="0.25">
      <c r="A80" s="139">
        <v>69</v>
      </c>
      <c r="B80" s="139" t="s">
        <v>291</v>
      </c>
      <c r="C80" s="169" t="s">
        <v>292</v>
      </c>
      <c r="D80" s="145" t="s">
        <v>112</v>
      </c>
      <c r="E80" s="151">
        <v>0.9</v>
      </c>
      <c r="F80" s="153"/>
      <c r="G80" s="153"/>
      <c r="H80" s="153">
        <v>0</v>
      </c>
      <c r="I80" s="153">
        <f t="shared" si="18"/>
        <v>0</v>
      </c>
      <c r="J80" s="153">
        <v>941</v>
      </c>
      <c r="K80" s="153">
        <f t="shared" si="19"/>
        <v>846.9</v>
      </c>
      <c r="L80" s="153">
        <v>21</v>
      </c>
      <c r="M80" s="153">
        <f t="shared" si="20"/>
        <v>0</v>
      </c>
      <c r="N80" s="146">
        <v>0</v>
      </c>
      <c r="O80" s="146">
        <f t="shared" si="21"/>
        <v>0</v>
      </c>
      <c r="P80" s="146">
        <v>0</v>
      </c>
      <c r="Q80" s="146">
        <f t="shared" si="22"/>
        <v>0</v>
      </c>
      <c r="R80" s="146"/>
      <c r="S80" s="146"/>
      <c r="T80" s="147">
        <v>0.48899999999999999</v>
      </c>
      <c r="U80" s="146">
        <f t="shared" si="23"/>
        <v>0.44</v>
      </c>
      <c r="V80" s="138"/>
      <c r="W80" s="138"/>
      <c r="X80" s="138"/>
      <c r="Y80" s="138"/>
      <c r="Z80" s="138"/>
      <c r="AA80" s="138"/>
      <c r="AB80" s="138"/>
      <c r="AC80" s="138"/>
      <c r="AD80" s="138"/>
      <c r="AE80" s="138" t="s">
        <v>99</v>
      </c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outlineLevel="1" x14ac:dyDescent="0.25">
      <c r="A81" s="139">
        <v>70</v>
      </c>
      <c r="B81" s="139" t="s">
        <v>295</v>
      </c>
      <c r="C81" s="169" t="s">
        <v>296</v>
      </c>
      <c r="D81" s="145" t="s">
        <v>98</v>
      </c>
      <c r="E81" s="151">
        <v>6</v>
      </c>
      <c r="F81" s="153"/>
      <c r="G81" s="153"/>
      <c r="H81" s="153">
        <v>315.58999999999997</v>
      </c>
      <c r="I81" s="153">
        <f t="shared" si="18"/>
        <v>1893.54</v>
      </c>
      <c r="J81" s="153">
        <v>327.41000000000003</v>
      </c>
      <c r="K81" s="153">
        <f t="shared" si="19"/>
        <v>1964.46</v>
      </c>
      <c r="L81" s="153">
        <v>21</v>
      </c>
      <c r="M81" s="153">
        <f t="shared" si="20"/>
        <v>0</v>
      </c>
      <c r="N81" s="146">
        <v>7.0400000000000003E-3</v>
      </c>
      <c r="O81" s="146">
        <f t="shared" si="21"/>
        <v>4.224E-2</v>
      </c>
      <c r="P81" s="146">
        <v>0</v>
      </c>
      <c r="Q81" s="146">
        <f t="shared" si="22"/>
        <v>0</v>
      </c>
      <c r="R81" s="146"/>
      <c r="S81" s="146"/>
      <c r="T81" s="147">
        <v>0.56499999999999995</v>
      </c>
      <c r="U81" s="146">
        <f t="shared" si="23"/>
        <v>3.39</v>
      </c>
      <c r="V81" s="138"/>
      <c r="W81" s="138"/>
      <c r="X81" s="138"/>
      <c r="Y81" s="138"/>
      <c r="Z81" s="138"/>
      <c r="AA81" s="138"/>
      <c r="AB81" s="138"/>
      <c r="AC81" s="138"/>
      <c r="AD81" s="138"/>
      <c r="AE81" s="138" t="s">
        <v>99</v>
      </c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outlineLevel="1" x14ac:dyDescent="0.25">
      <c r="A82" s="139">
        <v>71</v>
      </c>
      <c r="B82" s="139" t="s">
        <v>434</v>
      </c>
      <c r="C82" s="169" t="s">
        <v>435</v>
      </c>
      <c r="D82" s="145" t="s">
        <v>98</v>
      </c>
      <c r="E82" s="151">
        <v>8</v>
      </c>
      <c r="F82" s="153"/>
      <c r="G82" s="153"/>
      <c r="H82" s="153">
        <v>423.24</v>
      </c>
      <c r="I82" s="153">
        <f t="shared" si="18"/>
        <v>3385.92</v>
      </c>
      <c r="J82" s="153">
        <v>409.76</v>
      </c>
      <c r="K82" s="153">
        <f t="shared" si="19"/>
        <v>3278.08</v>
      </c>
      <c r="L82" s="153">
        <v>21</v>
      </c>
      <c r="M82" s="153">
        <f t="shared" si="20"/>
        <v>0</v>
      </c>
      <c r="N82" s="146">
        <v>7.8499999999999993E-3</v>
      </c>
      <c r="O82" s="146">
        <f t="shared" si="21"/>
        <v>6.2799999999999995E-2</v>
      </c>
      <c r="P82" s="146">
        <v>0</v>
      </c>
      <c r="Q82" s="146">
        <f t="shared" si="22"/>
        <v>0</v>
      </c>
      <c r="R82" s="146"/>
      <c r="S82" s="146"/>
      <c r="T82" s="147">
        <v>0.7</v>
      </c>
      <c r="U82" s="146">
        <f t="shared" si="23"/>
        <v>5.6</v>
      </c>
      <c r="V82" s="138"/>
      <c r="W82" s="138"/>
      <c r="X82" s="138"/>
      <c r="Y82" s="138"/>
      <c r="Z82" s="138"/>
      <c r="AA82" s="138"/>
      <c r="AB82" s="138"/>
      <c r="AC82" s="138"/>
      <c r="AD82" s="138"/>
      <c r="AE82" s="138" t="s">
        <v>99</v>
      </c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outlineLevel="1" x14ac:dyDescent="0.25">
      <c r="A83" s="139">
        <v>72</v>
      </c>
      <c r="B83" s="139" t="s">
        <v>297</v>
      </c>
      <c r="C83" s="169" t="s">
        <v>298</v>
      </c>
      <c r="D83" s="145" t="s">
        <v>98</v>
      </c>
      <c r="E83" s="151">
        <v>14</v>
      </c>
      <c r="F83" s="153"/>
      <c r="G83" s="153"/>
      <c r="H83" s="153">
        <v>514.21</v>
      </c>
      <c r="I83" s="153">
        <f t="shared" si="18"/>
        <v>7198.94</v>
      </c>
      <c r="J83" s="153">
        <v>431.78999999999996</v>
      </c>
      <c r="K83" s="153">
        <f t="shared" si="19"/>
        <v>6045.06</v>
      </c>
      <c r="L83" s="153">
        <v>21</v>
      </c>
      <c r="M83" s="153">
        <f t="shared" si="20"/>
        <v>0</v>
      </c>
      <c r="N83" s="146">
        <v>8.2699999999999996E-3</v>
      </c>
      <c r="O83" s="146">
        <f t="shared" si="21"/>
        <v>0.11577999999999999</v>
      </c>
      <c r="P83" s="146">
        <v>0</v>
      </c>
      <c r="Q83" s="146">
        <f t="shared" si="22"/>
        <v>0</v>
      </c>
      <c r="R83" s="146"/>
      <c r="S83" s="146"/>
      <c r="T83" s="147">
        <v>0.73499999999999999</v>
      </c>
      <c r="U83" s="146">
        <f t="shared" si="23"/>
        <v>10.29</v>
      </c>
      <c r="V83" s="138"/>
      <c r="W83" s="138"/>
      <c r="X83" s="138"/>
      <c r="Y83" s="138"/>
      <c r="Z83" s="138"/>
      <c r="AA83" s="138"/>
      <c r="AB83" s="138"/>
      <c r="AC83" s="138"/>
      <c r="AD83" s="138"/>
      <c r="AE83" s="138" t="s">
        <v>99</v>
      </c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</row>
    <row r="84" spans="1:60" outlineLevel="1" x14ac:dyDescent="0.25">
      <c r="A84" s="139">
        <v>73</v>
      </c>
      <c r="B84" s="139" t="s">
        <v>436</v>
      </c>
      <c r="C84" s="169" t="s">
        <v>437</v>
      </c>
      <c r="D84" s="145" t="s">
        <v>98</v>
      </c>
      <c r="E84" s="151">
        <v>12</v>
      </c>
      <c r="F84" s="153"/>
      <c r="G84" s="153"/>
      <c r="H84" s="153">
        <v>738.47</v>
      </c>
      <c r="I84" s="153">
        <f t="shared" si="18"/>
        <v>8861.64</v>
      </c>
      <c r="J84" s="153">
        <v>488.53</v>
      </c>
      <c r="K84" s="153">
        <f t="shared" si="19"/>
        <v>5862.36</v>
      </c>
      <c r="L84" s="153">
        <v>21</v>
      </c>
      <c r="M84" s="153">
        <f t="shared" si="20"/>
        <v>0</v>
      </c>
      <c r="N84" s="146">
        <v>1.0120000000000001E-2</v>
      </c>
      <c r="O84" s="146">
        <f t="shared" si="21"/>
        <v>0.12144000000000001</v>
      </c>
      <c r="P84" s="146">
        <v>0</v>
      </c>
      <c r="Q84" s="146">
        <f t="shared" si="22"/>
        <v>0</v>
      </c>
      <c r="R84" s="146"/>
      <c r="S84" s="146"/>
      <c r="T84" s="147">
        <v>0.82799999999999996</v>
      </c>
      <c r="U84" s="146">
        <f t="shared" si="23"/>
        <v>9.94</v>
      </c>
      <c r="V84" s="138"/>
      <c r="W84" s="138"/>
      <c r="X84" s="138"/>
      <c r="Y84" s="138"/>
      <c r="Z84" s="138"/>
      <c r="AA84" s="138"/>
      <c r="AB84" s="138"/>
      <c r="AC84" s="138"/>
      <c r="AD84" s="138"/>
      <c r="AE84" s="138" t="s">
        <v>99</v>
      </c>
      <c r="AF84" s="138"/>
      <c r="AG84" s="138"/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outlineLevel="1" x14ac:dyDescent="0.25">
      <c r="A85" s="139">
        <v>74</v>
      </c>
      <c r="B85" s="139" t="s">
        <v>438</v>
      </c>
      <c r="C85" s="169" t="s">
        <v>439</v>
      </c>
      <c r="D85" s="145" t="s">
        <v>98</v>
      </c>
      <c r="E85" s="151">
        <v>50</v>
      </c>
      <c r="F85" s="153"/>
      <c r="G85" s="153"/>
      <c r="H85" s="153">
        <v>26.17</v>
      </c>
      <c r="I85" s="153">
        <f t="shared" si="18"/>
        <v>1308.5</v>
      </c>
      <c r="J85" s="153">
        <v>96.83</v>
      </c>
      <c r="K85" s="153">
        <f t="shared" si="19"/>
        <v>4841.5</v>
      </c>
      <c r="L85" s="153">
        <v>21</v>
      </c>
      <c r="M85" s="153">
        <f t="shared" si="20"/>
        <v>0</v>
      </c>
      <c r="N85" s="146">
        <v>6.0000000000000002E-5</v>
      </c>
      <c r="O85" s="146">
        <f t="shared" si="21"/>
        <v>3.0000000000000001E-3</v>
      </c>
      <c r="P85" s="146">
        <v>8.4100000000000008E-3</v>
      </c>
      <c r="Q85" s="146">
        <f t="shared" si="22"/>
        <v>0.42049999999999998</v>
      </c>
      <c r="R85" s="146"/>
      <c r="S85" s="146"/>
      <c r="T85" s="147">
        <v>0.187</v>
      </c>
      <c r="U85" s="146">
        <f t="shared" si="23"/>
        <v>9.35</v>
      </c>
      <c r="V85" s="138"/>
      <c r="W85" s="138"/>
      <c r="X85" s="138"/>
      <c r="Y85" s="138"/>
      <c r="Z85" s="138"/>
      <c r="AA85" s="138"/>
      <c r="AB85" s="138"/>
      <c r="AC85" s="138"/>
      <c r="AD85" s="138"/>
      <c r="AE85" s="138" t="s">
        <v>99</v>
      </c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outlineLevel="1" x14ac:dyDescent="0.25">
      <c r="A86" s="139">
        <v>75</v>
      </c>
      <c r="B86" s="139" t="s">
        <v>301</v>
      </c>
      <c r="C86" s="169" t="s">
        <v>302</v>
      </c>
      <c r="D86" s="145" t="s">
        <v>98</v>
      </c>
      <c r="E86" s="151">
        <v>40</v>
      </c>
      <c r="F86" s="153"/>
      <c r="G86" s="153"/>
      <c r="H86" s="153">
        <v>0.5</v>
      </c>
      <c r="I86" s="153">
        <f t="shared" si="18"/>
        <v>20</v>
      </c>
      <c r="J86" s="153">
        <v>18.100000000000001</v>
      </c>
      <c r="K86" s="153">
        <f t="shared" si="19"/>
        <v>724</v>
      </c>
      <c r="L86" s="153">
        <v>21</v>
      </c>
      <c r="M86" s="153">
        <f t="shared" si="20"/>
        <v>0</v>
      </c>
      <c r="N86" s="146">
        <v>0</v>
      </c>
      <c r="O86" s="146">
        <f t="shared" si="21"/>
        <v>0</v>
      </c>
      <c r="P86" s="146">
        <v>0</v>
      </c>
      <c r="Q86" s="146">
        <f t="shared" si="22"/>
        <v>0</v>
      </c>
      <c r="R86" s="146"/>
      <c r="S86" s="146"/>
      <c r="T86" s="147">
        <v>3.2000000000000001E-2</v>
      </c>
      <c r="U86" s="146">
        <f t="shared" si="23"/>
        <v>1.28</v>
      </c>
      <c r="V86" s="138"/>
      <c r="W86" s="138"/>
      <c r="X86" s="138"/>
      <c r="Y86" s="138"/>
      <c r="Z86" s="138"/>
      <c r="AA86" s="138"/>
      <c r="AB86" s="138"/>
      <c r="AC86" s="138"/>
      <c r="AD86" s="138"/>
      <c r="AE86" s="138" t="s">
        <v>99</v>
      </c>
      <c r="AF86" s="138"/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outlineLevel="1" x14ac:dyDescent="0.25">
      <c r="A87" s="139">
        <v>76</v>
      </c>
      <c r="B87" s="139" t="s">
        <v>303</v>
      </c>
      <c r="C87" s="169" t="s">
        <v>304</v>
      </c>
      <c r="D87" s="145" t="s">
        <v>112</v>
      </c>
      <c r="E87" s="151">
        <v>0.34</v>
      </c>
      <c r="F87" s="153"/>
      <c r="G87" s="153"/>
      <c r="H87" s="153">
        <v>0</v>
      </c>
      <c r="I87" s="153">
        <f t="shared" si="18"/>
        <v>0</v>
      </c>
      <c r="J87" s="153">
        <v>1637</v>
      </c>
      <c r="K87" s="153">
        <f t="shared" si="19"/>
        <v>556.58000000000004</v>
      </c>
      <c r="L87" s="153">
        <v>21</v>
      </c>
      <c r="M87" s="153">
        <f t="shared" si="20"/>
        <v>0</v>
      </c>
      <c r="N87" s="146">
        <v>0</v>
      </c>
      <c r="O87" s="146">
        <f t="shared" si="21"/>
        <v>0</v>
      </c>
      <c r="P87" s="146">
        <v>0</v>
      </c>
      <c r="Q87" s="146">
        <f t="shared" si="22"/>
        <v>0</v>
      </c>
      <c r="R87" s="146"/>
      <c r="S87" s="146"/>
      <c r="T87" s="147">
        <v>3.5630000000000002</v>
      </c>
      <c r="U87" s="146">
        <f t="shared" si="23"/>
        <v>1.21</v>
      </c>
      <c r="V87" s="138"/>
      <c r="W87" s="138"/>
      <c r="X87" s="138"/>
      <c r="Y87" s="138"/>
      <c r="Z87" s="138"/>
      <c r="AA87" s="138"/>
      <c r="AB87" s="138"/>
      <c r="AC87" s="138"/>
      <c r="AD87" s="138"/>
      <c r="AE87" s="138" t="s">
        <v>99</v>
      </c>
      <c r="AF87" s="138"/>
      <c r="AG87" s="138"/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outlineLevel="1" x14ac:dyDescent="0.25">
      <c r="A88" s="139">
        <v>77</v>
      </c>
      <c r="B88" s="139" t="s">
        <v>305</v>
      </c>
      <c r="C88" s="169" t="s">
        <v>306</v>
      </c>
      <c r="D88" s="145" t="s">
        <v>112</v>
      </c>
      <c r="E88" s="151">
        <v>0.34</v>
      </c>
      <c r="F88" s="153"/>
      <c r="G88" s="153"/>
      <c r="H88" s="153">
        <v>0</v>
      </c>
      <c r="I88" s="153">
        <f t="shared" si="18"/>
        <v>0</v>
      </c>
      <c r="J88" s="153">
        <v>562</v>
      </c>
      <c r="K88" s="153">
        <f t="shared" si="19"/>
        <v>191.08</v>
      </c>
      <c r="L88" s="153">
        <v>21</v>
      </c>
      <c r="M88" s="153">
        <f t="shared" si="20"/>
        <v>0</v>
      </c>
      <c r="N88" s="146">
        <v>0</v>
      </c>
      <c r="O88" s="146">
        <f t="shared" si="21"/>
        <v>0</v>
      </c>
      <c r="P88" s="146">
        <v>0</v>
      </c>
      <c r="Q88" s="146">
        <f t="shared" si="22"/>
        <v>0</v>
      </c>
      <c r="R88" s="146"/>
      <c r="S88" s="146"/>
      <c r="T88" s="147">
        <v>0.81599999999999995</v>
      </c>
      <c r="U88" s="146">
        <f t="shared" si="23"/>
        <v>0.28000000000000003</v>
      </c>
      <c r="V88" s="138"/>
      <c r="W88" s="138"/>
      <c r="X88" s="138"/>
      <c r="Y88" s="138"/>
      <c r="Z88" s="138"/>
      <c r="AA88" s="138"/>
      <c r="AB88" s="138"/>
      <c r="AC88" s="138"/>
      <c r="AD88" s="138"/>
      <c r="AE88" s="138" t="s">
        <v>99</v>
      </c>
      <c r="AF88" s="138"/>
      <c r="AG88" s="138"/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outlineLevel="1" x14ac:dyDescent="0.25">
      <c r="A89" s="139">
        <v>78</v>
      </c>
      <c r="B89" s="139" t="s">
        <v>307</v>
      </c>
      <c r="C89" s="169" t="s">
        <v>308</v>
      </c>
      <c r="D89" s="145" t="s">
        <v>112</v>
      </c>
      <c r="E89" s="151">
        <v>0.42</v>
      </c>
      <c r="F89" s="153"/>
      <c r="G89" s="153"/>
      <c r="H89" s="153">
        <v>0</v>
      </c>
      <c r="I89" s="153">
        <f t="shared" si="18"/>
        <v>0</v>
      </c>
      <c r="J89" s="153">
        <v>1637</v>
      </c>
      <c r="K89" s="153">
        <f t="shared" si="19"/>
        <v>687.54</v>
      </c>
      <c r="L89" s="153">
        <v>21</v>
      </c>
      <c r="M89" s="153">
        <f t="shared" si="20"/>
        <v>0</v>
      </c>
      <c r="N89" s="146">
        <v>0</v>
      </c>
      <c r="O89" s="146">
        <f t="shared" si="21"/>
        <v>0</v>
      </c>
      <c r="P89" s="146">
        <v>0</v>
      </c>
      <c r="Q89" s="146">
        <f t="shared" si="22"/>
        <v>0</v>
      </c>
      <c r="R89" s="146"/>
      <c r="S89" s="146"/>
      <c r="T89" s="147">
        <v>3.5630000000000002</v>
      </c>
      <c r="U89" s="146">
        <f t="shared" si="23"/>
        <v>1.5</v>
      </c>
      <c r="V89" s="138"/>
      <c r="W89" s="138"/>
      <c r="X89" s="138"/>
      <c r="Y89" s="138"/>
      <c r="Z89" s="138"/>
      <c r="AA89" s="138"/>
      <c r="AB89" s="138"/>
      <c r="AC89" s="138"/>
      <c r="AD89" s="138"/>
      <c r="AE89" s="138" t="s">
        <v>99</v>
      </c>
      <c r="AF89" s="138"/>
      <c r="AG89" s="138"/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outlineLevel="1" x14ac:dyDescent="0.25">
      <c r="A90" s="139">
        <v>79</v>
      </c>
      <c r="B90" s="139" t="s">
        <v>440</v>
      </c>
      <c r="C90" s="169" t="s">
        <v>441</v>
      </c>
      <c r="D90" s="145" t="s">
        <v>102</v>
      </c>
      <c r="E90" s="151">
        <v>4</v>
      </c>
      <c r="F90" s="153"/>
      <c r="G90" s="153"/>
      <c r="H90" s="153">
        <v>817.45</v>
      </c>
      <c r="I90" s="153">
        <f t="shared" si="18"/>
        <v>3269.8</v>
      </c>
      <c r="J90" s="153">
        <v>151.54999999999995</v>
      </c>
      <c r="K90" s="153">
        <f t="shared" si="19"/>
        <v>606.20000000000005</v>
      </c>
      <c r="L90" s="153">
        <v>21</v>
      </c>
      <c r="M90" s="153">
        <f t="shared" si="20"/>
        <v>0</v>
      </c>
      <c r="N90" s="146">
        <v>6.8000000000000005E-4</v>
      </c>
      <c r="O90" s="146">
        <f t="shared" si="21"/>
        <v>2.7200000000000002E-3</v>
      </c>
      <c r="P90" s="146">
        <v>0</v>
      </c>
      <c r="Q90" s="146">
        <f t="shared" si="22"/>
        <v>0</v>
      </c>
      <c r="R90" s="146"/>
      <c r="S90" s="146"/>
      <c r="T90" s="147">
        <v>0.26900000000000002</v>
      </c>
      <c r="U90" s="146">
        <f t="shared" si="23"/>
        <v>1.08</v>
      </c>
      <c r="V90" s="138"/>
      <c r="W90" s="138"/>
      <c r="X90" s="138"/>
      <c r="Y90" s="138"/>
      <c r="Z90" s="138"/>
      <c r="AA90" s="138"/>
      <c r="AB90" s="138"/>
      <c r="AC90" s="138"/>
      <c r="AD90" s="138"/>
      <c r="AE90" s="138" t="s">
        <v>99</v>
      </c>
      <c r="AF90" s="138"/>
      <c r="AG90" s="138"/>
      <c r="AH90" s="138"/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</row>
    <row r="91" spans="1:60" outlineLevel="1" x14ac:dyDescent="0.25">
      <c r="A91" s="139">
        <v>80</v>
      </c>
      <c r="B91" s="139" t="s">
        <v>313</v>
      </c>
      <c r="C91" s="169" t="s">
        <v>314</v>
      </c>
      <c r="D91" s="145" t="s">
        <v>102</v>
      </c>
      <c r="E91" s="151">
        <v>6</v>
      </c>
      <c r="F91" s="153"/>
      <c r="G91" s="153"/>
      <c r="H91" s="153">
        <v>1207.24</v>
      </c>
      <c r="I91" s="153">
        <f t="shared" si="18"/>
        <v>7243.44</v>
      </c>
      <c r="J91" s="153">
        <v>197.76</v>
      </c>
      <c r="K91" s="153">
        <f t="shared" si="19"/>
        <v>1186.56</v>
      </c>
      <c r="L91" s="153">
        <v>21</v>
      </c>
      <c r="M91" s="153">
        <f t="shared" si="20"/>
        <v>0</v>
      </c>
      <c r="N91" s="146">
        <v>1.0399999999999999E-3</v>
      </c>
      <c r="O91" s="146">
        <f t="shared" si="21"/>
        <v>6.2399999999999999E-3</v>
      </c>
      <c r="P91" s="146">
        <v>0</v>
      </c>
      <c r="Q91" s="146">
        <f t="shared" si="22"/>
        <v>0</v>
      </c>
      <c r="R91" s="146"/>
      <c r="S91" s="146"/>
      <c r="T91" s="147">
        <v>0.35099999999999998</v>
      </c>
      <c r="U91" s="146">
        <f t="shared" si="23"/>
        <v>2.11</v>
      </c>
      <c r="V91" s="138"/>
      <c r="W91" s="138"/>
      <c r="X91" s="138"/>
      <c r="Y91" s="138"/>
      <c r="Z91" s="138"/>
      <c r="AA91" s="138"/>
      <c r="AB91" s="138"/>
      <c r="AC91" s="138"/>
      <c r="AD91" s="138"/>
      <c r="AE91" s="138" t="s">
        <v>99</v>
      </c>
      <c r="AF91" s="138"/>
      <c r="AG91" s="138"/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outlineLevel="1" x14ac:dyDescent="0.25">
      <c r="A92" s="139">
        <v>81</v>
      </c>
      <c r="B92" s="139" t="s">
        <v>442</v>
      </c>
      <c r="C92" s="169" t="s">
        <v>443</v>
      </c>
      <c r="D92" s="145" t="s">
        <v>102</v>
      </c>
      <c r="E92" s="151">
        <v>2</v>
      </c>
      <c r="F92" s="153"/>
      <c r="G92" s="153"/>
      <c r="H92" s="153">
        <v>1846.12</v>
      </c>
      <c r="I92" s="153">
        <f t="shared" si="18"/>
        <v>3692.24</v>
      </c>
      <c r="J92" s="153">
        <v>238.88000000000011</v>
      </c>
      <c r="K92" s="153">
        <f t="shared" si="19"/>
        <v>477.76</v>
      </c>
      <c r="L92" s="153">
        <v>21</v>
      </c>
      <c r="M92" s="153">
        <f t="shared" si="20"/>
        <v>0</v>
      </c>
      <c r="N92" s="146">
        <v>1.6299999999999999E-3</v>
      </c>
      <c r="O92" s="146">
        <f t="shared" si="21"/>
        <v>3.2599999999999999E-3</v>
      </c>
      <c r="P92" s="146">
        <v>0</v>
      </c>
      <c r="Q92" s="146">
        <f t="shared" si="22"/>
        <v>0</v>
      </c>
      <c r="R92" s="146"/>
      <c r="S92" s="146"/>
      <c r="T92" s="147">
        <v>0.42399999999999999</v>
      </c>
      <c r="U92" s="146">
        <f t="shared" si="23"/>
        <v>0.85</v>
      </c>
      <c r="V92" s="138"/>
      <c r="W92" s="138"/>
      <c r="X92" s="138"/>
      <c r="Y92" s="138"/>
      <c r="Z92" s="138"/>
      <c r="AA92" s="138"/>
      <c r="AB92" s="138"/>
      <c r="AC92" s="138"/>
      <c r="AD92" s="138"/>
      <c r="AE92" s="138" t="s">
        <v>99</v>
      </c>
      <c r="AF92" s="138"/>
      <c r="AG92" s="138"/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outlineLevel="1" x14ac:dyDescent="0.25">
      <c r="A93" s="139">
        <v>82</v>
      </c>
      <c r="B93" s="139" t="s">
        <v>444</v>
      </c>
      <c r="C93" s="169" t="s">
        <v>445</v>
      </c>
      <c r="D93" s="145" t="s">
        <v>102</v>
      </c>
      <c r="E93" s="151">
        <v>1</v>
      </c>
      <c r="F93" s="153"/>
      <c r="G93" s="153"/>
      <c r="H93" s="153">
        <v>4625</v>
      </c>
      <c r="I93" s="153">
        <f t="shared" si="18"/>
        <v>4625</v>
      </c>
      <c r="J93" s="153">
        <v>250</v>
      </c>
      <c r="K93" s="153">
        <f t="shared" si="19"/>
        <v>250</v>
      </c>
      <c r="L93" s="153">
        <v>21</v>
      </c>
      <c r="M93" s="153">
        <f t="shared" si="20"/>
        <v>0</v>
      </c>
      <c r="N93" s="146">
        <v>1.5E-3</v>
      </c>
      <c r="O93" s="146">
        <f t="shared" si="21"/>
        <v>1.5E-3</v>
      </c>
      <c r="P93" s="146">
        <v>0</v>
      </c>
      <c r="Q93" s="146">
        <f t="shared" si="22"/>
        <v>0</v>
      </c>
      <c r="R93" s="146"/>
      <c r="S93" s="146"/>
      <c r="T93" s="147">
        <v>0</v>
      </c>
      <c r="U93" s="146">
        <f t="shared" si="23"/>
        <v>0</v>
      </c>
      <c r="V93" s="138"/>
      <c r="W93" s="138"/>
      <c r="X93" s="138"/>
      <c r="Y93" s="138"/>
      <c r="Z93" s="138"/>
      <c r="AA93" s="138"/>
      <c r="AB93" s="138"/>
      <c r="AC93" s="138"/>
      <c r="AD93" s="138"/>
      <c r="AE93" s="138" t="s">
        <v>107</v>
      </c>
      <c r="AF93" s="138"/>
      <c r="AG93" s="138"/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</row>
    <row r="94" spans="1:60" outlineLevel="1" x14ac:dyDescent="0.25">
      <c r="A94" s="139">
        <v>83</v>
      </c>
      <c r="B94" s="139" t="s">
        <v>317</v>
      </c>
      <c r="C94" s="169" t="s">
        <v>446</v>
      </c>
      <c r="D94" s="145" t="s">
        <v>102</v>
      </c>
      <c r="E94" s="151">
        <v>2</v>
      </c>
      <c r="F94" s="153"/>
      <c r="G94" s="153"/>
      <c r="H94" s="153">
        <v>5031</v>
      </c>
      <c r="I94" s="153">
        <f t="shared" si="18"/>
        <v>10062</v>
      </c>
      <c r="J94" s="153">
        <v>150</v>
      </c>
      <c r="K94" s="153">
        <f t="shared" si="19"/>
        <v>300</v>
      </c>
      <c r="L94" s="153">
        <v>21</v>
      </c>
      <c r="M94" s="153">
        <f t="shared" si="20"/>
        <v>0</v>
      </c>
      <c r="N94" s="146">
        <v>6.9999999999999999E-4</v>
      </c>
      <c r="O94" s="146">
        <f t="shared" si="21"/>
        <v>1.4E-3</v>
      </c>
      <c r="P94" s="146">
        <v>0</v>
      </c>
      <c r="Q94" s="146">
        <f t="shared" si="22"/>
        <v>0</v>
      </c>
      <c r="R94" s="146"/>
      <c r="S94" s="146"/>
      <c r="T94" s="147">
        <v>0</v>
      </c>
      <c r="U94" s="146">
        <f t="shared" si="23"/>
        <v>0</v>
      </c>
      <c r="V94" s="138"/>
      <c r="W94" s="138"/>
      <c r="X94" s="138"/>
      <c r="Y94" s="138"/>
      <c r="Z94" s="138"/>
      <c r="AA94" s="138"/>
      <c r="AB94" s="138"/>
      <c r="AC94" s="138"/>
      <c r="AD94" s="138"/>
      <c r="AE94" s="138" t="s">
        <v>107</v>
      </c>
      <c r="AF94" s="138"/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outlineLevel="1" x14ac:dyDescent="0.25">
      <c r="A95" s="139">
        <v>84</v>
      </c>
      <c r="B95" s="139" t="s">
        <v>447</v>
      </c>
      <c r="C95" s="169" t="s">
        <v>448</v>
      </c>
      <c r="D95" s="145" t="s">
        <v>102</v>
      </c>
      <c r="E95" s="151">
        <v>1</v>
      </c>
      <c r="F95" s="153"/>
      <c r="G95" s="153"/>
      <c r="H95" s="153">
        <v>853.45</v>
      </c>
      <c r="I95" s="153">
        <f t="shared" si="18"/>
        <v>853.45</v>
      </c>
      <c r="J95" s="153">
        <v>151.54999999999995</v>
      </c>
      <c r="K95" s="153">
        <f t="shared" si="19"/>
        <v>151.55000000000001</v>
      </c>
      <c r="L95" s="153">
        <v>21</v>
      </c>
      <c r="M95" s="153">
        <f t="shared" si="20"/>
        <v>0</v>
      </c>
      <c r="N95" s="146">
        <v>6.9999999999999999E-4</v>
      </c>
      <c r="O95" s="146">
        <f t="shared" si="21"/>
        <v>6.9999999999999999E-4</v>
      </c>
      <c r="P95" s="146">
        <v>0</v>
      </c>
      <c r="Q95" s="146">
        <f t="shared" si="22"/>
        <v>0</v>
      </c>
      <c r="R95" s="146"/>
      <c r="S95" s="146"/>
      <c r="T95" s="147">
        <v>0.26900000000000002</v>
      </c>
      <c r="U95" s="146">
        <f t="shared" si="23"/>
        <v>0.27</v>
      </c>
      <c r="V95" s="138"/>
      <c r="W95" s="138"/>
      <c r="X95" s="138"/>
      <c r="Y95" s="138"/>
      <c r="Z95" s="138"/>
      <c r="AA95" s="138"/>
      <c r="AB95" s="138"/>
      <c r="AC95" s="138"/>
      <c r="AD95" s="138"/>
      <c r="AE95" s="138" t="s">
        <v>99</v>
      </c>
      <c r="AF95" s="138"/>
      <c r="AG95" s="138"/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</row>
    <row r="96" spans="1:60" outlineLevel="1" x14ac:dyDescent="0.25">
      <c r="A96" s="139">
        <v>85</v>
      </c>
      <c r="B96" s="139" t="s">
        <v>449</v>
      </c>
      <c r="C96" s="169" t="s">
        <v>450</v>
      </c>
      <c r="D96" s="145" t="s">
        <v>102</v>
      </c>
      <c r="E96" s="151">
        <v>1</v>
      </c>
      <c r="F96" s="153"/>
      <c r="G96" s="153"/>
      <c r="H96" s="153">
        <v>767.24</v>
      </c>
      <c r="I96" s="153">
        <f t="shared" si="18"/>
        <v>767.24</v>
      </c>
      <c r="J96" s="153">
        <v>197.76</v>
      </c>
      <c r="K96" s="153">
        <f t="shared" si="19"/>
        <v>197.76</v>
      </c>
      <c r="L96" s="153">
        <v>21</v>
      </c>
      <c r="M96" s="153">
        <f t="shared" si="20"/>
        <v>0</v>
      </c>
      <c r="N96" s="146">
        <v>1.1999999999999999E-3</v>
      </c>
      <c r="O96" s="146">
        <f t="shared" si="21"/>
        <v>1.1999999999999999E-3</v>
      </c>
      <c r="P96" s="146">
        <v>0</v>
      </c>
      <c r="Q96" s="146">
        <f t="shared" si="22"/>
        <v>0</v>
      </c>
      <c r="R96" s="146"/>
      <c r="S96" s="146"/>
      <c r="T96" s="147">
        <v>0.35099999999999998</v>
      </c>
      <c r="U96" s="146">
        <f t="shared" si="23"/>
        <v>0.35</v>
      </c>
      <c r="V96" s="138"/>
      <c r="W96" s="138"/>
      <c r="X96" s="138"/>
      <c r="Y96" s="138"/>
      <c r="Z96" s="138"/>
      <c r="AA96" s="138"/>
      <c r="AB96" s="138"/>
      <c r="AC96" s="138"/>
      <c r="AD96" s="138"/>
      <c r="AE96" s="138" t="s">
        <v>99</v>
      </c>
      <c r="AF96" s="138"/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outlineLevel="1" x14ac:dyDescent="0.25">
      <c r="A97" s="139">
        <v>86</v>
      </c>
      <c r="B97" s="139" t="s">
        <v>451</v>
      </c>
      <c r="C97" s="169" t="s">
        <v>452</v>
      </c>
      <c r="D97" s="145" t="s">
        <v>102</v>
      </c>
      <c r="E97" s="151">
        <v>1</v>
      </c>
      <c r="F97" s="153"/>
      <c r="G97" s="153"/>
      <c r="H97" s="153">
        <v>667.45</v>
      </c>
      <c r="I97" s="153">
        <f t="shared" si="18"/>
        <v>667.45</v>
      </c>
      <c r="J97" s="153">
        <v>151.54999999999995</v>
      </c>
      <c r="K97" s="153">
        <f t="shared" si="19"/>
        <v>151.55000000000001</v>
      </c>
      <c r="L97" s="153">
        <v>21</v>
      </c>
      <c r="M97" s="153">
        <f t="shared" si="20"/>
        <v>0</v>
      </c>
      <c r="N97" s="146">
        <v>3.5E-4</v>
      </c>
      <c r="O97" s="146">
        <f t="shared" si="21"/>
        <v>3.5E-4</v>
      </c>
      <c r="P97" s="146">
        <v>0</v>
      </c>
      <c r="Q97" s="146">
        <f t="shared" si="22"/>
        <v>0</v>
      </c>
      <c r="R97" s="146"/>
      <c r="S97" s="146"/>
      <c r="T97" s="147">
        <v>0.26900000000000002</v>
      </c>
      <c r="U97" s="146">
        <f t="shared" si="23"/>
        <v>0.27</v>
      </c>
      <c r="V97" s="138"/>
      <c r="W97" s="138"/>
      <c r="X97" s="138"/>
      <c r="Y97" s="138"/>
      <c r="Z97" s="138"/>
      <c r="AA97" s="138"/>
      <c r="AB97" s="138"/>
      <c r="AC97" s="138"/>
      <c r="AD97" s="138"/>
      <c r="AE97" s="138" t="s">
        <v>99</v>
      </c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</row>
    <row r="98" spans="1:60" outlineLevel="1" x14ac:dyDescent="0.25">
      <c r="A98" s="139">
        <v>87</v>
      </c>
      <c r="B98" s="139" t="s">
        <v>453</v>
      </c>
      <c r="C98" s="169" t="s">
        <v>454</v>
      </c>
      <c r="D98" s="145" t="s">
        <v>102</v>
      </c>
      <c r="E98" s="151">
        <v>3</v>
      </c>
      <c r="F98" s="153"/>
      <c r="G98" s="153"/>
      <c r="H98" s="153">
        <v>870.24</v>
      </c>
      <c r="I98" s="153">
        <f t="shared" si="18"/>
        <v>2610.7199999999998</v>
      </c>
      <c r="J98" s="153">
        <v>197.76</v>
      </c>
      <c r="K98" s="153">
        <f t="shared" si="19"/>
        <v>593.28</v>
      </c>
      <c r="L98" s="153">
        <v>21</v>
      </c>
      <c r="M98" s="153">
        <f t="shared" si="20"/>
        <v>0</v>
      </c>
      <c r="N98" s="146">
        <v>5.8E-4</v>
      </c>
      <c r="O98" s="146">
        <f t="shared" si="21"/>
        <v>1.74E-3</v>
      </c>
      <c r="P98" s="146">
        <v>0</v>
      </c>
      <c r="Q98" s="146">
        <f t="shared" si="22"/>
        <v>0</v>
      </c>
      <c r="R98" s="146"/>
      <c r="S98" s="146"/>
      <c r="T98" s="147">
        <v>0.35099999999999998</v>
      </c>
      <c r="U98" s="146">
        <f t="shared" si="23"/>
        <v>1.05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 t="s">
        <v>99</v>
      </c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</row>
    <row r="99" spans="1:60" outlineLevel="1" x14ac:dyDescent="0.25">
      <c r="A99" s="139">
        <v>88</v>
      </c>
      <c r="B99" s="139" t="s">
        <v>455</v>
      </c>
      <c r="C99" s="169" t="s">
        <v>456</v>
      </c>
      <c r="D99" s="145" t="s">
        <v>102</v>
      </c>
      <c r="E99" s="151">
        <v>1</v>
      </c>
      <c r="F99" s="153"/>
      <c r="G99" s="153"/>
      <c r="H99" s="153">
        <v>1564.73</v>
      </c>
      <c r="I99" s="153">
        <f t="shared" si="18"/>
        <v>1564.73</v>
      </c>
      <c r="J99" s="153">
        <v>162.26999999999998</v>
      </c>
      <c r="K99" s="153">
        <f t="shared" si="19"/>
        <v>162.27000000000001</v>
      </c>
      <c r="L99" s="153">
        <v>21</v>
      </c>
      <c r="M99" s="153">
        <f t="shared" si="20"/>
        <v>0</v>
      </c>
      <c r="N99" s="146">
        <v>6.9999999999999999E-4</v>
      </c>
      <c r="O99" s="146">
        <f t="shared" si="21"/>
        <v>6.9999999999999999E-4</v>
      </c>
      <c r="P99" s="146">
        <v>0</v>
      </c>
      <c r="Q99" s="146">
        <f t="shared" si="22"/>
        <v>0</v>
      </c>
      <c r="R99" s="146"/>
      <c r="S99" s="146"/>
      <c r="T99" s="147">
        <v>0.28799999999999998</v>
      </c>
      <c r="U99" s="146">
        <f t="shared" si="23"/>
        <v>0.28999999999999998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 t="s">
        <v>99</v>
      </c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outlineLevel="1" x14ac:dyDescent="0.25">
      <c r="A100" s="139">
        <v>89</v>
      </c>
      <c r="B100" s="139" t="s">
        <v>457</v>
      </c>
      <c r="C100" s="169" t="s">
        <v>458</v>
      </c>
      <c r="D100" s="145" t="s">
        <v>102</v>
      </c>
      <c r="E100" s="151">
        <v>1</v>
      </c>
      <c r="F100" s="153"/>
      <c r="G100" s="153"/>
      <c r="H100" s="153">
        <v>1564.73</v>
      </c>
      <c r="I100" s="153">
        <f t="shared" si="18"/>
        <v>1564.73</v>
      </c>
      <c r="J100" s="153">
        <v>162.26999999999998</v>
      </c>
      <c r="K100" s="153">
        <f t="shared" si="19"/>
        <v>162.27000000000001</v>
      </c>
      <c r="L100" s="153">
        <v>21</v>
      </c>
      <c r="M100" s="153">
        <f t="shared" si="20"/>
        <v>0</v>
      </c>
      <c r="N100" s="146">
        <v>6.9999999999999999E-4</v>
      </c>
      <c r="O100" s="146">
        <f t="shared" si="21"/>
        <v>6.9999999999999999E-4</v>
      </c>
      <c r="P100" s="146">
        <v>0</v>
      </c>
      <c r="Q100" s="146">
        <f t="shared" si="22"/>
        <v>0</v>
      </c>
      <c r="R100" s="146"/>
      <c r="S100" s="146"/>
      <c r="T100" s="147">
        <v>0.28799999999999998</v>
      </c>
      <c r="U100" s="146">
        <f t="shared" si="23"/>
        <v>0.28999999999999998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 t="s">
        <v>99</v>
      </c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outlineLevel="1" x14ac:dyDescent="0.25">
      <c r="A101" s="139">
        <v>90</v>
      </c>
      <c r="B101" s="139" t="s">
        <v>459</v>
      </c>
      <c r="C101" s="169" t="s">
        <v>460</v>
      </c>
      <c r="D101" s="145" t="s">
        <v>102</v>
      </c>
      <c r="E101" s="151">
        <v>1</v>
      </c>
      <c r="F101" s="153"/>
      <c r="G101" s="153"/>
      <c r="H101" s="153">
        <v>3068.45</v>
      </c>
      <c r="I101" s="153">
        <f t="shared" si="18"/>
        <v>3068.45</v>
      </c>
      <c r="J101" s="153">
        <v>151.55000000000018</v>
      </c>
      <c r="K101" s="153">
        <f t="shared" si="19"/>
        <v>151.55000000000001</v>
      </c>
      <c r="L101" s="153">
        <v>21</v>
      </c>
      <c r="M101" s="153">
        <f t="shared" si="20"/>
        <v>0</v>
      </c>
      <c r="N101" s="146">
        <v>1.9599999999999999E-3</v>
      </c>
      <c r="O101" s="146">
        <f t="shared" si="21"/>
        <v>1.9599999999999999E-3</v>
      </c>
      <c r="P101" s="146">
        <v>0</v>
      </c>
      <c r="Q101" s="146">
        <f t="shared" si="22"/>
        <v>0</v>
      </c>
      <c r="R101" s="146"/>
      <c r="S101" s="146"/>
      <c r="T101" s="147">
        <v>0.26900000000000002</v>
      </c>
      <c r="U101" s="146">
        <f t="shared" si="23"/>
        <v>0.27</v>
      </c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 t="s">
        <v>99</v>
      </c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outlineLevel="1" x14ac:dyDescent="0.25">
      <c r="A102" s="139">
        <v>91</v>
      </c>
      <c r="B102" s="139" t="s">
        <v>461</v>
      </c>
      <c r="C102" s="169" t="s">
        <v>462</v>
      </c>
      <c r="D102" s="145" t="s">
        <v>102</v>
      </c>
      <c r="E102" s="151">
        <v>1</v>
      </c>
      <c r="F102" s="153"/>
      <c r="G102" s="153"/>
      <c r="H102" s="153">
        <v>3967.24</v>
      </c>
      <c r="I102" s="153">
        <f t="shared" si="18"/>
        <v>3967.24</v>
      </c>
      <c r="J102" s="153">
        <v>197.76000000000022</v>
      </c>
      <c r="K102" s="153">
        <f t="shared" si="19"/>
        <v>197.76</v>
      </c>
      <c r="L102" s="153">
        <v>21</v>
      </c>
      <c r="M102" s="153">
        <f t="shared" si="20"/>
        <v>0</v>
      </c>
      <c r="N102" s="146">
        <v>2.3500000000000001E-3</v>
      </c>
      <c r="O102" s="146">
        <f t="shared" si="21"/>
        <v>2.3500000000000001E-3</v>
      </c>
      <c r="P102" s="146">
        <v>0</v>
      </c>
      <c r="Q102" s="146">
        <f t="shared" si="22"/>
        <v>0</v>
      </c>
      <c r="R102" s="146"/>
      <c r="S102" s="146"/>
      <c r="T102" s="147">
        <v>0.35099999999999998</v>
      </c>
      <c r="U102" s="146">
        <f t="shared" si="23"/>
        <v>0.35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 t="s">
        <v>99</v>
      </c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outlineLevel="1" x14ac:dyDescent="0.25">
      <c r="A103" s="139">
        <v>92</v>
      </c>
      <c r="B103" s="139" t="s">
        <v>463</v>
      </c>
      <c r="C103" s="169" t="s">
        <v>464</v>
      </c>
      <c r="D103" s="145" t="s">
        <v>102</v>
      </c>
      <c r="E103" s="151">
        <v>2</v>
      </c>
      <c r="F103" s="153"/>
      <c r="G103" s="153"/>
      <c r="H103" s="153">
        <v>1250.45</v>
      </c>
      <c r="I103" s="153">
        <f t="shared" si="18"/>
        <v>2500.9</v>
      </c>
      <c r="J103" s="153">
        <v>151.54999999999995</v>
      </c>
      <c r="K103" s="153">
        <f t="shared" si="19"/>
        <v>303.10000000000002</v>
      </c>
      <c r="L103" s="153">
        <v>21</v>
      </c>
      <c r="M103" s="153">
        <f t="shared" si="20"/>
        <v>0</v>
      </c>
      <c r="N103" s="146">
        <v>1.25E-3</v>
      </c>
      <c r="O103" s="146">
        <f t="shared" si="21"/>
        <v>2.5000000000000001E-3</v>
      </c>
      <c r="P103" s="146">
        <v>0</v>
      </c>
      <c r="Q103" s="146">
        <f t="shared" si="22"/>
        <v>0</v>
      </c>
      <c r="R103" s="146"/>
      <c r="S103" s="146"/>
      <c r="T103" s="147">
        <v>0.26900000000000002</v>
      </c>
      <c r="U103" s="146">
        <f t="shared" si="23"/>
        <v>0.54</v>
      </c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 t="s">
        <v>99</v>
      </c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outlineLevel="1" x14ac:dyDescent="0.25">
      <c r="A104" s="139">
        <v>93</v>
      </c>
      <c r="B104" s="139" t="s">
        <v>465</v>
      </c>
      <c r="C104" s="169" t="s">
        <v>466</v>
      </c>
      <c r="D104" s="145" t="s">
        <v>102</v>
      </c>
      <c r="E104" s="151">
        <v>2</v>
      </c>
      <c r="F104" s="153"/>
      <c r="G104" s="153"/>
      <c r="H104" s="153">
        <v>1447.24</v>
      </c>
      <c r="I104" s="153">
        <f t="shared" si="18"/>
        <v>2894.48</v>
      </c>
      <c r="J104" s="153">
        <v>197.76</v>
      </c>
      <c r="K104" s="153">
        <f t="shared" si="19"/>
        <v>395.52</v>
      </c>
      <c r="L104" s="153">
        <v>21</v>
      </c>
      <c r="M104" s="153">
        <f t="shared" si="20"/>
        <v>0</v>
      </c>
      <c r="N104" s="146">
        <v>1.72E-3</v>
      </c>
      <c r="O104" s="146">
        <f t="shared" si="21"/>
        <v>3.4399999999999999E-3</v>
      </c>
      <c r="P104" s="146">
        <v>0</v>
      </c>
      <c r="Q104" s="146">
        <f t="shared" si="22"/>
        <v>0</v>
      </c>
      <c r="R104" s="146"/>
      <c r="S104" s="146"/>
      <c r="T104" s="147">
        <v>0.35099999999999998</v>
      </c>
      <c r="U104" s="146">
        <f t="shared" si="23"/>
        <v>0.7</v>
      </c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 t="s">
        <v>99</v>
      </c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</row>
    <row r="105" spans="1:60" outlineLevel="1" x14ac:dyDescent="0.25">
      <c r="A105" s="139">
        <v>94</v>
      </c>
      <c r="B105" s="139" t="s">
        <v>467</v>
      </c>
      <c r="C105" s="169" t="s">
        <v>468</v>
      </c>
      <c r="D105" s="145" t="s">
        <v>102</v>
      </c>
      <c r="E105" s="151">
        <v>1</v>
      </c>
      <c r="F105" s="153"/>
      <c r="G105" s="153"/>
      <c r="H105" s="153">
        <v>1906</v>
      </c>
      <c r="I105" s="153">
        <f t="shared" si="18"/>
        <v>1906</v>
      </c>
      <c r="J105" s="153">
        <v>127.8900000000001</v>
      </c>
      <c r="K105" s="153">
        <f t="shared" si="19"/>
        <v>127.89</v>
      </c>
      <c r="L105" s="153">
        <v>21</v>
      </c>
      <c r="M105" s="153">
        <f t="shared" si="20"/>
        <v>0</v>
      </c>
      <c r="N105" s="146">
        <v>5.6999999999999998E-4</v>
      </c>
      <c r="O105" s="146">
        <f t="shared" si="21"/>
        <v>5.6999999999999998E-4</v>
      </c>
      <c r="P105" s="146">
        <v>0</v>
      </c>
      <c r="Q105" s="146">
        <f t="shared" si="22"/>
        <v>0</v>
      </c>
      <c r="R105" s="146"/>
      <c r="S105" s="146"/>
      <c r="T105" s="147">
        <v>0.22700000000000001</v>
      </c>
      <c r="U105" s="146">
        <f t="shared" si="23"/>
        <v>0.23</v>
      </c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 t="s">
        <v>99</v>
      </c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outlineLevel="1" x14ac:dyDescent="0.25">
      <c r="A106" s="139">
        <v>95</v>
      </c>
      <c r="B106" s="139" t="s">
        <v>341</v>
      </c>
      <c r="C106" s="169" t="s">
        <v>342</v>
      </c>
      <c r="D106" s="145" t="s">
        <v>102</v>
      </c>
      <c r="E106" s="151">
        <v>6</v>
      </c>
      <c r="F106" s="153"/>
      <c r="G106" s="153"/>
      <c r="H106" s="153">
        <v>279.73</v>
      </c>
      <c r="I106" s="153">
        <f t="shared" si="18"/>
        <v>1678.38</v>
      </c>
      <c r="J106" s="153">
        <v>46.769999999999982</v>
      </c>
      <c r="K106" s="153">
        <f t="shared" si="19"/>
        <v>280.62</v>
      </c>
      <c r="L106" s="153">
        <v>21</v>
      </c>
      <c r="M106" s="153">
        <f t="shared" si="20"/>
        <v>0</v>
      </c>
      <c r="N106" s="146">
        <v>1.9000000000000001E-4</v>
      </c>
      <c r="O106" s="146">
        <f t="shared" si="21"/>
        <v>1.14E-3</v>
      </c>
      <c r="P106" s="146">
        <v>0</v>
      </c>
      <c r="Q106" s="146">
        <f t="shared" si="22"/>
        <v>0</v>
      </c>
      <c r="R106" s="146"/>
      <c r="S106" s="146"/>
      <c r="T106" s="147">
        <v>8.3000000000000004E-2</v>
      </c>
      <c r="U106" s="146">
        <f t="shared" si="23"/>
        <v>0.5</v>
      </c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 t="s">
        <v>99</v>
      </c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</row>
    <row r="107" spans="1:60" outlineLevel="1" x14ac:dyDescent="0.25">
      <c r="A107" s="139">
        <v>96</v>
      </c>
      <c r="B107" s="139" t="s">
        <v>343</v>
      </c>
      <c r="C107" s="169" t="s">
        <v>344</v>
      </c>
      <c r="D107" s="145" t="s">
        <v>102</v>
      </c>
      <c r="E107" s="151">
        <v>5</v>
      </c>
      <c r="F107" s="153"/>
      <c r="G107" s="153"/>
      <c r="H107" s="153">
        <v>293.07</v>
      </c>
      <c r="I107" s="153">
        <f t="shared" si="18"/>
        <v>1465.35</v>
      </c>
      <c r="J107" s="153">
        <v>34.930000000000007</v>
      </c>
      <c r="K107" s="153">
        <f t="shared" si="19"/>
        <v>174.65</v>
      </c>
      <c r="L107" s="153">
        <v>21</v>
      </c>
      <c r="M107" s="153">
        <f t="shared" si="20"/>
        <v>0</v>
      </c>
      <c r="N107" s="146">
        <v>1E-4</v>
      </c>
      <c r="O107" s="146">
        <f t="shared" si="21"/>
        <v>5.0000000000000001E-4</v>
      </c>
      <c r="P107" s="146">
        <v>0</v>
      </c>
      <c r="Q107" s="146">
        <f t="shared" si="22"/>
        <v>0</v>
      </c>
      <c r="R107" s="146"/>
      <c r="S107" s="146"/>
      <c r="T107" s="147">
        <v>6.2E-2</v>
      </c>
      <c r="U107" s="146">
        <f t="shared" si="23"/>
        <v>0.31</v>
      </c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 t="s">
        <v>99</v>
      </c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outlineLevel="1" x14ac:dyDescent="0.25">
      <c r="A108" s="139">
        <v>97</v>
      </c>
      <c r="B108" s="139" t="s">
        <v>345</v>
      </c>
      <c r="C108" s="169" t="s">
        <v>346</v>
      </c>
      <c r="D108" s="145" t="s">
        <v>102</v>
      </c>
      <c r="E108" s="151">
        <v>2</v>
      </c>
      <c r="F108" s="153"/>
      <c r="G108" s="153"/>
      <c r="H108" s="153">
        <v>540.33000000000004</v>
      </c>
      <c r="I108" s="153">
        <f t="shared" si="18"/>
        <v>1080.6600000000001</v>
      </c>
      <c r="J108" s="153">
        <v>214.66999999999996</v>
      </c>
      <c r="K108" s="153">
        <f t="shared" si="19"/>
        <v>429.34</v>
      </c>
      <c r="L108" s="153">
        <v>21</v>
      </c>
      <c r="M108" s="153">
        <f t="shared" si="20"/>
        <v>0</v>
      </c>
      <c r="N108" s="146">
        <v>3.3E-4</v>
      </c>
      <c r="O108" s="146">
        <f t="shared" si="21"/>
        <v>6.6E-4</v>
      </c>
      <c r="P108" s="146">
        <v>0</v>
      </c>
      <c r="Q108" s="146">
        <f t="shared" si="22"/>
        <v>0</v>
      </c>
      <c r="R108" s="146"/>
      <c r="S108" s="146"/>
      <c r="T108" s="147">
        <v>0.38100000000000001</v>
      </c>
      <c r="U108" s="146">
        <f t="shared" si="23"/>
        <v>0.76</v>
      </c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 t="s">
        <v>99</v>
      </c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</row>
    <row r="109" spans="1:60" outlineLevel="1" x14ac:dyDescent="0.25">
      <c r="A109" s="139">
        <v>98</v>
      </c>
      <c r="B109" s="139" t="s">
        <v>347</v>
      </c>
      <c r="C109" s="169" t="s">
        <v>348</v>
      </c>
      <c r="D109" s="145" t="s">
        <v>102</v>
      </c>
      <c r="E109" s="151">
        <v>4</v>
      </c>
      <c r="F109" s="153"/>
      <c r="G109" s="153"/>
      <c r="H109" s="153">
        <v>540.33000000000004</v>
      </c>
      <c r="I109" s="153">
        <f t="shared" si="18"/>
        <v>2161.3200000000002</v>
      </c>
      <c r="J109" s="153">
        <v>314.66999999999996</v>
      </c>
      <c r="K109" s="153">
        <f t="shared" si="19"/>
        <v>1258.68</v>
      </c>
      <c r="L109" s="153">
        <v>21</v>
      </c>
      <c r="M109" s="153">
        <f t="shared" si="20"/>
        <v>0</v>
      </c>
      <c r="N109" s="146">
        <v>3.3E-4</v>
      </c>
      <c r="O109" s="146">
        <f t="shared" si="21"/>
        <v>1.32E-3</v>
      </c>
      <c r="P109" s="146">
        <v>0</v>
      </c>
      <c r="Q109" s="146">
        <f t="shared" si="22"/>
        <v>0</v>
      </c>
      <c r="R109" s="146"/>
      <c r="S109" s="146"/>
      <c r="T109" s="147">
        <v>0.38100000000000001</v>
      </c>
      <c r="U109" s="146">
        <f t="shared" si="23"/>
        <v>1.52</v>
      </c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 t="s">
        <v>99</v>
      </c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</row>
    <row r="110" spans="1:60" outlineLevel="1" x14ac:dyDescent="0.25">
      <c r="A110" s="139">
        <v>99</v>
      </c>
      <c r="B110" s="139" t="s">
        <v>151</v>
      </c>
      <c r="C110" s="169" t="s">
        <v>349</v>
      </c>
      <c r="D110" s="145" t="s">
        <v>102</v>
      </c>
      <c r="E110" s="151">
        <v>1</v>
      </c>
      <c r="F110" s="153"/>
      <c r="G110" s="153"/>
      <c r="H110" s="153">
        <v>1850</v>
      </c>
      <c r="I110" s="153">
        <f t="shared" si="18"/>
        <v>1850</v>
      </c>
      <c r="J110" s="153">
        <v>243.96000000000004</v>
      </c>
      <c r="K110" s="153">
        <f t="shared" si="19"/>
        <v>243.96</v>
      </c>
      <c r="L110" s="153">
        <v>21</v>
      </c>
      <c r="M110" s="153">
        <f t="shared" si="20"/>
        <v>0</v>
      </c>
      <c r="N110" s="146">
        <v>2.97E-3</v>
      </c>
      <c r="O110" s="146">
        <f t="shared" si="21"/>
        <v>2.97E-3</v>
      </c>
      <c r="P110" s="146">
        <v>0</v>
      </c>
      <c r="Q110" s="146">
        <f t="shared" si="22"/>
        <v>0</v>
      </c>
      <c r="R110" s="146"/>
      <c r="S110" s="146"/>
      <c r="T110" s="147">
        <v>0.433</v>
      </c>
      <c r="U110" s="146">
        <f t="shared" si="23"/>
        <v>0.43</v>
      </c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 t="s">
        <v>99</v>
      </c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</row>
    <row r="111" spans="1:60" outlineLevel="1" x14ac:dyDescent="0.25">
      <c r="A111" s="139">
        <v>100</v>
      </c>
      <c r="B111" s="139" t="s">
        <v>350</v>
      </c>
      <c r="C111" s="169" t="s">
        <v>351</v>
      </c>
      <c r="D111" s="145" t="s">
        <v>102</v>
      </c>
      <c r="E111" s="151">
        <v>9</v>
      </c>
      <c r="F111" s="153"/>
      <c r="G111" s="153"/>
      <c r="H111" s="153">
        <v>72.66</v>
      </c>
      <c r="I111" s="153">
        <f t="shared" si="18"/>
        <v>653.94000000000005</v>
      </c>
      <c r="J111" s="153">
        <v>169.84</v>
      </c>
      <c r="K111" s="153">
        <f t="shared" si="19"/>
        <v>1528.56</v>
      </c>
      <c r="L111" s="153">
        <v>21</v>
      </c>
      <c r="M111" s="153">
        <f t="shared" si="20"/>
        <v>0</v>
      </c>
      <c r="N111" s="146">
        <v>2.4000000000000001E-4</v>
      </c>
      <c r="O111" s="146">
        <f t="shared" si="21"/>
        <v>2.16E-3</v>
      </c>
      <c r="P111" s="146">
        <v>0</v>
      </c>
      <c r="Q111" s="146">
        <f t="shared" si="22"/>
        <v>0</v>
      </c>
      <c r="R111" s="146"/>
      <c r="S111" s="146"/>
      <c r="T111" s="147">
        <v>0.27800000000000002</v>
      </c>
      <c r="U111" s="146">
        <f t="shared" si="23"/>
        <v>2.5</v>
      </c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 t="s">
        <v>99</v>
      </c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outlineLevel="1" x14ac:dyDescent="0.25">
      <c r="A112" s="139">
        <v>101</v>
      </c>
      <c r="B112" s="139" t="s">
        <v>189</v>
      </c>
      <c r="C112" s="169" t="s">
        <v>190</v>
      </c>
      <c r="D112" s="145" t="s">
        <v>102</v>
      </c>
      <c r="E112" s="151">
        <v>1</v>
      </c>
      <c r="F112" s="153"/>
      <c r="G112" s="153"/>
      <c r="H112" s="153">
        <v>147.08000000000001</v>
      </c>
      <c r="I112" s="153">
        <f t="shared" si="18"/>
        <v>147.08000000000001</v>
      </c>
      <c r="J112" s="153">
        <v>141.41999999999999</v>
      </c>
      <c r="K112" s="153">
        <f t="shared" si="19"/>
        <v>141.41999999999999</v>
      </c>
      <c r="L112" s="153">
        <v>21</v>
      </c>
      <c r="M112" s="153">
        <f t="shared" si="20"/>
        <v>0</v>
      </c>
      <c r="N112" s="146">
        <v>5.1000000000000004E-4</v>
      </c>
      <c r="O112" s="146">
        <f t="shared" si="21"/>
        <v>5.1000000000000004E-4</v>
      </c>
      <c r="P112" s="146">
        <v>0</v>
      </c>
      <c r="Q112" s="146">
        <f t="shared" si="22"/>
        <v>0</v>
      </c>
      <c r="R112" s="146"/>
      <c r="S112" s="146"/>
      <c r="T112" s="147">
        <v>0.251</v>
      </c>
      <c r="U112" s="146">
        <f t="shared" si="23"/>
        <v>0.25</v>
      </c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 t="s">
        <v>99</v>
      </c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</row>
    <row r="113" spans="1:60" outlineLevel="1" x14ac:dyDescent="0.25">
      <c r="A113" s="139">
        <v>102</v>
      </c>
      <c r="B113" s="139" t="s">
        <v>352</v>
      </c>
      <c r="C113" s="169" t="s">
        <v>353</v>
      </c>
      <c r="D113" s="145" t="s">
        <v>102</v>
      </c>
      <c r="E113" s="151">
        <v>50</v>
      </c>
      <c r="F113" s="153"/>
      <c r="G113" s="153"/>
      <c r="H113" s="153">
        <v>78.849999999999994</v>
      </c>
      <c r="I113" s="153">
        <f t="shared" si="18"/>
        <v>3942.5</v>
      </c>
      <c r="J113" s="153">
        <v>193.65</v>
      </c>
      <c r="K113" s="153">
        <f t="shared" si="19"/>
        <v>9682.5</v>
      </c>
      <c r="L113" s="153">
        <v>21</v>
      </c>
      <c r="M113" s="153">
        <f t="shared" si="20"/>
        <v>0</v>
      </c>
      <c r="N113" s="146">
        <v>2.1000000000000001E-4</v>
      </c>
      <c r="O113" s="146">
        <f t="shared" si="21"/>
        <v>1.0500000000000001E-2</v>
      </c>
      <c r="P113" s="146">
        <v>3.5000000000000001E-3</v>
      </c>
      <c r="Q113" s="146">
        <f t="shared" si="22"/>
        <v>0.17499999999999999</v>
      </c>
      <c r="R113" s="146"/>
      <c r="S113" s="146"/>
      <c r="T113" s="147">
        <v>0.374</v>
      </c>
      <c r="U113" s="146">
        <f t="shared" si="23"/>
        <v>18.7</v>
      </c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 t="s">
        <v>99</v>
      </c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</row>
    <row r="114" spans="1:60" outlineLevel="1" x14ac:dyDescent="0.25">
      <c r="A114" s="139">
        <v>103</v>
      </c>
      <c r="B114" s="139" t="s">
        <v>354</v>
      </c>
      <c r="C114" s="169" t="s">
        <v>355</v>
      </c>
      <c r="D114" s="145" t="s">
        <v>112</v>
      </c>
      <c r="E114" s="151">
        <v>0.1</v>
      </c>
      <c r="F114" s="153"/>
      <c r="G114" s="153"/>
      <c r="H114" s="153">
        <v>0</v>
      </c>
      <c r="I114" s="153">
        <f t="shared" si="18"/>
        <v>0</v>
      </c>
      <c r="J114" s="153">
        <v>1239</v>
      </c>
      <c r="K114" s="153">
        <f t="shared" si="19"/>
        <v>123.9</v>
      </c>
      <c r="L114" s="153">
        <v>21</v>
      </c>
      <c r="M114" s="153">
        <f t="shared" si="20"/>
        <v>0</v>
      </c>
      <c r="N114" s="146">
        <v>0</v>
      </c>
      <c r="O114" s="146">
        <f t="shared" si="21"/>
        <v>0</v>
      </c>
      <c r="P114" s="146">
        <v>0</v>
      </c>
      <c r="Q114" s="146">
        <f t="shared" si="22"/>
        <v>0</v>
      </c>
      <c r="R114" s="146"/>
      <c r="S114" s="146"/>
      <c r="T114" s="147">
        <v>2.5750000000000002</v>
      </c>
      <c r="U114" s="146">
        <f t="shared" si="23"/>
        <v>0.26</v>
      </c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 t="s">
        <v>99</v>
      </c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</row>
    <row r="115" spans="1:60" outlineLevel="1" x14ac:dyDescent="0.25">
      <c r="A115" s="139">
        <v>104</v>
      </c>
      <c r="B115" s="139" t="s">
        <v>356</v>
      </c>
      <c r="C115" s="169" t="s">
        <v>357</v>
      </c>
      <c r="D115" s="145" t="s">
        <v>112</v>
      </c>
      <c r="E115" s="151">
        <v>0.1</v>
      </c>
      <c r="F115" s="153"/>
      <c r="G115" s="153"/>
      <c r="H115" s="153">
        <v>0</v>
      </c>
      <c r="I115" s="153">
        <f t="shared" si="18"/>
        <v>0</v>
      </c>
      <c r="J115" s="153">
        <v>1781</v>
      </c>
      <c r="K115" s="153">
        <f t="shared" si="19"/>
        <v>178.1</v>
      </c>
      <c r="L115" s="153">
        <v>21</v>
      </c>
      <c r="M115" s="153">
        <f t="shared" si="20"/>
        <v>0</v>
      </c>
      <c r="N115" s="146">
        <v>0</v>
      </c>
      <c r="O115" s="146">
        <f t="shared" si="21"/>
        <v>0</v>
      </c>
      <c r="P115" s="146">
        <v>0</v>
      </c>
      <c r="Q115" s="146">
        <f t="shared" si="22"/>
        <v>0</v>
      </c>
      <c r="R115" s="146"/>
      <c r="S115" s="146"/>
      <c r="T115" s="147">
        <v>1.355</v>
      </c>
      <c r="U115" s="146">
        <f t="shared" si="23"/>
        <v>0.14000000000000001</v>
      </c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 t="s">
        <v>99</v>
      </c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</row>
    <row r="116" spans="1:60" outlineLevel="1" x14ac:dyDescent="0.25">
      <c r="A116" s="139">
        <v>105</v>
      </c>
      <c r="B116" s="139" t="s">
        <v>358</v>
      </c>
      <c r="C116" s="169" t="s">
        <v>359</v>
      </c>
      <c r="D116" s="145" t="s">
        <v>112</v>
      </c>
      <c r="E116" s="151">
        <v>0.01</v>
      </c>
      <c r="F116" s="153"/>
      <c r="G116" s="153"/>
      <c r="H116" s="153">
        <v>0</v>
      </c>
      <c r="I116" s="153">
        <f t="shared" si="18"/>
        <v>0</v>
      </c>
      <c r="J116" s="153">
        <v>1239</v>
      </c>
      <c r="K116" s="153">
        <f t="shared" si="19"/>
        <v>12.39</v>
      </c>
      <c r="L116" s="153">
        <v>21</v>
      </c>
      <c r="M116" s="153">
        <f t="shared" si="20"/>
        <v>0</v>
      </c>
      <c r="N116" s="146">
        <v>0</v>
      </c>
      <c r="O116" s="146">
        <f t="shared" si="21"/>
        <v>0</v>
      </c>
      <c r="P116" s="146">
        <v>0</v>
      </c>
      <c r="Q116" s="146">
        <f t="shared" si="22"/>
        <v>0</v>
      </c>
      <c r="R116" s="146"/>
      <c r="S116" s="146"/>
      <c r="T116" s="147">
        <v>2.5750000000000002</v>
      </c>
      <c r="U116" s="146">
        <f t="shared" si="23"/>
        <v>0.03</v>
      </c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 t="s">
        <v>99</v>
      </c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</row>
    <row r="117" spans="1:60" outlineLevel="1" x14ac:dyDescent="0.25">
      <c r="A117" s="139">
        <v>106</v>
      </c>
      <c r="B117" s="139" t="s">
        <v>360</v>
      </c>
      <c r="C117" s="169" t="s">
        <v>204</v>
      </c>
      <c r="D117" s="145" t="s">
        <v>98</v>
      </c>
      <c r="E117" s="151">
        <v>40</v>
      </c>
      <c r="F117" s="153"/>
      <c r="G117" s="153"/>
      <c r="H117" s="153">
        <v>11.58</v>
      </c>
      <c r="I117" s="153">
        <f t="shared" si="18"/>
        <v>463.2</v>
      </c>
      <c r="J117" s="153">
        <v>49.02</v>
      </c>
      <c r="K117" s="153">
        <f t="shared" si="19"/>
        <v>1960.8</v>
      </c>
      <c r="L117" s="153">
        <v>21</v>
      </c>
      <c r="M117" s="153">
        <f t="shared" si="20"/>
        <v>0</v>
      </c>
      <c r="N117" s="146">
        <v>6.9999999999999994E-5</v>
      </c>
      <c r="O117" s="146">
        <f t="shared" si="21"/>
        <v>2.8E-3</v>
      </c>
      <c r="P117" s="146">
        <v>0</v>
      </c>
      <c r="Q117" s="146">
        <f t="shared" si="22"/>
        <v>0</v>
      </c>
      <c r="R117" s="146"/>
      <c r="S117" s="146"/>
      <c r="T117" s="147">
        <v>8.6999999999999994E-2</v>
      </c>
      <c r="U117" s="146">
        <f t="shared" si="23"/>
        <v>3.48</v>
      </c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 t="s">
        <v>99</v>
      </c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</row>
    <row r="118" spans="1:60" outlineLevel="1" x14ac:dyDescent="0.25">
      <c r="A118" s="139">
        <v>107</v>
      </c>
      <c r="B118" s="139" t="s">
        <v>363</v>
      </c>
      <c r="C118" s="169" t="s">
        <v>364</v>
      </c>
      <c r="D118" s="145" t="s">
        <v>98</v>
      </c>
      <c r="E118" s="151">
        <v>6</v>
      </c>
      <c r="F118" s="153"/>
      <c r="G118" s="153"/>
      <c r="H118" s="153">
        <v>233.5</v>
      </c>
      <c r="I118" s="153">
        <f t="shared" si="18"/>
        <v>1401</v>
      </c>
      <c r="J118" s="153">
        <v>100</v>
      </c>
      <c r="K118" s="153">
        <f t="shared" si="19"/>
        <v>600</v>
      </c>
      <c r="L118" s="153">
        <v>21</v>
      </c>
      <c r="M118" s="153">
        <f t="shared" si="20"/>
        <v>0</v>
      </c>
      <c r="N118" s="146">
        <v>6.7000000000000002E-4</v>
      </c>
      <c r="O118" s="146">
        <f t="shared" si="21"/>
        <v>4.0200000000000001E-3</v>
      </c>
      <c r="P118" s="146">
        <v>0</v>
      </c>
      <c r="Q118" s="146">
        <f t="shared" si="22"/>
        <v>0</v>
      </c>
      <c r="R118" s="146"/>
      <c r="S118" s="146"/>
      <c r="T118" s="147">
        <v>0</v>
      </c>
      <c r="U118" s="146">
        <f t="shared" si="23"/>
        <v>0</v>
      </c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 t="s">
        <v>107</v>
      </c>
      <c r="AF118" s="138"/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</row>
    <row r="119" spans="1:60" outlineLevel="1" x14ac:dyDescent="0.25">
      <c r="A119" s="139">
        <v>108</v>
      </c>
      <c r="B119" s="139" t="s">
        <v>365</v>
      </c>
      <c r="C119" s="169" t="s">
        <v>366</v>
      </c>
      <c r="D119" s="145" t="s">
        <v>98</v>
      </c>
      <c r="E119" s="151">
        <v>16</v>
      </c>
      <c r="F119" s="153"/>
      <c r="G119" s="153"/>
      <c r="H119" s="153">
        <v>256.5</v>
      </c>
      <c r="I119" s="153">
        <f t="shared" si="18"/>
        <v>4104</v>
      </c>
      <c r="J119" s="153">
        <v>100</v>
      </c>
      <c r="K119" s="153">
        <f t="shared" si="19"/>
        <v>1600</v>
      </c>
      <c r="L119" s="153">
        <v>21</v>
      </c>
      <c r="M119" s="153">
        <f t="shared" si="20"/>
        <v>0</v>
      </c>
      <c r="N119" s="146">
        <v>8.0000000000000004E-4</v>
      </c>
      <c r="O119" s="146">
        <f t="shared" si="21"/>
        <v>1.2800000000000001E-2</v>
      </c>
      <c r="P119" s="146">
        <v>0</v>
      </c>
      <c r="Q119" s="146">
        <f t="shared" si="22"/>
        <v>0</v>
      </c>
      <c r="R119" s="146"/>
      <c r="S119" s="146"/>
      <c r="T119" s="147">
        <v>0</v>
      </c>
      <c r="U119" s="146">
        <f t="shared" si="23"/>
        <v>0</v>
      </c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 t="s">
        <v>107</v>
      </c>
      <c r="AF119" s="138"/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</row>
    <row r="120" spans="1:60" outlineLevel="1" x14ac:dyDescent="0.25">
      <c r="A120" s="139">
        <v>109</v>
      </c>
      <c r="B120" s="139" t="s">
        <v>469</v>
      </c>
      <c r="C120" s="169" t="s">
        <v>470</v>
      </c>
      <c r="D120" s="145" t="s">
        <v>98</v>
      </c>
      <c r="E120" s="151">
        <v>14</v>
      </c>
      <c r="F120" s="153"/>
      <c r="G120" s="153"/>
      <c r="H120" s="153">
        <v>460.5</v>
      </c>
      <c r="I120" s="153">
        <f t="shared" si="18"/>
        <v>6447</v>
      </c>
      <c r="J120" s="153">
        <v>0</v>
      </c>
      <c r="K120" s="153">
        <f t="shared" si="19"/>
        <v>0</v>
      </c>
      <c r="L120" s="153">
        <v>21</v>
      </c>
      <c r="M120" s="153">
        <f t="shared" si="20"/>
        <v>0</v>
      </c>
      <c r="N120" s="146">
        <v>1.23E-3</v>
      </c>
      <c r="O120" s="146">
        <f t="shared" si="21"/>
        <v>1.7219999999999999E-2</v>
      </c>
      <c r="P120" s="146">
        <v>0</v>
      </c>
      <c r="Q120" s="146">
        <f t="shared" si="22"/>
        <v>0</v>
      </c>
      <c r="R120" s="146"/>
      <c r="S120" s="146"/>
      <c r="T120" s="147">
        <v>0</v>
      </c>
      <c r="U120" s="146">
        <f t="shared" si="23"/>
        <v>0</v>
      </c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 t="s">
        <v>107</v>
      </c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</row>
    <row r="121" spans="1:60" outlineLevel="1" x14ac:dyDescent="0.25">
      <c r="A121" s="139">
        <v>110</v>
      </c>
      <c r="B121" s="139" t="s">
        <v>367</v>
      </c>
      <c r="C121" s="169" t="s">
        <v>368</v>
      </c>
      <c r="D121" s="145" t="s">
        <v>369</v>
      </c>
      <c r="E121" s="151">
        <v>2</v>
      </c>
      <c r="F121" s="153"/>
      <c r="G121" s="153"/>
      <c r="H121" s="153">
        <v>456</v>
      </c>
      <c r="I121" s="153">
        <f t="shared" si="18"/>
        <v>912</v>
      </c>
      <c r="J121" s="153">
        <v>200</v>
      </c>
      <c r="K121" s="153">
        <f t="shared" si="19"/>
        <v>400</v>
      </c>
      <c r="L121" s="153">
        <v>21</v>
      </c>
      <c r="M121" s="153">
        <f t="shared" si="20"/>
        <v>0</v>
      </c>
      <c r="N121" s="146">
        <v>1.4400000000000001E-3</v>
      </c>
      <c r="O121" s="146">
        <f t="shared" si="21"/>
        <v>2.8800000000000002E-3</v>
      </c>
      <c r="P121" s="146">
        <v>0</v>
      </c>
      <c r="Q121" s="146">
        <f t="shared" si="22"/>
        <v>0</v>
      </c>
      <c r="R121" s="146"/>
      <c r="S121" s="146"/>
      <c r="T121" s="147">
        <v>0</v>
      </c>
      <c r="U121" s="146">
        <f t="shared" si="23"/>
        <v>0</v>
      </c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 t="s">
        <v>107</v>
      </c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</row>
    <row r="122" spans="1:60" outlineLevel="1" x14ac:dyDescent="0.25">
      <c r="A122" s="139">
        <v>111</v>
      </c>
      <c r="B122" s="139" t="s">
        <v>370</v>
      </c>
      <c r="C122" s="169" t="s">
        <v>371</v>
      </c>
      <c r="D122" s="145" t="s">
        <v>369</v>
      </c>
      <c r="E122" s="151">
        <v>30</v>
      </c>
      <c r="F122" s="153"/>
      <c r="G122" s="153"/>
      <c r="H122" s="153">
        <v>0</v>
      </c>
      <c r="I122" s="153">
        <f t="shared" si="18"/>
        <v>0</v>
      </c>
      <c r="J122" s="153">
        <v>98.7</v>
      </c>
      <c r="K122" s="153">
        <f t="shared" si="19"/>
        <v>2961</v>
      </c>
      <c r="L122" s="153">
        <v>21</v>
      </c>
      <c r="M122" s="153">
        <f t="shared" si="20"/>
        <v>0</v>
      </c>
      <c r="N122" s="146">
        <v>0</v>
      </c>
      <c r="O122" s="146">
        <f t="shared" si="21"/>
        <v>0</v>
      </c>
      <c r="P122" s="146">
        <v>2.0999999999999999E-3</v>
      </c>
      <c r="Q122" s="146">
        <f t="shared" si="22"/>
        <v>6.3E-2</v>
      </c>
      <c r="R122" s="146"/>
      <c r="S122" s="146"/>
      <c r="T122" s="147">
        <v>0.2</v>
      </c>
      <c r="U122" s="146">
        <f t="shared" si="23"/>
        <v>6</v>
      </c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 t="s">
        <v>99</v>
      </c>
      <c r="AF122" s="138"/>
      <c r="AG122" s="138"/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</row>
    <row r="123" spans="1:60" outlineLevel="1" x14ac:dyDescent="0.25">
      <c r="A123" s="139">
        <v>112</v>
      </c>
      <c r="B123" s="139" t="s">
        <v>372</v>
      </c>
      <c r="C123" s="169" t="s">
        <v>373</v>
      </c>
      <c r="D123" s="145" t="s">
        <v>112</v>
      </c>
      <c r="E123" s="151">
        <v>3.5999999999999997E-2</v>
      </c>
      <c r="F123" s="153"/>
      <c r="G123" s="153"/>
      <c r="H123" s="153">
        <v>0</v>
      </c>
      <c r="I123" s="153">
        <f t="shared" si="18"/>
        <v>0</v>
      </c>
      <c r="J123" s="153">
        <v>1060</v>
      </c>
      <c r="K123" s="153">
        <f t="shared" si="19"/>
        <v>38.159999999999997</v>
      </c>
      <c r="L123" s="153">
        <v>21</v>
      </c>
      <c r="M123" s="153">
        <f t="shared" si="20"/>
        <v>0</v>
      </c>
      <c r="N123" s="146">
        <v>0</v>
      </c>
      <c r="O123" s="146">
        <f t="shared" si="21"/>
        <v>0</v>
      </c>
      <c r="P123" s="146">
        <v>0</v>
      </c>
      <c r="Q123" s="146">
        <f t="shared" si="22"/>
        <v>0</v>
      </c>
      <c r="R123" s="146"/>
      <c r="S123" s="146"/>
      <c r="T123" s="147">
        <v>1.74</v>
      </c>
      <c r="U123" s="146">
        <f t="shared" si="23"/>
        <v>0.06</v>
      </c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 t="s">
        <v>99</v>
      </c>
      <c r="AF123" s="138"/>
      <c r="AG123" s="138"/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</row>
    <row r="124" spans="1:60" outlineLevel="1" x14ac:dyDescent="0.25">
      <c r="A124" s="139">
        <v>113</v>
      </c>
      <c r="B124" s="139" t="s">
        <v>216</v>
      </c>
      <c r="C124" s="169" t="s">
        <v>217</v>
      </c>
      <c r="D124" s="145" t="s">
        <v>215</v>
      </c>
      <c r="E124" s="151">
        <v>1</v>
      </c>
      <c r="F124" s="153"/>
      <c r="G124" s="153"/>
      <c r="H124" s="153">
        <v>0</v>
      </c>
      <c r="I124" s="153">
        <f t="shared" si="18"/>
        <v>0</v>
      </c>
      <c r="J124" s="153">
        <v>8000</v>
      </c>
      <c r="K124" s="153">
        <f t="shared" si="19"/>
        <v>8000</v>
      </c>
      <c r="L124" s="153">
        <v>21</v>
      </c>
      <c r="M124" s="153">
        <f t="shared" si="20"/>
        <v>0</v>
      </c>
      <c r="N124" s="146">
        <v>0</v>
      </c>
      <c r="O124" s="146">
        <f t="shared" si="21"/>
        <v>0</v>
      </c>
      <c r="P124" s="146">
        <v>0</v>
      </c>
      <c r="Q124" s="146">
        <f t="shared" si="22"/>
        <v>0</v>
      </c>
      <c r="R124" s="146"/>
      <c r="S124" s="146"/>
      <c r="T124" s="147">
        <v>0</v>
      </c>
      <c r="U124" s="146">
        <f t="shared" si="23"/>
        <v>0</v>
      </c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 t="s">
        <v>99</v>
      </c>
      <c r="AF124" s="138"/>
      <c r="AG124" s="138"/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</row>
    <row r="125" spans="1:60" outlineLevel="1" x14ac:dyDescent="0.25">
      <c r="A125" s="139">
        <v>114</v>
      </c>
      <c r="B125" s="139" t="s">
        <v>213</v>
      </c>
      <c r="C125" s="169" t="s">
        <v>214</v>
      </c>
      <c r="D125" s="145" t="s">
        <v>215</v>
      </c>
      <c r="E125" s="151">
        <v>1</v>
      </c>
      <c r="F125" s="153"/>
      <c r="G125" s="153"/>
      <c r="H125" s="153">
        <v>0</v>
      </c>
      <c r="I125" s="153">
        <f t="shared" ref="I125:I136" si="24">ROUND(E125*H125,2)</f>
        <v>0</v>
      </c>
      <c r="J125" s="153">
        <v>5000</v>
      </c>
      <c r="K125" s="153">
        <f t="shared" ref="K125:K136" si="25">ROUND(E125*J125,2)</f>
        <v>5000</v>
      </c>
      <c r="L125" s="153">
        <v>21</v>
      </c>
      <c r="M125" s="153">
        <f t="shared" ref="M125:M136" si="26">G125*(1+L125/100)</f>
        <v>0</v>
      </c>
      <c r="N125" s="146">
        <v>0</v>
      </c>
      <c r="O125" s="146">
        <f t="shared" ref="O125:O136" si="27">ROUND(E125*N125,5)</f>
        <v>0</v>
      </c>
      <c r="P125" s="146">
        <v>0</v>
      </c>
      <c r="Q125" s="146">
        <f t="shared" ref="Q125:Q136" si="28">ROUND(E125*P125,5)</f>
        <v>0</v>
      </c>
      <c r="R125" s="146"/>
      <c r="S125" s="146"/>
      <c r="T125" s="147">
        <v>0</v>
      </c>
      <c r="U125" s="146">
        <f t="shared" ref="U125:U136" si="29">ROUND(E125*T125,2)</f>
        <v>0</v>
      </c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 t="s">
        <v>99</v>
      </c>
      <c r="AF125" s="138"/>
      <c r="AG125" s="138"/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</row>
    <row r="126" spans="1:60" outlineLevel="1" x14ac:dyDescent="0.25">
      <c r="A126" s="139">
        <v>115</v>
      </c>
      <c r="B126" s="139" t="s">
        <v>374</v>
      </c>
      <c r="C126" s="169" t="s">
        <v>375</v>
      </c>
      <c r="D126" s="145" t="s">
        <v>102</v>
      </c>
      <c r="E126" s="151">
        <v>1</v>
      </c>
      <c r="F126" s="153"/>
      <c r="G126" s="153"/>
      <c r="H126" s="153">
        <v>0</v>
      </c>
      <c r="I126" s="153">
        <f t="shared" si="24"/>
        <v>0</v>
      </c>
      <c r="J126" s="153">
        <v>7000</v>
      </c>
      <c r="K126" s="153">
        <f t="shared" si="25"/>
        <v>7000</v>
      </c>
      <c r="L126" s="153">
        <v>21</v>
      </c>
      <c r="M126" s="153">
        <f t="shared" si="26"/>
        <v>0</v>
      </c>
      <c r="N126" s="146">
        <v>0</v>
      </c>
      <c r="O126" s="146">
        <f t="shared" si="27"/>
        <v>0</v>
      </c>
      <c r="P126" s="146">
        <v>0</v>
      </c>
      <c r="Q126" s="146">
        <f t="shared" si="28"/>
        <v>0</v>
      </c>
      <c r="R126" s="146"/>
      <c r="S126" s="146"/>
      <c r="T126" s="147">
        <v>0</v>
      </c>
      <c r="U126" s="146">
        <f t="shared" si="29"/>
        <v>0</v>
      </c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 t="s">
        <v>99</v>
      </c>
      <c r="AF126" s="138"/>
      <c r="AG126" s="138"/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</row>
    <row r="127" spans="1:60" outlineLevel="1" x14ac:dyDescent="0.25">
      <c r="A127" s="139">
        <v>116</v>
      </c>
      <c r="B127" s="139" t="s">
        <v>376</v>
      </c>
      <c r="C127" s="169" t="s">
        <v>377</v>
      </c>
      <c r="D127" s="145" t="s">
        <v>102</v>
      </c>
      <c r="E127" s="151">
        <v>2</v>
      </c>
      <c r="F127" s="153"/>
      <c r="G127" s="153"/>
      <c r="H127" s="153">
        <v>0</v>
      </c>
      <c r="I127" s="153">
        <f t="shared" si="24"/>
        <v>0</v>
      </c>
      <c r="J127" s="153">
        <v>10000</v>
      </c>
      <c r="K127" s="153">
        <f t="shared" si="25"/>
        <v>20000</v>
      </c>
      <c r="L127" s="153">
        <v>21</v>
      </c>
      <c r="M127" s="153">
        <f t="shared" si="26"/>
        <v>0</v>
      </c>
      <c r="N127" s="146">
        <v>0</v>
      </c>
      <c r="O127" s="146">
        <f t="shared" si="27"/>
        <v>0</v>
      </c>
      <c r="P127" s="146">
        <v>0</v>
      </c>
      <c r="Q127" s="146">
        <f t="shared" si="28"/>
        <v>0</v>
      </c>
      <c r="R127" s="146"/>
      <c r="S127" s="146"/>
      <c r="T127" s="147">
        <v>0</v>
      </c>
      <c r="U127" s="146">
        <f t="shared" si="29"/>
        <v>0</v>
      </c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 t="s">
        <v>99</v>
      </c>
      <c r="AF127" s="138"/>
      <c r="AG127" s="138"/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</row>
    <row r="128" spans="1:60" outlineLevel="1" x14ac:dyDescent="0.25">
      <c r="A128" s="139">
        <v>117</v>
      </c>
      <c r="B128" s="139" t="s">
        <v>378</v>
      </c>
      <c r="C128" s="169" t="s">
        <v>379</v>
      </c>
      <c r="D128" s="145" t="s">
        <v>215</v>
      </c>
      <c r="E128" s="151">
        <v>2</v>
      </c>
      <c r="F128" s="153"/>
      <c r="G128" s="153"/>
      <c r="H128" s="153">
        <v>0</v>
      </c>
      <c r="I128" s="153">
        <f t="shared" si="24"/>
        <v>0</v>
      </c>
      <c r="J128" s="153">
        <v>240.5</v>
      </c>
      <c r="K128" s="153">
        <f t="shared" si="25"/>
        <v>481</v>
      </c>
      <c r="L128" s="153">
        <v>21</v>
      </c>
      <c r="M128" s="153">
        <f t="shared" si="26"/>
        <v>0</v>
      </c>
      <c r="N128" s="146">
        <v>0</v>
      </c>
      <c r="O128" s="146">
        <f t="shared" si="27"/>
        <v>0</v>
      </c>
      <c r="P128" s="146">
        <v>0</v>
      </c>
      <c r="Q128" s="146">
        <f t="shared" si="28"/>
        <v>0</v>
      </c>
      <c r="R128" s="146"/>
      <c r="S128" s="146"/>
      <c r="T128" s="147">
        <v>0.42599999999999999</v>
      </c>
      <c r="U128" s="146">
        <f t="shared" si="29"/>
        <v>0.85</v>
      </c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 t="s">
        <v>99</v>
      </c>
      <c r="AF128" s="138"/>
      <c r="AG128" s="138"/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</row>
    <row r="129" spans="1:60" outlineLevel="1" x14ac:dyDescent="0.25">
      <c r="A129" s="139">
        <v>118</v>
      </c>
      <c r="B129" s="139" t="s">
        <v>380</v>
      </c>
      <c r="C129" s="169" t="s">
        <v>381</v>
      </c>
      <c r="D129" s="145" t="s">
        <v>254</v>
      </c>
      <c r="E129" s="151">
        <v>24</v>
      </c>
      <c r="F129" s="153"/>
      <c r="G129" s="153"/>
      <c r="H129" s="153">
        <v>0</v>
      </c>
      <c r="I129" s="153">
        <f t="shared" si="24"/>
        <v>0</v>
      </c>
      <c r="J129" s="153">
        <v>800</v>
      </c>
      <c r="K129" s="153">
        <f t="shared" si="25"/>
        <v>19200</v>
      </c>
      <c r="L129" s="153">
        <v>21</v>
      </c>
      <c r="M129" s="153">
        <f t="shared" si="26"/>
        <v>0</v>
      </c>
      <c r="N129" s="146">
        <v>0</v>
      </c>
      <c r="O129" s="146">
        <f t="shared" si="27"/>
        <v>0</v>
      </c>
      <c r="P129" s="146">
        <v>0</v>
      </c>
      <c r="Q129" s="146">
        <f t="shared" si="28"/>
        <v>0</v>
      </c>
      <c r="R129" s="146"/>
      <c r="S129" s="146"/>
      <c r="T129" s="147">
        <v>0</v>
      </c>
      <c r="U129" s="146">
        <f t="shared" si="29"/>
        <v>0</v>
      </c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 t="s">
        <v>99</v>
      </c>
      <c r="AF129" s="138"/>
      <c r="AG129" s="138"/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</row>
    <row r="130" spans="1:60" outlineLevel="1" x14ac:dyDescent="0.25">
      <c r="A130" s="139">
        <v>119</v>
      </c>
      <c r="B130" s="139" t="s">
        <v>382</v>
      </c>
      <c r="C130" s="169" t="s">
        <v>383</v>
      </c>
      <c r="D130" s="145" t="s">
        <v>384</v>
      </c>
      <c r="E130" s="151">
        <v>10</v>
      </c>
      <c r="F130" s="153"/>
      <c r="G130" s="153"/>
      <c r="H130" s="153">
        <v>120</v>
      </c>
      <c r="I130" s="153">
        <f t="shared" si="24"/>
        <v>1200</v>
      </c>
      <c r="J130" s="153">
        <v>0</v>
      </c>
      <c r="K130" s="153">
        <f t="shared" si="25"/>
        <v>0</v>
      </c>
      <c r="L130" s="153">
        <v>21</v>
      </c>
      <c r="M130" s="153">
        <f t="shared" si="26"/>
        <v>0</v>
      </c>
      <c r="N130" s="146">
        <v>1.8000000000000001E-4</v>
      </c>
      <c r="O130" s="146">
        <f t="shared" si="27"/>
        <v>1.8E-3</v>
      </c>
      <c r="P130" s="146">
        <v>0</v>
      </c>
      <c r="Q130" s="146">
        <f t="shared" si="28"/>
        <v>0</v>
      </c>
      <c r="R130" s="146"/>
      <c r="S130" s="146"/>
      <c r="T130" s="147">
        <v>0</v>
      </c>
      <c r="U130" s="146">
        <f t="shared" si="29"/>
        <v>0</v>
      </c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 t="s">
        <v>107</v>
      </c>
      <c r="AF130" s="138"/>
      <c r="AG130" s="138"/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</row>
    <row r="131" spans="1:60" outlineLevel="1" x14ac:dyDescent="0.25">
      <c r="A131" s="139">
        <v>120</v>
      </c>
      <c r="B131" s="139" t="s">
        <v>224</v>
      </c>
      <c r="C131" s="169" t="s">
        <v>225</v>
      </c>
      <c r="D131" s="145" t="s">
        <v>112</v>
      </c>
      <c r="E131" s="151">
        <v>5</v>
      </c>
      <c r="F131" s="153"/>
      <c r="G131" s="153"/>
      <c r="H131" s="153">
        <v>0</v>
      </c>
      <c r="I131" s="153">
        <f t="shared" si="24"/>
        <v>0</v>
      </c>
      <c r="J131" s="153">
        <v>484.5</v>
      </c>
      <c r="K131" s="153">
        <f t="shared" si="25"/>
        <v>2422.5</v>
      </c>
      <c r="L131" s="153">
        <v>21</v>
      </c>
      <c r="M131" s="153">
        <f t="shared" si="26"/>
        <v>0</v>
      </c>
      <c r="N131" s="146">
        <v>0</v>
      </c>
      <c r="O131" s="146">
        <f t="shared" si="27"/>
        <v>0</v>
      </c>
      <c r="P131" s="146">
        <v>0</v>
      </c>
      <c r="Q131" s="146">
        <f t="shared" si="28"/>
        <v>0</v>
      </c>
      <c r="R131" s="146"/>
      <c r="S131" s="146"/>
      <c r="T131" s="147">
        <v>0.72599999999999998</v>
      </c>
      <c r="U131" s="146">
        <f t="shared" si="29"/>
        <v>3.63</v>
      </c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 t="s">
        <v>99</v>
      </c>
      <c r="AF131" s="138"/>
      <c r="AG131" s="138"/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</row>
    <row r="132" spans="1:60" outlineLevel="1" x14ac:dyDescent="0.25">
      <c r="A132" s="139">
        <v>121</v>
      </c>
      <c r="B132" s="139" t="s">
        <v>226</v>
      </c>
      <c r="C132" s="169" t="s">
        <v>227</v>
      </c>
      <c r="D132" s="145" t="s">
        <v>112</v>
      </c>
      <c r="E132" s="151">
        <v>5</v>
      </c>
      <c r="F132" s="153"/>
      <c r="G132" s="153"/>
      <c r="H132" s="153">
        <v>0</v>
      </c>
      <c r="I132" s="153">
        <f t="shared" si="24"/>
        <v>0</v>
      </c>
      <c r="J132" s="153">
        <v>271.5</v>
      </c>
      <c r="K132" s="153">
        <f t="shared" si="25"/>
        <v>1357.5</v>
      </c>
      <c r="L132" s="153">
        <v>21</v>
      </c>
      <c r="M132" s="153">
        <f t="shared" si="26"/>
        <v>0</v>
      </c>
      <c r="N132" s="146">
        <v>0</v>
      </c>
      <c r="O132" s="146">
        <f t="shared" si="27"/>
        <v>0</v>
      </c>
      <c r="P132" s="146">
        <v>0</v>
      </c>
      <c r="Q132" s="146">
        <f t="shared" si="28"/>
        <v>0</v>
      </c>
      <c r="R132" s="146"/>
      <c r="S132" s="146"/>
      <c r="T132" s="147">
        <v>0.49</v>
      </c>
      <c r="U132" s="146">
        <f t="shared" si="29"/>
        <v>2.4500000000000002</v>
      </c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 t="s">
        <v>99</v>
      </c>
      <c r="AF132" s="138"/>
      <c r="AG132" s="138"/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</row>
    <row r="133" spans="1:60" outlineLevel="1" x14ac:dyDescent="0.25">
      <c r="A133" s="139">
        <v>122</v>
      </c>
      <c r="B133" s="139" t="s">
        <v>228</v>
      </c>
      <c r="C133" s="169" t="s">
        <v>229</v>
      </c>
      <c r="D133" s="145" t="s">
        <v>112</v>
      </c>
      <c r="E133" s="151">
        <v>5</v>
      </c>
      <c r="F133" s="153"/>
      <c r="G133" s="153"/>
      <c r="H133" s="153">
        <v>0</v>
      </c>
      <c r="I133" s="153">
        <f t="shared" si="24"/>
        <v>0</v>
      </c>
      <c r="J133" s="153">
        <v>25</v>
      </c>
      <c r="K133" s="153">
        <f t="shared" si="25"/>
        <v>125</v>
      </c>
      <c r="L133" s="153">
        <v>21</v>
      </c>
      <c r="M133" s="153">
        <f t="shared" si="26"/>
        <v>0</v>
      </c>
      <c r="N133" s="146">
        <v>0</v>
      </c>
      <c r="O133" s="146">
        <f t="shared" si="27"/>
        <v>0</v>
      </c>
      <c r="P133" s="146">
        <v>0</v>
      </c>
      <c r="Q133" s="146">
        <f t="shared" si="28"/>
        <v>0</v>
      </c>
      <c r="R133" s="146"/>
      <c r="S133" s="146"/>
      <c r="T133" s="147">
        <v>0</v>
      </c>
      <c r="U133" s="146">
        <f t="shared" si="29"/>
        <v>0</v>
      </c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 t="s">
        <v>99</v>
      </c>
      <c r="AF133" s="138"/>
      <c r="AG133" s="138"/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</row>
    <row r="134" spans="1:60" outlineLevel="1" x14ac:dyDescent="0.25">
      <c r="A134" s="139">
        <v>123</v>
      </c>
      <c r="B134" s="139" t="s">
        <v>230</v>
      </c>
      <c r="C134" s="169" t="s">
        <v>231</v>
      </c>
      <c r="D134" s="145" t="s">
        <v>112</v>
      </c>
      <c r="E134" s="151">
        <v>5</v>
      </c>
      <c r="F134" s="153"/>
      <c r="G134" s="153"/>
      <c r="H134" s="153">
        <v>0</v>
      </c>
      <c r="I134" s="153">
        <f t="shared" si="24"/>
        <v>0</v>
      </c>
      <c r="J134" s="153">
        <v>383.5</v>
      </c>
      <c r="K134" s="153">
        <f t="shared" si="25"/>
        <v>1917.5</v>
      </c>
      <c r="L134" s="153">
        <v>21</v>
      </c>
      <c r="M134" s="153">
        <f t="shared" si="26"/>
        <v>0</v>
      </c>
      <c r="N134" s="146">
        <v>0</v>
      </c>
      <c r="O134" s="146">
        <f t="shared" si="27"/>
        <v>0</v>
      </c>
      <c r="P134" s="146">
        <v>0</v>
      </c>
      <c r="Q134" s="146">
        <f t="shared" si="28"/>
        <v>0</v>
      </c>
      <c r="R134" s="146"/>
      <c r="S134" s="146"/>
      <c r="T134" s="147">
        <v>0.94199999999999995</v>
      </c>
      <c r="U134" s="146">
        <f t="shared" si="29"/>
        <v>4.71</v>
      </c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 t="s">
        <v>99</v>
      </c>
      <c r="AF134" s="138"/>
      <c r="AG134" s="138"/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</row>
    <row r="135" spans="1:60" outlineLevel="1" x14ac:dyDescent="0.25">
      <c r="A135" s="139">
        <v>124</v>
      </c>
      <c r="B135" s="139" t="s">
        <v>232</v>
      </c>
      <c r="C135" s="169" t="s">
        <v>233</v>
      </c>
      <c r="D135" s="145" t="s">
        <v>112</v>
      </c>
      <c r="E135" s="151">
        <v>5</v>
      </c>
      <c r="F135" s="153"/>
      <c r="G135" s="153"/>
      <c r="H135" s="153">
        <v>0</v>
      </c>
      <c r="I135" s="153">
        <f t="shared" si="24"/>
        <v>0</v>
      </c>
      <c r="J135" s="153">
        <v>42.7</v>
      </c>
      <c r="K135" s="153">
        <f t="shared" si="25"/>
        <v>213.5</v>
      </c>
      <c r="L135" s="153">
        <v>21</v>
      </c>
      <c r="M135" s="153">
        <f t="shared" si="26"/>
        <v>0</v>
      </c>
      <c r="N135" s="146">
        <v>0</v>
      </c>
      <c r="O135" s="146">
        <f t="shared" si="27"/>
        <v>0</v>
      </c>
      <c r="P135" s="146">
        <v>0</v>
      </c>
      <c r="Q135" s="146">
        <f t="shared" si="28"/>
        <v>0</v>
      </c>
      <c r="R135" s="146"/>
      <c r="S135" s="146"/>
      <c r="T135" s="147">
        <v>0.105</v>
      </c>
      <c r="U135" s="146">
        <f t="shared" si="29"/>
        <v>0.53</v>
      </c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 t="s">
        <v>99</v>
      </c>
      <c r="AF135" s="138"/>
      <c r="AG135" s="138"/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</row>
    <row r="136" spans="1:60" outlineLevel="1" x14ac:dyDescent="0.25">
      <c r="A136" s="139">
        <v>125</v>
      </c>
      <c r="B136" s="139" t="s">
        <v>234</v>
      </c>
      <c r="C136" s="169" t="s">
        <v>235</v>
      </c>
      <c r="D136" s="145" t="s">
        <v>112</v>
      </c>
      <c r="E136" s="151">
        <v>5</v>
      </c>
      <c r="F136" s="153"/>
      <c r="G136" s="153"/>
      <c r="H136" s="153">
        <v>0</v>
      </c>
      <c r="I136" s="153">
        <f t="shared" si="24"/>
        <v>0</v>
      </c>
      <c r="J136" s="153">
        <v>1725</v>
      </c>
      <c r="K136" s="153">
        <f t="shared" si="25"/>
        <v>8625</v>
      </c>
      <c r="L136" s="153">
        <v>21</v>
      </c>
      <c r="M136" s="153">
        <f t="shared" si="26"/>
        <v>0</v>
      </c>
      <c r="N136" s="146">
        <v>0</v>
      </c>
      <c r="O136" s="146">
        <f t="shared" si="27"/>
        <v>0</v>
      </c>
      <c r="P136" s="146">
        <v>0</v>
      </c>
      <c r="Q136" s="146">
        <f t="shared" si="28"/>
        <v>0</v>
      </c>
      <c r="R136" s="146"/>
      <c r="S136" s="146"/>
      <c r="T136" s="147">
        <v>0</v>
      </c>
      <c r="U136" s="146">
        <f t="shared" si="29"/>
        <v>0</v>
      </c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8" t="s">
        <v>99</v>
      </c>
      <c r="AF136" s="138"/>
      <c r="AG136" s="138"/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</row>
    <row r="137" spans="1:60" x14ac:dyDescent="0.25">
      <c r="A137" s="140" t="s">
        <v>94</v>
      </c>
      <c r="B137" s="140" t="s">
        <v>65</v>
      </c>
      <c r="C137" s="170" t="s">
        <v>66</v>
      </c>
      <c r="D137" s="148"/>
      <c r="E137" s="152"/>
      <c r="F137" s="154"/>
      <c r="G137" s="154"/>
      <c r="H137" s="154"/>
      <c r="I137" s="154">
        <f>SUM(I138:I171)</f>
        <v>241044.5</v>
      </c>
      <c r="J137" s="154"/>
      <c r="K137" s="154">
        <f>SUM(K138:K171)</f>
        <v>99945.07</v>
      </c>
      <c r="L137" s="154"/>
      <c r="M137" s="154">
        <f>SUM(M138:M171)</f>
        <v>0</v>
      </c>
      <c r="N137" s="149"/>
      <c r="O137" s="149">
        <f>SUM(O138:O171)</f>
        <v>0.87026999999999999</v>
      </c>
      <c r="P137" s="149"/>
      <c r="Q137" s="149">
        <f>SUM(Q138:Q171)</f>
        <v>1.7121499999999998</v>
      </c>
      <c r="R137" s="149"/>
      <c r="S137" s="149"/>
      <c r="T137" s="150"/>
      <c r="U137" s="149">
        <f>SUM(U138:U171)</f>
        <v>122.35999999999999</v>
      </c>
      <c r="AE137" t="s">
        <v>95</v>
      </c>
    </row>
    <row r="138" spans="1:60" outlineLevel="1" x14ac:dyDescent="0.25">
      <c r="A138" s="139">
        <v>126</v>
      </c>
      <c r="B138" s="139" t="s">
        <v>471</v>
      </c>
      <c r="C138" s="169" t="s">
        <v>472</v>
      </c>
      <c r="D138" s="145" t="s">
        <v>102</v>
      </c>
      <c r="E138" s="151">
        <v>11</v>
      </c>
      <c r="F138" s="153"/>
      <c r="G138" s="153"/>
      <c r="H138" s="153">
        <v>4198</v>
      </c>
      <c r="I138" s="153">
        <f t="shared" ref="I138:I171" si="30">ROUND(E138*H138,2)</f>
        <v>46178</v>
      </c>
      <c r="J138" s="153">
        <v>449.8100000000004</v>
      </c>
      <c r="K138" s="153">
        <f t="shared" ref="K138:K171" si="31">ROUND(E138*J138,2)</f>
        <v>4947.91</v>
      </c>
      <c r="L138" s="153">
        <v>21</v>
      </c>
      <c r="M138" s="153">
        <f t="shared" ref="M138:M171" si="32">G138*(1+L138/100)</f>
        <v>0</v>
      </c>
      <c r="N138" s="146">
        <v>2.426E-2</v>
      </c>
      <c r="O138" s="146">
        <f t="shared" ref="O138:O171" si="33">ROUND(E138*N138,5)</f>
        <v>0.26685999999999999</v>
      </c>
      <c r="P138" s="146">
        <v>0</v>
      </c>
      <c r="Q138" s="146">
        <f t="shared" ref="Q138:Q171" si="34">ROUND(E138*P138,5)</f>
        <v>0</v>
      </c>
      <c r="R138" s="146"/>
      <c r="S138" s="146"/>
      <c r="T138" s="147">
        <v>0.94499999999999995</v>
      </c>
      <c r="U138" s="146">
        <f t="shared" ref="U138:U171" si="35">ROUND(E138*T138,2)</f>
        <v>10.4</v>
      </c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8" t="s">
        <v>99</v>
      </c>
      <c r="AF138" s="138"/>
      <c r="AG138" s="138"/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</row>
    <row r="139" spans="1:60" outlineLevel="1" x14ac:dyDescent="0.25">
      <c r="A139" s="139">
        <v>127</v>
      </c>
      <c r="B139" s="139" t="s">
        <v>473</v>
      </c>
      <c r="C139" s="169" t="s">
        <v>474</v>
      </c>
      <c r="D139" s="145" t="s">
        <v>102</v>
      </c>
      <c r="E139" s="151">
        <v>8</v>
      </c>
      <c r="F139" s="153"/>
      <c r="G139" s="153"/>
      <c r="H139" s="153">
        <v>4520</v>
      </c>
      <c r="I139" s="153">
        <f t="shared" si="30"/>
        <v>36160</v>
      </c>
      <c r="J139" s="153">
        <v>449.8100000000004</v>
      </c>
      <c r="K139" s="153">
        <f t="shared" si="31"/>
        <v>3598.48</v>
      </c>
      <c r="L139" s="153">
        <v>21</v>
      </c>
      <c r="M139" s="153">
        <f t="shared" si="32"/>
        <v>0</v>
      </c>
      <c r="N139" s="146">
        <v>2.7289999999999998E-2</v>
      </c>
      <c r="O139" s="146">
        <f t="shared" si="33"/>
        <v>0.21831999999999999</v>
      </c>
      <c r="P139" s="146">
        <v>0</v>
      </c>
      <c r="Q139" s="146">
        <f t="shared" si="34"/>
        <v>0</v>
      </c>
      <c r="R139" s="146"/>
      <c r="S139" s="146"/>
      <c r="T139" s="147">
        <v>0.94499999999999995</v>
      </c>
      <c r="U139" s="146">
        <f t="shared" si="35"/>
        <v>7.56</v>
      </c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8" t="s">
        <v>99</v>
      </c>
      <c r="AF139" s="138"/>
      <c r="AG139" s="138"/>
      <c r="AH139" s="138"/>
      <c r="AI139" s="138"/>
      <c r="AJ139" s="138"/>
      <c r="AK139" s="138"/>
      <c r="AL139" s="138"/>
      <c r="AM139" s="138"/>
      <c r="AN139" s="138"/>
      <c r="AO139" s="138"/>
      <c r="AP139" s="138"/>
      <c r="AQ139" s="138"/>
      <c r="AR139" s="138"/>
      <c r="AS139" s="138"/>
      <c r="AT139" s="138"/>
      <c r="AU139" s="138"/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</row>
    <row r="140" spans="1:60" outlineLevel="1" x14ac:dyDescent="0.25">
      <c r="A140" s="139">
        <v>128</v>
      </c>
      <c r="B140" s="139" t="s">
        <v>475</v>
      </c>
      <c r="C140" s="169" t="s">
        <v>476</v>
      </c>
      <c r="D140" s="145" t="s">
        <v>102</v>
      </c>
      <c r="E140" s="151">
        <v>6</v>
      </c>
      <c r="F140" s="153"/>
      <c r="G140" s="153"/>
      <c r="H140" s="153">
        <v>5809</v>
      </c>
      <c r="I140" s="153">
        <f t="shared" si="30"/>
        <v>34854</v>
      </c>
      <c r="J140" s="153">
        <v>484.94999999999982</v>
      </c>
      <c r="K140" s="153">
        <f t="shared" si="31"/>
        <v>2909.7</v>
      </c>
      <c r="L140" s="153">
        <v>21</v>
      </c>
      <c r="M140" s="153">
        <f t="shared" si="32"/>
        <v>0</v>
      </c>
      <c r="N140" s="146">
        <v>3.218E-2</v>
      </c>
      <c r="O140" s="146">
        <f t="shared" si="33"/>
        <v>0.19308</v>
      </c>
      <c r="P140" s="146">
        <v>0</v>
      </c>
      <c r="Q140" s="146">
        <f t="shared" si="34"/>
        <v>0</v>
      </c>
      <c r="R140" s="146"/>
      <c r="S140" s="146"/>
      <c r="T140" s="147">
        <v>1.0129999999999999</v>
      </c>
      <c r="U140" s="146">
        <f t="shared" si="35"/>
        <v>6.08</v>
      </c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8" t="s">
        <v>99</v>
      </c>
      <c r="AF140" s="138"/>
      <c r="AG140" s="138"/>
      <c r="AH140" s="138"/>
      <c r="AI140" s="138"/>
      <c r="AJ140" s="138"/>
      <c r="AK140" s="138"/>
      <c r="AL140" s="138"/>
      <c r="AM140" s="138"/>
      <c r="AN140" s="138"/>
      <c r="AO140" s="138"/>
      <c r="AP140" s="138"/>
      <c r="AQ140" s="138"/>
      <c r="AR140" s="138"/>
      <c r="AS140" s="138"/>
      <c r="AT140" s="138"/>
      <c r="AU140" s="138"/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</row>
    <row r="141" spans="1:60" outlineLevel="1" x14ac:dyDescent="0.25">
      <c r="A141" s="139">
        <v>129</v>
      </c>
      <c r="B141" s="139" t="s">
        <v>477</v>
      </c>
      <c r="C141" s="169" t="s">
        <v>478</v>
      </c>
      <c r="D141" s="145" t="s">
        <v>102</v>
      </c>
      <c r="E141" s="151">
        <v>1</v>
      </c>
      <c r="F141" s="153"/>
      <c r="G141" s="153"/>
      <c r="H141" s="153">
        <v>6248</v>
      </c>
      <c r="I141" s="153">
        <f t="shared" si="30"/>
        <v>6248</v>
      </c>
      <c r="J141" s="153">
        <v>497.35999999999967</v>
      </c>
      <c r="K141" s="153">
        <f t="shared" si="31"/>
        <v>497.36</v>
      </c>
      <c r="L141" s="153">
        <v>21</v>
      </c>
      <c r="M141" s="153">
        <f t="shared" si="32"/>
        <v>0</v>
      </c>
      <c r="N141" s="146">
        <v>3.6769999999999997E-2</v>
      </c>
      <c r="O141" s="146">
        <f t="shared" si="33"/>
        <v>3.6769999999999997E-2</v>
      </c>
      <c r="P141" s="146">
        <v>0</v>
      </c>
      <c r="Q141" s="146">
        <f t="shared" si="34"/>
        <v>0</v>
      </c>
      <c r="R141" s="146"/>
      <c r="S141" s="146"/>
      <c r="T141" s="147">
        <v>1.0369999999999999</v>
      </c>
      <c r="U141" s="146">
        <f t="shared" si="35"/>
        <v>1.04</v>
      </c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8" t="s">
        <v>99</v>
      </c>
      <c r="AF141" s="138"/>
      <c r="AG141" s="138"/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</row>
    <row r="142" spans="1:60" outlineLevel="1" x14ac:dyDescent="0.25">
      <c r="A142" s="139">
        <v>130</v>
      </c>
      <c r="B142" s="139" t="s">
        <v>479</v>
      </c>
      <c r="C142" s="169" t="s">
        <v>480</v>
      </c>
      <c r="D142" s="145" t="s">
        <v>102</v>
      </c>
      <c r="E142" s="151">
        <v>2</v>
      </c>
      <c r="F142" s="153"/>
      <c r="G142" s="153"/>
      <c r="H142" s="153">
        <v>6688</v>
      </c>
      <c r="I142" s="153">
        <f t="shared" si="30"/>
        <v>13376</v>
      </c>
      <c r="J142" s="153">
        <v>497.35999999999967</v>
      </c>
      <c r="K142" s="153">
        <f t="shared" si="31"/>
        <v>994.72</v>
      </c>
      <c r="L142" s="153">
        <v>21</v>
      </c>
      <c r="M142" s="153">
        <f t="shared" si="32"/>
        <v>0</v>
      </c>
      <c r="N142" s="146">
        <v>4.1369999999999997E-2</v>
      </c>
      <c r="O142" s="146">
        <f t="shared" si="33"/>
        <v>8.2739999999999994E-2</v>
      </c>
      <c r="P142" s="146">
        <v>0</v>
      </c>
      <c r="Q142" s="146">
        <f t="shared" si="34"/>
        <v>0</v>
      </c>
      <c r="R142" s="146"/>
      <c r="S142" s="146"/>
      <c r="T142" s="147">
        <v>1.0369999999999999</v>
      </c>
      <c r="U142" s="146">
        <f t="shared" si="35"/>
        <v>2.0699999999999998</v>
      </c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8" t="s">
        <v>99</v>
      </c>
      <c r="AF142" s="138"/>
      <c r="AG142" s="138"/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</row>
    <row r="143" spans="1:60" outlineLevel="1" x14ac:dyDescent="0.25">
      <c r="A143" s="139">
        <v>131</v>
      </c>
      <c r="B143" s="139" t="s">
        <v>481</v>
      </c>
      <c r="C143" s="169" t="s">
        <v>482</v>
      </c>
      <c r="D143" s="145" t="s">
        <v>369</v>
      </c>
      <c r="E143" s="151">
        <v>58</v>
      </c>
      <c r="F143" s="153"/>
      <c r="G143" s="153"/>
      <c r="H143" s="153">
        <v>0</v>
      </c>
      <c r="I143" s="153">
        <f t="shared" si="30"/>
        <v>0</v>
      </c>
      <c r="J143" s="153">
        <v>42.4</v>
      </c>
      <c r="K143" s="153">
        <f t="shared" si="31"/>
        <v>2459.1999999999998</v>
      </c>
      <c r="L143" s="153">
        <v>21</v>
      </c>
      <c r="M143" s="153">
        <f t="shared" si="32"/>
        <v>0</v>
      </c>
      <c r="N143" s="146">
        <v>0</v>
      </c>
      <c r="O143" s="146">
        <f t="shared" si="33"/>
        <v>0</v>
      </c>
      <c r="P143" s="146">
        <v>2.3800000000000002E-2</v>
      </c>
      <c r="Q143" s="146">
        <f t="shared" si="34"/>
        <v>1.3804000000000001</v>
      </c>
      <c r="R143" s="146"/>
      <c r="S143" s="146"/>
      <c r="T143" s="147">
        <v>8.2000000000000003E-2</v>
      </c>
      <c r="U143" s="146">
        <f t="shared" si="35"/>
        <v>4.76</v>
      </c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8" t="s">
        <v>99</v>
      </c>
      <c r="AF143" s="138"/>
      <c r="AG143" s="138"/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</row>
    <row r="144" spans="1:60" outlineLevel="1" x14ac:dyDescent="0.25">
      <c r="A144" s="139">
        <v>132</v>
      </c>
      <c r="B144" s="139" t="s">
        <v>483</v>
      </c>
      <c r="C144" s="169" t="s">
        <v>484</v>
      </c>
      <c r="D144" s="145" t="s">
        <v>369</v>
      </c>
      <c r="E144" s="151">
        <v>25</v>
      </c>
      <c r="F144" s="153"/>
      <c r="G144" s="153"/>
      <c r="H144" s="153">
        <v>0</v>
      </c>
      <c r="I144" s="153">
        <f t="shared" si="30"/>
        <v>0</v>
      </c>
      <c r="J144" s="153">
        <v>42.4</v>
      </c>
      <c r="K144" s="153">
        <f t="shared" si="31"/>
        <v>1060</v>
      </c>
      <c r="L144" s="153">
        <v>21</v>
      </c>
      <c r="M144" s="153">
        <f t="shared" si="32"/>
        <v>0</v>
      </c>
      <c r="N144" s="146">
        <v>0</v>
      </c>
      <c r="O144" s="146">
        <f t="shared" si="33"/>
        <v>0</v>
      </c>
      <c r="P144" s="146">
        <v>1.057E-2</v>
      </c>
      <c r="Q144" s="146">
        <f t="shared" si="34"/>
        <v>0.26424999999999998</v>
      </c>
      <c r="R144" s="146"/>
      <c r="S144" s="146"/>
      <c r="T144" s="147">
        <v>8.2000000000000003E-2</v>
      </c>
      <c r="U144" s="146">
        <f t="shared" si="35"/>
        <v>2.0499999999999998</v>
      </c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8" t="s">
        <v>99</v>
      </c>
      <c r="AF144" s="138"/>
      <c r="AG144" s="138"/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</row>
    <row r="145" spans="1:60" outlineLevel="1" x14ac:dyDescent="0.25">
      <c r="A145" s="139">
        <v>133</v>
      </c>
      <c r="B145" s="139" t="s">
        <v>485</v>
      </c>
      <c r="C145" s="169" t="s">
        <v>486</v>
      </c>
      <c r="D145" s="145" t="s">
        <v>112</v>
      </c>
      <c r="E145" s="151">
        <v>0.82</v>
      </c>
      <c r="F145" s="153"/>
      <c r="G145" s="153"/>
      <c r="H145" s="153">
        <v>0</v>
      </c>
      <c r="I145" s="153">
        <f t="shared" si="30"/>
        <v>0</v>
      </c>
      <c r="J145" s="153">
        <v>1470</v>
      </c>
      <c r="K145" s="153">
        <f t="shared" si="31"/>
        <v>1205.4000000000001</v>
      </c>
      <c r="L145" s="153">
        <v>21</v>
      </c>
      <c r="M145" s="153">
        <f t="shared" si="32"/>
        <v>0</v>
      </c>
      <c r="N145" s="146">
        <v>0</v>
      </c>
      <c r="O145" s="146">
        <f t="shared" si="33"/>
        <v>0</v>
      </c>
      <c r="P145" s="146">
        <v>0</v>
      </c>
      <c r="Q145" s="146">
        <f t="shared" si="34"/>
        <v>0</v>
      </c>
      <c r="R145" s="146"/>
      <c r="S145" s="146"/>
      <c r="T145" s="147">
        <v>3.0750000000000002</v>
      </c>
      <c r="U145" s="146">
        <f t="shared" si="35"/>
        <v>2.52</v>
      </c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8" t="s">
        <v>99</v>
      </c>
      <c r="AF145" s="138"/>
      <c r="AG145" s="138"/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  <c r="AT145" s="138"/>
      <c r="AU145" s="138"/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</row>
    <row r="146" spans="1:60" outlineLevel="1" x14ac:dyDescent="0.25">
      <c r="A146" s="139">
        <v>134</v>
      </c>
      <c r="B146" s="139" t="s">
        <v>409</v>
      </c>
      <c r="C146" s="169" t="s">
        <v>410</v>
      </c>
      <c r="D146" s="145" t="s">
        <v>112</v>
      </c>
      <c r="E146" s="151">
        <v>0.82</v>
      </c>
      <c r="F146" s="153"/>
      <c r="G146" s="153"/>
      <c r="H146" s="153">
        <v>0</v>
      </c>
      <c r="I146" s="153">
        <f t="shared" si="30"/>
        <v>0</v>
      </c>
      <c r="J146" s="153">
        <v>623</v>
      </c>
      <c r="K146" s="153">
        <f t="shared" si="31"/>
        <v>510.86</v>
      </c>
      <c r="L146" s="153">
        <v>21</v>
      </c>
      <c r="M146" s="153">
        <f t="shared" si="32"/>
        <v>0</v>
      </c>
      <c r="N146" s="146">
        <v>0</v>
      </c>
      <c r="O146" s="146">
        <f t="shared" si="33"/>
        <v>0</v>
      </c>
      <c r="P146" s="146">
        <v>0</v>
      </c>
      <c r="Q146" s="146">
        <f t="shared" si="34"/>
        <v>0</v>
      </c>
      <c r="R146" s="146"/>
      <c r="S146" s="146"/>
      <c r="T146" s="147">
        <v>0.88100000000000001</v>
      </c>
      <c r="U146" s="146">
        <f t="shared" si="35"/>
        <v>0.72</v>
      </c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8" t="s">
        <v>99</v>
      </c>
      <c r="AF146" s="138"/>
      <c r="AG146" s="138"/>
      <c r="AH146" s="138"/>
      <c r="AI146" s="138"/>
      <c r="AJ146" s="138"/>
      <c r="AK146" s="138"/>
      <c r="AL146" s="138"/>
      <c r="AM146" s="138"/>
      <c r="AN146" s="138"/>
      <c r="AO146" s="138"/>
      <c r="AP146" s="138"/>
      <c r="AQ146" s="138"/>
      <c r="AR146" s="138"/>
      <c r="AS146" s="138"/>
      <c r="AT146" s="138"/>
      <c r="AU146" s="138"/>
      <c r="AV146" s="138"/>
      <c r="AW146" s="138"/>
      <c r="AX146" s="138"/>
      <c r="AY146" s="138"/>
      <c r="AZ146" s="138"/>
      <c r="BA146" s="138"/>
      <c r="BB146" s="138"/>
      <c r="BC146" s="138"/>
      <c r="BD146" s="138"/>
      <c r="BE146" s="138"/>
      <c r="BF146" s="138"/>
      <c r="BG146" s="138"/>
      <c r="BH146" s="138"/>
    </row>
    <row r="147" spans="1:60" outlineLevel="1" x14ac:dyDescent="0.25">
      <c r="A147" s="139">
        <v>135</v>
      </c>
      <c r="B147" s="139" t="s">
        <v>407</v>
      </c>
      <c r="C147" s="169" t="s">
        <v>408</v>
      </c>
      <c r="D147" s="145" t="s">
        <v>112</v>
      </c>
      <c r="E147" s="151">
        <v>1.7</v>
      </c>
      <c r="F147" s="153"/>
      <c r="G147" s="153"/>
      <c r="H147" s="153">
        <v>0</v>
      </c>
      <c r="I147" s="153">
        <f t="shared" si="30"/>
        <v>0</v>
      </c>
      <c r="J147" s="153">
        <v>1469</v>
      </c>
      <c r="K147" s="153">
        <f t="shared" si="31"/>
        <v>2497.3000000000002</v>
      </c>
      <c r="L147" s="153">
        <v>21</v>
      </c>
      <c r="M147" s="153">
        <f t="shared" si="32"/>
        <v>0</v>
      </c>
      <c r="N147" s="146">
        <v>0</v>
      </c>
      <c r="O147" s="146">
        <f t="shared" si="33"/>
        <v>0</v>
      </c>
      <c r="P147" s="146">
        <v>0</v>
      </c>
      <c r="Q147" s="146">
        <f t="shared" si="34"/>
        <v>0</v>
      </c>
      <c r="R147" s="146"/>
      <c r="S147" s="146"/>
      <c r="T147" s="147">
        <v>3.0739999999999998</v>
      </c>
      <c r="U147" s="146">
        <f t="shared" si="35"/>
        <v>5.23</v>
      </c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8" t="s">
        <v>99</v>
      </c>
      <c r="AF147" s="138"/>
      <c r="AG147" s="138"/>
      <c r="AH147" s="138"/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</row>
    <row r="148" spans="1:60" outlineLevel="1" x14ac:dyDescent="0.25">
      <c r="A148" s="139">
        <v>136</v>
      </c>
      <c r="B148" s="139" t="s">
        <v>487</v>
      </c>
      <c r="C148" s="169" t="s">
        <v>488</v>
      </c>
      <c r="D148" s="145" t="s">
        <v>102</v>
      </c>
      <c r="E148" s="151">
        <v>50</v>
      </c>
      <c r="F148" s="153"/>
      <c r="G148" s="153"/>
      <c r="H148" s="153">
        <v>616.4</v>
      </c>
      <c r="I148" s="153">
        <f t="shared" si="30"/>
        <v>30820</v>
      </c>
      <c r="J148" s="153">
        <v>98.600000000000023</v>
      </c>
      <c r="K148" s="153">
        <f t="shared" si="31"/>
        <v>4930</v>
      </c>
      <c r="L148" s="153">
        <v>21</v>
      </c>
      <c r="M148" s="153">
        <f t="shared" si="32"/>
        <v>0</v>
      </c>
      <c r="N148" s="146">
        <v>2.0000000000000001E-4</v>
      </c>
      <c r="O148" s="146">
        <f t="shared" si="33"/>
        <v>0.01</v>
      </c>
      <c r="P148" s="146">
        <v>0</v>
      </c>
      <c r="Q148" s="146">
        <f t="shared" si="34"/>
        <v>0</v>
      </c>
      <c r="R148" s="146"/>
      <c r="S148" s="146"/>
      <c r="T148" s="147">
        <v>0.17499999999999999</v>
      </c>
      <c r="U148" s="146">
        <f t="shared" si="35"/>
        <v>8.75</v>
      </c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8" t="s">
        <v>99</v>
      </c>
      <c r="AF148" s="138"/>
      <c r="AG148" s="138"/>
      <c r="AH148" s="138"/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</row>
    <row r="149" spans="1:60" outlineLevel="1" x14ac:dyDescent="0.25">
      <c r="A149" s="139">
        <v>137</v>
      </c>
      <c r="B149" s="139" t="s">
        <v>489</v>
      </c>
      <c r="C149" s="169" t="s">
        <v>490</v>
      </c>
      <c r="D149" s="145" t="s">
        <v>102</v>
      </c>
      <c r="E149" s="151">
        <v>50</v>
      </c>
      <c r="F149" s="153"/>
      <c r="G149" s="153"/>
      <c r="H149" s="153">
        <v>436.94</v>
      </c>
      <c r="I149" s="153">
        <f t="shared" si="30"/>
        <v>21847</v>
      </c>
      <c r="J149" s="153">
        <v>40.56</v>
      </c>
      <c r="K149" s="153">
        <f t="shared" si="31"/>
        <v>2028</v>
      </c>
      <c r="L149" s="153">
        <v>21</v>
      </c>
      <c r="M149" s="153">
        <f t="shared" si="32"/>
        <v>0</v>
      </c>
      <c r="N149" s="146">
        <v>2.5999999999999998E-4</v>
      </c>
      <c r="O149" s="146">
        <f t="shared" si="33"/>
        <v>1.2999999999999999E-2</v>
      </c>
      <c r="P149" s="146">
        <v>0</v>
      </c>
      <c r="Q149" s="146">
        <f t="shared" si="34"/>
        <v>0</v>
      </c>
      <c r="R149" s="146"/>
      <c r="S149" s="146"/>
      <c r="T149" s="147">
        <v>7.1999999999999995E-2</v>
      </c>
      <c r="U149" s="146">
        <f t="shared" si="35"/>
        <v>3.6</v>
      </c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8" t="s">
        <v>99</v>
      </c>
      <c r="AF149" s="138"/>
      <c r="AG149" s="138"/>
      <c r="AH149" s="138"/>
      <c r="AI149" s="138"/>
      <c r="AJ149" s="138"/>
      <c r="AK149" s="138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</row>
    <row r="150" spans="1:60" outlineLevel="1" x14ac:dyDescent="0.25">
      <c r="A150" s="139">
        <v>138</v>
      </c>
      <c r="B150" s="139" t="s">
        <v>491</v>
      </c>
      <c r="C150" s="169" t="s">
        <v>492</v>
      </c>
      <c r="D150" s="145" t="s">
        <v>102</v>
      </c>
      <c r="E150" s="151">
        <v>50</v>
      </c>
      <c r="F150" s="153"/>
      <c r="G150" s="153"/>
      <c r="H150" s="153">
        <v>426.3</v>
      </c>
      <c r="I150" s="153">
        <f t="shared" si="30"/>
        <v>21315</v>
      </c>
      <c r="J150" s="153">
        <v>46.199999999999989</v>
      </c>
      <c r="K150" s="153">
        <f t="shared" si="31"/>
        <v>2310</v>
      </c>
      <c r="L150" s="153">
        <v>21</v>
      </c>
      <c r="M150" s="153">
        <f t="shared" si="32"/>
        <v>0</v>
      </c>
      <c r="N150" s="146">
        <v>2.2000000000000001E-4</v>
      </c>
      <c r="O150" s="146">
        <f t="shared" si="33"/>
        <v>1.0999999999999999E-2</v>
      </c>
      <c r="P150" s="146">
        <v>0</v>
      </c>
      <c r="Q150" s="146">
        <f t="shared" si="34"/>
        <v>0</v>
      </c>
      <c r="R150" s="146"/>
      <c r="S150" s="146"/>
      <c r="T150" s="147">
        <v>8.2000000000000003E-2</v>
      </c>
      <c r="U150" s="146">
        <f t="shared" si="35"/>
        <v>4.0999999999999996</v>
      </c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8" t="s">
        <v>99</v>
      </c>
      <c r="AF150" s="138"/>
      <c r="AG150" s="138"/>
      <c r="AH150" s="138"/>
      <c r="AI150" s="138"/>
      <c r="AJ150" s="138"/>
      <c r="AK150" s="138"/>
      <c r="AL150" s="138"/>
      <c r="AM150" s="138"/>
      <c r="AN150" s="138"/>
      <c r="AO150" s="138"/>
      <c r="AP150" s="138"/>
      <c r="AQ150" s="138"/>
      <c r="AR150" s="138"/>
      <c r="AS150" s="138"/>
      <c r="AT150" s="138"/>
      <c r="AU150" s="138"/>
      <c r="AV150" s="138"/>
      <c r="AW150" s="138"/>
      <c r="AX150" s="138"/>
      <c r="AY150" s="138"/>
      <c r="AZ150" s="138"/>
      <c r="BA150" s="138"/>
      <c r="BB150" s="138"/>
      <c r="BC150" s="138"/>
      <c r="BD150" s="138"/>
      <c r="BE150" s="138"/>
      <c r="BF150" s="138"/>
      <c r="BG150" s="138"/>
      <c r="BH150" s="138"/>
    </row>
    <row r="151" spans="1:60" outlineLevel="1" x14ac:dyDescent="0.25">
      <c r="A151" s="139">
        <v>139</v>
      </c>
      <c r="B151" s="139" t="s">
        <v>341</v>
      </c>
      <c r="C151" s="169" t="s">
        <v>342</v>
      </c>
      <c r="D151" s="145" t="s">
        <v>102</v>
      </c>
      <c r="E151" s="151">
        <v>50</v>
      </c>
      <c r="F151" s="153"/>
      <c r="G151" s="153"/>
      <c r="H151" s="153">
        <v>279.73</v>
      </c>
      <c r="I151" s="153">
        <f t="shared" si="30"/>
        <v>13986.5</v>
      </c>
      <c r="J151" s="153">
        <v>46.769999999999982</v>
      </c>
      <c r="K151" s="153">
        <f t="shared" si="31"/>
        <v>2338.5</v>
      </c>
      <c r="L151" s="153">
        <v>21</v>
      </c>
      <c r="M151" s="153">
        <f t="shared" si="32"/>
        <v>0</v>
      </c>
      <c r="N151" s="146">
        <v>1.9000000000000001E-4</v>
      </c>
      <c r="O151" s="146">
        <f t="shared" si="33"/>
        <v>9.4999999999999998E-3</v>
      </c>
      <c r="P151" s="146">
        <v>0</v>
      </c>
      <c r="Q151" s="146">
        <f t="shared" si="34"/>
        <v>0</v>
      </c>
      <c r="R151" s="146"/>
      <c r="S151" s="146"/>
      <c r="T151" s="147">
        <v>8.3000000000000004E-2</v>
      </c>
      <c r="U151" s="146">
        <f t="shared" si="35"/>
        <v>4.1500000000000004</v>
      </c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8" t="s">
        <v>99</v>
      </c>
      <c r="AF151" s="138"/>
      <c r="AG151" s="138"/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</row>
    <row r="152" spans="1:60" outlineLevel="1" x14ac:dyDescent="0.25">
      <c r="A152" s="139">
        <v>140</v>
      </c>
      <c r="B152" s="139" t="s">
        <v>389</v>
      </c>
      <c r="C152" s="169" t="s">
        <v>390</v>
      </c>
      <c r="D152" s="145" t="s">
        <v>102</v>
      </c>
      <c r="E152" s="151">
        <v>100</v>
      </c>
      <c r="F152" s="153"/>
      <c r="G152" s="153"/>
      <c r="H152" s="153">
        <v>34.64</v>
      </c>
      <c r="I152" s="153">
        <f t="shared" si="30"/>
        <v>3464</v>
      </c>
      <c r="J152" s="153">
        <v>85.86</v>
      </c>
      <c r="K152" s="153">
        <f t="shared" si="31"/>
        <v>8586</v>
      </c>
      <c r="L152" s="153">
        <v>21</v>
      </c>
      <c r="M152" s="153">
        <f t="shared" si="32"/>
        <v>0</v>
      </c>
      <c r="N152" s="146">
        <v>9.0000000000000006E-5</v>
      </c>
      <c r="O152" s="146">
        <f t="shared" si="33"/>
        <v>8.9999999999999993E-3</v>
      </c>
      <c r="P152" s="146">
        <v>4.4999999999999999E-4</v>
      </c>
      <c r="Q152" s="146">
        <f t="shared" si="34"/>
        <v>4.4999999999999998E-2</v>
      </c>
      <c r="R152" s="146"/>
      <c r="S152" s="146"/>
      <c r="T152" s="147">
        <v>0.16600000000000001</v>
      </c>
      <c r="U152" s="146">
        <f t="shared" si="35"/>
        <v>16.600000000000001</v>
      </c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8" t="s">
        <v>99</v>
      </c>
      <c r="AF152" s="138"/>
      <c r="AG152" s="138"/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  <c r="AX152" s="138"/>
      <c r="AY152" s="138"/>
      <c r="AZ152" s="138"/>
      <c r="BA152" s="138"/>
      <c r="BB152" s="138"/>
      <c r="BC152" s="138"/>
      <c r="BD152" s="138"/>
      <c r="BE152" s="138"/>
      <c r="BF152" s="138"/>
      <c r="BG152" s="138"/>
      <c r="BH152" s="138"/>
    </row>
    <row r="153" spans="1:60" outlineLevel="1" x14ac:dyDescent="0.25">
      <c r="A153" s="139">
        <v>141</v>
      </c>
      <c r="B153" s="139" t="s">
        <v>391</v>
      </c>
      <c r="C153" s="169" t="s">
        <v>392</v>
      </c>
      <c r="D153" s="145" t="s">
        <v>102</v>
      </c>
      <c r="E153" s="151">
        <v>50</v>
      </c>
      <c r="F153" s="153"/>
      <c r="G153" s="153"/>
      <c r="H153" s="153">
        <v>15.92</v>
      </c>
      <c r="I153" s="153">
        <f t="shared" si="30"/>
        <v>796</v>
      </c>
      <c r="J153" s="153">
        <v>26.879999999999995</v>
      </c>
      <c r="K153" s="153">
        <f t="shared" si="31"/>
        <v>1344</v>
      </c>
      <c r="L153" s="153">
        <v>21</v>
      </c>
      <c r="M153" s="153">
        <f t="shared" si="32"/>
        <v>0</v>
      </c>
      <c r="N153" s="146">
        <v>4.0000000000000003E-5</v>
      </c>
      <c r="O153" s="146">
        <f t="shared" si="33"/>
        <v>2E-3</v>
      </c>
      <c r="P153" s="146">
        <v>4.4999999999999999E-4</v>
      </c>
      <c r="Q153" s="146">
        <f t="shared" si="34"/>
        <v>2.2499999999999999E-2</v>
      </c>
      <c r="R153" s="146"/>
      <c r="S153" s="146"/>
      <c r="T153" s="147">
        <v>5.1999999999999998E-2</v>
      </c>
      <c r="U153" s="146">
        <f t="shared" si="35"/>
        <v>2.6</v>
      </c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8" t="s">
        <v>99</v>
      </c>
      <c r="AF153" s="138"/>
      <c r="AG153" s="138"/>
      <c r="AH153" s="138"/>
      <c r="AI153" s="138"/>
      <c r="AJ153" s="138"/>
      <c r="AK153" s="138"/>
      <c r="AL153" s="138"/>
      <c r="AM153" s="138"/>
      <c r="AN153" s="138"/>
      <c r="AO153" s="138"/>
      <c r="AP153" s="138"/>
      <c r="AQ153" s="138"/>
      <c r="AR153" s="138"/>
      <c r="AS153" s="138"/>
      <c r="AT153" s="138"/>
      <c r="AU153" s="138"/>
      <c r="AV153" s="138"/>
      <c r="AW153" s="138"/>
      <c r="AX153" s="138"/>
      <c r="AY153" s="138"/>
      <c r="AZ153" s="138"/>
      <c r="BA153" s="138"/>
      <c r="BB153" s="138"/>
      <c r="BC153" s="138"/>
      <c r="BD153" s="138"/>
      <c r="BE153" s="138"/>
      <c r="BF153" s="138"/>
      <c r="BG153" s="138"/>
      <c r="BH153" s="138"/>
    </row>
    <row r="154" spans="1:60" outlineLevel="1" x14ac:dyDescent="0.25">
      <c r="A154" s="139">
        <v>142</v>
      </c>
      <c r="B154" s="139" t="s">
        <v>387</v>
      </c>
      <c r="C154" s="169" t="s">
        <v>388</v>
      </c>
      <c r="D154" s="145" t="s">
        <v>369</v>
      </c>
      <c r="E154" s="151">
        <v>93</v>
      </c>
      <c r="F154" s="153"/>
      <c r="G154" s="153"/>
      <c r="H154" s="153">
        <v>0</v>
      </c>
      <c r="I154" s="153">
        <f t="shared" si="30"/>
        <v>0</v>
      </c>
      <c r="J154" s="153">
        <v>26.9</v>
      </c>
      <c r="K154" s="153">
        <f t="shared" si="31"/>
        <v>2501.6999999999998</v>
      </c>
      <c r="L154" s="153">
        <v>21</v>
      </c>
      <c r="M154" s="153">
        <f t="shared" si="32"/>
        <v>0</v>
      </c>
      <c r="N154" s="146">
        <v>0</v>
      </c>
      <c r="O154" s="146">
        <f t="shared" si="33"/>
        <v>0</v>
      </c>
      <c r="P154" s="146">
        <v>0</v>
      </c>
      <c r="Q154" s="146">
        <f t="shared" si="34"/>
        <v>0</v>
      </c>
      <c r="R154" s="146"/>
      <c r="S154" s="146"/>
      <c r="T154" s="147">
        <v>5.1999999999999998E-2</v>
      </c>
      <c r="U154" s="146">
        <f t="shared" si="35"/>
        <v>4.84</v>
      </c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8" t="s">
        <v>99</v>
      </c>
      <c r="AF154" s="138"/>
      <c r="AG154" s="138"/>
      <c r="AH154" s="138"/>
      <c r="AI154" s="138"/>
      <c r="AJ154" s="138"/>
      <c r="AK154" s="138"/>
      <c r="AL154" s="138"/>
      <c r="AM154" s="138"/>
      <c r="AN154" s="138"/>
      <c r="AO154" s="138"/>
      <c r="AP154" s="138"/>
      <c r="AQ154" s="138"/>
      <c r="AR154" s="138"/>
      <c r="AS154" s="138"/>
      <c r="AT154" s="138"/>
      <c r="AU154" s="138"/>
      <c r="AV154" s="138"/>
      <c r="AW154" s="138"/>
      <c r="AX154" s="138"/>
      <c r="AY154" s="138"/>
      <c r="AZ154" s="138"/>
      <c r="BA154" s="138"/>
      <c r="BB154" s="138"/>
      <c r="BC154" s="138"/>
      <c r="BD154" s="138"/>
      <c r="BE154" s="138"/>
      <c r="BF154" s="138"/>
      <c r="BG154" s="138"/>
      <c r="BH154" s="138"/>
    </row>
    <row r="155" spans="1:60" outlineLevel="1" x14ac:dyDescent="0.25">
      <c r="A155" s="139">
        <v>143</v>
      </c>
      <c r="B155" s="139" t="s">
        <v>395</v>
      </c>
      <c r="C155" s="169" t="s">
        <v>396</v>
      </c>
      <c r="D155" s="145" t="s">
        <v>369</v>
      </c>
      <c r="E155" s="151">
        <v>43</v>
      </c>
      <c r="F155" s="153"/>
      <c r="G155" s="153"/>
      <c r="H155" s="153">
        <v>0</v>
      </c>
      <c r="I155" s="153">
        <f t="shared" si="30"/>
        <v>0</v>
      </c>
      <c r="J155" s="153">
        <v>16.100000000000001</v>
      </c>
      <c r="K155" s="153">
        <f t="shared" si="31"/>
        <v>692.3</v>
      </c>
      <c r="L155" s="153">
        <v>21</v>
      </c>
      <c r="M155" s="153">
        <f t="shared" si="32"/>
        <v>0</v>
      </c>
      <c r="N155" s="146">
        <v>0</v>
      </c>
      <c r="O155" s="146">
        <f t="shared" si="33"/>
        <v>0</v>
      </c>
      <c r="P155" s="146">
        <v>0</v>
      </c>
      <c r="Q155" s="146">
        <f t="shared" si="34"/>
        <v>0</v>
      </c>
      <c r="R155" s="146"/>
      <c r="S155" s="146"/>
      <c r="T155" s="147">
        <v>3.1E-2</v>
      </c>
      <c r="U155" s="146">
        <f t="shared" si="35"/>
        <v>1.33</v>
      </c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8" t="s">
        <v>99</v>
      </c>
      <c r="AF155" s="138"/>
      <c r="AG155" s="138"/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</row>
    <row r="156" spans="1:60" outlineLevel="1" x14ac:dyDescent="0.25">
      <c r="A156" s="139">
        <v>144</v>
      </c>
      <c r="B156" s="139" t="s">
        <v>493</v>
      </c>
      <c r="C156" s="169" t="s">
        <v>494</v>
      </c>
      <c r="D156" s="145" t="s">
        <v>102</v>
      </c>
      <c r="E156" s="151">
        <v>56</v>
      </c>
      <c r="F156" s="153"/>
      <c r="G156" s="153"/>
      <c r="H156" s="153">
        <v>0</v>
      </c>
      <c r="I156" s="153">
        <f t="shared" si="30"/>
        <v>0</v>
      </c>
      <c r="J156" s="153">
        <v>128</v>
      </c>
      <c r="K156" s="153">
        <f t="shared" si="31"/>
        <v>7168</v>
      </c>
      <c r="L156" s="153">
        <v>21</v>
      </c>
      <c r="M156" s="153">
        <f t="shared" si="32"/>
        <v>0</v>
      </c>
      <c r="N156" s="146">
        <v>0</v>
      </c>
      <c r="O156" s="146">
        <f t="shared" si="33"/>
        <v>0</v>
      </c>
      <c r="P156" s="146">
        <v>0</v>
      </c>
      <c r="Q156" s="146">
        <f t="shared" si="34"/>
        <v>0</v>
      </c>
      <c r="R156" s="146"/>
      <c r="S156" s="146"/>
      <c r="T156" s="147">
        <v>0.22700000000000001</v>
      </c>
      <c r="U156" s="146">
        <f t="shared" si="35"/>
        <v>12.71</v>
      </c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8" t="s">
        <v>99</v>
      </c>
      <c r="AF156" s="138"/>
      <c r="AG156" s="138"/>
      <c r="AH156" s="138"/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</row>
    <row r="157" spans="1:60" outlineLevel="1" x14ac:dyDescent="0.25">
      <c r="A157" s="139">
        <v>145</v>
      </c>
      <c r="B157" s="139" t="s">
        <v>397</v>
      </c>
      <c r="C157" s="169" t="s">
        <v>398</v>
      </c>
      <c r="D157" s="145" t="s">
        <v>102</v>
      </c>
      <c r="E157" s="151">
        <v>50</v>
      </c>
      <c r="F157" s="153"/>
      <c r="G157" s="153"/>
      <c r="H157" s="153">
        <v>0</v>
      </c>
      <c r="I157" s="153">
        <f t="shared" si="30"/>
        <v>0</v>
      </c>
      <c r="J157" s="153">
        <v>151</v>
      </c>
      <c r="K157" s="153">
        <f t="shared" si="31"/>
        <v>7550</v>
      </c>
      <c r="L157" s="153">
        <v>21</v>
      </c>
      <c r="M157" s="153">
        <f t="shared" si="32"/>
        <v>0</v>
      </c>
      <c r="N157" s="146">
        <v>0</v>
      </c>
      <c r="O157" s="146">
        <f t="shared" si="33"/>
        <v>0</v>
      </c>
      <c r="P157" s="146">
        <v>0</v>
      </c>
      <c r="Q157" s="146">
        <f t="shared" si="34"/>
        <v>0</v>
      </c>
      <c r="R157" s="146"/>
      <c r="S157" s="146"/>
      <c r="T157" s="147">
        <v>0.26800000000000002</v>
      </c>
      <c r="U157" s="146">
        <f t="shared" si="35"/>
        <v>13.4</v>
      </c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8" t="s">
        <v>99</v>
      </c>
      <c r="AF157" s="138"/>
      <c r="AG157" s="138"/>
      <c r="AH157" s="138"/>
      <c r="AI157" s="138"/>
      <c r="AJ157" s="138"/>
      <c r="AK157" s="138"/>
      <c r="AL157" s="138"/>
      <c r="AM157" s="138"/>
      <c r="AN157" s="138"/>
      <c r="AO157" s="138"/>
      <c r="AP157" s="138"/>
      <c r="AQ157" s="138"/>
      <c r="AR157" s="138"/>
      <c r="AS157" s="138"/>
      <c r="AT157" s="138"/>
      <c r="AU157" s="138"/>
      <c r="AV157" s="138"/>
      <c r="AW157" s="138"/>
      <c r="AX157" s="138"/>
      <c r="AY157" s="138"/>
      <c r="AZ157" s="138"/>
      <c r="BA157" s="138"/>
      <c r="BB157" s="138"/>
      <c r="BC157" s="138"/>
      <c r="BD157" s="138"/>
      <c r="BE157" s="138"/>
      <c r="BF157" s="138"/>
      <c r="BG157" s="138"/>
      <c r="BH157" s="138"/>
    </row>
    <row r="158" spans="1:60" outlineLevel="1" x14ac:dyDescent="0.25">
      <c r="A158" s="139">
        <v>146</v>
      </c>
      <c r="B158" s="139" t="s">
        <v>399</v>
      </c>
      <c r="C158" s="169" t="s">
        <v>400</v>
      </c>
      <c r="D158" s="145" t="s">
        <v>102</v>
      </c>
      <c r="E158" s="151">
        <v>50</v>
      </c>
      <c r="F158" s="153"/>
      <c r="G158" s="153"/>
      <c r="H158" s="153">
        <v>0</v>
      </c>
      <c r="I158" s="153">
        <f t="shared" si="30"/>
        <v>0</v>
      </c>
      <c r="J158" s="153">
        <v>32.1</v>
      </c>
      <c r="K158" s="153">
        <f t="shared" si="31"/>
        <v>1605</v>
      </c>
      <c r="L158" s="153">
        <v>21</v>
      </c>
      <c r="M158" s="153">
        <f t="shared" si="32"/>
        <v>0</v>
      </c>
      <c r="N158" s="146">
        <v>0</v>
      </c>
      <c r="O158" s="146">
        <f t="shared" si="33"/>
        <v>0</v>
      </c>
      <c r="P158" s="146">
        <v>0</v>
      </c>
      <c r="Q158" s="146">
        <f t="shared" si="34"/>
        <v>0</v>
      </c>
      <c r="R158" s="146"/>
      <c r="S158" s="146"/>
      <c r="T158" s="147">
        <v>6.2E-2</v>
      </c>
      <c r="U158" s="146">
        <f t="shared" si="35"/>
        <v>3.1</v>
      </c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8" t="s">
        <v>99</v>
      </c>
      <c r="AF158" s="138"/>
      <c r="AG158" s="138"/>
      <c r="AH158" s="138"/>
      <c r="AI158" s="138"/>
      <c r="AJ158" s="138"/>
      <c r="AK158" s="138"/>
      <c r="AL158" s="138"/>
      <c r="AM158" s="138"/>
      <c r="AN158" s="138"/>
      <c r="AO158" s="138"/>
      <c r="AP158" s="138"/>
      <c r="AQ158" s="138"/>
      <c r="AR158" s="138"/>
      <c r="AS158" s="138"/>
      <c r="AT158" s="138"/>
      <c r="AU158" s="138"/>
      <c r="AV158" s="138"/>
      <c r="AW158" s="138"/>
      <c r="AX158" s="138"/>
      <c r="AY158" s="138"/>
      <c r="AZ158" s="138"/>
      <c r="BA158" s="138"/>
      <c r="BB158" s="138"/>
      <c r="BC158" s="138"/>
      <c r="BD158" s="138"/>
      <c r="BE158" s="138"/>
      <c r="BF158" s="138"/>
      <c r="BG158" s="138"/>
      <c r="BH158" s="138"/>
    </row>
    <row r="159" spans="1:60" outlineLevel="1" x14ac:dyDescent="0.25">
      <c r="A159" s="139">
        <v>147</v>
      </c>
      <c r="B159" s="139" t="s">
        <v>401</v>
      </c>
      <c r="C159" s="169" t="s">
        <v>402</v>
      </c>
      <c r="D159" s="145" t="s">
        <v>112</v>
      </c>
      <c r="E159" s="151">
        <v>0.03</v>
      </c>
      <c r="F159" s="153"/>
      <c r="G159" s="153"/>
      <c r="H159" s="153">
        <v>0</v>
      </c>
      <c r="I159" s="153">
        <f t="shared" si="30"/>
        <v>0</v>
      </c>
      <c r="J159" s="153">
        <v>1235</v>
      </c>
      <c r="K159" s="153">
        <f t="shared" si="31"/>
        <v>37.049999999999997</v>
      </c>
      <c r="L159" s="153">
        <v>21</v>
      </c>
      <c r="M159" s="153">
        <f t="shared" si="32"/>
        <v>0</v>
      </c>
      <c r="N159" s="146">
        <v>0</v>
      </c>
      <c r="O159" s="146">
        <f t="shared" si="33"/>
        <v>0</v>
      </c>
      <c r="P159" s="146">
        <v>0</v>
      </c>
      <c r="Q159" s="146">
        <f t="shared" si="34"/>
        <v>0</v>
      </c>
      <c r="R159" s="146"/>
      <c r="S159" s="146"/>
      <c r="T159" s="147">
        <v>2.351</v>
      </c>
      <c r="U159" s="146">
        <f t="shared" si="35"/>
        <v>7.0000000000000007E-2</v>
      </c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8" t="s">
        <v>99</v>
      </c>
      <c r="AF159" s="138"/>
      <c r="AG159" s="138"/>
      <c r="AH159" s="138"/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</row>
    <row r="160" spans="1:60" outlineLevel="1" x14ac:dyDescent="0.25">
      <c r="A160" s="139">
        <v>148</v>
      </c>
      <c r="B160" s="139" t="s">
        <v>356</v>
      </c>
      <c r="C160" s="169" t="s">
        <v>357</v>
      </c>
      <c r="D160" s="145" t="s">
        <v>112</v>
      </c>
      <c r="E160" s="151">
        <v>0.03</v>
      </c>
      <c r="F160" s="153"/>
      <c r="G160" s="153"/>
      <c r="H160" s="153">
        <v>0</v>
      </c>
      <c r="I160" s="153">
        <f t="shared" si="30"/>
        <v>0</v>
      </c>
      <c r="J160" s="153">
        <v>1781</v>
      </c>
      <c r="K160" s="153">
        <f t="shared" si="31"/>
        <v>53.43</v>
      </c>
      <c r="L160" s="153">
        <v>21</v>
      </c>
      <c r="M160" s="153">
        <f t="shared" si="32"/>
        <v>0</v>
      </c>
      <c r="N160" s="146">
        <v>0</v>
      </c>
      <c r="O160" s="146">
        <f t="shared" si="33"/>
        <v>0</v>
      </c>
      <c r="P160" s="146">
        <v>0</v>
      </c>
      <c r="Q160" s="146">
        <f t="shared" si="34"/>
        <v>0</v>
      </c>
      <c r="R160" s="146"/>
      <c r="S160" s="146"/>
      <c r="T160" s="147">
        <v>1.355</v>
      </c>
      <c r="U160" s="146">
        <f t="shared" si="35"/>
        <v>0.04</v>
      </c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8" t="s">
        <v>99</v>
      </c>
      <c r="AF160" s="138"/>
      <c r="AG160" s="138"/>
      <c r="AH160" s="138"/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</row>
    <row r="161" spans="1:60" outlineLevel="1" x14ac:dyDescent="0.25">
      <c r="A161" s="139">
        <v>149</v>
      </c>
      <c r="B161" s="139" t="s">
        <v>358</v>
      </c>
      <c r="C161" s="169" t="s">
        <v>359</v>
      </c>
      <c r="D161" s="145" t="s">
        <v>112</v>
      </c>
      <c r="E161" s="151">
        <v>4.4999999999999998E-2</v>
      </c>
      <c r="F161" s="153"/>
      <c r="G161" s="153"/>
      <c r="H161" s="153">
        <v>0</v>
      </c>
      <c r="I161" s="153">
        <f t="shared" si="30"/>
        <v>0</v>
      </c>
      <c r="J161" s="153">
        <v>1239</v>
      </c>
      <c r="K161" s="153">
        <f t="shared" si="31"/>
        <v>55.76</v>
      </c>
      <c r="L161" s="153">
        <v>21</v>
      </c>
      <c r="M161" s="153">
        <f t="shared" si="32"/>
        <v>0</v>
      </c>
      <c r="N161" s="146">
        <v>0</v>
      </c>
      <c r="O161" s="146">
        <f t="shared" si="33"/>
        <v>0</v>
      </c>
      <c r="P161" s="146">
        <v>0</v>
      </c>
      <c r="Q161" s="146">
        <f t="shared" si="34"/>
        <v>0</v>
      </c>
      <c r="R161" s="146"/>
      <c r="S161" s="146"/>
      <c r="T161" s="147">
        <v>2.5750000000000002</v>
      </c>
      <c r="U161" s="146">
        <f t="shared" si="35"/>
        <v>0.12</v>
      </c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8" t="s">
        <v>99</v>
      </c>
      <c r="AF161" s="138"/>
      <c r="AG161" s="138"/>
      <c r="AH161" s="138"/>
      <c r="AI161" s="138"/>
      <c r="AJ161" s="138"/>
      <c r="AK161" s="138"/>
      <c r="AL161" s="138"/>
      <c r="AM161" s="138"/>
      <c r="AN161" s="138"/>
      <c r="AO161" s="138"/>
      <c r="AP161" s="138"/>
      <c r="AQ161" s="138"/>
      <c r="AR161" s="138"/>
      <c r="AS161" s="138"/>
      <c r="AT161" s="138"/>
      <c r="AU161" s="138"/>
      <c r="AV161" s="138"/>
      <c r="AW161" s="138"/>
      <c r="AX161" s="138"/>
      <c r="AY161" s="138"/>
      <c r="AZ161" s="138"/>
      <c r="BA161" s="138"/>
      <c r="BB161" s="138"/>
      <c r="BC161" s="138"/>
      <c r="BD161" s="138"/>
      <c r="BE161" s="138"/>
      <c r="BF161" s="138"/>
      <c r="BG161" s="138"/>
      <c r="BH161" s="138"/>
    </row>
    <row r="162" spans="1:60" outlineLevel="1" x14ac:dyDescent="0.25">
      <c r="A162" s="139">
        <v>150</v>
      </c>
      <c r="B162" s="139" t="s">
        <v>380</v>
      </c>
      <c r="C162" s="169" t="s">
        <v>381</v>
      </c>
      <c r="D162" s="145" t="s">
        <v>254</v>
      </c>
      <c r="E162" s="151">
        <v>24</v>
      </c>
      <c r="F162" s="153"/>
      <c r="G162" s="153"/>
      <c r="H162" s="153">
        <v>0</v>
      </c>
      <c r="I162" s="153">
        <f t="shared" si="30"/>
        <v>0</v>
      </c>
      <c r="J162" s="153">
        <v>800</v>
      </c>
      <c r="K162" s="153">
        <f t="shared" si="31"/>
        <v>19200</v>
      </c>
      <c r="L162" s="153">
        <v>21</v>
      </c>
      <c r="M162" s="153">
        <f t="shared" si="32"/>
        <v>0</v>
      </c>
      <c r="N162" s="146">
        <v>0</v>
      </c>
      <c r="O162" s="146">
        <f t="shared" si="33"/>
        <v>0</v>
      </c>
      <c r="P162" s="146">
        <v>0</v>
      </c>
      <c r="Q162" s="146">
        <f t="shared" si="34"/>
        <v>0</v>
      </c>
      <c r="R162" s="146"/>
      <c r="S162" s="146"/>
      <c r="T162" s="147">
        <v>0</v>
      </c>
      <c r="U162" s="146">
        <f t="shared" si="35"/>
        <v>0</v>
      </c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8" t="s">
        <v>99</v>
      </c>
      <c r="AF162" s="138"/>
      <c r="AG162" s="138"/>
      <c r="AH162" s="138"/>
      <c r="AI162" s="138"/>
      <c r="AJ162" s="138"/>
      <c r="AK162" s="138"/>
      <c r="AL162" s="138"/>
      <c r="AM162" s="138"/>
      <c r="AN162" s="138"/>
      <c r="AO162" s="138"/>
      <c r="AP162" s="138"/>
      <c r="AQ162" s="138"/>
      <c r="AR162" s="138"/>
      <c r="AS162" s="138"/>
      <c r="AT162" s="138"/>
      <c r="AU162" s="138"/>
      <c r="AV162" s="138"/>
      <c r="AW162" s="138"/>
      <c r="AX162" s="138"/>
      <c r="AY162" s="138"/>
      <c r="AZ162" s="138"/>
      <c r="BA162" s="138"/>
      <c r="BB162" s="138"/>
      <c r="BC162" s="138"/>
      <c r="BD162" s="138"/>
      <c r="BE162" s="138"/>
      <c r="BF162" s="138"/>
      <c r="BG162" s="138"/>
      <c r="BH162" s="138"/>
    </row>
    <row r="163" spans="1:60" outlineLevel="1" x14ac:dyDescent="0.25">
      <c r="A163" s="139">
        <v>151</v>
      </c>
      <c r="B163" s="139" t="s">
        <v>382</v>
      </c>
      <c r="C163" s="169" t="s">
        <v>383</v>
      </c>
      <c r="D163" s="145" t="s">
        <v>384</v>
      </c>
      <c r="E163" s="151">
        <v>100</v>
      </c>
      <c r="F163" s="153"/>
      <c r="G163" s="153"/>
      <c r="H163" s="153">
        <v>120</v>
      </c>
      <c r="I163" s="153">
        <f t="shared" si="30"/>
        <v>12000</v>
      </c>
      <c r="J163" s="153">
        <v>0</v>
      </c>
      <c r="K163" s="153">
        <f t="shared" si="31"/>
        <v>0</v>
      </c>
      <c r="L163" s="153">
        <v>21</v>
      </c>
      <c r="M163" s="153">
        <f t="shared" si="32"/>
        <v>0</v>
      </c>
      <c r="N163" s="146">
        <v>1.8000000000000001E-4</v>
      </c>
      <c r="O163" s="146">
        <f t="shared" si="33"/>
        <v>1.7999999999999999E-2</v>
      </c>
      <c r="P163" s="146">
        <v>0</v>
      </c>
      <c r="Q163" s="146">
        <f t="shared" si="34"/>
        <v>0</v>
      </c>
      <c r="R163" s="146"/>
      <c r="S163" s="146"/>
      <c r="T163" s="147">
        <v>0</v>
      </c>
      <c r="U163" s="146">
        <f t="shared" si="35"/>
        <v>0</v>
      </c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8" t="s">
        <v>107</v>
      </c>
      <c r="AF163" s="138"/>
      <c r="AG163" s="138"/>
      <c r="AH163" s="138"/>
      <c r="AI163" s="138"/>
      <c r="AJ163" s="138"/>
      <c r="AK163" s="138"/>
      <c r="AL163" s="138"/>
      <c r="AM163" s="138"/>
      <c r="AN163" s="138"/>
      <c r="AO163" s="138"/>
      <c r="AP163" s="138"/>
      <c r="AQ163" s="138"/>
      <c r="AR163" s="138"/>
      <c r="AS163" s="138"/>
      <c r="AT163" s="138"/>
      <c r="AU163" s="138"/>
      <c r="AV163" s="138"/>
      <c r="AW163" s="138"/>
      <c r="AX163" s="138"/>
      <c r="AY163" s="138"/>
      <c r="AZ163" s="138"/>
      <c r="BA163" s="138"/>
      <c r="BB163" s="138"/>
      <c r="BC163" s="138"/>
      <c r="BD163" s="138"/>
      <c r="BE163" s="138"/>
      <c r="BF163" s="138"/>
      <c r="BG163" s="138"/>
      <c r="BH163" s="138"/>
    </row>
    <row r="164" spans="1:60" outlineLevel="1" x14ac:dyDescent="0.25">
      <c r="A164" s="139">
        <v>152</v>
      </c>
      <c r="B164" s="139" t="s">
        <v>216</v>
      </c>
      <c r="C164" s="169" t="s">
        <v>495</v>
      </c>
      <c r="D164" s="145" t="s">
        <v>215</v>
      </c>
      <c r="E164" s="151">
        <v>1</v>
      </c>
      <c r="F164" s="153"/>
      <c r="G164" s="153"/>
      <c r="H164" s="153">
        <v>0</v>
      </c>
      <c r="I164" s="153">
        <f t="shared" si="30"/>
        <v>0</v>
      </c>
      <c r="J164" s="153">
        <v>10000</v>
      </c>
      <c r="K164" s="153">
        <f t="shared" si="31"/>
        <v>10000</v>
      </c>
      <c r="L164" s="153">
        <v>21</v>
      </c>
      <c r="M164" s="153">
        <f t="shared" si="32"/>
        <v>0</v>
      </c>
      <c r="N164" s="146">
        <v>0</v>
      </c>
      <c r="O164" s="146">
        <f t="shared" si="33"/>
        <v>0</v>
      </c>
      <c r="P164" s="146">
        <v>0</v>
      </c>
      <c r="Q164" s="146">
        <f t="shared" si="34"/>
        <v>0</v>
      </c>
      <c r="R164" s="146"/>
      <c r="S164" s="146"/>
      <c r="T164" s="147">
        <v>0</v>
      </c>
      <c r="U164" s="146">
        <f t="shared" si="35"/>
        <v>0</v>
      </c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8" t="s">
        <v>99</v>
      </c>
      <c r="AF164" s="138"/>
      <c r="AG164" s="138"/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</row>
    <row r="165" spans="1:60" outlineLevel="1" x14ac:dyDescent="0.25">
      <c r="A165" s="139">
        <v>153</v>
      </c>
      <c r="B165" s="139" t="s">
        <v>213</v>
      </c>
      <c r="C165" s="169" t="s">
        <v>214</v>
      </c>
      <c r="D165" s="145" t="s">
        <v>215</v>
      </c>
      <c r="E165" s="151">
        <v>1</v>
      </c>
      <c r="F165" s="153"/>
      <c r="G165" s="153"/>
      <c r="H165" s="153">
        <v>0</v>
      </c>
      <c r="I165" s="153">
        <f t="shared" si="30"/>
        <v>0</v>
      </c>
      <c r="J165" s="153">
        <v>3000</v>
      </c>
      <c r="K165" s="153">
        <f t="shared" si="31"/>
        <v>3000</v>
      </c>
      <c r="L165" s="153">
        <v>21</v>
      </c>
      <c r="M165" s="153">
        <f t="shared" si="32"/>
        <v>0</v>
      </c>
      <c r="N165" s="146">
        <v>0</v>
      </c>
      <c r="O165" s="146">
        <f t="shared" si="33"/>
        <v>0</v>
      </c>
      <c r="P165" s="146">
        <v>0</v>
      </c>
      <c r="Q165" s="146">
        <f t="shared" si="34"/>
        <v>0</v>
      </c>
      <c r="R165" s="146"/>
      <c r="S165" s="146"/>
      <c r="T165" s="147">
        <v>0</v>
      </c>
      <c r="U165" s="146">
        <f t="shared" si="35"/>
        <v>0</v>
      </c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8" t="s">
        <v>99</v>
      </c>
      <c r="AF165" s="138"/>
      <c r="AG165" s="138"/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38"/>
      <c r="AW165" s="138"/>
      <c r="AX165" s="138"/>
      <c r="AY165" s="138"/>
      <c r="AZ165" s="138"/>
      <c r="BA165" s="138"/>
      <c r="BB165" s="138"/>
      <c r="BC165" s="138"/>
      <c r="BD165" s="138"/>
      <c r="BE165" s="138"/>
      <c r="BF165" s="138"/>
      <c r="BG165" s="138"/>
      <c r="BH165" s="138"/>
    </row>
    <row r="166" spans="1:60" outlineLevel="1" x14ac:dyDescent="0.25">
      <c r="A166" s="139">
        <v>154</v>
      </c>
      <c r="B166" s="139" t="s">
        <v>224</v>
      </c>
      <c r="C166" s="169" t="s">
        <v>225</v>
      </c>
      <c r="D166" s="145" t="s">
        <v>112</v>
      </c>
      <c r="E166" s="151">
        <v>2</v>
      </c>
      <c r="F166" s="153"/>
      <c r="G166" s="153"/>
      <c r="H166" s="153">
        <v>0</v>
      </c>
      <c r="I166" s="153">
        <f t="shared" si="30"/>
        <v>0</v>
      </c>
      <c r="J166" s="153">
        <v>484.5</v>
      </c>
      <c r="K166" s="153">
        <f t="shared" si="31"/>
        <v>969</v>
      </c>
      <c r="L166" s="153">
        <v>21</v>
      </c>
      <c r="M166" s="153">
        <f t="shared" si="32"/>
        <v>0</v>
      </c>
      <c r="N166" s="146">
        <v>0</v>
      </c>
      <c r="O166" s="146">
        <f t="shared" si="33"/>
        <v>0</v>
      </c>
      <c r="P166" s="146">
        <v>0</v>
      </c>
      <c r="Q166" s="146">
        <f t="shared" si="34"/>
        <v>0</v>
      </c>
      <c r="R166" s="146"/>
      <c r="S166" s="146"/>
      <c r="T166" s="147">
        <v>0.72599999999999998</v>
      </c>
      <c r="U166" s="146">
        <f t="shared" si="35"/>
        <v>1.45</v>
      </c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8" t="s">
        <v>99</v>
      </c>
      <c r="AF166" s="138"/>
      <c r="AG166" s="138"/>
      <c r="AH166" s="138"/>
      <c r="AI166" s="138"/>
      <c r="AJ166" s="138"/>
      <c r="AK166" s="138"/>
      <c r="AL166" s="138"/>
      <c r="AM166" s="138"/>
      <c r="AN166" s="138"/>
      <c r="AO166" s="138"/>
      <c r="AP166" s="138"/>
      <c r="AQ166" s="138"/>
      <c r="AR166" s="138"/>
      <c r="AS166" s="138"/>
      <c r="AT166" s="138"/>
      <c r="AU166" s="138"/>
      <c r="AV166" s="138"/>
      <c r="AW166" s="138"/>
      <c r="AX166" s="138"/>
      <c r="AY166" s="138"/>
      <c r="AZ166" s="138"/>
      <c r="BA166" s="138"/>
      <c r="BB166" s="138"/>
      <c r="BC166" s="138"/>
      <c r="BD166" s="138"/>
      <c r="BE166" s="138"/>
      <c r="BF166" s="138"/>
      <c r="BG166" s="138"/>
      <c r="BH166" s="138"/>
    </row>
    <row r="167" spans="1:60" outlineLevel="1" x14ac:dyDescent="0.25">
      <c r="A167" s="139">
        <v>155</v>
      </c>
      <c r="B167" s="139" t="s">
        <v>226</v>
      </c>
      <c r="C167" s="169" t="s">
        <v>227</v>
      </c>
      <c r="D167" s="145" t="s">
        <v>112</v>
      </c>
      <c r="E167" s="151">
        <v>2</v>
      </c>
      <c r="F167" s="153"/>
      <c r="G167" s="153"/>
      <c r="H167" s="153">
        <v>0</v>
      </c>
      <c r="I167" s="153">
        <f t="shared" si="30"/>
        <v>0</v>
      </c>
      <c r="J167" s="153">
        <v>271.5</v>
      </c>
      <c r="K167" s="153">
        <f t="shared" si="31"/>
        <v>543</v>
      </c>
      <c r="L167" s="153">
        <v>21</v>
      </c>
      <c r="M167" s="153">
        <f t="shared" si="32"/>
        <v>0</v>
      </c>
      <c r="N167" s="146">
        <v>0</v>
      </c>
      <c r="O167" s="146">
        <f t="shared" si="33"/>
        <v>0</v>
      </c>
      <c r="P167" s="146">
        <v>0</v>
      </c>
      <c r="Q167" s="146">
        <f t="shared" si="34"/>
        <v>0</v>
      </c>
      <c r="R167" s="146"/>
      <c r="S167" s="146"/>
      <c r="T167" s="147">
        <v>0.49</v>
      </c>
      <c r="U167" s="146">
        <f t="shared" si="35"/>
        <v>0.98</v>
      </c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8" t="s">
        <v>99</v>
      </c>
      <c r="AF167" s="138"/>
      <c r="AG167" s="138"/>
      <c r="AH167" s="138"/>
      <c r="AI167" s="138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8"/>
      <c r="AT167" s="138"/>
      <c r="AU167" s="138"/>
      <c r="AV167" s="138"/>
      <c r="AW167" s="138"/>
      <c r="AX167" s="138"/>
      <c r="AY167" s="138"/>
      <c r="AZ167" s="138"/>
      <c r="BA167" s="138"/>
      <c r="BB167" s="138"/>
      <c r="BC167" s="138"/>
      <c r="BD167" s="138"/>
      <c r="BE167" s="138"/>
      <c r="BF167" s="138"/>
      <c r="BG167" s="138"/>
      <c r="BH167" s="138"/>
    </row>
    <row r="168" spans="1:60" outlineLevel="1" x14ac:dyDescent="0.25">
      <c r="A168" s="139">
        <v>156</v>
      </c>
      <c r="B168" s="139" t="s">
        <v>228</v>
      </c>
      <c r="C168" s="169" t="s">
        <v>229</v>
      </c>
      <c r="D168" s="145" t="s">
        <v>112</v>
      </c>
      <c r="E168" s="151">
        <v>2</v>
      </c>
      <c r="F168" s="153"/>
      <c r="G168" s="153"/>
      <c r="H168" s="153">
        <v>0</v>
      </c>
      <c r="I168" s="153">
        <f t="shared" si="30"/>
        <v>0</v>
      </c>
      <c r="J168" s="153">
        <v>25</v>
      </c>
      <c r="K168" s="153">
        <f t="shared" si="31"/>
        <v>50</v>
      </c>
      <c r="L168" s="153">
        <v>21</v>
      </c>
      <c r="M168" s="153">
        <f t="shared" si="32"/>
        <v>0</v>
      </c>
      <c r="N168" s="146">
        <v>0</v>
      </c>
      <c r="O168" s="146">
        <f t="shared" si="33"/>
        <v>0</v>
      </c>
      <c r="P168" s="146">
        <v>0</v>
      </c>
      <c r="Q168" s="146">
        <f t="shared" si="34"/>
        <v>0</v>
      </c>
      <c r="R168" s="146"/>
      <c r="S168" s="146"/>
      <c r="T168" s="147">
        <v>0</v>
      </c>
      <c r="U168" s="146">
        <f t="shared" si="35"/>
        <v>0</v>
      </c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8" t="s">
        <v>99</v>
      </c>
      <c r="AF168" s="138"/>
      <c r="AG168" s="138"/>
      <c r="AH168" s="138"/>
      <c r="AI168" s="138"/>
      <c r="AJ168" s="138"/>
      <c r="AK168" s="138"/>
      <c r="AL168" s="138"/>
      <c r="AM168" s="138"/>
      <c r="AN168" s="138"/>
      <c r="AO168" s="138"/>
      <c r="AP168" s="138"/>
      <c r="AQ168" s="138"/>
      <c r="AR168" s="138"/>
      <c r="AS168" s="138"/>
      <c r="AT168" s="138"/>
      <c r="AU168" s="138"/>
      <c r="AV168" s="138"/>
      <c r="AW168" s="138"/>
      <c r="AX168" s="138"/>
      <c r="AY168" s="138"/>
      <c r="AZ168" s="138"/>
      <c r="BA168" s="138"/>
      <c r="BB168" s="138"/>
      <c r="BC168" s="138"/>
      <c r="BD168" s="138"/>
      <c r="BE168" s="138"/>
      <c r="BF168" s="138"/>
      <c r="BG168" s="138"/>
      <c r="BH168" s="138"/>
    </row>
    <row r="169" spans="1:60" outlineLevel="1" x14ac:dyDescent="0.25">
      <c r="A169" s="139">
        <v>157</v>
      </c>
      <c r="B169" s="139" t="s">
        <v>230</v>
      </c>
      <c r="C169" s="169" t="s">
        <v>231</v>
      </c>
      <c r="D169" s="145" t="s">
        <v>112</v>
      </c>
      <c r="E169" s="151">
        <v>2</v>
      </c>
      <c r="F169" s="153"/>
      <c r="G169" s="153"/>
      <c r="H169" s="153">
        <v>0</v>
      </c>
      <c r="I169" s="153">
        <f t="shared" si="30"/>
        <v>0</v>
      </c>
      <c r="J169" s="153">
        <v>383.5</v>
      </c>
      <c r="K169" s="153">
        <f t="shared" si="31"/>
        <v>767</v>
      </c>
      <c r="L169" s="153">
        <v>21</v>
      </c>
      <c r="M169" s="153">
        <f t="shared" si="32"/>
        <v>0</v>
      </c>
      <c r="N169" s="146">
        <v>0</v>
      </c>
      <c r="O169" s="146">
        <f t="shared" si="33"/>
        <v>0</v>
      </c>
      <c r="P169" s="146">
        <v>0</v>
      </c>
      <c r="Q169" s="146">
        <f t="shared" si="34"/>
        <v>0</v>
      </c>
      <c r="R169" s="146"/>
      <c r="S169" s="146"/>
      <c r="T169" s="147">
        <v>0.94199999999999995</v>
      </c>
      <c r="U169" s="146">
        <f t="shared" si="35"/>
        <v>1.88</v>
      </c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8" t="s">
        <v>99</v>
      </c>
      <c r="AF169" s="138"/>
      <c r="AG169" s="138"/>
      <c r="AH169" s="138"/>
      <c r="AI169" s="138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8"/>
      <c r="AT169" s="138"/>
      <c r="AU169" s="138"/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</row>
    <row r="170" spans="1:60" outlineLevel="1" x14ac:dyDescent="0.25">
      <c r="A170" s="139">
        <v>158</v>
      </c>
      <c r="B170" s="139" t="s">
        <v>232</v>
      </c>
      <c r="C170" s="169" t="s">
        <v>233</v>
      </c>
      <c r="D170" s="145" t="s">
        <v>112</v>
      </c>
      <c r="E170" s="151">
        <v>2</v>
      </c>
      <c r="F170" s="153"/>
      <c r="G170" s="153"/>
      <c r="H170" s="153">
        <v>0</v>
      </c>
      <c r="I170" s="153">
        <f t="shared" si="30"/>
        <v>0</v>
      </c>
      <c r="J170" s="153">
        <v>42.7</v>
      </c>
      <c r="K170" s="153">
        <f t="shared" si="31"/>
        <v>85.4</v>
      </c>
      <c r="L170" s="153">
        <v>21</v>
      </c>
      <c r="M170" s="153">
        <f t="shared" si="32"/>
        <v>0</v>
      </c>
      <c r="N170" s="146">
        <v>0</v>
      </c>
      <c r="O170" s="146">
        <f t="shared" si="33"/>
        <v>0</v>
      </c>
      <c r="P170" s="146">
        <v>0</v>
      </c>
      <c r="Q170" s="146">
        <f t="shared" si="34"/>
        <v>0</v>
      </c>
      <c r="R170" s="146"/>
      <c r="S170" s="146"/>
      <c r="T170" s="147">
        <v>0.105</v>
      </c>
      <c r="U170" s="146">
        <f t="shared" si="35"/>
        <v>0.21</v>
      </c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8" t="s">
        <v>99</v>
      </c>
      <c r="AF170" s="138"/>
      <c r="AG170" s="138"/>
      <c r="AH170" s="138"/>
      <c r="AI170" s="138"/>
      <c r="AJ170" s="138"/>
      <c r="AK170" s="138"/>
      <c r="AL170" s="138"/>
      <c r="AM170" s="138"/>
      <c r="AN170" s="138"/>
      <c r="AO170" s="138"/>
      <c r="AP170" s="138"/>
      <c r="AQ170" s="138"/>
      <c r="AR170" s="138"/>
      <c r="AS170" s="138"/>
      <c r="AT170" s="138"/>
      <c r="AU170" s="138"/>
      <c r="AV170" s="138"/>
      <c r="AW170" s="138"/>
      <c r="AX170" s="138"/>
      <c r="AY170" s="138"/>
      <c r="AZ170" s="138"/>
      <c r="BA170" s="138"/>
      <c r="BB170" s="138"/>
      <c r="BC170" s="138"/>
      <c r="BD170" s="138"/>
      <c r="BE170" s="138"/>
      <c r="BF170" s="138"/>
      <c r="BG170" s="138"/>
      <c r="BH170" s="138"/>
    </row>
    <row r="171" spans="1:60" outlineLevel="1" x14ac:dyDescent="0.25">
      <c r="A171" s="163">
        <v>159</v>
      </c>
      <c r="B171" s="163" t="s">
        <v>234</v>
      </c>
      <c r="C171" s="171" t="s">
        <v>235</v>
      </c>
      <c r="D171" s="164" t="s">
        <v>112</v>
      </c>
      <c r="E171" s="165">
        <v>2</v>
      </c>
      <c r="F171" s="166"/>
      <c r="G171" s="166"/>
      <c r="H171" s="166">
        <v>0</v>
      </c>
      <c r="I171" s="166">
        <f t="shared" si="30"/>
        <v>0</v>
      </c>
      <c r="J171" s="166">
        <v>1725</v>
      </c>
      <c r="K171" s="166">
        <f t="shared" si="31"/>
        <v>3450</v>
      </c>
      <c r="L171" s="166">
        <v>21</v>
      </c>
      <c r="M171" s="166">
        <f t="shared" si="32"/>
        <v>0</v>
      </c>
      <c r="N171" s="167">
        <v>0</v>
      </c>
      <c r="O171" s="167">
        <f t="shared" si="33"/>
        <v>0</v>
      </c>
      <c r="P171" s="167">
        <v>0</v>
      </c>
      <c r="Q171" s="167">
        <f t="shared" si="34"/>
        <v>0</v>
      </c>
      <c r="R171" s="167"/>
      <c r="S171" s="167"/>
      <c r="T171" s="168">
        <v>0</v>
      </c>
      <c r="U171" s="167">
        <f t="shared" si="35"/>
        <v>0</v>
      </c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8" t="s">
        <v>99</v>
      </c>
      <c r="AF171" s="138"/>
      <c r="AG171" s="138"/>
      <c r="AH171" s="138"/>
      <c r="AI171" s="138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  <c r="AX171" s="138"/>
      <c r="AY171" s="138"/>
      <c r="AZ171" s="138"/>
      <c r="BA171" s="138"/>
      <c r="BB171" s="138"/>
      <c r="BC171" s="138"/>
      <c r="BD171" s="138"/>
      <c r="BE171" s="138"/>
      <c r="BF171" s="138"/>
      <c r="BG171" s="138"/>
      <c r="BH171" s="138"/>
    </row>
    <row r="172" spans="1:60" x14ac:dyDescent="0.25">
      <c r="A172" s="4"/>
      <c r="B172" s="5" t="s">
        <v>411</v>
      </c>
      <c r="C172" s="172" t="s">
        <v>411</v>
      </c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AC172">
        <v>15</v>
      </c>
      <c r="AD172">
        <v>21</v>
      </c>
    </row>
    <row r="173" spans="1:60" x14ac:dyDescent="0.25">
      <c r="C173" s="173"/>
      <c r="AE173" t="s">
        <v>412</v>
      </c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8A562-0004-4772-A0F2-826576BE4B5E}">
  <dimension ref="A1:BH200"/>
  <sheetViews>
    <sheetView topLeftCell="A46" workbookViewId="0">
      <selection activeCell="G9" sqref="G9"/>
    </sheetView>
  </sheetViews>
  <sheetFormatPr defaultRowHeight="13.2" outlineLevelRow="1" x14ac:dyDescent="0.25"/>
  <cols>
    <col min="1" max="1" width="4.33203125" customWidth="1"/>
    <col min="2" max="2" width="14.44140625" style="81" customWidth="1"/>
    <col min="3" max="3" width="38.33203125" style="81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34" t="s">
        <v>627</v>
      </c>
      <c r="B1" s="234"/>
      <c r="C1" s="234"/>
      <c r="D1" s="234"/>
      <c r="E1" s="234"/>
      <c r="F1" s="234"/>
      <c r="G1" s="234"/>
      <c r="AE1" t="s">
        <v>70</v>
      </c>
    </row>
    <row r="2" spans="1:60" ht="24.9" customHeight="1" x14ac:dyDescent="0.25">
      <c r="A2" s="174" t="s">
        <v>69</v>
      </c>
      <c r="B2" s="175"/>
      <c r="C2" s="241" t="s">
        <v>45</v>
      </c>
      <c r="D2" s="242"/>
      <c r="E2" s="242"/>
      <c r="F2" s="242"/>
      <c r="G2" s="243"/>
      <c r="AE2" t="s">
        <v>71</v>
      </c>
    </row>
    <row r="3" spans="1:60" ht="24.9" customHeight="1" x14ac:dyDescent="0.25">
      <c r="A3" s="174" t="s">
        <v>7</v>
      </c>
      <c r="B3" s="175"/>
      <c r="C3" s="241" t="s">
        <v>496</v>
      </c>
      <c r="D3" s="242"/>
      <c r="E3" s="242"/>
      <c r="F3" s="242"/>
      <c r="G3" s="243"/>
      <c r="AE3" t="s">
        <v>72</v>
      </c>
    </row>
    <row r="4" spans="1:60" ht="24.9" hidden="1" customHeight="1" x14ac:dyDescent="0.25">
      <c r="A4" s="174" t="s">
        <v>8</v>
      </c>
      <c r="B4" s="175"/>
      <c r="C4" s="241"/>
      <c r="D4" s="242"/>
      <c r="E4" s="242"/>
      <c r="F4" s="242"/>
      <c r="G4" s="243"/>
      <c r="AE4" t="s">
        <v>73</v>
      </c>
    </row>
    <row r="5" spans="1:60" hidden="1" x14ac:dyDescent="0.25">
      <c r="A5" s="176" t="s">
        <v>74</v>
      </c>
      <c r="B5" s="134"/>
      <c r="C5" s="134"/>
      <c r="D5" s="135"/>
      <c r="E5" s="135"/>
      <c r="F5" s="135"/>
      <c r="G5" s="177"/>
      <c r="AE5" t="s">
        <v>75</v>
      </c>
    </row>
    <row r="7" spans="1:60" ht="39.6" x14ac:dyDescent="0.25">
      <c r="A7" s="178" t="s">
        <v>76</v>
      </c>
      <c r="B7" s="179" t="s">
        <v>77</v>
      </c>
      <c r="C7" s="179" t="s">
        <v>78</v>
      </c>
      <c r="D7" s="178" t="s">
        <v>79</v>
      </c>
      <c r="E7" s="178" t="s">
        <v>80</v>
      </c>
      <c r="F7" s="137" t="s">
        <v>81</v>
      </c>
      <c r="G7" s="178" t="s">
        <v>28</v>
      </c>
      <c r="H7" s="156" t="s">
        <v>29</v>
      </c>
      <c r="I7" s="156" t="s">
        <v>82</v>
      </c>
      <c r="J7" s="156" t="s">
        <v>30</v>
      </c>
      <c r="K7" s="156" t="s">
        <v>83</v>
      </c>
      <c r="L7" s="156" t="s">
        <v>84</v>
      </c>
      <c r="M7" s="156" t="s">
        <v>85</v>
      </c>
      <c r="N7" s="156" t="s">
        <v>86</v>
      </c>
      <c r="O7" s="156" t="s">
        <v>87</v>
      </c>
      <c r="P7" s="156" t="s">
        <v>88</v>
      </c>
      <c r="Q7" s="156" t="s">
        <v>89</v>
      </c>
      <c r="R7" s="156" t="s">
        <v>90</v>
      </c>
      <c r="S7" s="156" t="s">
        <v>91</v>
      </c>
      <c r="T7" s="156" t="s">
        <v>92</v>
      </c>
      <c r="U7" s="156" t="s">
        <v>93</v>
      </c>
    </row>
    <row r="8" spans="1:60" x14ac:dyDescent="0.25">
      <c r="A8" s="157" t="s">
        <v>94</v>
      </c>
      <c r="B8" s="158" t="s">
        <v>57</v>
      </c>
      <c r="C8" s="159" t="s">
        <v>58</v>
      </c>
      <c r="D8" s="160"/>
      <c r="E8" s="161"/>
      <c r="F8" s="162"/>
      <c r="G8" s="162"/>
      <c r="H8" s="162"/>
      <c r="I8" s="162">
        <f>SUM(I9:I15)</f>
        <v>2218.2599999999998</v>
      </c>
      <c r="J8" s="162"/>
      <c r="K8" s="162">
        <f>SUM(K9:K15)</f>
        <v>2579.0499999999997</v>
      </c>
      <c r="L8" s="162"/>
      <c r="M8" s="162">
        <f>SUM(M9:M15)</f>
        <v>0</v>
      </c>
      <c r="N8" s="143"/>
      <c r="O8" s="143">
        <f>SUM(O9:O15)</f>
        <v>2.9000000000000002E-3</v>
      </c>
      <c r="P8" s="143"/>
      <c r="Q8" s="143">
        <f>SUM(Q9:Q15)</f>
        <v>0</v>
      </c>
      <c r="R8" s="143"/>
      <c r="S8" s="143"/>
      <c r="T8" s="157"/>
      <c r="U8" s="143">
        <f>SUM(U9:U15)</f>
        <v>3.7399999999999998</v>
      </c>
      <c r="AE8" t="s">
        <v>95</v>
      </c>
    </row>
    <row r="9" spans="1:60" outlineLevel="1" x14ac:dyDescent="0.25">
      <c r="A9" s="139">
        <v>1</v>
      </c>
      <c r="B9" s="139" t="s">
        <v>96</v>
      </c>
      <c r="C9" s="169" t="s">
        <v>97</v>
      </c>
      <c r="D9" s="145" t="s">
        <v>98</v>
      </c>
      <c r="E9" s="151">
        <v>8</v>
      </c>
      <c r="F9" s="153"/>
      <c r="G9" s="153"/>
      <c r="H9" s="153">
        <v>144.71</v>
      </c>
      <c r="I9" s="153">
        <f t="shared" ref="I9:I15" si="0">ROUND(E9*H9,2)</f>
        <v>1157.68</v>
      </c>
      <c r="J9" s="153">
        <v>180.29</v>
      </c>
      <c r="K9" s="153">
        <f t="shared" ref="K9:K15" si="1">ROUND(E9*J9,2)</f>
        <v>1442.32</v>
      </c>
      <c r="L9" s="153">
        <v>21</v>
      </c>
      <c r="M9" s="153">
        <f t="shared" ref="M9:M15" si="2">G9*(1+L9/100)</f>
        <v>0</v>
      </c>
      <c r="N9" s="146">
        <v>3.4000000000000002E-4</v>
      </c>
      <c r="O9" s="146">
        <f t="shared" ref="O9:O15" si="3">ROUND(E9*N9,5)</f>
        <v>2.7200000000000002E-3</v>
      </c>
      <c r="P9" s="146">
        <v>0</v>
      </c>
      <c r="Q9" s="146">
        <f t="shared" ref="Q9:Q15" si="4">ROUND(E9*P9,5)</f>
        <v>0</v>
      </c>
      <c r="R9" s="146"/>
      <c r="S9" s="146"/>
      <c r="T9" s="147">
        <v>0.32</v>
      </c>
      <c r="U9" s="146">
        <f t="shared" ref="U9:U15" si="5">ROUND(E9*T9,2)</f>
        <v>2.56</v>
      </c>
      <c r="V9" s="138"/>
      <c r="W9" s="138"/>
      <c r="X9" s="138"/>
      <c r="Y9" s="138"/>
      <c r="Z9" s="138"/>
      <c r="AA9" s="138"/>
      <c r="AB9" s="138"/>
      <c r="AC9" s="138"/>
      <c r="AD9" s="138"/>
      <c r="AE9" s="138" t="s">
        <v>99</v>
      </c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25">
      <c r="A10" s="139">
        <v>2</v>
      </c>
      <c r="B10" s="139" t="s">
        <v>100</v>
      </c>
      <c r="C10" s="169" t="s">
        <v>101</v>
      </c>
      <c r="D10" s="145" t="s">
        <v>102</v>
      </c>
      <c r="E10" s="151">
        <v>3</v>
      </c>
      <c r="F10" s="153"/>
      <c r="G10" s="153"/>
      <c r="H10" s="153">
        <v>0</v>
      </c>
      <c r="I10" s="153">
        <f t="shared" si="0"/>
        <v>0</v>
      </c>
      <c r="J10" s="153">
        <v>83.4</v>
      </c>
      <c r="K10" s="153">
        <f t="shared" si="1"/>
        <v>250.2</v>
      </c>
      <c r="L10" s="153">
        <v>21</v>
      </c>
      <c r="M10" s="153">
        <f t="shared" si="2"/>
        <v>0</v>
      </c>
      <c r="N10" s="146">
        <v>0</v>
      </c>
      <c r="O10" s="146">
        <f t="shared" si="3"/>
        <v>0</v>
      </c>
      <c r="P10" s="146">
        <v>0</v>
      </c>
      <c r="Q10" s="146">
        <f t="shared" si="4"/>
        <v>0</v>
      </c>
      <c r="R10" s="146"/>
      <c r="S10" s="146"/>
      <c r="T10" s="147">
        <v>0.14799999999999999</v>
      </c>
      <c r="U10" s="146">
        <f t="shared" si="5"/>
        <v>0.44</v>
      </c>
      <c r="V10" s="138"/>
      <c r="W10" s="138"/>
      <c r="X10" s="138"/>
      <c r="Y10" s="138"/>
      <c r="Z10" s="138"/>
      <c r="AA10" s="138"/>
      <c r="AB10" s="138"/>
      <c r="AC10" s="138"/>
      <c r="AD10" s="138"/>
      <c r="AE10" s="138" t="s">
        <v>99</v>
      </c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25">
      <c r="A11" s="139">
        <v>3</v>
      </c>
      <c r="B11" s="139" t="s">
        <v>103</v>
      </c>
      <c r="C11" s="169" t="s">
        <v>104</v>
      </c>
      <c r="D11" s="145" t="s">
        <v>102</v>
      </c>
      <c r="E11" s="151">
        <v>2</v>
      </c>
      <c r="F11" s="153"/>
      <c r="G11" s="153"/>
      <c r="H11" s="153">
        <v>526.97</v>
      </c>
      <c r="I11" s="153">
        <f t="shared" si="0"/>
        <v>1053.94</v>
      </c>
      <c r="J11" s="153">
        <v>93.029999999999973</v>
      </c>
      <c r="K11" s="153">
        <f t="shared" si="1"/>
        <v>186.06</v>
      </c>
      <c r="L11" s="153">
        <v>21</v>
      </c>
      <c r="M11" s="153">
        <f t="shared" si="2"/>
        <v>0</v>
      </c>
      <c r="N11" s="146">
        <v>9.0000000000000006E-5</v>
      </c>
      <c r="O11" s="146">
        <f t="shared" si="3"/>
        <v>1.8000000000000001E-4</v>
      </c>
      <c r="P11" s="146">
        <v>0</v>
      </c>
      <c r="Q11" s="146">
        <f t="shared" si="4"/>
        <v>0</v>
      </c>
      <c r="R11" s="146"/>
      <c r="S11" s="146"/>
      <c r="T11" s="147">
        <v>0.18</v>
      </c>
      <c r="U11" s="146">
        <f t="shared" si="5"/>
        <v>0.36</v>
      </c>
      <c r="V11" s="138"/>
      <c r="W11" s="138"/>
      <c r="X11" s="138"/>
      <c r="Y11" s="138"/>
      <c r="Z11" s="138"/>
      <c r="AA11" s="138"/>
      <c r="AB11" s="138"/>
      <c r="AC11" s="138"/>
      <c r="AD11" s="138"/>
      <c r="AE11" s="138" t="s">
        <v>99</v>
      </c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25">
      <c r="A12" s="139">
        <v>4</v>
      </c>
      <c r="B12" s="139" t="s">
        <v>497</v>
      </c>
      <c r="C12" s="169" t="s">
        <v>106</v>
      </c>
      <c r="D12" s="145" t="s">
        <v>102</v>
      </c>
      <c r="E12" s="151">
        <v>1</v>
      </c>
      <c r="F12" s="153"/>
      <c r="G12" s="153"/>
      <c r="H12" s="153">
        <v>0</v>
      </c>
      <c r="I12" s="153">
        <f t="shared" si="0"/>
        <v>0</v>
      </c>
      <c r="J12" s="153">
        <v>480</v>
      </c>
      <c r="K12" s="153">
        <f t="shared" si="1"/>
        <v>480</v>
      </c>
      <c r="L12" s="153">
        <v>21</v>
      </c>
      <c r="M12" s="153">
        <f t="shared" si="2"/>
        <v>0</v>
      </c>
      <c r="N12" s="146">
        <v>0</v>
      </c>
      <c r="O12" s="146">
        <f t="shared" si="3"/>
        <v>0</v>
      </c>
      <c r="P12" s="146">
        <v>0</v>
      </c>
      <c r="Q12" s="146">
        <f t="shared" si="4"/>
        <v>0</v>
      </c>
      <c r="R12" s="146"/>
      <c r="S12" s="146"/>
      <c r="T12" s="147">
        <v>0</v>
      </c>
      <c r="U12" s="146">
        <f t="shared" si="5"/>
        <v>0</v>
      </c>
      <c r="V12" s="138"/>
      <c r="W12" s="138"/>
      <c r="X12" s="138"/>
      <c r="Y12" s="138"/>
      <c r="Z12" s="138"/>
      <c r="AA12" s="138"/>
      <c r="AB12" s="138"/>
      <c r="AC12" s="138"/>
      <c r="AD12" s="138"/>
      <c r="AE12" s="138" t="s">
        <v>99</v>
      </c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25">
      <c r="A13" s="139">
        <v>5</v>
      </c>
      <c r="B13" s="139" t="s">
        <v>108</v>
      </c>
      <c r="C13" s="169" t="s">
        <v>109</v>
      </c>
      <c r="D13" s="145" t="s">
        <v>98</v>
      </c>
      <c r="E13" s="151">
        <v>8</v>
      </c>
      <c r="F13" s="153"/>
      <c r="G13" s="153"/>
      <c r="H13" s="153">
        <v>0.83</v>
      </c>
      <c r="I13" s="153">
        <f t="shared" si="0"/>
        <v>6.64</v>
      </c>
      <c r="J13" s="153">
        <v>27.07</v>
      </c>
      <c r="K13" s="153">
        <f t="shared" si="1"/>
        <v>216.56</v>
      </c>
      <c r="L13" s="153">
        <v>21</v>
      </c>
      <c r="M13" s="153">
        <f t="shared" si="2"/>
        <v>0</v>
      </c>
      <c r="N13" s="146">
        <v>0</v>
      </c>
      <c r="O13" s="146">
        <f t="shared" si="3"/>
        <v>0</v>
      </c>
      <c r="P13" s="146">
        <v>0</v>
      </c>
      <c r="Q13" s="146">
        <f t="shared" si="4"/>
        <v>0</v>
      </c>
      <c r="R13" s="146"/>
      <c r="S13" s="146"/>
      <c r="T13" s="147">
        <v>4.8000000000000001E-2</v>
      </c>
      <c r="U13" s="146">
        <f t="shared" si="5"/>
        <v>0.38</v>
      </c>
      <c r="V13" s="138"/>
      <c r="W13" s="138"/>
      <c r="X13" s="138"/>
      <c r="Y13" s="138"/>
      <c r="Z13" s="138"/>
      <c r="AA13" s="138"/>
      <c r="AB13" s="138"/>
      <c r="AC13" s="138"/>
      <c r="AD13" s="138"/>
      <c r="AE13" s="138" t="s">
        <v>99</v>
      </c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1" x14ac:dyDescent="0.25">
      <c r="A14" s="139">
        <v>6</v>
      </c>
      <c r="B14" s="139" t="s">
        <v>110</v>
      </c>
      <c r="C14" s="169" t="s">
        <v>111</v>
      </c>
      <c r="D14" s="145" t="s">
        <v>112</v>
      </c>
      <c r="E14" s="151">
        <v>3.0000000000000001E-3</v>
      </c>
      <c r="F14" s="153"/>
      <c r="G14" s="153"/>
      <c r="H14" s="153">
        <v>0</v>
      </c>
      <c r="I14" s="153">
        <f t="shared" si="0"/>
        <v>0</v>
      </c>
      <c r="J14" s="153">
        <v>822</v>
      </c>
      <c r="K14" s="153">
        <f t="shared" si="1"/>
        <v>2.4700000000000002</v>
      </c>
      <c r="L14" s="153">
        <v>21</v>
      </c>
      <c r="M14" s="153">
        <f t="shared" si="2"/>
        <v>0</v>
      </c>
      <c r="N14" s="146">
        <v>0</v>
      </c>
      <c r="O14" s="146">
        <f t="shared" si="3"/>
        <v>0</v>
      </c>
      <c r="P14" s="146">
        <v>0</v>
      </c>
      <c r="Q14" s="146">
        <f t="shared" si="4"/>
        <v>0</v>
      </c>
      <c r="R14" s="146"/>
      <c r="S14" s="146"/>
      <c r="T14" s="147">
        <v>1.47</v>
      </c>
      <c r="U14" s="146">
        <f t="shared" si="5"/>
        <v>0</v>
      </c>
      <c r="V14" s="138"/>
      <c r="W14" s="138"/>
      <c r="X14" s="138"/>
      <c r="Y14" s="138"/>
      <c r="Z14" s="138"/>
      <c r="AA14" s="138"/>
      <c r="AB14" s="138"/>
      <c r="AC14" s="138"/>
      <c r="AD14" s="138"/>
      <c r="AE14" s="138" t="s">
        <v>99</v>
      </c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ht="20.399999999999999" outlineLevel="1" x14ac:dyDescent="0.25">
      <c r="A15" s="139">
        <v>7</v>
      </c>
      <c r="B15" s="139" t="s">
        <v>113</v>
      </c>
      <c r="C15" s="169" t="s">
        <v>114</v>
      </c>
      <c r="D15" s="145" t="s">
        <v>112</v>
      </c>
      <c r="E15" s="151">
        <v>3.0000000000000001E-3</v>
      </c>
      <c r="F15" s="153"/>
      <c r="G15" s="153"/>
      <c r="H15" s="153">
        <v>0</v>
      </c>
      <c r="I15" s="153">
        <f t="shared" si="0"/>
        <v>0</v>
      </c>
      <c r="J15" s="153">
        <v>480</v>
      </c>
      <c r="K15" s="153">
        <f t="shared" si="1"/>
        <v>1.44</v>
      </c>
      <c r="L15" s="153">
        <v>21</v>
      </c>
      <c r="M15" s="153">
        <f t="shared" si="2"/>
        <v>0</v>
      </c>
      <c r="N15" s="146">
        <v>0</v>
      </c>
      <c r="O15" s="146">
        <f t="shared" si="3"/>
        <v>0</v>
      </c>
      <c r="P15" s="146">
        <v>0</v>
      </c>
      <c r="Q15" s="146">
        <f t="shared" si="4"/>
        <v>0</v>
      </c>
      <c r="R15" s="146"/>
      <c r="S15" s="146"/>
      <c r="T15" s="147">
        <v>1.079</v>
      </c>
      <c r="U15" s="146">
        <f t="shared" si="5"/>
        <v>0</v>
      </c>
      <c r="V15" s="138"/>
      <c r="W15" s="138"/>
      <c r="X15" s="138"/>
      <c r="Y15" s="138"/>
      <c r="Z15" s="138"/>
      <c r="AA15" s="138"/>
      <c r="AB15" s="138"/>
      <c r="AC15" s="138"/>
      <c r="AD15" s="138"/>
      <c r="AE15" s="138" t="s">
        <v>99</v>
      </c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x14ac:dyDescent="0.25">
      <c r="A16" s="140" t="s">
        <v>94</v>
      </c>
      <c r="B16" s="140" t="s">
        <v>59</v>
      </c>
      <c r="C16" s="170" t="s">
        <v>60</v>
      </c>
      <c r="D16" s="148"/>
      <c r="E16" s="152"/>
      <c r="F16" s="154"/>
      <c r="G16" s="154"/>
      <c r="H16" s="154"/>
      <c r="I16" s="154">
        <f>SUM(I17:I39)</f>
        <v>105876.13999999998</v>
      </c>
      <c r="J16" s="154"/>
      <c r="K16" s="154">
        <f>SUM(K17:K39)</f>
        <v>8460.41</v>
      </c>
      <c r="L16" s="154"/>
      <c r="M16" s="154">
        <f>SUM(M17:M39)</f>
        <v>0</v>
      </c>
      <c r="N16" s="149"/>
      <c r="O16" s="149">
        <f>SUM(O17:O39)</f>
        <v>3.9099999999999996E-2</v>
      </c>
      <c r="P16" s="149"/>
      <c r="Q16" s="149">
        <f>SUM(Q17:Q39)</f>
        <v>3.5619999999999999E-2</v>
      </c>
      <c r="R16" s="149"/>
      <c r="S16" s="149"/>
      <c r="T16" s="150"/>
      <c r="U16" s="149">
        <f>SUM(U17:U39)</f>
        <v>14.960000000000004</v>
      </c>
      <c r="AE16" t="s">
        <v>95</v>
      </c>
    </row>
    <row r="17" spans="1:60" ht="20.399999999999999" outlineLevel="1" x14ac:dyDescent="0.25">
      <c r="A17" s="139">
        <v>8</v>
      </c>
      <c r="B17" s="139" t="s">
        <v>115</v>
      </c>
      <c r="C17" s="169" t="s">
        <v>116</v>
      </c>
      <c r="D17" s="145" t="s">
        <v>98</v>
      </c>
      <c r="E17" s="151">
        <v>10</v>
      </c>
      <c r="F17" s="153"/>
      <c r="G17" s="153"/>
      <c r="H17" s="153">
        <v>149.65</v>
      </c>
      <c r="I17" s="153">
        <f t="shared" ref="I17:I39" si="6">ROUND(E17*H17,2)</f>
        <v>1496.5</v>
      </c>
      <c r="J17" s="153">
        <v>168.85</v>
      </c>
      <c r="K17" s="153">
        <f t="shared" ref="K17:K39" si="7">ROUND(E17*J17,2)</f>
        <v>1688.5</v>
      </c>
      <c r="L17" s="153">
        <v>21</v>
      </c>
      <c r="M17" s="153">
        <f t="shared" ref="M17:M39" si="8">G17*(1+L17/100)</f>
        <v>0</v>
      </c>
      <c r="N17" s="146">
        <v>5.2999999999999998E-4</v>
      </c>
      <c r="O17" s="146">
        <f t="shared" ref="O17:O39" si="9">ROUND(E17*N17,5)</f>
        <v>5.3E-3</v>
      </c>
      <c r="P17" s="146">
        <v>0</v>
      </c>
      <c r="Q17" s="146">
        <f t="shared" ref="Q17:Q39" si="10">ROUND(E17*P17,5)</f>
        <v>0</v>
      </c>
      <c r="R17" s="146"/>
      <c r="S17" s="146"/>
      <c r="T17" s="147">
        <v>0.27889999999999998</v>
      </c>
      <c r="U17" s="146">
        <f t="shared" ref="U17:U39" si="11">ROUND(E17*T17,2)</f>
        <v>2.79</v>
      </c>
      <c r="V17" s="138"/>
      <c r="W17" s="138"/>
      <c r="X17" s="138"/>
      <c r="Y17" s="138"/>
      <c r="Z17" s="138"/>
      <c r="AA17" s="138"/>
      <c r="AB17" s="138"/>
      <c r="AC17" s="138"/>
      <c r="AD17" s="138"/>
      <c r="AE17" s="138" t="s">
        <v>99</v>
      </c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ht="20.399999999999999" outlineLevel="1" x14ac:dyDescent="0.25">
      <c r="A18" s="139">
        <v>9</v>
      </c>
      <c r="B18" s="139" t="s">
        <v>117</v>
      </c>
      <c r="C18" s="169" t="s">
        <v>498</v>
      </c>
      <c r="D18" s="145" t="s">
        <v>98</v>
      </c>
      <c r="E18" s="151">
        <v>10</v>
      </c>
      <c r="F18" s="153"/>
      <c r="G18" s="153"/>
      <c r="H18" s="153">
        <v>226.1</v>
      </c>
      <c r="I18" s="153">
        <f t="shared" si="6"/>
        <v>2261</v>
      </c>
      <c r="J18" s="153">
        <v>200.9</v>
      </c>
      <c r="K18" s="153">
        <f t="shared" si="7"/>
        <v>2009</v>
      </c>
      <c r="L18" s="153">
        <v>21</v>
      </c>
      <c r="M18" s="153">
        <f t="shared" si="8"/>
        <v>0</v>
      </c>
      <c r="N18" s="146">
        <v>6.8999999999999997E-4</v>
      </c>
      <c r="O18" s="146">
        <f t="shared" si="9"/>
        <v>6.8999999999999999E-3</v>
      </c>
      <c r="P18" s="146">
        <v>0</v>
      </c>
      <c r="Q18" s="146">
        <f t="shared" si="10"/>
        <v>0</v>
      </c>
      <c r="R18" s="146"/>
      <c r="S18" s="146"/>
      <c r="T18" s="147">
        <v>0.33279999999999998</v>
      </c>
      <c r="U18" s="146">
        <f t="shared" si="11"/>
        <v>3.33</v>
      </c>
      <c r="V18" s="138"/>
      <c r="W18" s="138"/>
      <c r="X18" s="138"/>
      <c r="Y18" s="138"/>
      <c r="Z18" s="138"/>
      <c r="AA18" s="138"/>
      <c r="AB18" s="138"/>
      <c r="AC18" s="138"/>
      <c r="AD18" s="138"/>
      <c r="AE18" s="138" t="s">
        <v>99</v>
      </c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25">
      <c r="A19" s="139">
        <v>10</v>
      </c>
      <c r="B19" s="139" t="s">
        <v>499</v>
      </c>
      <c r="C19" s="169" t="s">
        <v>500</v>
      </c>
      <c r="D19" s="145" t="s">
        <v>98</v>
      </c>
      <c r="E19" s="151">
        <v>10</v>
      </c>
      <c r="F19" s="153"/>
      <c r="G19" s="153"/>
      <c r="H19" s="153">
        <v>0</v>
      </c>
      <c r="I19" s="153">
        <f t="shared" si="6"/>
        <v>0</v>
      </c>
      <c r="J19" s="153">
        <v>23.2</v>
      </c>
      <c r="K19" s="153">
        <f t="shared" si="7"/>
        <v>232</v>
      </c>
      <c r="L19" s="153">
        <v>21</v>
      </c>
      <c r="M19" s="153">
        <f t="shared" si="8"/>
        <v>0</v>
      </c>
      <c r="N19" s="146">
        <v>0</v>
      </c>
      <c r="O19" s="146">
        <f t="shared" si="9"/>
        <v>0</v>
      </c>
      <c r="P19" s="146">
        <v>2.7999999999999998E-4</v>
      </c>
      <c r="Q19" s="146">
        <f t="shared" si="10"/>
        <v>2.8E-3</v>
      </c>
      <c r="R19" s="146"/>
      <c r="S19" s="146"/>
      <c r="T19" s="147">
        <v>5.1999999999999998E-2</v>
      </c>
      <c r="U19" s="146">
        <f t="shared" si="11"/>
        <v>0.52</v>
      </c>
      <c r="V19" s="138"/>
      <c r="W19" s="138"/>
      <c r="X19" s="138"/>
      <c r="Y19" s="138"/>
      <c r="Z19" s="138"/>
      <c r="AA19" s="138"/>
      <c r="AB19" s="138"/>
      <c r="AC19" s="138"/>
      <c r="AD19" s="138"/>
      <c r="AE19" s="138" t="s">
        <v>99</v>
      </c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1" x14ac:dyDescent="0.25">
      <c r="A20" s="139">
        <v>11</v>
      </c>
      <c r="B20" s="139" t="s">
        <v>121</v>
      </c>
      <c r="C20" s="169" t="s">
        <v>122</v>
      </c>
      <c r="D20" s="145" t="s">
        <v>102</v>
      </c>
      <c r="E20" s="151">
        <v>1</v>
      </c>
      <c r="F20" s="153"/>
      <c r="G20" s="153"/>
      <c r="H20" s="153">
        <v>0</v>
      </c>
      <c r="I20" s="153">
        <f t="shared" si="6"/>
        <v>0</v>
      </c>
      <c r="J20" s="153">
        <v>255.5</v>
      </c>
      <c r="K20" s="153">
        <f t="shared" si="7"/>
        <v>255.5</v>
      </c>
      <c r="L20" s="153">
        <v>21</v>
      </c>
      <c r="M20" s="153">
        <f t="shared" si="8"/>
        <v>0</v>
      </c>
      <c r="N20" s="146">
        <v>0</v>
      </c>
      <c r="O20" s="146">
        <f t="shared" si="9"/>
        <v>0</v>
      </c>
      <c r="P20" s="146">
        <v>0</v>
      </c>
      <c r="Q20" s="146">
        <f t="shared" si="10"/>
        <v>0</v>
      </c>
      <c r="R20" s="146"/>
      <c r="S20" s="146"/>
      <c r="T20" s="147">
        <v>0.42499999999999999</v>
      </c>
      <c r="U20" s="146">
        <f t="shared" si="11"/>
        <v>0.43</v>
      </c>
      <c r="V20" s="138"/>
      <c r="W20" s="138"/>
      <c r="X20" s="138"/>
      <c r="Y20" s="138"/>
      <c r="Z20" s="138"/>
      <c r="AA20" s="138"/>
      <c r="AB20" s="138"/>
      <c r="AC20" s="138"/>
      <c r="AD20" s="138"/>
      <c r="AE20" s="138" t="s">
        <v>99</v>
      </c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1" x14ac:dyDescent="0.25">
      <c r="A21" s="139">
        <v>12</v>
      </c>
      <c r="B21" s="139" t="s">
        <v>123</v>
      </c>
      <c r="C21" s="169" t="s">
        <v>124</v>
      </c>
      <c r="D21" s="145" t="s">
        <v>102</v>
      </c>
      <c r="E21" s="151">
        <v>2</v>
      </c>
      <c r="F21" s="153"/>
      <c r="G21" s="153"/>
      <c r="H21" s="153">
        <v>0</v>
      </c>
      <c r="I21" s="153">
        <f t="shared" si="6"/>
        <v>0</v>
      </c>
      <c r="J21" s="153">
        <v>255.5</v>
      </c>
      <c r="K21" s="153">
        <f t="shared" si="7"/>
        <v>511</v>
      </c>
      <c r="L21" s="153">
        <v>21</v>
      </c>
      <c r="M21" s="153">
        <f t="shared" si="8"/>
        <v>0</v>
      </c>
      <c r="N21" s="146">
        <v>0</v>
      </c>
      <c r="O21" s="146">
        <f t="shared" si="9"/>
        <v>0</v>
      </c>
      <c r="P21" s="146">
        <v>0</v>
      </c>
      <c r="Q21" s="146">
        <f t="shared" si="10"/>
        <v>0</v>
      </c>
      <c r="R21" s="146"/>
      <c r="S21" s="146"/>
      <c r="T21" s="147">
        <v>0.42499999999999999</v>
      </c>
      <c r="U21" s="146">
        <f t="shared" si="11"/>
        <v>0.85</v>
      </c>
      <c r="V21" s="138"/>
      <c r="W21" s="138"/>
      <c r="X21" s="138"/>
      <c r="Y21" s="138"/>
      <c r="Z21" s="138"/>
      <c r="AA21" s="138"/>
      <c r="AB21" s="138"/>
      <c r="AC21" s="138"/>
      <c r="AD21" s="138"/>
      <c r="AE21" s="138" t="s">
        <v>99</v>
      </c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ht="20.399999999999999" outlineLevel="1" x14ac:dyDescent="0.25">
      <c r="A22" s="139">
        <v>13</v>
      </c>
      <c r="B22" s="139" t="s">
        <v>501</v>
      </c>
      <c r="C22" s="169" t="s">
        <v>502</v>
      </c>
      <c r="D22" s="145" t="s">
        <v>102</v>
      </c>
      <c r="E22" s="151">
        <v>1</v>
      </c>
      <c r="F22" s="153"/>
      <c r="G22" s="153"/>
      <c r="H22" s="153">
        <v>23972</v>
      </c>
      <c r="I22" s="153">
        <f t="shared" si="6"/>
        <v>23972</v>
      </c>
      <c r="J22" s="153">
        <v>0</v>
      </c>
      <c r="K22" s="153">
        <f t="shared" si="7"/>
        <v>0</v>
      </c>
      <c r="L22" s="153">
        <v>21</v>
      </c>
      <c r="M22" s="153">
        <f t="shared" si="8"/>
        <v>0</v>
      </c>
      <c r="N22" s="146">
        <v>1.7299999999999999E-2</v>
      </c>
      <c r="O22" s="146">
        <f t="shared" si="9"/>
        <v>1.7299999999999999E-2</v>
      </c>
      <c r="P22" s="146">
        <v>0</v>
      </c>
      <c r="Q22" s="146">
        <f t="shared" si="10"/>
        <v>0</v>
      </c>
      <c r="R22" s="146"/>
      <c r="S22" s="146"/>
      <c r="T22" s="147">
        <v>0</v>
      </c>
      <c r="U22" s="146">
        <f t="shared" si="11"/>
        <v>0</v>
      </c>
      <c r="V22" s="138"/>
      <c r="W22" s="138"/>
      <c r="X22" s="138"/>
      <c r="Y22" s="138"/>
      <c r="Z22" s="138"/>
      <c r="AA22" s="138"/>
      <c r="AB22" s="138"/>
      <c r="AC22" s="138"/>
      <c r="AD22" s="138"/>
      <c r="AE22" s="138" t="s">
        <v>107</v>
      </c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25">
      <c r="A23" s="139">
        <v>14</v>
      </c>
      <c r="B23" s="139" t="s">
        <v>131</v>
      </c>
      <c r="C23" s="169" t="s">
        <v>503</v>
      </c>
      <c r="D23" s="145" t="s">
        <v>102</v>
      </c>
      <c r="E23" s="151">
        <v>1</v>
      </c>
      <c r="F23" s="153"/>
      <c r="G23" s="153"/>
      <c r="H23" s="153">
        <v>368.38</v>
      </c>
      <c r="I23" s="153">
        <f t="shared" si="6"/>
        <v>368.38</v>
      </c>
      <c r="J23" s="153">
        <v>116.62</v>
      </c>
      <c r="K23" s="153">
        <f t="shared" si="7"/>
        <v>116.62</v>
      </c>
      <c r="L23" s="153">
        <v>21</v>
      </c>
      <c r="M23" s="153">
        <f t="shared" si="8"/>
        <v>0</v>
      </c>
      <c r="N23" s="146">
        <v>3.1E-4</v>
      </c>
      <c r="O23" s="146">
        <f t="shared" si="9"/>
        <v>3.1E-4</v>
      </c>
      <c r="P23" s="146">
        <v>0</v>
      </c>
      <c r="Q23" s="146">
        <f t="shared" si="10"/>
        <v>0</v>
      </c>
      <c r="R23" s="146"/>
      <c r="S23" s="146"/>
      <c r="T23" s="147">
        <v>0.20699999999999999</v>
      </c>
      <c r="U23" s="146">
        <f t="shared" si="11"/>
        <v>0.21</v>
      </c>
      <c r="V23" s="138"/>
      <c r="W23" s="138"/>
      <c r="X23" s="138"/>
      <c r="Y23" s="138"/>
      <c r="Z23" s="138"/>
      <c r="AA23" s="138"/>
      <c r="AB23" s="138"/>
      <c r="AC23" s="138"/>
      <c r="AD23" s="138"/>
      <c r="AE23" s="138" t="s">
        <v>99</v>
      </c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outlineLevel="1" x14ac:dyDescent="0.25">
      <c r="A24" s="139">
        <v>15</v>
      </c>
      <c r="B24" s="139" t="s">
        <v>133</v>
      </c>
      <c r="C24" s="169" t="s">
        <v>504</v>
      </c>
      <c r="D24" s="145" t="s">
        <v>102</v>
      </c>
      <c r="E24" s="151">
        <v>3</v>
      </c>
      <c r="F24" s="153"/>
      <c r="G24" s="153"/>
      <c r="H24" s="153">
        <v>575.11</v>
      </c>
      <c r="I24" s="153">
        <f t="shared" si="6"/>
        <v>1725.33</v>
      </c>
      <c r="J24" s="153">
        <v>127.88999999999999</v>
      </c>
      <c r="K24" s="153">
        <f t="shared" si="7"/>
        <v>383.67</v>
      </c>
      <c r="L24" s="153">
        <v>21</v>
      </c>
      <c r="M24" s="153">
        <f t="shared" si="8"/>
        <v>0</v>
      </c>
      <c r="N24" s="146">
        <v>4.8000000000000001E-4</v>
      </c>
      <c r="O24" s="146">
        <f t="shared" si="9"/>
        <v>1.4400000000000001E-3</v>
      </c>
      <c r="P24" s="146">
        <v>0</v>
      </c>
      <c r="Q24" s="146">
        <f t="shared" si="10"/>
        <v>0</v>
      </c>
      <c r="R24" s="146"/>
      <c r="S24" s="146"/>
      <c r="T24" s="147">
        <v>0.22700000000000001</v>
      </c>
      <c r="U24" s="146">
        <f t="shared" si="11"/>
        <v>0.68</v>
      </c>
      <c r="V24" s="138"/>
      <c r="W24" s="138"/>
      <c r="X24" s="138"/>
      <c r="Y24" s="138"/>
      <c r="Z24" s="138"/>
      <c r="AA24" s="138"/>
      <c r="AB24" s="138"/>
      <c r="AC24" s="138"/>
      <c r="AD24" s="138"/>
      <c r="AE24" s="138" t="s">
        <v>99</v>
      </c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1" x14ac:dyDescent="0.25">
      <c r="A25" s="139">
        <v>16</v>
      </c>
      <c r="B25" s="139" t="s">
        <v>135</v>
      </c>
      <c r="C25" s="169" t="s">
        <v>136</v>
      </c>
      <c r="D25" s="145" t="s">
        <v>102</v>
      </c>
      <c r="E25" s="151">
        <v>1</v>
      </c>
      <c r="F25" s="153"/>
      <c r="G25" s="153"/>
      <c r="H25" s="153">
        <v>3718.58</v>
      </c>
      <c r="I25" s="153">
        <f t="shared" si="6"/>
        <v>3718.58</v>
      </c>
      <c r="J25" s="153">
        <v>221.42000000000007</v>
      </c>
      <c r="K25" s="153">
        <f t="shared" si="7"/>
        <v>221.42</v>
      </c>
      <c r="L25" s="153">
        <v>21</v>
      </c>
      <c r="M25" s="153">
        <f t="shared" si="8"/>
        <v>0</v>
      </c>
      <c r="N25" s="146">
        <v>1.06E-3</v>
      </c>
      <c r="O25" s="146">
        <f t="shared" si="9"/>
        <v>1.06E-3</v>
      </c>
      <c r="P25" s="146">
        <v>0</v>
      </c>
      <c r="Q25" s="146">
        <f t="shared" si="10"/>
        <v>0</v>
      </c>
      <c r="R25" s="146"/>
      <c r="S25" s="146"/>
      <c r="T25" s="147">
        <v>0.39300000000000002</v>
      </c>
      <c r="U25" s="146">
        <f t="shared" si="11"/>
        <v>0.39</v>
      </c>
      <c r="V25" s="138"/>
      <c r="W25" s="138"/>
      <c r="X25" s="138"/>
      <c r="Y25" s="138"/>
      <c r="Z25" s="138"/>
      <c r="AA25" s="138"/>
      <c r="AB25" s="138"/>
      <c r="AC25" s="138"/>
      <c r="AD25" s="138"/>
      <c r="AE25" s="138" t="s">
        <v>99</v>
      </c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1" x14ac:dyDescent="0.25">
      <c r="A26" s="139">
        <v>17</v>
      </c>
      <c r="B26" s="139" t="s">
        <v>139</v>
      </c>
      <c r="C26" s="169" t="s">
        <v>505</v>
      </c>
      <c r="D26" s="145" t="s">
        <v>102</v>
      </c>
      <c r="E26" s="151">
        <v>1</v>
      </c>
      <c r="F26" s="153"/>
      <c r="G26" s="153"/>
      <c r="H26" s="153">
        <v>425.11</v>
      </c>
      <c r="I26" s="153">
        <f t="shared" si="6"/>
        <v>425.11</v>
      </c>
      <c r="J26" s="153">
        <v>127.88999999999999</v>
      </c>
      <c r="K26" s="153">
        <f t="shared" si="7"/>
        <v>127.89</v>
      </c>
      <c r="L26" s="153">
        <v>21</v>
      </c>
      <c r="M26" s="153">
        <f t="shared" si="8"/>
        <v>0</v>
      </c>
      <c r="N26" s="146">
        <v>2.7E-4</v>
      </c>
      <c r="O26" s="146">
        <f t="shared" si="9"/>
        <v>2.7E-4</v>
      </c>
      <c r="P26" s="146">
        <v>0</v>
      </c>
      <c r="Q26" s="146">
        <f t="shared" si="10"/>
        <v>0</v>
      </c>
      <c r="R26" s="146"/>
      <c r="S26" s="146"/>
      <c r="T26" s="147">
        <v>0.22700000000000001</v>
      </c>
      <c r="U26" s="146">
        <f t="shared" si="11"/>
        <v>0.23</v>
      </c>
      <c r="V26" s="138"/>
      <c r="W26" s="138"/>
      <c r="X26" s="138"/>
      <c r="Y26" s="138"/>
      <c r="Z26" s="138"/>
      <c r="AA26" s="138"/>
      <c r="AB26" s="138"/>
      <c r="AC26" s="138"/>
      <c r="AD26" s="138"/>
      <c r="AE26" s="138" t="s">
        <v>99</v>
      </c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25">
      <c r="A27" s="139">
        <v>18</v>
      </c>
      <c r="B27" s="139" t="s">
        <v>143</v>
      </c>
      <c r="C27" s="169" t="s">
        <v>144</v>
      </c>
      <c r="D27" s="145" t="s">
        <v>102</v>
      </c>
      <c r="E27" s="151">
        <v>2</v>
      </c>
      <c r="F27" s="153"/>
      <c r="G27" s="153"/>
      <c r="H27" s="153">
        <v>279.73</v>
      </c>
      <c r="I27" s="153">
        <f t="shared" si="6"/>
        <v>559.46</v>
      </c>
      <c r="J27" s="153">
        <v>46.769999999999982</v>
      </c>
      <c r="K27" s="153">
        <f t="shared" si="7"/>
        <v>93.54</v>
      </c>
      <c r="L27" s="153">
        <v>21</v>
      </c>
      <c r="M27" s="153">
        <f t="shared" si="8"/>
        <v>0</v>
      </c>
      <c r="N27" s="146">
        <v>1.9000000000000001E-4</v>
      </c>
      <c r="O27" s="146">
        <f t="shared" si="9"/>
        <v>3.8000000000000002E-4</v>
      </c>
      <c r="P27" s="146">
        <v>0</v>
      </c>
      <c r="Q27" s="146">
        <f t="shared" si="10"/>
        <v>0</v>
      </c>
      <c r="R27" s="146"/>
      <c r="S27" s="146"/>
      <c r="T27" s="147">
        <v>8.3000000000000004E-2</v>
      </c>
      <c r="U27" s="146">
        <f t="shared" si="11"/>
        <v>0.17</v>
      </c>
      <c r="V27" s="138"/>
      <c r="W27" s="138"/>
      <c r="X27" s="138"/>
      <c r="Y27" s="138"/>
      <c r="Z27" s="138"/>
      <c r="AA27" s="138"/>
      <c r="AB27" s="138"/>
      <c r="AC27" s="138"/>
      <c r="AD27" s="138"/>
      <c r="AE27" s="138" t="s">
        <v>99</v>
      </c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25">
      <c r="A28" s="139">
        <v>19</v>
      </c>
      <c r="B28" s="139" t="s">
        <v>506</v>
      </c>
      <c r="C28" s="169" t="s">
        <v>507</v>
      </c>
      <c r="D28" s="145" t="s">
        <v>102</v>
      </c>
      <c r="E28" s="151">
        <v>1</v>
      </c>
      <c r="F28" s="153"/>
      <c r="G28" s="153"/>
      <c r="H28" s="153">
        <v>790</v>
      </c>
      <c r="I28" s="153">
        <f t="shared" si="6"/>
        <v>790</v>
      </c>
      <c r="J28" s="153">
        <v>116.07000000000005</v>
      </c>
      <c r="K28" s="153">
        <f t="shared" si="7"/>
        <v>116.07</v>
      </c>
      <c r="L28" s="153">
        <v>21</v>
      </c>
      <c r="M28" s="153">
        <f t="shared" si="8"/>
        <v>0</v>
      </c>
      <c r="N28" s="146">
        <v>3.4000000000000002E-4</v>
      </c>
      <c r="O28" s="146">
        <f t="shared" si="9"/>
        <v>3.4000000000000002E-4</v>
      </c>
      <c r="P28" s="146">
        <v>0</v>
      </c>
      <c r="Q28" s="146">
        <f t="shared" si="10"/>
        <v>0</v>
      </c>
      <c r="R28" s="146"/>
      <c r="S28" s="146"/>
      <c r="T28" s="147">
        <v>0.20599999999999999</v>
      </c>
      <c r="U28" s="146">
        <f t="shared" si="11"/>
        <v>0.21</v>
      </c>
      <c r="V28" s="138"/>
      <c r="W28" s="138"/>
      <c r="X28" s="138"/>
      <c r="Y28" s="138"/>
      <c r="Z28" s="138"/>
      <c r="AA28" s="138"/>
      <c r="AB28" s="138"/>
      <c r="AC28" s="138"/>
      <c r="AD28" s="138"/>
      <c r="AE28" s="138" t="s">
        <v>99</v>
      </c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outlineLevel="1" x14ac:dyDescent="0.25">
      <c r="A29" s="139">
        <v>20</v>
      </c>
      <c r="B29" s="139" t="s">
        <v>149</v>
      </c>
      <c r="C29" s="169" t="s">
        <v>150</v>
      </c>
      <c r="D29" s="145" t="s">
        <v>102</v>
      </c>
      <c r="E29" s="151">
        <v>1</v>
      </c>
      <c r="F29" s="153"/>
      <c r="G29" s="153"/>
      <c r="H29" s="153">
        <v>359.33</v>
      </c>
      <c r="I29" s="153">
        <f t="shared" si="6"/>
        <v>359.33</v>
      </c>
      <c r="J29" s="153">
        <v>214.67000000000002</v>
      </c>
      <c r="K29" s="153">
        <f t="shared" si="7"/>
        <v>214.67</v>
      </c>
      <c r="L29" s="153">
        <v>21</v>
      </c>
      <c r="M29" s="153">
        <f t="shared" si="8"/>
        <v>0</v>
      </c>
      <c r="N29" s="146">
        <v>4.2999999999999999E-4</v>
      </c>
      <c r="O29" s="146">
        <f t="shared" si="9"/>
        <v>4.2999999999999999E-4</v>
      </c>
      <c r="P29" s="146">
        <v>0</v>
      </c>
      <c r="Q29" s="146">
        <f t="shared" si="10"/>
        <v>0</v>
      </c>
      <c r="R29" s="146"/>
      <c r="S29" s="146"/>
      <c r="T29" s="147">
        <v>0.38100000000000001</v>
      </c>
      <c r="U29" s="146">
        <f t="shared" si="11"/>
        <v>0.38</v>
      </c>
      <c r="V29" s="138"/>
      <c r="W29" s="138"/>
      <c r="X29" s="138"/>
      <c r="Y29" s="138"/>
      <c r="Z29" s="138"/>
      <c r="AA29" s="138"/>
      <c r="AB29" s="138"/>
      <c r="AC29" s="138"/>
      <c r="AD29" s="138"/>
      <c r="AE29" s="138" t="s">
        <v>99</v>
      </c>
      <c r="AF29" s="138"/>
      <c r="AG29" s="138"/>
      <c r="AH29" s="138"/>
      <c r="AI29" s="138"/>
      <c r="AJ29" s="138"/>
      <c r="AK29" s="138"/>
      <c r="AL29" s="138"/>
      <c r="AM29" s="138"/>
      <c r="AN29" s="138"/>
      <c r="AO29" s="138"/>
      <c r="AP29" s="138"/>
      <c r="AQ29" s="138"/>
      <c r="AR29" s="138"/>
      <c r="AS29" s="138"/>
      <c r="AT29" s="138"/>
      <c r="AU29" s="138"/>
      <c r="AV29" s="138"/>
      <c r="AW29" s="138"/>
      <c r="AX29" s="138"/>
      <c r="AY29" s="138"/>
      <c r="AZ29" s="138"/>
      <c r="BA29" s="138"/>
      <c r="BB29" s="138"/>
      <c r="BC29" s="138"/>
      <c r="BD29" s="138"/>
      <c r="BE29" s="138"/>
      <c r="BF29" s="138"/>
      <c r="BG29" s="138"/>
      <c r="BH29" s="138"/>
    </row>
    <row r="30" spans="1:60" ht="20.399999999999999" outlineLevel="1" x14ac:dyDescent="0.25">
      <c r="A30" s="139">
        <v>21</v>
      </c>
      <c r="B30" s="139" t="s">
        <v>508</v>
      </c>
      <c r="C30" s="169" t="s">
        <v>152</v>
      </c>
      <c r="D30" s="145" t="s">
        <v>102</v>
      </c>
      <c r="E30" s="151">
        <v>1</v>
      </c>
      <c r="F30" s="153"/>
      <c r="G30" s="153"/>
      <c r="H30" s="153">
        <v>2148.9499999999998</v>
      </c>
      <c r="I30" s="153">
        <f t="shared" si="6"/>
        <v>2148.9499999999998</v>
      </c>
      <c r="J30" s="153">
        <v>194.05000000000018</v>
      </c>
      <c r="K30" s="153">
        <f t="shared" si="7"/>
        <v>194.05</v>
      </c>
      <c r="L30" s="153">
        <v>21</v>
      </c>
      <c r="M30" s="153">
        <f t="shared" si="8"/>
        <v>0</v>
      </c>
      <c r="N30" s="146">
        <v>2.97E-3</v>
      </c>
      <c r="O30" s="146">
        <f t="shared" si="9"/>
        <v>2.97E-3</v>
      </c>
      <c r="P30" s="146">
        <v>0</v>
      </c>
      <c r="Q30" s="146">
        <f t="shared" si="10"/>
        <v>0</v>
      </c>
      <c r="R30" s="146"/>
      <c r="S30" s="146"/>
      <c r="T30" s="147">
        <v>0.433</v>
      </c>
      <c r="U30" s="146">
        <f t="shared" si="11"/>
        <v>0.43</v>
      </c>
      <c r="V30" s="138"/>
      <c r="W30" s="138"/>
      <c r="X30" s="138"/>
      <c r="Y30" s="138"/>
      <c r="Z30" s="138"/>
      <c r="AA30" s="138"/>
      <c r="AB30" s="138"/>
      <c r="AC30" s="138"/>
      <c r="AD30" s="138"/>
      <c r="AE30" s="138" t="s">
        <v>99</v>
      </c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1" x14ac:dyDescent="0.25">
      <c r="A31" s="139">
        <v>22</v>
      </c>
      <c r="B31" s="139" t="s">
        <v>155</v>
      </c>
      <c r="C31" s="169" t="s">
        <v>156</v>
      </c>
      <c r="D31" s="145" t="s">
        <v>102</v>
      </c>
      <c r="E31" s="151">
        <v>1</v>
      </c>
      <c r="F31" s="153"/>
      <c r="G31" s="153"/>
      <c r="H31" s="153">
        <v>3040</v>
      </c>
      <c r="I31" s="153">
        <f t="shared" si="6"/>
        <v>3040</v>
      </c>
      <c r="J31" s="153">
        <v>0</v>
      </c>
      <c r="K31" s="153">
        <f t="shared" si="7"/>
        <v>0</v>
      </c>
      <c r="L31" s="153">
        <v>21</v>
      </c>
      <c r="M31" s="153">
        <f t="shared" si="8"/>
        <v>0</v>
      </c>
      <c r="N31" s="146">
        <v>5.0000000000000001E-4</v>
      </c>
      <c r="O31" s="146">
        <f t="shared" si="9"/>
        <v>5.0000000000000001E-4</v>
      </c>
      <c r="P31" s="146">
        <v>0</v>
      </c>
      <c r="Q31" s="146">
        <f t="shared" si="10"/>
        <v>0</v>
      </c>
      <c r="R31" s="146"/>
      <c r="S31" s="146"/>
      <c r="T31" s="147">
        <v>0</v>
      </c>
      <c r="U31" s="146">
        <f t="shared" si="11"/>
        <v>0</v>
      </c>
      <c r="V31" s="138"/>
      <c r="W31" s="138"/>
      <c r="X31" s="138"/>
      <c r="Y31" s="138"/>
      <c r="Z31" s="138"/>
      <c r="AA31" s="138"/>
      <c r="AB31" s="138"/>
      <c r="AC31" s="138"/>
      <c r="AD31" s="138"/>
      <c r="AE31" s="138" t="s">
        <v>107</v>
      </c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1" x14ac:dyDescent="0.25">
      <c r="A32" s="139">
        <v>23</v>
      </c>
      <c r="B32" s="139" t="s">
        <v>157</v>
      </c>
      <c r="C32" s="169" t="s">
        <v>509</v>
      </c>
      <c r="D32" s="145" t="s">
        <v>102</v>
      </c>
      <c r="E32" s="151">
        <v>6</v>
      </c>
      <c r="F32" s="153"/>
      <c r="G32" s="153"/>
      <c r="H32" s="153">
        <v>0</v>
      </c>
      <c r="I32" s="153">
        <f t="shared" si="6"/>
        <v>0</v>
      </c>
      <c r="J32" s="153">
        <v>45.9</v>
      </c>
      <c r="K32" s="153">
        <f t="shared" si="7"/>
        <v>275.39999999999998</v>
      </c>
      <c r="L32" s="153">
        <v>21</v>
      </c>
      <c r="M32" s="153">
        <f t="shared" si="8"/>
        <v>0</v>
      </c>
      <c r="N32" s="146">
        <v>0</v>
      </c>
      <c r="O32" s="146">
        <f t="shared" si="9"/>
        <v>0</v>
      </c>
      <c r="P32" s="146">
        <v>5.47E-3</v>
      </c>
      <c r="Q32" s="146">
        <f t="shared" si="10"/>
        <v>3.2820000000000002E-2</v>
      </c>
      <c r="R32" s="146"/>
      <c r="S32" s="146"/>
      <c r="T32" s="147">
        <v>0.10299999999999999</v>
      </c>
      <c r="U32" s="146">
        <f t="shared" si="11"/>
        <v>0.62</v>
      </c>
      <c r="V32" s="138"/>
      <c r="W32" s="138"/>
      <c r="X32" s="138"/>
      <c r="Y32" s="138"/>
      <c r="Z32" s="138"/>
      <c r="AA32" s="138"/>
      <c r="AB32" s="138"/>
      <c r="AC32" s="138"/>
      <c r="AD32" s="138"/>
      <c r="AE32" s="138" t="s">
        <v>99</v>
      </c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25">
      <c r="A33" s="139">
        <v>24</v>
      </c>
      <c r="B33" s="139" t="s">
        <v>159</v>
      </c>
      <c r="C33" s="169" t="s">
        <v>160</v>
      </c>
      <c r="D33" s="145" t="s">
        <v>102</v>
      </c>
      <c r="E33" s="151">
        <v>1</v>
      </c>
      <c r="F33" s="153"/>
      <c r="G33" s="153"/>
      <c r="H33" s="153">
        <v>20500</v>
      </c>
      <c r="I33" s="153">
        <f t="shared" si="6"/>
        <v>20500</v>
      </c>
      <c r="J33" s="153">
        <v>92.959999999999127</v>
      </c>
      <c r="K33" s="153">
        <f t="shared" si="7"/>
        <v>92.96</v>
      </c>
      <c r="L33" s="153">
        <v>21</v>
      </c>
      <c r="M33" s="153">
        <f t="shared" si="8"/>
        <v>0</v>
      </c>
      <c r="N33" s="146">
        <v>0</v>
      </c>
      <c r="O33" s="146">
        <f t="shared" si="9"/>
        <v>0</v>
      </c>
      <c r="P33" s="146">
        <v>0</v>
      </c>
      <c r="Q33" s="146">
        <f t="shared" si="10"/>
        <v>0</v>
      </c>
      <c r="R33" s="146"/>
      <c r="S33" s="146"/>
      <c r="T33" s="147">
        <v>0.16500000000000001</v>
      </c>
      <c r="U33" s="146">
        <f t="shared" si="11"/>
        <v>0.17</v>
      </c>
      <c r="V33" s="138"/>
      <c r="W33" s="138"/>
      <c r="X33" s="138"/>
      <c r="Y33" s="138"/>
      <c r="Z33" s="138"/>
      <c r="AA33" s="138"/>
      <c r="AB33" s="138"/>
      <c r="AC33" s="138"/>
      <c r="AD33" s="138"/>
      <c r="AE33" s="138" t="s">
        <v>99</v>
      </c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outlineLevel="1" x14ac:dyDescent="0.25">
      <c r="A34" s="139">
        <v>25</v>
      </c>
      <c r="B34" s="139" t="s">
        <v>163</v>
      </c>
      <c r="C34" s="169" t="s">
        <v>164</v>
      </c>
      <c r="D34" s="145" t="s">
        <v>98</v>
      </c>
      <c r="E34" s="151">
        <v>10</v>
      </c>
      <c r="F34" s="153"/>
      <c r="G34" s="153"/>
      <c r="H34" s="153">
        <v>56.61</v>
      </c>
      <c r="I34" s="153">
        <f t="shared" si="6"/>
        <v>566.1</v>
      </c>
      <c r="J34" s="153">
        <v>73.39</v>
      </c>
      <c r="K34" s="153">
        <f t="shared" si="7"/>
        <v>733.9</v>
      </c>
      <c r="L34" s="153">
        <v>21</v>
      </c>
      <c r="M34" s="153">
        <f t="shared" si="8"/>
        <v>0</v>
      </c>
      <c r="N34" s="146">
        <v>6.9999999999999994E-5</v>
      </c>
      <c r="O34" s="146">
        <f t="shared" si="9"/>
        <v>6.9999999999999999E-4</v>
      </c>
      <c r="P34" s="146">
        <v>0</v>
      </c>
      <c r="Q34" s="146">
        <f t="shared" si="10"/>
        <v>0</v>
      </c>
      <c r="R34" s="146"/>
      <c r="S34" s="146"/>
      <c r="T34" s="147">
        <v>0.14199999999999999</v>
      </c>
      <c r="U34" s="146">
        <f t="shared" si="11"/>
        <v>1.42</v>
      </c>
      <c r="V34" s="138"/>
      <c r="W34" s="138"/>
      <c r="X34" s="138"/>
      <c r="Y34" s="138"/>
      <c r="Z34" s="138"/>
      <c r="AA34" s="138"/>
      <c r="AB34" s="138"/>
      <c r="AC34" s="138"/>
      <c r="AD34" s="138"/>
      <c r="AE34" s="138" t="s">
        <v>99</v>
      </c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ht="20.399999999999999" outlineLevel="1" x14ac:dyDescent="0.25">
      <c r="A35" s="139">
        <v>26</v>
      </c>
      <c r="B35" s="139" t="s">
        <v>165</v>
      </c>
      <c r="C35" s="169" t="s">
        <v>166</v>
      </c>
      <c r="D35" s="145" t="s">
        <v>102</v>
      </c>
      <c r="E35" s="151">
        <v>1</v>
      </c>
      <c r="F35" s="153"/>
      <c r="G35" s="153"/>
      <c r="H35" s="153">
        <v>43900</v>
      </c>
      <c r="I35" s="153">
        <f t="shared" si="6"/>
        <v>43900</v>
      </c>
      <c r="J35" s="153">
        <v>116.62000000000262</v>
      </c>
      <c r="K35" s="153">
        <f t="shared" si="7"/>
        <v>116.62</v>
      </c>
      <c r="L35" s="153">
        <v>21</v>
      </c>
      <c r="M35" s="153">
        <f t="shared" si="8"/>
        <v>0</v>
      </c>
      <c r="N35" s="146">
        <v>1E-3</v>
      </c>
      <c r="O35" s="146">
        <f t="shared" si="9"/>
        <v>1E-3</v>
      </c>
      <c r="P35" s="146">
        <v>0</v>
      </c>
      <c r="Q35" s="146">
        <f t="shared" si="10"/>
        <v>0</v>
      </c>
      <c r="R35" s="146"/>
      <c r="S35" s="146"/>
      <c r="T35" s="147">
        <v>0.20699999999999999</v>
      </c>
      <c r="U35" s="146">
        <f t="shared" si="11"/>
        <v>0.21</v>
      </c>
      <c r="V35" s="138"/>
      <c r="W35" s="138"/>
      <c r="X35" s="138"/>
      <c r="Y35" s="138"/>
      <c r="Z35" s="138"/>
      <c r="AA35" s="138"/>
      <c r="AB35" s="138"/>
      <c r="AC35" s="138"/>
      <c r="AD35" s="138"/>
      <c r="AE35" s="138" t="s">
        <v>99</v>
      </c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outlineLevel="1" x14ac:dyDescent="0.25">
      <c r="A36" s="139">
        <v>27</v>
      </c>
      <c r="B36" s="139" t="s">
        <v>167</v>
      </c>
      <c r="C36" s="169" t="s">
        <v>168</v>
      </c>
      <c r="D36" s="145" t="s">
        <v>98</v>
      </c>
      <c r="E36" s="151">
        <v>20</v>
      </c>
      <c r="F36" s="153"/>
      <c r="G36" s="153"/>
      <c r="H36" s="153">
        <v>0.26</v>
      </c>
      <c r="I36" s="153">
        <f t="shared" si="6"/>
        <v>5.2</v>
      </c>
      <c r="J36" s="153">
        <v>16.34</v>
      </c>
      <c r="K36" s="153">
        <f t="shared" si="7"/>
        <v>326.8</v>
      </c>
      <c r="L36" s="153">
        <v>21</v>
      </c>
      <c r="M36" s="153">
        <f t="shared" si="8"/>
        <v>0</v>
      </c>
      <c r="N36" s="146">
        <v>0</v>
      </c>
      <c r="O36" s="146">
        <f t="shared" si="9"/>
        <v>0</v>
      </c>
      <c r="P36" s="146">
        <v>0</v>
      </c>
      <c r="Q36" s="146">
        <f t="shared" si="10"/>
        <v>0</v>
      </c>
      <c r="R36" s="146"/>
      <c r="S36" s="146"/>
      <c r="T36" s="147">
        <v>2.9000000000000001E-2</v>
      </c>
      <c r="U36" s="146">
        <f t="shared" si="11"/>
        <v>0.57999999999999996</v>
      </c>
      <c r="V36" s="138"/>
      <c r="W36" s="138"/>
      <c r="X36" s="138"/>
      <c r="Y36" s="138"/>
      <c r="Z36" s="138"/>
      <c r="AA36" s="138"/>
      <c r="AB36" s="138"/>
      <c r="AC36" s="138"/>
      <c r="AD36" s="138"/>
      <c r="AE36" s="138" t="s">
        <v>99</v>
      </c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1" x14ac:dyDescent="0.25">
      <c r="A37" s="139">
        <v>28</v>
      </c>
      <c r="B37" s="139" t="s">
        <v>169</v>
      </c>
      <c r="C37" s="169" t="s">
        <v>170</v>
      </c>
      <c r="D37" s="145" t="s">
        <v>98</v>
      </c>
      <c r="E37" s="151">
        <v>20</v>
      </c>
      <c r="F37" s="153"/>
      <c r="G37" s="153"/>
      <c r="H37" s="153">
        <v>2.0099999999999998</v>
      </c>
      <c r="I37" s="153">
        <f t="shared" si="6"/>
        <v>40.200000000000003</v>
      </c>
      <c r="J37" s="153">
        <v>34.99</v>
      </c>
      <c r="K37" s="153">
        <f t="shared" si="7"/>
        <v>699.8</v>
      </c>
      <c r="L37" s="153">
        <v>21</v>
      </c>
      <c r="M37" s="153">
        <f t="shared" si="8"/>
        <v>0</v>
      </c>
      <c r="N37" s="146">
        <v>1.0000000000000001E-5</v>
      </c>
      <c r="O37" s="146">
        <f t="shared" si="9"/>
        <v>2.0000000000000001E-4</v>
      </c>
      <c r="P37" s="146">
        <v>0</v>
      </c>
      <c r="Q37" s="146">
        <f t="shared" si="10"/>
        <v>0</v>
      </c>
      <c r="R37" s="146"/>
      <c r="S37" s="146"/>
      <c r="T37" s="147">
        <v>6.2E-2</v>
      </c>
      <c r="U37" s="146">
        <f t="shared" si="11"/>
        <v>1.24</v>
      </c>
      <c r="V37" s="138"/>
      <c r="W37" s="138"/>
      <c r="X37" s="138"/>
      <c r="Y37" s="138"/>
      <c r="Z37" s="138"/>
      <c r="AA37" s="138"/>
      <c r="AB37" s="138"/>
      <c r="AC37" s="138"/>
      <c r="AD37" s="138"/>
      <c r="AE37" s="138" t="s">
        <v>99</v>
      </c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outlineLevel="1" x14ac:dyDescent="0.25">
      <c r="A38" s="139">
        <v>29</v>
      </c>
      <c r="B38" s="139" t="s">
        <v>171</v>
      </c>
      <c r="C38" s="169" t="s">
        <v>172</v>
      </c>
      <c r="D38" s="145" t="s">
        <v>112</v>
      </c>
      <c r="E38" s="151">
        <v>0.04</v>
      </c>
      <c r="F38" s="153"/>
      <c r="G38" s="153"/>
      <c r="H38" s="153">
        <v>0</v>
      </c>
      <c r="I38" s="153">
        <f t="shared" si="6"/>
        <v>0</v>
      </c>
      <c r="J38" s="153">
        <v>732</v>
      </c>
      <c r="K38" s="153">
        <f t="shared" si="7"/>
        <v>29.28</v>
      </c>
      <c r="L38" s="153">
        <v>21</v>
      </c>
      <c r="M38" s="153">
        <f t="shared" si="8"/>
        <v>0</v>
      </c>
      <c r="N38" s="146">
        <v>0</v>
      </c>
      <c r="O38" s="146">
        <f t="shared" si="9"/>
        <v>0</v>
      </c>
      <c r="P38" s="146">
        <v>0</v>
      </c>
      <c r="Q38" s="146">
        <f t="shared" si="10"/>
        <v>0</v>
      </c>
      <c r="R38" s="146"/>
      <c r="S38" s="146"/>
      <c r="T38" s="147">
        <v>1.327</v>
      </c>
      <c r="U38" s="146">
        <f t="shared" si="11"/>
        <v>0.05</v>
      </c>
      <c r="V38" s="138"/>
      <c r="W38" s="138"/>
      <c r="X38" s="138"/>
      <c r="Y38" s="138"/>
      <c r="Z38" s="138"/>
      <c r="AA38" s="138"/>
      <c r="AB38" s="138"/>
      <c r="AC38" s="138"/>
      <c r="AD38" s="138"/>
      <c r="AE38" s="138" t="s">
        <v>99</v>
      </c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1" x14ac:dyDescent="0.25">
      <c r="A39" s="139">
        <v>30</v>
      </c>
      <c r="B39" s="139" t="s">
        <v>173</v>
      </c>
      <c r="C39" s="169" t="s">
        <v>174</v>
      </c>
      <c r="D39" s="145" t="s">
        <v>112</v>
      </c>
      <c r="E39" s="151">
        <v>0.04</v>
      </c>
      <c r="F39" s="153"/>
      <c r="G39" s="153"/>
      <c r="H39" s="153">
        <v>0</v>
      </c>
      <c r="I39" s="153">
        <f t="shared" si="6"/>
        <v>0</v>
      </c>
      <c r="J39" s="153">
        <v>543</v>
      </c>
      <c r="K39" s="153">
        <f t="shared" si="7"/>
        <v>21.72</v>
      </c>
      <c r="L39" s="153">
        <v>21</v>
      </c>
      <c r="M39" s="153">
        <f t="shared" si="8"/>
        <v>0</v>
      </c>
      <c r="N39" s="146">
        <v>0</v>
      </c>
      <c r="O39" s="146">
        <f t="shared" si="9"/>
        <v>0</v>
      </c>
      <c r="P39" s="146">
        <v>0</v>
      </c>
      <c r="Q39" s="146">
        <f t="shared" si="10"/>
        <v>0</v>
      </c>
      <c r="R39" s="146"/>
      <c r="S39" s="146"/>
      <c r="T39" s="147">
        <v>1.2190000000000001</v>
      </c>
      <c r="U39" s="146">
        <f t="shared" si="11"/>
        <v>0.05</v>
      </c>
      <c r="V39" s="138"/>
      <c r="W39" s="138"/>
      <c r="X39" s="138"/>
      <c r="Y39" s="138"/>
      <c r="Z39" s="138"/>
      <c r="AA39" s="138"/>
      <c r="AB39" s="138"/>
      <c r="AC39" s="138"/>
      <c r="AD39" s="138"/>
      <c r="AE39" s="138" t="s">
        <v>99</v>
      </c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x14ac:dyDescent="0.25">
      <c r="A40" s="140" t="s">
        <v>94</v>
      </c>
      <c r="B40" s="140" t="s">
        <v>61</v>
      </c>
      <c r="C40" s="170" t="s">
        <v>62</v>
      </c>
      <c r="D40" s="148"/>
      <c r="E40" s="152"/>
      <c r="F40" s="154"/>
      <c r="G40" s="154"/>
      <c r="H40" s="154"/>
      <c r="I40" s="154">
        <f>SUM(I41:I69)</f>
        <v>13881.91</v>
      </c>
      <c r="J40" s="154"/>
      <c r="K40" s="154">
        <f>SUM(K41:K69)</f>
        <v>26408.89</v>
      </c>
      <c r="L40" s="154"/>
      <c r="M40" s="154">
        <f>SUM(M41:M69)</f>
        <v>0</v>
      </c>
      <c r="N40" s="149"/>
      <c r="O40" s="149">
        <f>SUM(O41:O69)</f>
        <v>0.11772000000000002</v>
      </c>
      <c r="P40" s="149"/>
      <c r="Q40" s="149">
        <f>SUM(Q41:Q69)</f>
        <v>4.8860000000000001E-2</v>
      </c>
      <c r="R40" s="149"/>
      <c r="S40" s="149"/>
      <c r="T40" s="150"/>
      <c r="U40" s="149">
        <f>SUM(U41:U69)</f>
        <v>18.300000000000004</v>
      </c>
      <c r="AE40" t="s">
        <v>95</v>
      </c>
    </row>
    <row r="41" spans="1:60" outlineLevel="1" x14ac:dyDescent="0.25">
      <c r="A41" s="139">
        <v>31</v>
      </c>
      <c r="B41" s="139" t="s">
        <v>177</v>
      </c>
      <c r="C41" s="169" t="s">
        <v>178</v>
      </c>
      <c r="D41" s="145" t="s">
        <v>98</v>
      </c>
      <c r="E41" s="151">
        <v>0.5</v>
      </c>
      <c r="F41" s="153"/>
      <c r="G41" s="153"/>
      <c r="H41" s="153">
        <v>198.63</v>
      </c>
      <c r="I41" s="153">
        <f t="shared" ref="I41:I69" si="12">ROUND(E41*H41,2)</f>
        <v>99.32</v>
      </c>
      <c r="J41" s="153">
        <v>281.87</v>
      </c>
      <c r="K41" s="153">
        <f t="shared" ref="K41:K69" si="13">ROUND(E41*J41,2)</f>
        <v>140.94</v>
      </c>
      <c r="L41" s="153">
        <v>21</v>
      </c>
      <c r="M41" s="153">
        <f t="shared" ref="M41:M69" si="14">G41*(1+L41/100)</f>
        <v>0</v>
      </c>
      <c r="N41" s="146">
        <v>5.0899999999999999E-3</v>
      </c>
      <c r="O41" s="146">
        <f t="shared" ref="O41:O69" si="15">ROUND(E41*N41,5)</f>
        <v>2.5500000000000002E-3</v>
      </c>
      <c r="P41" s="146">
        <v>0</v>
      </c>
      <c r="Q41" s="146">
        <f t="shared" ref="Q41:Q69" si="16">ROUND(E41*P41,5)</f>
        <v>0</v>
      </c>
      <c r="R41" s="146"/>
      <c r="S41" s="146"/>
      <c r="T41" s="147">
        <v>0.53100000000000003</v>
      </c>
      <c r="U41" s="146">
        <f t="shared" ref="U41:U69" si="17">ROUND(E41*T41,2)</f>
        <v>0.27</v>
      </c>
      <c r="V41" s="138"/>
      <c r="W41" s="138"/>
      <c r="X41" s="138"/>
      <c r="Y41" s="138"/>
      <c r="Z41" s="138"/>
      <c r="AA41" s="138"/>
      <c r="AB41" s="138"/>
      <c r="AC41" s="138"/>
      <c r="AD41" s="138"/>
      <c r="AE41" s="138" t="s">
        <v>99</v>
      </c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outlineLevel="1" x14ac:dyDescent="0.25">
      <c r="A42" s="139">
        <v>32</v>
      </c>
      <c r="B42" s="139" t="s">
        <v>179</v>
      </c>
      <c r="C42" s="169" t="s">
        <v>180</v>
      </c>
      <c r="D42" s="145" t="s">
        <v>98</v>
      </c>
      <c r="E42" s="151">
        <v>1</v>
      </c>
      <c r="F42" s="153"/>
      <c r="G42" s="153"/>
      <c r="H42" s="153">
        <v>238.24</v>
      </c>
      <c r="I42" s="153">
        <f t="shared" si="12"/>
        <v>238.24</v>
      </c>
      <c r="J42" s="153">
        <v>409.76</v>
      </c>
      <c r="K42" s="153">
        <f t="shared" si="13"/>
        <v>409.76</v>
      </c>
      <c r="L42" s="153">
        <v>21</v>
      </c>
      <c r="M42" s="153">
        <f t="shared" si="14"/>
        <v>0</v>
      </c>
      <c r="N42" s="146">
        <v>1.455E-2</v>
      </c>
      <c r="O42" s="146">
        <f t="shared" si="15"/>
        <v>1.455E-2</v>
      </c>
      <c r="P42" s="146">
        <v>0</v>
      </c>
      <c r="Q42" s="146">
        <f t="shared" si="16"/>
        <v>0</v>
      </c>
      <c r="R42" s="146"/>
      <c r="S42" s="146"/>
      <c r="T42" s="147">
        <v>0.78400000000000003</v>
      </c>
      <c r="U42" s="146">
        <f t="shared" si="17"/>
        <v>0.78</v>
      </c>
      <c r="V42" s="138"/>
      <c r="W42" s="138"/>
      <c r="X42" s="138"/>
      <c r="Y42" s="138"/>
      <c r="Z42" s="138"/>
      <c r="AA42" s="138"/>
      <c r="AB42" s="138"/>
      <c r="AC42" s="138"/>
      <c r="AD42" s="138"/>
      <c r="AE42" s="138" t="s">
        <v>99</v>
      </c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outlineLevel="1" x14ac:dyDescent="0.25">
      <c r="A43" s="139">
        <v>33</v>
      </c>
      <c r="B43" s="139" t="s">
        <v>181</v>
      </c>
      <c r="C43" s="169" t="s">
        <v>182</v>
      </c>
      <c r="D43" s="145" t="s">
        <v>98</v>
      </c>
      <c r="E43" s="151">
        <v>4</v>
      </c>
      <c r="F43" s="153"/>
      <c r="G43" s="153"/>
      <c r="H43" s="153">
        <v>402.38</v>
      </c>
      <c r="I43" s="153">
        <f t="shared" si="12"/>
        <v>1609.52</v>
      </c>
      <c r="J43" s="153">
        <v>430.62</v>
      </c>
      <c r="K43" s="153">
        <f t="shared" si="13"/>
        <v>1722.48</v>
      </c>
      <c r="L43" s="153">
        <v>21</v>
      </c>
      <c r="M43" s="153">
        <f t="shared" si="14"/>
        <v>0</v>
      </c>
      <c r="N43" s="146">
        <v>2.1690000000000001E-2</v>
      </c>
      <c r="O43" s="146">
        <f t="shared" si="15"/>
        <v>8.6760000000000004E-2</v>
      </c>
      <c r="P43" s="146">
        <v>0</v>
      </c>
      <c r="Q43" s="146">
        <f t="shared" si="16"/>
        <v>0</v>
      </c>
      <c r="R43" s="146"/>
      <c r="S43" s="146"/>
      <c r="T43" s="147">
        <v>0.79300000000000004</v>
      </c>
      <c r="U43" s="146">
        <f t="shared" si="17"/>
        <v>3.17</v>
      </c>
      <c r="V43" s="138"/>
      <c r="W43" s="138"/>
      <c r="X43" s="138"/>
      <c r="Y43" s="138"/>
      <c r="Z43" s="138"/>
      <c r="AA43" s="138"/>
      <c r="AB43" s="138"/>
      <c r="AC43" s="138"/>
      <c r="AD43" s="138"/>
      <c r="AE43" s="138" t="s">
        <v>99</v>
      </c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outlineLevel="1" x14ac:dyDescent="0.25">
      <c r="A44" s="139">
        <v>34</v>
      </c>
      <c r="B44" s="139" t="s">
        <v>185</v>
      </c>
      <c r="C44" s="169" t="s">
        <v>186</v>
      </c>
      <c r="D44" s="145" t="s">
        <v>102</v>
      </c>
      <c r="E44" s="151">
        <v>2</v>
      </c>
      <c r="F44" s="153"/>
      <c r="G44" s="153"/>
      <c r="H44" s="153">
        <v>153.86000000000001</v>
      </c>
      <c r="I44" s="153">
        <f t="shared" si="12"/>
        <v>307.72000000000003</v>
      </c>
      <c r="J44" s="153">
        <v>261.14</v>
      </c>
      <c r="K44" s="153">
        <f t="shared" si="13"/>
        <v>522.28</v>
      </c>
      <c r="L44" s="153">
        <v>21</v>
      </c>
      <c r="M44" s="153">
        <f t="shared" si="14"/>
        <v>0</v>
      </c>
      <c r="N44" s="146">
        <v>1.0399999999999999E-3</v>
      </c>
      <c r="O44" s="146">
        <f t="shared" si="15"/>
        <v>2.0799999999999998E-3</v>
      </c>
      <c r="P44" s="146">
        <v>0</v>
      </c>
      <c r="Q44" s="146">
        <f t="shared" si="16"/>
        <v>0</v>
      </c>
      <c r="R44" s="146"/>
      <c r="S44" s="146"/>
      <c r="T44" s="147">
        <v>0.42399999999999999</v>
      </c>
      <c r="U44" s="146">
        <f t="shared" si="17"/>
        <v>0.85</v>
      </c>
      <c r="V44" s="138"/>
      <c r="W44" s="138"/>
      <c r="X44" s="138"/>
      <c r="Y44" s="138"/>
      <c r="Z44" s="138"/>
      <c r="AA44" s="138"/>
      <c r="AB44" s="138"/>
      <c r="AC44" s="138"/>
      <c r="AD44" s="138"/>
      <c r="AE44" s="138" t="s">
        <v>99</v>
      </c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outlineLevel="1" x14ac:dyDescent="0.25">
      <c r="A45" s="139">
        <v>35</v>
      </c>
      <c r="B45" s="139" t="s">
        <v>187</v>
      </c>
      <c r="C45" s="169" t="s">
        <v>188</v>
      </c>
      <c r="D45" s="145" t="s">
        <v>98</v>
      </c>
      <c r="E45" s="151">
        <v>13</v>
      </c>
      <c r="F45" s="153"/>
      <c r="G45" s="153"/>
      <c r="H45" s="153">
        <v>168.93</v>
      </c>
      <c r="I45" s="153">
        <f t="shared" si="12"/>
        <v>2196.09</v>
      </c>
      <c r="J45" s="153">
        <v>19.569999999999993</v>
      </c>
      <c r="K45" s="153">
        <f t="shared" si="13"/>
        <v>254.41</v>
      </c>
      <c r="L45" s="153">
        <v>21</v>
      </c>
      <c r="M45" s="153">
        <f t="shared" si="14"/>
        <v>0</v>
      </c>
      <c r="N45" s="146">
        <v>3.8999999999999999E-4</v>
      </c>
      <c r="O45" s="146">
        <f t="shared" si="15"/>
        <v>5.0699999999999999E-3</v>
      </c>
      <c r="P45" s="146">
        <v>3.4199999999999999E-3</v>
      </c>
      <c r="Q45" s="146">
        <f t="shared" si="16"/>
        <v>4.446E-2</v>
      </c>
      <c r="R45" s="146"/>
      <c r="S45" s="146"/>
      <c r="T45" s="147">
        <v>4.3999999999999997E-2</v>
      </c>
      <c r="U45" s="146">
        <f t="shared" si="17"/>
        <v>0.56999999999999995</v>
      </c>
      <c r="V45" s="138"/>
      <c r="W45" s="138"/>
      <c r="X45" s="138"/>
      <c r="Y45" s="138"/>
      <c r="Z45" s="138"/>
      <c r="AA45" s="138"/>
      <c r="AB45" s="138"/>
      <c r="AC45" s="138"/>
      <c r="AD45" s="138"/>
      <c r="AE45" s="138" t="s">
        <v>99</v>
      </c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outlineLevel="1" x14ac:dyDescent="0.25">
      <c r="A46" s="139">
        <v>36</v>
      </c>
      <c r="B46" s="139" t="s">
        <v>189</v>
      </c>
      <c r="C46" s="169" t="s">
        <v>190</v>
      </c>
      <c r="D46" s="145" t="s">
        <v>102</v>
      </c>
      <c r="E46" s="151">
        <v>1</v>
      </c>
      <c r="F46" s="153"/>
      <c r="G46" s="153"/>
      <c r="H46" s="153">
        <v>147.08000000000001</v>
      </c>
      <c r="I46" s="153">
        <f t="shared" si="12"/>
        <v>147.08000000000001</v>
      </c>
      <c r="J46" s="153">
        <v>141.41999999999999</v>
      </c>
      <c r="K46" s="153">
        <f t="shared" si="13"/>
        <v>141.41999999999999</v>
      </c>
      <c r="L46" s="153">
        <v>21</v>
      </c>
      <c r="M46" s="153">
        <f t="shared" si="14"/>
        <v>0</v>
      </c>
      <c r="N46" s="146">
        <v>5.1000000000000004E-4</v>
      </c>
      <c r="O46" s="146">
        <f t="shared" si="15"/>
        <v>5.1000000000000004E-4</v>
      </c>
      <c r="P46" s="146">
        <v>0</v>
      </c>
      <c r="Q46" s="146">
        <f t="shared" si="16"/>
        <v>0</v>
      </c>
      <c r="R46" s="146"/>
      <c r="S46" s="146"/>
      <c r="T46" s="147">
        <v>0.251</v>
      </c>
      <c r="U46" s="146">
        <f t="shared" si="17"/>
        <v>0.25</v>
      </c>
      <c r="V46" s="138"/>
      <c r="W46" s="138"/>
      <c r="X46" s="138"/>
      <c r="Y46" s="138"/>
      <c r="Z46" s="138"/>
      <c r="AA46" s="138"/>
      <c r="AB46" s="138"/>
      <c r="AC46" s="138"/>
      <c r="AD46" s="138"/>
      <c r="AE46" s="138" t="s">
        <v>99</v>
      </c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outlineLevel="1" x14ac:dyDescent="0.25">
      <c r="A47" s="139">
        <v>37</v>
      </c>
      <c r="B47" s="139" t="s">
        <v>191</v>
      </c>
      <c r="C47" s="169" t="s">
        <v>192</v>
      </c>
      <c r="D47" s="145" t="s">
        <v>102</v>
      </c>
      <c r="E47" s="151">
        <v>1</v>
      </c>
      <c r="F47" s="153"/>
      <c r="G47" s="153"/>
      <c r="H47" s="153">
        <v>288.74</v>
      </c>
      <c r="I47" s="153">
        <f t="shared" si="12"/>
        <v>288.74</v>
      </c>
      <c r="J47" s="153">
        <v>102.25999999999999</v>
      </c>
      <c r="K47" s="153">
        <f t="shared" si="13"/>
        <v>102.26</v>
      </c>
      <c r="L47" s="153">
        <v>21</v>
      </c>
      <c r="M47" s="153">
        <f t="shared" si="14"/>
        <v>0</v>
      </c>
      <c r="N47" s="146">
        <v>2.4000000000000001E-4</v>
      </c>
      <c r="O47" s="146">
        <f t="shared" si="15"/>
        <v>2.4000000000000001E-4</v>
      </c>
      <c r="P47" s="146">
        <v>0</v>
      </c>
      <c r="Q47" s="146">
        <f t="shared" si="16"/>
        <v>0</v>
      </c>
      <c r="R47" s="146"/>
      <c r="S47" s="146"/>
      <c r="T47" s="147">
        <v>0.16600000000000001</v>
      </c>
      <c r="U47" s="146">
        <f t="shared" si="17"/>
        <v>0.17</v>
      </c>
      <c r="V47" s="138"/>
      <c r="W47" s="138"/>
      <c r="X47" s="138"/>
      <c r="Y47" s="138"/>
      <c r="Z47" s="138"/>
      <c r="AA47" s="138"/>
      <c r="AB47" s="138"/>
      <c r="AC47" s="138"/>
      <c r="AD47" s="138"/>
      <c r="AE47" s="138" t="s">
        <v>99</v>
      </c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outlineLevel="1" x14ac:dyDescent="0.25">
      <c r="A48" s="139">
        <v>38</v>
      </c>
      <c r="B48" s="139" t="s">
        <v>193</v>
      </c>
      <c r="C48" s="169" t="s">
        <v>194</v>
      </c>
      <c r="D48" s="145" t="s">
        <v>102</v>
      </c>
      <c r="E48" s="151">
        <v>2</v>
      </c>
      <c r="F48" s="153"/>
      <c r="G48" s="153"/>
      <c r="H48" s="153">
        <v>418.11</v>
      </c>
      <c r="I48" s="153">
        <f t="shared" si="12"/>
        <v>836.22</v>
      </c>
      <c r="J48" s="153">
        <v>126.88999999999999</v>
      </c>
      <c r="K48" s="153">
        <f t="shared" si="13"/>
        <v>253.78</v>
      </c>
      <c r="L48" s="153">
        <v>21</v>
      </c>
      <c r="M48" s="153">
        <f t="shared" si="14"/>
        <v>0</v>
      </c>
      <c r="N48" s="146">
        <v>3.8000000000000002E-4</v>
      </c>
      <c r="O48" s="146">
        <f t="shared" si="15"/>
        <v>7.6000000000000004E-4</v>
      </c>
      <c r="P48" s="146">
        <v>0</v>
      </c>
      <c r="Q48" s="146">
        <f t="shared" si="16"/>
        <v>0</v>
      </c>
      <c r="R48" s="146"/>
      <c r="S48" s="146"/>
      <c r="T48" s="147">
        <v>0.20599999999999999</v>
      </c>
      <c r="U48" s="146">
        <f t="shared" si="17"/>
        <v>0.41</v>
      </c>
      <c r="V48" s="138"/>
      <c r="W48" s="138"/>
      <c r="X48" s="138"/>
      <c r="Y48" s="138"/>
      <c r="Z48" s="138"/>
      <c r="AA48" s="138"/>
      <c r="AB48" s="138"/>
      <c r="AC48" s="138"/>
      <c r="AD48" s="138"/>
      <c r="AE48" s="138" t="s">
        <v>99</v>
      </c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outlineLevel="1" x14ac:dyDescent="0.25">
      <c r="A49" s="139">
        <v>39</v>
      </c>
      <c r="B49" s="139" t="s">
        <v>195</v>
      </c>
      <c r="C49" s="169" t="s">
        <v>196</v>
      </c>
      <c r="D49" s="145" t="s">
        <v>102</v>
      </c>
      <c r="E49" s="151">
        <v>1</v>
      </c>
      <c r="F49" s="153"/>
      <c r="G49" s="153"/>
      <c r="H49" s="153">
        <v>277.58</v>
      </c>
      <c r="I49" s="153">
        <f t="shared" si="12"/>
        <v>277.58</v>
      </c>
      <c r="J49" s="153">
        <v>88.920000000000016</v>
      </c>
      <c r="K49" s="153">
        <f t="shared" si="13"/>
        <v>88.92</v>
      </c>
      <c r="L49" s="153">
        <v>21</v>
      </c>
      <c r="M49" s="153">
        <f t="shared" si="14"/>
        <v>0</v>
      </c>
      <c r="N49" s="146">
        <v>2.0000000000000001E-4</v>
      </c>
      <c r="O49" s="146">
        <f t="shared" si="15"/>
        <v>2.0000000000000001E-4</v>
      </c>
      <c r="P49" s="146">
        <v>0</v>
      </c>
      <c r="Q49" s="146">
        <f t="shared" si="16"/>
        <v>0</v>
      </c>
      <c r="R49" s="146"/>
      <c r="S49" s="146"/>
      <c r="T49" s="147">
        <v>0.14499999999999999</v>
      </c>
      <c r="U49" s="146">
        <f t="shared" si="17"/>
        <v>0.15</v>
      </c>
      <c r="V49" s="138"/>
      <c r="W49" s="138"/>
      <c r="X49" s="138"/>
      <c r="Y49" s="138"/>
      <c r="Z49" s="138"/>
      <c r="AA49" s="138"/>
      <c r="AB49" s="138"/>
      <c r="AC49" s="138"/>
      <c r="AD49" s="138"/>
      <c r="AE49" s="138" t="s">
        <v>99</v>
      </c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outlineLevel="1" x14ac:dyDescent="0.25">
      <c r="A50" s="139">
        <v>40</v>
      </c>
      <c r="B50" s="139" t="s">
        <v>421</v>
      </c>
      <c r="C50" s="169" t="s">
        <v>422</v>
      </c>
      <c r="D50" s="145" t="s">
        <v>102</v>
      </c>
      <c r="E50" s="151">
        <v>1</v>
      </c>
      <c r="F50" s="153"/>
      <c r="G50" s="153"/>
      <c r="H50" s="153">
        <v>1437.81</v>
      </c>
      <c r="I50" s="153">
        <f t="shared" si="12"/>
        <v>1437.81</v>
      </c>
      <c r="J50" s="153">
        <v>216.19000000000005</v>
      </c>
      <c r="K50" s="153">
        <f t="shared" si="13"/>
        <v>216.19</v>
      </c>
      <c r="L50" s="153">
        <v>21</v>
      </c>
      <c r="M50" s="153">
        <f t="shared" si="14"/>
        <v>0</v>
      </c>
      <c r="N50" s="146">
        <v>1.2999999999999999E-3</v>
      </c>
      <c r="O50" s="146">
        <f t="shared" si="15"/>
        <v>1.2999999999999999E-3</v>
      </c>
      <c r="P50" s="146">
        <v>0</v>
      </c>
      <c r="Q50" s="146">
        <f t="shared" si="16"/>
        <v>0</v>
      </c>
      <c r="R50" s="146"/>
      <c r="S50" s="146"/>
      <c r="T50" s="147">
        <v>0.35099999999999998</v>
      </c>
      <c r="U50" s="146">
        <f t="shared" si="17"/>
        <v>0.35</v>
      </c>
      <c r="V50" s="138"/>
      <c r="W50" s="138"/>
      <c r="X50" s="138"/>
      <c r="Y50" s="138"/>
      <c r="Z50" s="138"/>
      <c r="AA50" s="138"/>
      <c r="AB50" s="138"/>
      <c r="AC50" s="138"/>
      <c r="AD50" s="138"/>
      <c r="AE50" s="138" t="s">
        <v>99</v>
      </c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outlineLevel="1" x14ac:dyDescent="0.25">
      <c r="A51" s="139">
        <v>41</v>
      </c>
      <c r="B51" s="139" t="s">
        <v>423</v>
      </c>
      <c r="C51" s="169" t="s">
        <v>424</v>
      </c>
      <c r="D51" s="145" t="s">
        <v>102</v>
      </c>
      <c r="E51" s="151">
        <v>1</v>
      </c>
      <c r="F51" s="153"/>
      <c r="G51" s="153"/>
      <c r="H51" s="153">
        <v>4150</v>
      </c>
      <c r="I51" s="153">
        <f t="shared" si="12"/>
        <v>4150</v>
      </c>
      <c r="J51" s="153">
        <v>139.82999999999993</v>
      </c>
      <c r="K51" s="153">
        <f t="shared" si="13"/>
        <v>139.83000000000001</v>
      </c>
      <c r="L51" s="153">
        <v>21</v>
      </c>
      <c r="M51" s="153">
        <f t="shared" si="14"/>
        <v>0</v>
      </c>
      <c r="N51" s="146">
        <v>0</v>
      </c>
      <c r="O51" s="146">
        <f t="shared" si="15"/>
        <v>0</v>
      </c>
      <c r="P51" s="146">
        <v>0</v>
      </c>
      <c r="Q51" s="146">
        <f t="shared" si="16"/>
        <v>0</v>
      </c>
      <c r="R51" s="146"/>
      <c r="S51" s="146"/>
      <c r="T51" s="147">
        <v>0.22700000000000001</v>
      </c>
      <c r="U51" s="146">
        <f t="shared" si="17"/>
        <v>0.23</v>
      </c>
      <c r="V51" s="138"/>
      <c r="W51" s="138"/>
      <c r="X51" s="138"/>
      <c r="Y51" s="138"/>
      <c r="Z51" s="138"/>
      <c r="AA51" s="138"/>
      <c r="AB51" s="138"/>
      <c r="AC51" s="138"/>
      <c r="AD51" s="138"/>
      <c r="AE51" s="138" t="s">
        <v>99</v>
      </c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ht="20.399999999999999" outlineLevel="1" x14ac:dyDescent="0.25">
      <c r="A52" s="139">
        <v>42</v>
      </c>
      <c r="B52" s="139" t="s">
        <v>199</v>
      </c>
      <c r="C52" s="169" t="s">
        <v>200</v>
      </c>
      <c r="D52" s="145" t="s">
        <v>102</v>
      </c>
      <c r="E52" s="151">
        <v>1</v>
      </c>
      <c r="F52" s="153"/>
      <c r="G52" s="153"/>
      <c r="H52" s="153">
        <v>2100</v>
      </c>
      <c r="I52" s="153">
        <f t="shared" si="12"/>
        <v>2100</v>
      </c>
      <c r="J52" s="153">
        <v>243.96000000000004</v>
      </c>
      <c r="K52" s="153">
        <f t="shared" si="13"/>
        <v>243.96</v>
      </c>
      <c r="L52" s="153">
        <v>21</v>
      </c>
      <c r="M52" s="153">
        <f t="shared" si="14"/>
        <v>0</v>
      </c>
      <c r="N52" s="146">
        <v>2.97E-3</v>
      </c>
      <c r="O52" s="146">
        <f t="shared" si="15"/>
        <v>2.97E-3</v>
      </c>
      <c r="P52" s="146">
        <v>0</v>
      </c>
      <c r="Q52" s="146">
        <f t="shared" si="16"/>
        <v>0</v>
      </c>
      <c r="R52" s="146"/>
      <c r="S52" s="146"/>
      <c r="T52" s="147">
        <v>0.433</v>
      </c>
      <c r="U52" s="146">
        <f t="shared" si="17"/>
        <v>0.43</v>
      </c>
      <c r="V52" s="138"/>
      <c r="W52" s="138"/>
      <c r="X52" s="138"/>
      <c r="Y52" s="138"/>
      <c r="Z52" s="138"/>
      <c r="AA52" s="138"/>
      <c r="AB52" s="138"/>
      <c r="AC52" s="138"/>
      <c r="AD52" s="138"/>
      <c r="AE52" s="138" t="s">
        <v>99</v>
      </c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outlineLevel="1" x14ac:dyDescent="0.25">
      <c r="A53" s="139">
        <v>43</v>
      </c>
      <c r="B53" s="139" t="s">
        <v>201</v>
      </c>
      <c r="C53" s="169" t="s">
        <v>202</v>
      </c>
      <c r="D53" s="145" t="s">
        <v>102</v>
      </c>
      <c r="E53" s="151">
        <v>2</v>
      </c>
      <c r="F53" s="153"/>
      <c r="G53" s="153"/>
      <c r="H53" s="153">
        <v>64.95</v>
      </c>
      <c r="I53" s="153">
        <f t="shared" si="12"/>
        <v>129.9</v>
      </c>
      <c r="J53" s="153">
        <v>161.55000000000001</v>
      </c>
      <c r="K53" s="153">
        <f t="shared" si="13"/>
        <v>323.10000000000002</v>
      </c>
      <c r="L53" s="153">
        <v>21</v>
      </c>
      <c r="M53" s="153">
        <f t="shared" si="14"/>
        <v>0</v>
      </c>
      <c r="N53" s="146">
        <v>1.7000000000000001E-4</v>
      </c>
      <c r="O53" s="146">
        <f t="shared" si="15"/>
        <v>3.4000000000000002E-4</v>
      </c>
      <c r="P53" s="146">
        <v>2.2000000000000001E-3</v>
      </c>
      <c r="Q53" s="146">
        <f t="shared" si="16"/>
        <v>4.4000000000000003E-3</v>
      </c>
      <c r="R53" s="146"/>
      <c r="S53" s="146"/>
      <c r="T53" s="147">
        <v>0.312</v>
      </c>
      <c r="U53" s="146">
        <f t="shared" si="17"/>
        <v>0.62</v>
      </c>
      <c r="V53" s="138"/>
      <c r="W53" s="138"/>
      <c r="X53" s="138"/>
      <c r="Y53" s="138"/>
      <c r="Z53" s="138"/>
      <c r="AA53" s="138"/>
      <c r="AB53" s="138"/>
      <c r="AC53" s="138"/>
      <c r="AD53" s="138"/>
      <c r="AE53" s="138" t="s">
        <v>99</v>
      </c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outlineLevel="1" x14ac:dyDescent="0.25">
      <c r="A54" s="139">
        <v>44</v>
      </c>
      <c r="B54" s="139" t="s">
        <v>203</v>
      </c>
      <c r="C54" s="169" t="s">
        <v>204</v>
      </c>
      <c r="D54" s="145" t="s">
        <v>98</v>
      </c>
      <c r="E54" s="151">
        <v>5.5</v>
      </c>
      <c r="F54" s="153"/>
      <c r="G54" s="153"/>
      <c r="H54" s="153">
        <v>11.58</v>
      </c>
      <c r="I54" s="153">
        <f t="shared" si="12"/>
        <v>63.69</v>
      </c>
      <c r="J54" s="153">
        <v>49.02</v>
      </c>
      <c r="K54" s="153">
        <f t="shared" si="13"/>
        <v>269.61</v>
      </c>
      <c r="L54" s="153">
        <v>21</v>
      </c>
      <c r="M54" s="153">
        <f t="shared" si="14"/>
        <v>0</v>
      </c>
      <c r="N54" s="146">
        <v>6.9999999999999994E-5</v>
      </c>
      <c r="O54" s="146">
        <f t="shared" si="15"/>
        <v>3.8999999999999999E-4</v>
      </c>
      <c r="P54" s="146">
        <v>0</v>
      </c>
      <c r="Q54" s="146">
        <f t="shared" si="16"/>
        <v>0</v>
      </c>
      <c r="R54" s="146"/>
      <c r="S54" s="146"/>
      <c r="T54" s="147">
        <v>8.6999999999999994E-2</v>
      </c>
      <c r="U54" s="146">
        <f t="shared" si="17"/>
        <v>0.48</v>
      </c>
      <c r="V54" s="138"/>
      <c r="W54" s="138"/>
      <c r="X54" s="138"/>
      <c r="Y54" s="138"/>
      <c r="Z54" s="138"/>
      <c r="AA54" s="138"/>
      <c r="AB54" s="138"/>
      <c r="AC54" s="138"/>
      <c r="AD54" s="138"/>
      <c r="AE54" s="138" t="s">
        <v>99</v>
      </c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1" x14ac:dyDescent="0.25">
      <c r="A55" s="139">
        <v>45</v>
      </c>
      <c r="B55" s="139" t="s">
        <v>205</v>
      </c>
      <c r="C55" s="169" t="s">
        <v>206</v>
      </c>
      <c r="D55" s="145" t="s">
        <v>102</v>
      </c>
      <c r="E55" s="151">
        <v>16</v>
      </c>
      <c r="F55" s="153"/>
      <c r="G55" s="153"/>
      <c r="H55" s="153">
        <v>0</v>
      </c>
      <c r="I55" s="153">
        <f t="shared" si="12"/>
        <v>0</v>
      </c>
      <c r="J55" s="153">
        <v>39.5</v>
      </c>
      <c r="K55" s="153">
        <f t="shared" si="13"/>
        <v>632</v>
      </c>
      <c r="L55" s="153">
        <v>21</v>
      </c>
      <c r="M55" s="153">
        <f t="shared" si="14"/>
        <v>0</v>
      </c>
      <c r="N55" s="146">
        <v>0</v>
      </c>
      <c r="O55" s="146">
        <f t="shared" si="15"/>
        <v>0</v>
      </c>
      <c r="P55" s="146">
        <v>0</v>
      </c>
      <c r="Q55" s="146">
        <f t="shared" si="16"/>
        <v>0</v>
      </c>
      <c r="R55" s="146"/>
      <c r="S55" s="146"/>
      <c r="T55" s="147">
        <v>6.4000000000000001E-2</v>
      </c>
      <c r="U55" s="146">
        <f t="shared" si="17"/>
        <v>1.02</v>
      </c>
      <c r="V55" s="138"/>
      <c r="W55" s="138"/>
      <c r="X55" s="138"/>
      <c r="Y55" s="138"/>
      <c r="Z55" s="138"/>
      <c r="AA55" s="138"/>
      <c r="AB55" s="138"/>
      <c r="AC55" s="138"/>
      <c r="AD55" s="138"/>
      <c r="AE55" s="138" t="s">
        <v>99</v>
      </c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outlineLevel="1" x14ac:dyDescent="0.25">
      <c r="A56" s="139">
        <v>46</v>
      </c>
      <c r="B56" s="139" t="s">
        <v>207</v>
      </c>
      <c r="C56" s="169" t="s">
        <v>208</v>
      </c>
      <c r="D56" s="145" t="s">
        <v>98</v>
      </c>
      <c r="E56" s="151">
        <v>120</v>
      </c>
      <c r="F56" s="153"/>
      <c r="G56" s="153"/>
      <c r="H56" s="153">
        <v>0</v>
      </c>
      <c r="I56" s="153">
        <f t="shared" si="12"/>
        <v>0</v>
      </c>
      <c r="J56" s="153">
        <v>35</v>
      </c>
      <c r="K56" s="153">
        <f t="shared" si="13"/>
        <v>4200</v>
      </c>
      <c r="L56" s="153">
        <v>21</v>
      </c>
      <c r="M56" s="153">
        <f t="shared" si="14"/>
        <v>0</v>
      </c>
      <c r="N56" s="146">
        <v>0</v>
      </c>
      <c r="O56" s="146">
        <f t="shared" si="15"/>
        <v>0</v>
      </c>
      <c r="P56" s="146">
        <v>0</v>
      </c>
      <c r="Q56" s="146">
        <f t="shared" si="16"/>
        <v>0</v>
      </c>
      <c r="R56" s="146"/>
      <c r="S56" s="146"/>
      <c r="T56" s="147">
        <v>6.2E-2</v>
      </c>
      <c r="U56" s="146">
        <f t="shared" si="17"/>
        <v>7.44</v>
      </c>
      <c r="V56" s="138"/>
      <c r="W56" s="138"/>
      <c r="X56" s="138"/>
      <c r="Y56" s="138"/>
      <c r="Z56" s="138"/>
      <c r="AA56" s="138"/>
      <c r="AB56" s="138"/>
      <c r="AC56" s="138"/>
      <c r="AD56" s="138"/>
      <c r="AE56" s="138" t="s">
        <v>99</v>
      </c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outlineLevel="1" x14ac:dyDescent="0.25">
      <c r="A57" s="139">
        <v>47</v>
      </c>
      <c r="B57" s="139" t="s">
        <v>209</v>
      </c>
      <c r="C57" s="169" t="s">
        <v>210</v>
      </c>
      <c r="D57" s="145" t="s">
        <v>102</v>
      </c>
      <c r="E57" s="151">
        <v>1</v>
      </c>
      <c r="F57" s="153"/>
      <c r="G57" s="153"/>
      <c r="H57" s="153">
        <v>0</v>
      </c>
      <c r="I57" s="153">
        <f t="shared" si="12"/>
        <v>0</v>
      </c>
      <c r="J57" s="153">
        <v>297</v>
      </c>
      <c r="K57" s="153">
        <f t="shared" si="13"/>
        <v>297</v>
      </c>
      <c r="L57" s="153">
        <v>21</v>
      </c>
      <c r="M57" s="153">
        <f t="shared" si="14"/>
        <v>0</v>
      </c>
      <c r="N57" s="146">
        <v>0</v>
      </c>
      <c r="O57" s="146">
        <f t="shared" si="15"/>
        <v>0</v>
      </c>
      <c r="P57" s="146">
        <v>0</v>
      </c>
      <c r="Q57" s="146">
        <f t="shared" si="16"/>
        <v>0</v>
      </c>
      <c r="R57" s="146"/>
      <c r="S57" s="146"/>
      <c r="T57" s="147">
        <v>0.48199999999999998</v>
      </c>
      <c r="U57" s="146">
        <f t="shared" si="17"/>
        <v>0.48</v>
      </c>
      <c r="V57" s="138"/>
      <c r="W57" s="138"/>
      <c r="X57" s="138"/>
      <c r="Y57" s="138"/>
      <c r="Z57" s="138"/>
      <c r="AA57" s="138"/>
      <c r="AB57" s="138"/>
      <c r="AC57" s="138"/>
      <c r="AD57" s="138"/>
      <c r="AE57" s="138" t="s">
        <v>99</v>
      </c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1" x14ac:dyDescent="0.25">
      <c r="A58" s="139">
        <v>48</v>
      </c>
      <c r="B58" s="139" t="s">
        <v>211</v>
      </c>
      <c r="C58" s="169" t="s">
        <v>212</v>
      </c>
      <c r="D58" s="145" t="s">
        <v>102</v>
      </c>
      <c r="E58" s="151">
        <v>1</v>
      </c>
      <c r="F58" s="153"/>
      <c r="G58" s="153"/>
      <c r="H58" s="153">
        <v>0</v>
      </c>
      <c r="I58" s="153">
        <f t="shared" si="12"/>
        <v>0</v>
      </c>
      <c r="J58" s="153">
        <v>6000</v>
      </c>
      <c r="K58" s="153">
        <f t="shared" si="13"/>
        <v>6000</v>
      </c>
      <c r="L58" s="153">
        <v>21</v>
      </c>
      <c r="M58" s="153">
        <f t="shared" si="14"/>
        <v>0</v>
      </c>
      <c r="N58" s="146">
        <v>0</v>
      </c>
      <c r="O58" s="146">
        <f t="shared" si="15"/>
        <v>0</v>
      </c>
      <c r="P58" s="146">
        <v>0</v>
      </c>
      <c r="Q58" s="146">
        <f t="shared" si="16"/>
        <v>0</v>
      </c>
      <c r="R58" s="146"/>
      <c r="S58" s="146"/>
      <c r="T58" s="147">
        <v>0</v>
      </c>
      <c r="U58" s="146">
        <f t="shared" si="17"/>
        <v>0</v>
      </c>
      <c r="V58" s="138"/>
      <c r="W58" s="138"/>
      <c r="X58" s="138"/>
      <c r="Y58" s="138"/>
      <c r="Z58" s="138"/>
      <c r="AA58" s="138"/>
      <c r="AB58" s="138"/>
      <c r="AC58" s="138"/>
      <c r="AD58" s="138"/>
      <c r="AE58" s="138" t="s">
        <v>99</v>
      </c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outlineLevel="1" x14ac:dyDescent="0.25">
      <c r="A59" s="139">
        <v>49</v>
      </c>
      <c r="B59" s="139" t="s">
        <v>213</v>
      </c>
      <c r="C59" s="169" t="s">
        <v>214</v>
      </c>
      <c r="D59" s="145" t="s">
        <v>215</v>
      </c>
      <c r="E59" s="151">
        <v>1</v>
      </c>
      <c r="F59" s="153"/>
      <c r="G59" s="153"/>
      <c r="H59" s="153">
        <v>0</v>
      </c>
      <c r="I59" s="153">
        <f t="shared" si="12"/>
        <v>0</v>
      </c>
      <c r="J59" s="153">
        <v>5000</v>
      </c>
      <c r="K59" s="153">
        <f t="shared" si="13"/>
        <v>5000</v>
      </c>
      <c r="L59" s="153">
        <v>21</v>
      </c>
      <c r="M59" s="153">
        <f t="shared" si="14"/>
        <v>0</v>
      </c>
      <c r="N59" s="146">
        <v>0</v>
      </c>
      <c r="O59" s="146">
        <f t="shared" si="15"/>
        <v>0</v>
      </c>
      <c r="P59" s="146">
        <v>0</v>
      </c>
      <c r="Q59" s="146">
        <f t="shared" si="16"/>
        <v>0</v>
      </c>
      <c r="R59" s="146"/>
      <c r="S59" s="146"/>
      <c r="T59" s="147">
        <v>0</v>
      </c>
      <c r="U59" s="146">
        <f t="shared" si="17"/>
        <v>0</v>
      </c>
      <c r="V59" s="138"/>
      <c r="W59" s="138"/>
      <c r="X59" s="138"/>
      <c r="Y59" s="138"/>
      <c r="Z59" s="138"/>
      <c r="AA59" s="138"/>
      <c r="AB59" s="138"/>
      <c r="AC59" s="138"/>
      <c r="AD59" s="138"/>
      <c r="AE59" s="138" t="s">
        <v>99</v>
      </c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outlineLevel="1" x14ac:dyDescent="0.25">
      <c r="A60" s="139">
        <v>50</v>
      </c>
      <c r="B60" s="139" t="s">
        <v>216</v>
      </c>
      <c r="C60" s="169" t="s">
        <v>217</v>
      </c>
      <c r="D60" s="145" t="s">
        <v>215</v>
      </c>
      <c r="E60" s="151">
        <v>1</v>
      </c>
      <c r="F60" s="153"/>
      <c r="G60" s="153"/>
      <c r="H60" s="153">
        <v>0</v>
      </c>
      <c r="I60" s="153">
        <f t="shared" si="12"/>
        <v>0</v>
      </c>
      <c r="J60" s="153">
        <v>5000</v>
      </c>
      <c r="K60" s="153">
        <f t="shared" si="13"/>
        <v>5000</v>
      </c>
      <c r="L60" s="153">
        <v>21</v>
      </c>
      <c r="M60" s="153">
        <f t="shared" si="14"/>
        <v>0</v>
      </c>
      <c r="N60" s="146">
        <v>0</v>
      </c>
      <c r="O60" s="146">
        <f t="shared" si="15"/>
        <v>0</v>
      </c>
      <c r="P60" s="146">
        <v>0</v>
      </c>
      <c r="Q60" s="146">
        <f t="shared" si="16"/>
        <v>0</v>
      </c>
      <c r="R60" s="146"/>
      <c r="S60" s="146"/>
      <c r="T60" s="147">
        <v>0</v>
      </c>
      <c r="U60" s="146">
        <f t="shared" si="17"/>
        <v>0</v>
      </c>
      <c r="V60" s="138"/>
      <c r="W60" s="138"/>
      <c r="X60" s="138"/>
      <c r="Y60" s="138"/>
      <c r="Z60" s="138"/>
      <c r="AA60" s="138"/>
      <c r="AB60" s="138"/>
      <c r="AC60" s="138"/>
      <c r="AD60" s="138"/>
      <c r="AE60" s="138" t="s">
        <v>99</v>
      </c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outlineLevel="1" x14ac:dyDescent="0.25">
      <c r="A61" s="139">
        <v>51</v>
      </c>
      <c r="B61" s="139" t="s">
        <v>218</v>
      </c>
      <c r="C61" s="169" t="s">
        <v>219</v>
      </c>
      <c r="D61" s="145" t="s">
        <v>112</v>
      </c>
      <c r="E61" s="151">
        <v>0.12</v>
      </c>
      <c r="F61" s="153"/>
      <c r="G61" s="153"/>
      <c r="H61" s="153">
        <v>0</v>
      </c>
      <c r="I61" s="153">
        <f t="shared" si="12"/>
        <v>0</v>
      </c>
      <c r="J61" s="153">
        <v>736</v>
      </c>
      <c r="K61" s="153">
        <f t="shared" si="13"/>
        <v>88.32</v>
      </c>
      <c r="L61" s="153">
        <v>21</v>
      </c>
      <c r="M61" s="153">
        <f t="shared" si="14"/>
        <v>0</v>
      </c>
      <c r="N61" s="146">
        <v>0</v>
      </c>
      <c r="O61" s="146">
        <f t="shared" si="15"/>
        <v>0</v>
      </c>
      <c r="P61" s="146">
        <v>0</v>
      </c>
      <c r="Q61" s="146">
        <f t="shared" si="16"/>
        <v>0</v>
      </c>
      <c r="R61" s="146"/>
      <c r="S61" s="146"/>
      <c r="T61" s="147">
        <v>1.333</v>
      </c>
      <c r="U61" s="146">
        <f t="shared" si="17"/>
        <v>0.16</v>
      </c>
      <c r="V61" s="138"/>
      <c r="W61" s="138"/>
      <c r="X61" s="138"/>
      <c r="Y61" s="138"/>
      <c r="Z61" s="138"/>
      <c r="AA61" s="138"/>
      <c r="AB61" s="138"/>
      <c r="AC61" s="138"/>
      <c r="AD61" s="138"/>
      <c r="AE61" s="138" t="s">
        <v>99</v>
      </c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outlineLevel="1" x14ac:dyDescent="0.25">
      <c r="A62" s="139">
        <v>52</v>
      </c>
      <c r="B62" s="139" t="s">
        <v>220</v>
      </c>
      <c r="C62" s="169" t="s">
        <v>221</v>
      </c>
      <c r="D62" s="145" t="s">
        <v>112</v>
      </c>
      <c r="E62" s="151">
        <v>0.12</v>
      </c>
      <c r="F62" s="153"/>
      <c r="G62" s="153"/>
      <c r="H62" s="153">
        <v>0</v>
      </c>
      <c r="I62" s="153">
        <f t="shared" si="12"/>
        <v>0</v>
      </c>
      <c r="J62" s="153">
        <v>540</v>
      </c>
      <c r="K62" s="153">
        <f t="shared" si="13"/>
        <v>64.8</v>
      </c>
      <c r="L62" s="153">
        <v>21</v>
      </c>
      <c r="M62" s="153">
        <f t="shared" si="14"/>
        <v>0</v>
      </c>
      <c r="N62" s="146">
        <v>0</v>
      </c>
      <c r="O62" s="146">
        <f t="shared" si="15"/>
        <v>0</v>
      </c>
      <c r="P62" s="146">
        <v>0</v>
      </c>
      <c r="Q62" s="146">
        <f t="shared" si="16"/>
        <v>0</v>
      </c>
      <c r="R62" s="146"/>
      <c r="S62" s="146"/>
      <c r="T62" s="147">
        <v>1.2130000000000001</v>
      </c>
      <c r="U62" s="146">
        <f t="shared" si="17"/>
        <v>0.15</v>
      </c>
      <c r="V62" s="138"/>
      <c r="W62" s="138"/>
      <c r="X62" s="138"/>
      <c r="Y62" s="138"/>
      <c r="Z62" s="138"/>
      <c r="AA62" s="138"/>
      <c r="AB62" s="138"/>
      <c r="AC62" s="138"/>
      <c r="AD62" s="138"/>
      <c r="AE62" s="138" t="s">
        <v>99</v>
      </c>
      <c r="AF62" s="138"/>
      <c r="AG62" s="138"/>
      <c r="AH62" s="138"/>
      <c r="AI62" s="138"/>
      <c r="AJ62" s="138"/>
      <c r="AK62" s="138"/>
      <c r="AL62" s="138"/>
      <c r="AM62" s="138"/>
      <c r="AN62" s="138"/>
      <c r="AO62" s="138"/>
      <c r="AP62" s="138"/>
      <c r="AQ62" s="138"/>
      <c r="AR62" s="138"/>
      <c r="AS62" s="138"/>
      <c r="AT62" s="138"/>
      <c r="AU62" s="138"/>
      <c r="AV62" s="138"/>
      <c r="AW62" s="138"/>
      <c r="AX62" s="138"/>
      <c r="AY62" s="138"/>
      <c r="AZ62" s="138"/>
      <c r="BA62" s="138"/>
      <c r="BB62" s="138"/>
      <c r="BC62" s="138"/>
      <c r="BD62" s="138"/>
      <c r="BE62" s="138"/>
      <c r="BF62" s="138"/>
      <c r="BG62" s="138"/>
      <c r="BH62" s="138"/>
    </row>
    <row r="63" spans="1:60" outlineLevel="1" x14ac:dyDescent="0.25">
      <c r="A63" s="139">
        <v>53</v>
      </c>
      <c r="B63" s="139" t="s">
        <v>222</v>
      </c>
      <c r="C63" s="169" t="s">
        <v>223</v>
      </c>
      <c r="D63" s="145" t="s">
        <v>112</v>
      </c>
      <c r="E63" s="151">
        <v>0.05</v>
      </c>
      <c r="F63" s="153"/>
      <c r="G63" s="153"/>
      <c r="H63" s="153">
        <v>0</v>
      </c>
      <c r="I63" s="153">
        <f t="shared" si="12"/>
        <v>0</v>
      </c>
      <c r="J63" s="153">
        <v>2045</v>
      </c>
      <c r="K63" s="153">
        <f t="shared" si="13"/>
        <v>102.25</v>
      </c>
      <c r="L63" s="153">
        <v>21</v>
      </c>
      <c r="M63" s="153">
        <f t="shared" si="14"/>
        <v>0</v>
      </c>
      <c r="N63" s="146">
        <v>0</v>
      </c>
      <c r="O63" s="146">
        <f t="shared" si="15"/>
        <v>0</v>
      </c>
      <c r="P63" s="146">
        <v>0</v>
      </c>
      <c r="Q63" s="146">
        <f t="shared" si="16"/>
        <v>0</v>
      </c>
      <c r="R63" s="146"/>
      <c r="S63" s="146"/>
      <c r="T63" s="147">
        <v>3.379</v>
      </c>
      <c r="U63" s="146">
        <f t="shared" si="17"/>
        <v>0.17</v>
      </c>
      <c r="V63" s="138"/>
      <c r="W63" s="138"/>
      <c r="X63" s="138"/>
      <c r="Y63" s="138"/>
      <c r="Z63" s="138"/>
      <c r="AA63" s="138"/>
      <c r="AB63" s="138"/>
      <c r="AC63" s="138"/>
      <c r="AD63" s="138"/>
      <c r="AE63" s="138" t="s">
        <v>99</v>
      </c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outlineLevel="1" x14ac:dyDescent="0.25">
      <c r="A64" s="139">
        <v>54</v>
      </c>
      <c r="B64" s="139" t="s">
        <v>224</v>
      </c>
      <c r="C64" s="169" t="s">
        <v>225</v>
      </c>
      <c r="D64" s="145" t="s">
        <v>112</v>
      </c>
      <c r="E64" s="151">
        <v>0.05</v>
      </c>
      <c r="F64" s="153"/>
      <c r="G64" s="153"/>
      <c r="H64" s="153">
        <v>0</v>
      </c>
      <c r="I64" s="153">
        <f t="shared" si="12"/>
        <v>0</v>
      </c>
      <c r="J64" s="153">
        <v>484.5</v>
      </c>
      <c r="K64" s="153">
        <f t="shared" si="13"/>
        <v>24.23</v>
      </c>
      <c r="L64" s="153">
        <v>21</v>
      </c>
      <c r="M64" s="153">
        <f t="shared" si="14"/>
        <v>0</v>
      </c>
      <c r="N64" s="146">
        <v>0</v>
      </c>
      <c r="O64" s="146">
        <f t="shared" si="15"/>
        <v>0</v>
      </c>
      <c r="P64" s="146">
        <v>0</v>
      </c>
      <c r="Q64" s="146">
        <f t="shared" si="16"/>
        <v>0</v>
      </c>
      <c r="R64" s="146"/>
      <c r="S64" s="146"/>
      <c r="T64" s="147">
        <v>0.72599999999999998</v>
      </c>
      <c r="U64" s="146">
        <f t="shared" si="17"/>
        <v>0.04</v>
      </c>
      <c r="V64" s="138"/>
      <c r="W64" s="138"/>
      <c r="X64" s="138"/>
      <c r="Y64" s="138"/>
      <c r="Z64" s="138"/>
      <c r="AA64" s="138"/>
      <c r="AB64" s="138"/>
      <c r="AC64" s="138"/>
      <c r="AD64" s="138"/>
      <c r="AE64" s="138" t="s">
        <v>99</v>
      </c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outlineLevel="1" x14ac:dyDescent="0.25">
      <c r="A65" s="139">
        <v>55</v>
      </c>
      <c r="B65" s="139" t="s">
        <v>226</v>
      </c>
      <c r="C65" s="169" t="s">
        <v>227</v>
      </c>
      <c r="D65" s="145" t="s">
        <v>112</v>
      </c>
      <c r="E65" s="151">
        <v>7.0000000000000007E-2</v>
      </c>
      <c r="F65" s="153"/>
      <c r="G65" s="153"/>
      <c r="H65" s="153">
        <v>0</v>
      </c>
      <c r="I65" s="153">
        <f t="shared" si="12"/>
        <v>0</v>
      </c>
      <c r="J65" s="153">
        <v>271.5</v>
      </c>
      <c r="K65" s="153">
        <f t="shared" si="13"/>
        <v>19.010000000000002</v>
      </c>
      <c r="L65" s="153">
        <v>21</v>
      </c>
      <c r="M65" s="153">
        <f t="shared" si="14"/>
        <v>0</v>
      </c>
      <c r="N65" s="146">
        <v>0</v>
      </c>
      <c r="O65" s="146">
        <f t="shared" si="15"/>
        <v>0</v>
      </c>
      <c r="P65" s="146">
        <v>0</v>
      </c>
      <c r="Q65" s="146">
        <f t="shared" si="16"/>
        <v>0</v>
      </c>
      <c r="R65" s="146"/>
      <c r="S65" s="146"/>
      <c r="T65" s="147">
        <v>0.49</v>
      </c>
      <c r="U65" s="146">
        <f t="shared" si="17"/>
        <v>0.03</v>
      </c>
      <c r="V65" s="138"/>
      <c r="W65" s="138"/>
      <c r="X65" s="138"/>
      <c r="Y65" s="138"/>
      <c r="Z65" s="138"/>
      <c r="AA65" s="138"/>
      <c r="AB65" s="138"/>
      <c r="AC65" s="138"/>
      <c r="AD65" s="138"/>
      <c r="AE65" s="138" t="s">
        <v>99</v>
      </c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outlineLevel="1" x14ac:dyDescent="0.25">
      <c r="A66" s="139">
        <v>56</v>
      </c>
      <c r="B66" s="139" t="s">
        <v>228</v>
      </c>
      <c r="C66" s="169" t="s">
        <v>229</v>
      </c>
      <c r="D66" s="145" t="s">
        <v>112</v>
      </c>
      <c r="E66" s="151">
        <v>7.0000000000000007E-2</v>
      </c>
      <c r="F66" s="153"/>
      <c r="G66" s="153"/>
      <c r="H66" s="153">
        <v>0</v>
      </c>
      <c r="I66" s="153">
        <f t="shared" si="12"/>
        <v>0</v>
      </c>
      <c r="J66" s="153">
        <v>25</v>
      </c>
      <c r="K66" s="153">
        <f t="shared" si="13"/>
        <v>1.75</v>
      </c>
      <c r="L66" s="153">
        <v>21</v>
      </c>
      <c r="M66" s="153">
        <f t="shared" si="14"/>
        <v>0</v>
      </c>
      <c r="N66" s="146">
        <v>0</v>
      </c>
      <c r="O66" s="146">
        <f t="shared" si="15"/>
        <v>0</v>
      </c>
      <c r="P66" s="146">
        <v>0</v>
      </c>
      <c r="Q66" s="146">
        <f t="shared" si="16"/>
        <v>0</v>
      </c>
      <c r="R66" s="146"/>
      <c r="S66" s="146"/>
      <c r="T66" s="147">
        <v>0</v>
      </c>
      <c r="U66" s="146">
        <f t="shared" si="17"/>
        <v>0</v>
      </c>
      <c r="V66" s="138"/>
      <c r="W66" s="138"/>
      <c r="X66" s="138"/>
      <c r="Y66" s="138"/>
      <c r="Z66" s="138"/>
      <c r="AA66" s="138"/>
      <c r="AB66" s="138"/>
      <c r="AC66" s="138"/>
      <c r="AD66" s="138"/>
      <c r="AE66" s="138" t="s">
        <v>99</v>
      </c>
      <c r="AF66" s="138"/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outlineLevel="1" x14ac:dyDescent="0.25">
      <c r="A67" s="139">
        <v>57</v>
      </c>
      <c r="B67" s="139" t="s">
        <v>230</v>
      </c>
      <c r="C67" s="169" t="s">
        <v>231</v>
      </c>
      <c r="D67" s="145" t="s">
        <v>112</v>
      </c>
      <c r="E67" s="151">
        <v>7.0000000000000007E-2</v>
      </c>
      <c r="F67" s="153"/>
      <c r="G67" s="153"/>
      <c r="H67" s="153">
        <v>0</v>
      </c>
      <c r="I67" s="153">
        <f t="shared" si="12"/>
        <v>0</v>
      </c>
      <c r="J67" s="153">
        <v>383.5</v>
      </c>
      <c r="K67" s="153">
        <f t="shared" si="13"/>
        <v>26.85</v>
      </c>
      <c r="L67" s="153">
        <v>21</v>
      </c>
      <c r="M67" s="153">
        <f t="shared" si="14"/>
        <v>0</v>
      </c>
      <c r="N67" s="146">
        <v>0</v>
      </c>
      <c r="O67" s="146">
        <f t="shared" si="15"/>
        <v>0</v>
      </c>
      <c r="P67" s="146">
        <v>0</v>
      </c>
      <c r="Q67" s="146">
        <f t="shared" si="16"/>
        <v>0</v>
      </c>
      <c r="R67" s="146"/>
      <c r="S67" s="146"/>
      <c r="T67" s="147">
        <v>0.94199999999999995</v>
      </c>
      <c r="U67" s="146">
        <f t="shared" si="17"/>
        <v>7.0000000000000007E-2</v>
      </c>
      <c r="V67" s="138"/>
      <c r="W67" s="138"/>
      <c r="X67" s="138"/>
      <c r="Y67" s="138"/>
      <c r="Z67" s="138"/>
      <c r="AA67" s="138"/>
      <c r="AB67" s="138"/>
      <c r="AC67" s="138"/>
      <c r="AD67" s="138"/>
      <c r="AE67" s="138" t="s">
        <v>99</v>
      </c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outlineLevel="1" x14ac:dyDescent="0.25">
      <c r="A68" s="139">
        <v>58</v>
      </c>
      <c r="B68" s="139" t="s">
        <v>232</v>
      </c>
      <c r="C68" s="169" t="s">
        <v>233</v>
      </c>
      <c r="D68" s="145" t="s">
        <v>112</v>
      </c>
      <c r="E68" s="151">
        <v>7.0000000000000007E-2</v>
      </c>
      <c r="F68" s="153"/>
      <c r="G68" s="153"/>
      <c r="H68" s="153">
        <v>0</v>
      </c>
      <c r="I68" s="153">
        <f t="shared" si="12"/>
        <v>0</v>
      </c>
      <c r="J68" s="153">
        <v>42.7</v>
      </c>
      <c r="K68" s="153">
        <f t="shared" si="13"/>
        <v>2.99</v>
      </c>
      <c r="L68" s="153">
        <v>21</v>
      </c>
      <c r="M68" s="153">
        <f t="shared" si="14"/>
        <v>0</v>
      </c>
      <c r="N68" s="146">
        <v>0</v>
      </c>
      <c r="O68" s="146">
        <f t="shared" si="15"/>
        <v>0</v>
      </c>
      <c r="P68" s="146">
        <v>0</v>
      </c>
      <c r="Q68" s="146">
        <f t="shared" si="16"/>
        <v>0</v>
      </c>
      <c r="R68" s="146"/>
      <c r="S68" s="146"/>
      <c r="T68" s="147">
        <v>0.105</v>
      </c>
      <c r="U68" s="146">
        <f t="shared" si="17"/>
        <v>0.01</v>
      </c>
      <c r="V68" s="138"/>
      <c r="W68" s="138"/>
      <c r="X68" s="138"/>
      <c r="Y68" s="138"/>
      <c r="Z68" s="138"/>
      <c r="AA68" s="138"/>
      <c r="AB68" s="138"/>
      <c r="AC68" s="138"/>
      <c r="AD68" s="138"/>
      <c r="AE68" s="138" t="s">
        <v>99</v>
      </c>
      <c r="AF68" s="138"/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1" x14ac:dyDescent="0.25">
      <c r="A69" s="139">
        <v>59</v>
      </c>
      <c r="B69" s="139" t="s">
        <v>234</v>
      </c>
      <c r="C69" s="169" t="s">
        <v>235</v>
      </c>
      <c r="D69" s="145" t="s">
        <v>112</v>
      </c>
      <c r="E69" s="151">
        <v>7.0000000000000007E-2</v>
      </c>
      <c r="F69" s="153"/>
      <c r="G69" s="153"/>
      <c r="H69" s="153">
        <v>0</v>
      </c>
      <c r="I69" s="153">
        <f t="shared" si="12"/>
        <v>0</v>
      </c>
      <c r="J69" s="153">
        <v>1725</v>
      </c>
      <c r="K69" s="153">
        <f t="shared" si="13"/>
        <v>120.75</v>
      </c>
      <c r="L69" s="153">
        <v>21</v>
      </c>
      <c r="M69" s="153">
        <f t="shared" si="14"/>
        <v>0</v>
      </c>
      <c r="N69" s="146">
        <v>0</v>
      </c>
      <c r="O69" s="146">
        <f t="shared" si="15"/>
        <v>0</v>
      </c>
      <c r="P69" s="146">
        <v>0</v>
      </c>
      <c r="Q69" s="146">
        <f t="shared" si="16"/>
        <v>0</v>
      </c>
      <c r="R69" s="146"/>
      <c r="S69" s="146"/>
      <c r="T69" s="147">
        <v>0</v>
      </c>
      <c r="U69" s="146">
        <f t="shared" si="17"/>
        <v>0</v>
      </c>
      <c r="V69" s="138"/>
      <c r="W69" s="138"/>
      <c r="X69" s="138"/>
      <c r="Y69" s="138"/>
      <c r="Z69" s="138"/>
      <c r="AA69" s="138"/>
      <c r="AB69" s="138"/>
      <c r="AC69" s="138"/>
      <c r="AD69" s="138"/>
      <c r="AE69" s="138" t="s">
        <v>99</v>
      </c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x14ac:dyDescent="0.25">
      <c r="A70" s="140" t="s">
        <v>94</v>
      </c>
      <c r="B70" s="140" t="s">
        <v>63</v>
      </c>
      <c r="C70" s="170" t="s">
        <v>64</v>
      </c>
      <c r="D70" s="148"/>
      <c r="E70" s="152"/>
      <c r="F70" s="154"/>
      <c r="G70" s="154"/>
      <c r="H70" s="154"/>
      <c r="I70" s="154">
        <f>SUM(I71:I153)</f>
        <v>646195.69999999972</v>
      </c>
      <c r="J70" s="154"/>
      <c r="K70" s="154">
        <f>SUM(K71:K153)</f>
        <v>254322.79999999993</v>
      </c>
      <c r="L70" s="154"/>
      <c r="M70" s="154">
        <f>SUM(M71:M153)</f>
        <v>0</v>
      </c>
      <c r="N70" s="149"/>
      <c r="O70" s="149">
        <f>SUM(O71:O153)</f>
        <v>1.4046800000000004</v>
      </c>
      <c r="P70" s="149"/>
      <c r="Q70" s="149">
        <f>SUM(Q71:Q153)</f>
        <v>7.2570500000000013</v>
      </c>
      <c r="R70" s="149"/>
      <c r="S70" s="149"/>
      <c r="T70" s="150"/>
      <c r="U70" s="149">
        <f>SUM(U71:U153)</f>
        <v>254.34999999999991</v>
      </c>
      <c r="AE70" t="s">
        <v>95</v>
      </c>
    </row>
    <row r="71" spans="1:60" ht="20.399999999999999" outlineLevel="1" x14ac:dyDescent="0.25">
      <c r="A71" s="139">
        <v>60</v>
      </c>
      <c r="B71" s="139" t="s">
        <v>236</v>
      </c>
      <c r="C71" s="169" t="s">
        <v>425</v>
      </c>
      <c r="D71" s="145" t="s">
        <v>102</v>
      </c>
      <c r="E71" s="151">
        <v>2</v>
      </c>
      <c r="F71" s="153"/>
      <c r="G71" s="153"/>
      <c r="H71" s="153">
        <v>85500</v>
      </c>
      <c r="I71" s="153">
        <f t="shared" ref="I71:I134" si="18">ROUND(E71*H71,2)</f>
        <v>171000</v>
      </c>
      <c r="J71" s="153">
        <v>0</v>
      </c>
      <c r="K71" s="153">
        <f t="shared" ref="K71:K134" si="19">ROUND(E71*J71,2)</f>
        <v>0</v>
      </c>
      <c r="L71" s="153">
        <v>21</v>
      </c>
      <c r="M71" s="153">
        <f t="shared" ref="M71:M134" si="20">G71*(1+L71/100)</f>
        <v>0</v>
      </c>
      <c r="N71" s="146">
        <v>3.85E-2</v>
      </c>
      <c r="O71" s="146">
        <f t="shared" ref="O71:O134" si="21">ROUND(E71*N71,5)</f>
        <v>7.6999999999999999E-2</v>
      </c>
      <c r="P71" s="146">
        <v>0</v>
      </c>
      <c r="Q71" s="146">
        <f t="shared" ref="Q71:Q134" si="22">ROUND(E71*P71,5)</f>
        <v>0</v>
      </c>
      <c r="R71" s="146"/>
      <c r="S71" s="146"/>
      <c r="T71" s="147">
        <v>0</v>
      </c>
      <c r="U71" s="146">
        <f t="shared" ref="U71:U134" si="23">ROUND(E71*T71,2)</f>
        <v>0</v>
      </c>
      <c r="V71" s="138"/>
      <c r="W71" s="138"/>
      <c r="X71" s="138"/>
      <c r="Y71" s="138"/>
      <c r="Z71" s="138"/>
      <c r="AA71" s="138"/>
      <c r="AB71" s="138"/>
      <c r="AC71" s="138"/>
      <c r="AD71" s="138"/>
      <c r="AE71" s="138" t="s">
        <v>107</v>
      </c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outlineLevel="1" x14ac:dyDescent="0.25">
      <c r="A72" s="139">
        <v>61</v>
      </c>
      <c r="B72" s="139" t="s">
        <v>238</v>
      </c>
      <c r="C72" s="169" t="s">
        <v>239</v>
      </c>
      <c r="D72" s="145" t="s">
        <v>102</v>
      </c>
      <c r="E72" s="151">
        <v>1</v>
      </c>
      <c r="F72" s="153"/>
      <c r="G72" s="153"/>
      <c r="H72" s="153">
        <v>1400</v>
      </c>
      <c r="I72" s="153">
        <f t="shared" si="18"/>
        <v>1400</v>
      </c>
      <c r="J72" s="153">
        <v>0</v>
      </c>
      <c r="K72" s="153">
        <f t="shared" si="19"/>
        <v>0</v>
      </c>
      <c r="L72" s="153">
        <v>21</v>
      </c>
      <c r="M72" s="153">
        <f t="shared" si="20"/>
        <v>0</v>
      </c>
      <c r="N72" s="146">
        <v>1.2E-4</v>
      </c>
      <c r="O72" s="146">
        <f t="shared" si="21"/>
        <v>1.2E-4</v>
      </c>
      <c r="P72" s="146">
        <v>0</v>
      </c>
      <c r="Q72" s="146">
        <f t="shared" si="22"/>
        <v>0</v>
      </c>
      <c r="R72" s="146"/>
      <c r="S72" s="146"/>
      <c r="T72" s="147">
        <v>0</v>
      </c>
      <c r="U72" s="146">
        <f t="shared" si="23"/>
        <v>0</v>
      </c>
      <c r="V72" s="138"/>
      <c r="W72" s="138"/>
      <c r="X72" s="138"/>
      <c r="Y72" s="138"/>
      <c r="Z72" s="138"/>
      <c r="AA72" s="138"/>
      <c r="AB72" s="138"/>
      <c r="AC72" s="138"/>
      <c r="AD72" s="138"/>
      <c r="AE72" s="138" t="s">
        <v>107</v>
      </c>
      <c r="AF72" s="138"/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outlineLevel="1" x14ac:dyDescent="0.25">
      <c r="A73" s="139">
        <v>62</v>
      </c>
      <c r="B73" s="139" t="s">
        <v>240</v>
      </c>
      <c r="C73" s="169" t="s">
        <v>241</v>
      </c>
      <c r="D73" s="145" t="s">
        <v>102</v>
      </c>
      <c r="E73" s="151">
        <v>1</v>
      </c>
      <c r="F73" s="153"/>
      <c r="G73" s="153"/>
      <c r="H73" s="153">
        <v>5900</v>
      </c>
      <c r="I73" s="153">
        <f t="shared" si="18"/>
        <v>5900</v>
      </c>
      <c r="J73" s="153">
        <v>0</v>
      </c>
      <c r="K73" s="153">
        <f t="shared" si="19"/>
        <v>0</v>
      </c>
      <c r="L73" s="153">
        <v>21</v>
      </c>
      <c r="M73" s="153">
        <f t="shared" si="20"/>
        <v>0</v>
      </c>
      <c r="N73" s="146">
        <v>2E-3</v>
      </c>
      <c r="O73" s="146">
        <f t="shared" si="21"/>
        <v>2E-3</v>
      </c>
      <c r="P73" s="146">
        <v>0</v>
      </c>
      <c r="Q73" s="146">
        <f t="shared" si="22"/>
        <v>0</v>
      </c>
      <c r="R73" s="146"/>
      <c r="S73" s="146"/>
      <c r="T73" s="147">
        <v>0</v>
      </c>
      <c r="U73" s="146">
        <f t="shared" si="23"/>
        <v>0</v>
      </c>
      <c r="V73" s="138"/>
      <c r="W73" s="138"/>
      <c r="X73" s="138"/>
      <c r="Y73" s="138"/>
      <c r="Z73" s="138"/>
      <c r="AA73" s="138"/>
      <c r="AB73" s="138"/>
      <c r="AC73" s="138"/>
      <c r="AD73" s="138"/>
      <c r="AE73" s="138" t="s">
        <v>107</v>
      </c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outlineLevel="1" x14ac:dyDescent="0.25">
      <c r="A74" s="139">
        <v>63</v>
      </c>
      <c r="B74" s="139" t="s">
        <v>242</v>
      </c>
      <c r="C74" s="169" t="s">
        <v>243</v>
      </c>
      <c r="D74" s="145" t="s">
        <v>215</v>
      </c>
      <c r="E74" s="151">
        <v>2</v>
      </c>
      <c r="F74" s="153"/>
      <c r="G74" s="153"/>
      <c r="H74" s="153">
        <v>313.95</v>
      </c>
      <c r="I74" s="153">
        <f t="shared" si="18"/>
        <v>627.9</v>
      </c>
      <c r="J74" s="153">
        <v>5006.05</v>
      </c>
      <c r="K74" s="153">
        <f t="shared" si="19"/>
        <v>10012.1</v>
      </c>
      <c r="L74" s="153">
        <v>21</v>
      </c>
      <c r="M74" s="153">
        <f t="shared" si="20"/>
        <v>0</v>
      </c>
      <c r="N74" s="146">
        <v>7.3999999999999999E-4</v>
      </c>
      <c r="O74" s="146">
        <f t="shared" si="21"/>
        <v>1.48E-3</v>
      </c>
      <c r="P74" s="146">
        <v>0</v>
      </c>
      <c r="Q74" s="146">
        <f t="shared" si="22"/>
        <v>0</v>
      </c>
      <c r="R74" s="146"/>
      <c r="S74" s="146"/>
      <c r="T74" s="147">
        <v>8.2569999999999997</v>
      </c>
      <c r="U74" s="146">
        <f t="shared" si="23"/>
        <v>16.510000000000002</v>
      </c>
      <c r="V74" s="138"/>
      <c r="W74" s="138"/>
      <c r="X74" s="138"/>
      <c r="Y74" s="138"/>
      <c r="Z74" s="138"/>
      <c r="AA74" s="138"/>
      <c r="AB74" s="138"/>
      <c r="AC74" s="138"/>
      <c r="AD74" s="138"/>
      <c r="AE74" s="138" t="s">
        <v>99</v>
      </c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ht="20.399999999999999" outlineLevel="1" x14ac:dyDescent="0.25">
      <c r="A75" s="139">
        <v>64</v>
      </c>
      <c r="B75" s="139" t="s">
        <v>510</v>
      </c>
      <c r="C75" s="169" t="s">
        <v>511</v>
      </c>
      <c r="D75" s="145" t="s">
        <v>102</v>
      </c>
      <c r="E75" s="151">
        <v>1</v>
      </c>
      <c r="F75" s="153"/>
      <c r="G75" s="153"/>
      <c r="H75" s="153">
        <v>104500</v>
      </c>
      <c r="I75" s="153">
        <f t="shared" si="18"/>
        <v>104500</v>
      </c>
      <c r="J75" s="153">
        <v>0</v>
      </c>
      <c r="K75" s="153">
        <f t="shared" si="19"/>
        <v>0</v>
      </c>
      <c r="L75" s="153">
        <v>21</v>
      </c>
      <c r="M75" s="153">
        <f t="shared" si="20"/>
        <v>0</v>
      </c>
      <c r="N75" s="146">
        <v>0.28999999999999998</v>
      </c>
      <c r="O75" s="146">
        <f t="shared" si="21"/>
        <v>0.28999999999999998</v>
      </c>
      <c r="P75" s="146">
        <v>0</v>
      </c>
      <c r="Q75" s="146">
        <f t="shared" si="22"/>
        <v>0</v>
      </c>
      <c r="R75" s="146"/>
      <c r="S75" s="146"/>
      <c r="T75" s="147">
        <v>0</v>
      </c>
      <c r="U75" s="146">
        <f t="shared" si="23"/>
        <v>0</v>
      </c>
      <c r="V75" s="138"/>
      <c r="W75" s="138"/>
      <c r="X75" s="138"/>
      <c r="Y75" s="138"/>
      <c r="Z75" s="138"/>
      <c r="AA75" s="138"/>
      <c r="AB75" s="138"/>
      <c r="AC75" s="138"/>
      <c r="AD75" s="138"/>
      <c r="AE75" s="138" t="s">
        <v>107</v>
      </c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outlineLevel="1" x14ac:dyDescent="0.25">
      <c r="A76" s="139">
        <v>65</v>
      </c>
      <c r="B76" s="139" t="s">
        <v>246</v>
      </c>
      <c r="C76" s="169" t="s">
        <v>247</v>
      </c>
      <c r="D76" s="145" t="s">
        <v>102</v>
      </c>
      <c r="E76" s="151">
        <v>1</v>
      </c>
      <c r="F76" s="153"/>
      <c r="G76" s="153"/>
      <c r="H76" s="153">
        <v>390</v>
      </c>
      <c r="I76" s="153">
        <f t="shared" si="18"/>
        <v>390</v>
      </c>
      <c r="J76" s="153">
        <v>0</v>
      </c>
      <c r="K76" s="153">
        <f t="shared" si="19"/>
        <v>0</v>
      </c>
      <c r="L76" s="153">
        <v>21</v>
      </c>
      <c r="M76" s="153">
        <f t="shared" si="20"/>
        <v>0</v>
      </c>
      <c r="N76" s="146">
        <v>1.2E-4</v>
      </c>
      <c r="O76" s="146">
        <f t="shared" si="21"/>
        <v>1.2E-4</v>
      </c>
      <c r="P76" s="146">
        <v>0</v>
      </c>
      <c r="Q76" s="146">
        <f t="shared" si="22"/>
        <v>0</v>
      </c>
      <c r="R76" s="146"/>
      <c r="S76" s="146"/>
      <c r="T76" s="147">
        <v>0</v>
      </c>
      <c r="U76" s="146">
        <f t="shared" si="23"/>
        <v>0</v>
      </c>
      <c r="V76" s="138"/>
      <c r="W76" s="138"/>
      <c r="X76" s="138"/>
      <c r="Y76" s="138"/>
      <c r="Z76" s="138"/>
      <c r="AA76" s="138"/>
      <c r="AB76" s="138"/>
      <c r="AC76" s="138"/>
      <c r="AD76" s="138"/>
      <c r="AE76" s="138" t="s">
        <v>107</v>
      </c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outlineLevel="1" x14ac:dyDescent="0.25">
      <c r="A77" s="139">
        <v>66</v>
      </c>
      <c r="B77" s="139" t="s">
        <v>512</v>
      </c>
      <c r="C77" s="169" t="s">
        <v>513</v>
      </c>
      <c r="D77" s="145" t="s">
        <v>215</v>
      </c>
      <c r="E77" s="151">
        <v>1</v>
      </c>
      <c r="F77" s="153"/>
      <c r="G77" s="153"/>
      <c r="H77" s="153">
        <v>4765.74</v>
      </c>
      <c r="I77" s="153">
        <f t="shared" si="18"/>
        <v>4765.74</v>
      </c>
      <c r="J77" s="153">
        <v>3264.26</v>
      </c>
      <c r="K77" s="153">
        <f t="shared" si="19"/>
        <v>3264.26</v>
      </c>
      <c r="L77" s="153">
        <v>21</v>
      </c>
      <c r="M77" s="153">
        <f t="shared" si="20"/>
        <v>0</v>
      </c>
      <c r="N77" s="146">
        <v>9.3200000000000002E-3</v>
      </c>
      <c r="O77" s="146">
        <f t="shared" si="21"/>
        <v>9.3200000000000002E-3</v>
      </c>
      <c r="P77" s="146">
        <v>0</v>
      </c>
      <c r="Q77" s="146">
        <f t="shared" si="22"/>
        <v>0</v>
      </c>
      <c r="R77" s="146"/>
      <c r="S77" s="146"/>
      <c r="T77" s="147">
        <v>5.7240000000000002</v>
      </c>
      <c r="U77" s="146">
        <f t="shared" si="23"/>
        <v>5.72</v>
      </c>
      <c r="V77" s="138"/>
      <c r="W77" s="138"/>
      <c r="X77" s="138"/>
      <c r="Y77" s="138"/>
      <c r="Z77" s="138"/>
      <c r="AA77" s="138"/>
      <c r="AB77" s="138"/>
      <c r="AC77" s="138"/>
      <c r="AD77" s="138"/>
      <c r="AE77" s="138" t="s">
        <v>99</v>
      </c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ht="20.399999999999999" outlineLevel="1" x14ac:dyDescent="0.25">
      <c r="A78" s="139">
        <v>67</v>
      </c>
      <c r="B78" s="139" t="s">
        <v>250</v>
      </c>
      <c r="C78" s="169" t="s">
        <v>426</v>
      </c>
      <c r="D78" s="145" t="s">
        <v>215</v>
      </c>
      <c r="E78" s="151">
        <v>1</v>
      </c>
      <c r="F78" s="153"/>
      <c r="G78" s="153"/>
      <c r="H78" s="153">
        <v>33000</v>
      </c>
      <c r="I78" s="153">
        <f t="shared" si="18"/>
        <v>33000</v>
      </c>
      <c r="J78" s="153">
        <v>0</v>
      </c>
      <c r="K78" s="153">
        <f t="shared" si="19"/>
        <v>0</v>
      </c>
      <c r="L78" s="153">
        <v>21</v>
      </c>
      <c r="M78" s="153">
        <f t="shared" si="20"/>
        <v>0</v>
      </c>
      <c r="N78" s="146">
        <v>0</v>
      </c>
      <c r="O78" s="146">
        <f t="shared" si="21"/>
        <v>0</v>
      </c>
      <c r="P78" s="146">
        <v>0</v>
      </c>
      <c r="Q78" s="146">
        <f t="shared" si="22"/>
        <v>0</v>
      </c>
      <c r="R78" s="146"/>
      <c r="S78" s="146"/>
      <c r="T78" s="147">
        <v>0</v>
      </c>
      <c r="U78" s="146">
        <f t="shared" si="23"/>
        <v>0</v>
      </c>
      <c r="V78" s="138"/>
      <c r="W78" s="138"/>
      <c r="X78" s="138"/>
      <c r="Y78" s="138"/>
      <c r="Z78" s="138"/>
      <c r="AA78" s="138"/>
      <c r="AB78" s="138"/>
      <c r="AC78" s="138"/>
      <c r="AD78" s="138"/>
      <c r="AE78" s="138" t="s">
        <v>107</v>
      </c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outlineLevel="1" x14ac:dyDescent="0.25">
      <c r="A79" s="139">
        <v>68</v>
      </c>
      <c r="B79" s="139" t="s">
        <v>252</v>
      </c>
      <c r="C79" s="169" t="s">
        <v>253</v>
      </c>
      <c r="D79" s="145" t="s">
        <v>254</v>
      </c>
      <c r="E79" s="151">
        <v>35</v>
      </c>
      <c r="F79" s="153"/>
      <c r="G79" s="153"/>
      <c r="H79" s="153">
        <v>800</v>
      </c>
      <c r="I79" s="153">
        <f t="shared" si="18"/>
        <v>28000</v>
      </c>
      <c r="J79" s="153">
        <v>0</v>
      </c>
      <c r="K79" s="153">
        <f t="shared" si="19"/>
        <v>0</v>
      </c>
      <c r="L79" s="153">
        <v>21</v>
      </c>
      <c r="M79" s="153">
        <f t="shared" si="20"/>
        <v>0</v>
      </c>
      <c r="N79" s="146">
        <v>0</v>
      </c>
      <c r="O79" s="146">
        <f t="shared" si="21"/>
        <v>0</v>
      </c>
      <c r="P79" s="146">
        <v>0</v>
      </c>
      <c r="Q79" s="146">
        <f t="shared" si="22"/>
        <v>0</v>
      </c>
      <c r="R79" s="146"/>
      <c r="S79" s="146"/>
      <c r="T79" s="147">
        <v>0</v>
      </c>
      <c r="U79" s="146">
        <f t="shared" si="23"/>
        <v>0</v>
      </c>
      <c r="V79" s="138"/>
      <c r="W79" s="138"/>
      <c r="X79" s="138"/>
      <c r="Y79" s="138"/>
      <c r="Z79" s="138"/>
      <c r="AA79" s="138"/>
      <c r="AB79" s="138"/>
      <c r="AC79" s="138"/>
      <c r="AD79" s="138"/>
      <c r="AE79" s="138" t="s">
        <v>107</v>
      </c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outlineLevel="1" x14ac:dyDescent="0.25">
      <c r="A80" s="139">
        <v>69</v>
      </c>
      <c r="B80" s="139" t="s">
        <v>255</v>
      </c>
      <c r="C80" s="169" t="s">
        <v>256</v>
      </c>
      <c r="D80" s="145" t="s">
        <v>102</v>
      </c>
      <c r="E80" s="151">
        <v>2</v>
      </c>
      <c r="F80" s="153"/>
      <c r="G80" s="153"/>
      <c r="H80" s="153">
        <v>0</v>
      </c>
      <c r="I80" s="153">
        <f t="shared" si="18"/>
        <v>0</v>
      </c>
      <c r="J80" s="153">
        <v>274</v>
      </c>
      <c r="K80" s="153">
        <f t="shared" si="19"/>
        <v>548</v>
      </c>
      <c r="L80" s="153">
        <v>21</v>
      </c>
      <c r="M80" s="153">
        <f t="shared" si="20"/>
        <v>0</v>
      </c>
      <c r="N80" s="146">
        <v>0</v>
      </c>
      <c r="O80" s="146">
        <f t="shared" si="21"/>
        <v>0</v>
      </c>
      <c r="P80" s="146">
        <v>0</v>
      </c>
      <c r="Q80" s="146">
        <f t="shared" si="22"/>
        <v>0</v>
      </c>
      <c r="R80" s="146"/>
      <c r="S80" s="146"/>
      <c r="T80" s="147">
        <v>0.53</v>
      </c>
      <c r="U80" s="146">
        <f t="shared" si="23"/>
        <v>1.06</v>
      </c>
      <c r="V80" s="138"/>
      <c r="W80" s="138"/>
      <c r="X80" s="138"/>
      <c r="Y80" s="138"/>
      <c r="Z80" s="138"/>
      <c r="AA80" s="138"/>
      <c r="AB80" s="138"/>
      <c r="AC80" s="138"/>
      <c r="AD80" s="138"/>
      <c r="AE80" s="138" t="s">
        <v>99</v>
      </c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ht="20.399999999999999" outlineLevel="1" x14ac:dyDescent="0.25">
      <c r="A81" s="139">
        <v>70</v>
      </c>
      <c r="B81" s="139" t="s">
        <v>514</v>
      </c>
      <c r="C81" s="169" t="s">
        <v>515</v>
      </c>
      <c r="D81" s="145" t="s">
        <v>102</v>
      </c>
      <c r="E81" s="151">
        <v>2</v>
      </c>
      <c r="F81" s="153"/>
      <c r="G81" s="153"/>
      <c r="H81" s="153">
        <v>291.58</v>
      </c>
      <c r="I81" s="153">
        <f t="shared" si="18"/>
        <v>583.16</v>
      </c>
      <c r="J81" s="153">
        <v>2388.42</v>
      </c>
      <c r="K81" s="153">
        <f t="shared" si="19"/>
        <v>4776.84</v>
      </c>
      <c r="L81" s="153">
        <v>21</v>
      </c>
      <c r="M81" s="153">
        <f t="shared" si="20"/>
        <v>0</v>
      </c>
      <c r="N81" s="146">
        <v>9.3000000000000005E-4</v>
      </c>
      <c r="O81" s="146">
        <f t="shared" si="21"/>
        <v>1.8600000000000001E-3</v>
      </c>
      <c r="P81" s="146">
        <v>0.65</v>
      </c>
      <c r="Q81" s="146">
        <f t="shared" si="22"/>
        <v>1.3</v>
      </c>
      <c r="R81" s="146"/>
      <c r="S81" s="146"/>
      <c r="T81" s="147">
        <v>4.2290000000000001</v>
      </c>
      <c r="U81" s="146">
        <f t="shared" si="23"/>
        <v>8.4600000000000009</v>
      </c>
      <c r="V81" s="138"/>
      <c r="W81" s="138"/>
      <c r="X81" s="138"/>
      <c r="Y81" s="138"/>
      <c r="Z81" s="138"/>
      <c r="AA81" s="138"/>
      <c r="AB81" s="138"/>
      <c r="AC81" s="138"/>
      <c r="AD81" s="138"/>
      <c r="AE81" s="138" t="s">
        <v>99</v>
      </c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outlineLevel="1" x14ac:dyDescent="0.25">
      <c r="A82" s="139">
        <v>71</v>
      </c>
      <c r="B82" s="139" t="s">
        <v>516</v>
      </c>
      <c r="C82" s="169" t="s">
        <v>517</v>
      </c>
      <c r="D82" s="145" t="s">
        <v>102</v>
      </c>
      <c r="E82" s="151">
        <v>1</v>
      </c>
      <c r="F82" s="153"/>
      <c r="G82" s="153"/>
      <c r="H82" s="153">
        <v>0</v>
      </c>
      <c r="I82" s="153">
        <f t="shared" si="18"/>
        <v>0</v>
      </c>
      <c r="J82" s="153">
        <v>755</v>
      </c>
      <c r="K82" s="153">
        <f t="shared" si="19"/>
        <v>755</v>
      </c>
      <c r="L82" s="153">
        <v>21</v>
      </c>
      <c r="M82" s="153">
        <f t="shared" si="20"/>
        <v>0</v>
      </c>
      <c r="N82" s="146">
        <v>0</v>
      </c>
      <c r="O82" s="146">
        <f t="shared" si="21"/>
        <v>0</v>
      </c>
      <c r="P82" s="146">
        <v>0</v>
      </c>
      <c r="Q82" s="146">
        <f t="shared" si="22"/>
        <v>0</v>
      </c>
      <c r="R82" s="146"/>
      <c r="S82" s="146"/>
      <c r="T82" s="147">
        <v>1.46</v>
      </c>
      <c r="U82" s="146">
        <f t="shared" si="23"/>
        <v>1.46</v>
      </c>
      <c r="V82" s="138"/>
      <c r="W82" s="138"/>
      <c r="X82" s="138"/>
      <c r="Y82" s="138"/>
      <c r="Z82" s="138"/>
      <c r="AA82" s="138"/>
      <c r="AB82" s="138"/>
      <c r="AC82" s="138"/>
      <c r="AD82" s="138"/>
      <c r="AE82" s="138" t="s">
        <v>99</v>
      </c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ht="20.399999999999999" outlineLevel="1" x14ac:dyDescent="0.25">
      <c r="A83" s="139">
        <v>72</v>
      </c>
      <c r="B83" s="139" t="s">
        <v>518</v>
      </c>
      <c r="C83" s="169" t="s">
        <v>519</v>
      </c>
      <c r="D83" s="145" t="s">
        <v>215</v>
      </c>
      <c r="E83" s="151">
        <v>1</v>
      </c>
      <c r="F83" s="153"/>
      <c r="G83" s="153"/>
      <c r="H83" s="153">
        <v>0</v>
      </c>
      <c r="I83" s="153">
        <f t="shared" si="18"/>
        <v>0</v>
      </c>
      <c r="J83" s="153">
        <v>432.5</v>
      </c>
      <c r="K83" s="153">
        <f t="shared" si="19"/>
        <v>432.5</v>
      </c>
      <c r="L83" s="153">
        <v>21</v>
      </c>
      <c r="M83" s="153">
        <f t="shared" si="20"/>
        <v>0</v>
      </c>
      <c r="N83" s="146">
        <v>0</v>
      </c>
      <c r="O83" s="146">
        <f t="shared" si="21"/>
        <v>0</v>
      </c>
      <c r="P83" s="146">
        <v>0.52905000000000002</v>
      </c>
      <c r="Q83" s="146">
        <f t="shared" si="22"/>
        <v>0.52905000000000002</v>
      </c>
      <c r="R83" s="146"/>
      <c r="S83" s="146"/>
      <c r="T83" s="147">
        <v>0.97199999999999998</v>
      </c>
      <c r="U83" s="146">
        <f t="shared" si="23"/>
        <v>0.97</v>
      </c>
      <c r="V83" s="138"/>
      <c r="W83" s="138"/>
      <c r="X83" s="138"/>
      <c r="Y83" s="138"/>
      <c r="Z83" s="138"/>
      <c r="AA83" s="138"/>
      <c r="AB83" s="138"/>
      <c r="AC83" s="138"/>
      <c r="AD83" s="138"/>
      <c r="AE83" s="138" t="s">
        <v>99</v>
      </c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</row>
    <row r="84" spans="1:60" outlineLevel="1" x14ac:dyDescent="0.25">
      <c r="A84" s="139">
        <v>73</v>
      </c>
      <c r="B84" s="139" t="s">
        <v>263</v>
      </c>
      <c r="C84" s="169" t="s">
        <v>264</v>
      </c>
      <c r="D84" s="145" t="s">
        <v>112</v>
      </c>
      <c r="E84" s="151">
        <v>0.4</v>
      </c>
      <c r="F84" s="153"/>
      <c r="G84" s="153"/>
      <c r="H84" s="153">
        <v>0</v>
      </c>
      <c r="I84" s="153">
        <f t="shared" si="18"/>
        <v>0</v>
      </c>
      <c r="J84" s="153">
        <v>5210</v>
      </c>
      <c r="K84" s="153">
        <f t="shared" si="19"/>
        <v>2084</v>
      </c>
      <c r="L84" s="153">
        <v>21</v>
      </c>
      <c r="M84" s="153">
        <f t="shared" si="20"/>
        <v>0</v>
      </c>
      <c r="N84" s="146">
        <v>0</v>
      </c>
      <c r="O84" s="146">
        <f t="shared" si="21"/>
        <v>0</v>
      </c>
      <c r="P84" s="146">
        <v>0</v>
      </c>
      <c r="Q84" s="146">
        <f t="shared" si="22"/>
        <v>0</v>
      </c>
      <c r="R84" s="146"/>
      <c r="S84" s="146"/>
      <c r="T84" s="147">
        <v>10.582000000000001</v>
      </c>
      <c r="U84" s="146">
        <f t="shared" si="23"/>
        <v>4.2300000000000004</v>
      </c>
      <c r="V84" s="138"/>
      <c r="W84" s="138"/>
      <c r="X84" s="138"/>
      <c r="Y84" s="138"/>
      <c r="Z84" s="138"/>
      <c r="AA84" s="138"/>
      <c r="AB84" s="138"/>
      <c r="AC84" s="138"/>
      <c r="AD84" s="138"/>
      <c r="AE84" s="138" t="s">
        <v>99</v>
      </c>
      <c r="AF84" s="138"/>
      <c r="AG84" s="138"/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outlineLevel="1" x14ac:dyDescent="0.25">
      <c r="A85" s="139">
        <v>74</v>
      </c>
      <c r="B85" s="139" t="s">
        <v>265</v>
      </c>
      <c r="C85" s="169" t="s">
        <v>266</v>
      </c>
      <c r="D85" s="145" t="s">
        <v>112</v>
      </c>
      <c r="E85" s="151">
        <v>0.4</v>
      </c>
      <c r="F85" s="153"/>
      <c r="G85" s="153"/>
      <c r="H85" s="153">
        <v>0</v>
      </c>
      <c r="I85" s="153">
        <f t="shared" si="18"/>
        <v>0</v>
      </c>
      <c r="J85" s="153">
        <v>1660</v>
      </c>
      <c r="K85" s="153">
        <f t="shared" si="19"/>
        <v>664</v>
      </c>
      <c r="L85" s="153">
        <v>21</v>
      </c>
      <c r="M85" s="153">
        <f t="shared" si="20"/>
        <v>0</v>
      </c>
      <c r="N85" s="146">
        <v>0</v>
      </c>
      <c r="O85" s="146">
        <f t="shared" si="21"/>
        <v>0</v>
      </c>
      <c r="P85" s="146">
        <v>0</v>
      </c>
      <c r="Q85" s="146">
        <f t="shared" si="22"/>
        <v>0</v>
      </c>
      <c r="R85" s="146"/>
      <c r="S85" s="146"/>
      <c r="T85" s="147">
        <v>1.1830000000000001</v>
      </c>
      <c r="U85" s="146">
        <f t="shared" si="23"/>
        <v>0.47</v>
      </c>
      <c r="V85" s="138"/>
      <c r="W85" s="138"/>
      <c r="X85" s="138"/>
      <c r="Y85" s="138"/>
      <c r="Z85" s="138"/>
      <c r="AA85" s="138"/>
      <c r="AB85" s="138"/>
      <c r="AC85" s="138"/>
      <c r="AD85" s="138"/>
      <c r="AE85" s="138" t="s">
        <v>99</v>
      </c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outlineLevel="1" x14ac:dyDescent="0.25">
      <c r="A86" s="139">
        <v>75</v>
      </c>
      <c r="B86" s="139" t="s">
        <v>267</v>
      </c>
      <c r="C86" s="169" t="s">
        <v>268</v>
      </c>
      <c r="D86" s="145" t="s">
        <v>112</v>
      </c>
      <c r="E86" s="151">
        <v>2</v>
      </c>
      <c r="F86" s="153"/>
      <c r="G86" s="153"/>
      <c r="H86" s="153">
        <v>0</v>
      </c>
      <c r="I86" s="153">
        <f t="shared" si="18"/>
        <v>0</v>
      </c>
      <c r="J86" s="153">
        <v>5615</v>
      </c>
      <c r="K86" s="153">
        <f t="shared" si="19"/>
        <v>11230</v>
      </c>
      <c r="L86" s="153">
        <v>21</v>
      </c>
      <c r="M86" s="153">
        <f t="shared" si="20"/>
        <v>0</v>
      </c>
      <c r="N86" s="146">
        <v>0</v>
      </c>
      <c r="O86" s="146">
        <f t="shared" si="21"/>
        <v>0</v>
      </c>
      <c r="P86" s="146">
        <v>0</v>
      </c>
      <c r="Q86" s="146">
        <f t="shared" si="22"/>
        <v>0</v>
      </c>
      <c r="R86" s="146"/>
      <c r="S86" s="146"/>
      <c r="T86" s="147">
        <v>11.403</v>
      </c>
      <c r="U86" s="146">
        <f t="shared" si="23"/>
        <v>22.81</v>
      </c>
      <c r="V86" s="138"/>
      <c r="W86" s="138"/>
      <c r="X86" s="138"/>
      <c r="Y86" s="138"/>
      <c r="Z86" s="138"/>
      <c r="AA86" s="138"/>
      <c r="AB86" s="138"/>
      <c r="AC86" s="138"/>
      <c r="AD86" s="138"/>
      <c r="AE86" s="138" t="s">
        <v>99</v>
      </c>
      <c r="AF86" s="138"/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ht="20.399999999999999" outlineLevel="1" x14ac:dyDescent="0.25">
      <c r="A87" s="139">
        <v>76</v>
      </c>
      <c r="B87" s="139" t="s">
        <v>269</v>
      </c>
      <c r="C87" s="169" t="s">
        <v>520</v>
      </c>
      <c r="D87" s="145" t="s">
        <v>215</v>
      </c>
      <c r="E87" s="151">
        <v>1</v>
      </c>
      <c r="F87" s="153"/>
      <c r="G87" s="153"/>
      <c r="H87" s="153">
        <v>22100</v>
      </c>
      <c r="I87" s="153">
        <f t="shared" si="18"/>
        <v>22100</v>
      </c>
      <c r="J87" s="153">
        <v>309.86999999999898</v>
      </c>
      <c r="K87" s="153">
        <f t="shared" si="19"/>
        <v>309.87</v>
      </c>
      <c r="L87" s="153">
        <v>21</v>
      </c>
      <c r="M87" s="153">
        <f t="shared" si="20"/>
        <v>0</v>
      </c>
      <c r="N87" s="146">
        <v>3.5100000000000001E-3</v>
      </c>
      <c r="O87" s="146">
        <f t="shared" si="21"/>
        <v>3.5100000000000001E-3</v>
      </c>
      <c r="P87" s="146">
        <v>0</v>
      </c>
      <c r="Q87" s="146">
        <f t="shared" si="22"/>
        <v>0</v>
      </c>
      <c r="R87" s="146"/>
      <c r="S87" s="146"/>
      <c r="T87" s="147">
        <v>0.55000000000000004</v>
      </c>
      <c r="U87" s="146">
        <f t="shared" si="23"/>
        <v>0.55000000000000004</v>
      </c>
      <c r="V87" s="138"/>
      <c r="W87" s="138"/>
      <c r="X87" s="138"/>
      <c r="Y87" s="138"/>
      <c r="Z87" s="138"/>
      <c r="AA87" s="138"/>
      <c r="AB87" s="138"/>
      <c r="AC87" s="138"/>
      <c r="AD87" s="138"/>
      <c r="AE87" s="138" t="s">
        <v>99</v>
      </c>
      <c r="AF87" s="138"/>
      <c r="AG87" s="138"/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ht="20.399999999999999" outlineLevel="1" x14ac:dyDescent="0.25">
      <c r="A88" s="139">
        <v>77</v>
      </c>
      <c r="B88" s="139" t="s">
        <v>271</v>
      </c>
      <c r="C88" s="169" t="s">
        <v>521</v>
      </c>
      <c r="D88" s="145" t="s">
        <v>215</v>
      </c>
      <c r="E88" s="151">
        <v>1</v>
      </c>
      <c r="F88" s="153"/>
      <c r="G88" s="153"/>
      <c r="H88" s="153">
        <v>11600</v>
      </c>
      <c r="I88" s="153">
        <f t="shared" si="18"/>
        <v>11600</v>
      </c>
      <c r="J88" s="153">
        <v>121.11000000000058</v>
      </c>
      <c r="K88" s="153">
        <f t="shared" si="19"/>
        <v>121.11</v>
      </c>
      <c r="L88" s="153">
        <v>21</v>
      </c>
      <c r="M88" s="153">
        <f t="shared" si="20"/>
        <v>0</v>
      </c>
      <c r="N88" s="146">
        <v>3.5100000000000001E-3</v>
      </c>
      <c r="O88" s="146">
        <f t="shared" si="21"/>
        <v>3.5100000000000001E-3</v>
      </c>
      <c r="P88" s="146">
        <v>0</v>
      </c>
      <c r="Q88" s="146">
        <f t="shared" si="22"/>
        <v>0</v>
      </c>
      <c r="R88" s="146"/>
      <c r="S88" s="146"/>
      <c r="T88" s="147">
        <v>0.55000000000000004</v>
      </c>
      <c r="U88" s="146">
        <f t="shared" si="23"/>
        <v>0.55000000000000004</v>
      </c>
      <c r="V88" s="138"/>
      <c r="W88" s="138"/>
      <c r="X88" s="138"/>
      <c r="Y88" s="138"/>
      <c r="Z88" s="138"/>
      <c r="AA88" s="138"/>
      <c r="AB88" s="138"/>
      <c r="AC88" s="138"/>
      <c r="AD88" s="138"/>
      <c r="AE88" s="138" t="s">
        <v>99</v>
      </c>
      <c r="AF88" s="138"/>
      <c r="AG88" s="138"/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ht="20.399999999999999" outlineLevel="1" x14ac:dyDescent="0.25">
      <c r="A89" s="139">
        <v>78</v>
      </c>
      <c r="B89" s="139" t="s">
        <v>273</v>
      </c>
      <c r="C89" s="169" t="s">
        <v>522</v>
      </c>
      <c r="D89" s="145" t="s">
        <v>215</v>
      </c>
      <c r="E89" s="151">
        <v>1</v>
      </c>
      <c r="F89" s="153"/>
      <c r="G89" s="153"/>
      <c r="H89" s="153">
        <v>14800</v>
      </c>
      <c r="I89" s="153">
        <f t="shared" si="18"/>
        <v>14800</v>
      </c>
      <c r="J89" s="153">
        <v>121.11000000000058</v>
      </c>
      <c r="K89" s="153">
        <f t="shared" si="19"/>
        <v>121.11</v>
      </c>
      <c r="L89" s="153">
        <v>21</v>
      </c>
      <c r="M89" s="153">
        <f t="shared" si="20"/>
        <v>0</v>
      </c>
      <c r="N89" s="146">
        <v>3.5100000000000001E-3</v>
      </c>
      <c r="O89" s="146">
        <f t="shared" si="21"/>
        <v>3.5100000000000001E-3</v>
      </c>
      <c r="P89" s="146">
        <v>0</v>
      </c>
      <c r="Q89" s="146">
        <f t="shared" si="22"/>
        <v>0</v>
      </c>
      <c r="R89" s="146"/>
      <c r="S89" s="146"/>
      <c r="T89" s="147">
        <v>0.55000000000000004</v>
      </c>
      <c r="U89" s="146">
        <f t="shared" si="23"/>
        <v>0.55000000000000004</v>
      </c>
      <c r="V89" s="138"/>
      <c r="W89" s="138"/>
      <c r="X89" s="138"/>
      <c r="Y89" s="138"/>
      <c r="Z89" s="138"/>
      <c r="AA89" s="138"/>
      <c r="AB89" s="138"/>
      <c r="AC89" s="138"/>
      <c r="AD89" s="138"/>
      <c r="AE89" s="138" t="s">
        <v>99</v>
      </c>
      <c r="AF89" s="138"/>
      <c r="AG89" s="138"/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ht="20.399999999999999" outlineLevel="1" x14ac:dyDescent="0.25">
      <c r="A90" s="139">
        <v>79</v>
      </c>
      <c r="B90" s="139" t="s">
        <v>523</v>
      </c>
      <c r="C90" s="169" t="s">
        <v>524</v>
      </c>
      <c r="D90" s="145" t="s">
        <v>215</v>
      </c>
      <c r="E90" s="151">
        <v>1</v>
      </c>
      <c r="F90" s="153"/>
      <c r="G90" s="153"/>
      <c r="H90" s="153">
        <v>26700</v>
      </c>
      <c r="I90" s="153">
        <f t="shared" si="18"/>
        <v>26700</v>
      </c>
      <c r="J90" s="153">
        <v>121.11000000000058</v>
      </c>
      <c r="K90" s="153">
        <f t="shared" si="19"/>
        <v>121.11</v>
      </c>
      <c r="L90" s="153">
        <v>21</v>
      </c>
      <c r="M90" s="153">
        <f t="shared" si="20"/>
        <v>0</v>
      </c>
      <c r="N90" s="146">
        <v>3.5100000000000001E-3</v>
      </c>
      <c r="O90" s="146">
        <f t="shared" si="21"/>
        <v>3.5100000000000001E-3</v>
      </c>
      <c r="P90" s="146">
        <v>0</v>
      </c>
      <c r="Q90" s="146">
        <f t="shared" si="22"/>
        <v>0</v>
      </c>
      <c r="R90" s="146"/>
      <c r="S90" s="146"/>
      <c r="T90" s="147">
        <v>0.55000000000000004</v>
      </c>
      <c r="U90" s="146">
        <f t="shared" si="23"/>
        <v>0.55000000000000004</v>
      </c>
      <c r="V90" s="138"/>
      <c r="W90" s="138"/>
      <c r="X90" s="138"/>
      <c r="Y90" s="138"/>
      <c r="Z90" s="138"/>
      <c r="AA90" s="138"/>
      <c r="AB90" s="138"/>
      <c r="AC90" s="138"/>
      <c r="AD90" s="138"/>
      <c r="AE90" s="138" t="s">
        <v>99</v>
      </c>
      <c r="AF90" s="138"/>
      <c r="AG90" s="138"/>
      <c r="AH90" s="138"/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</row>
    <row r="91" spans="1:60" outlineLevel="1" x14ac:dyDescent="0.25">
      <c r="A91" s="139">
        <v>80</v>
      </c>
      <c r="B91" s="139" t="s">
        <v>525</v>
      </c>
      <c r="C91" s="169" t="s">
        <v>526</v>
      </c>
      <c r="D91" s="145" t="s">
        <v>102</v>
      </c>
      <c r="E91" s="151">
        <v>1</v>
      </c>
      <c r="F91" s="153"/>
      <c r="G91" s="153"/>
      <c r="H91" s="153">
        <v>3915</v>
      </c>
      <c r="I91" s="153">
        <f t="shared" si="18"/>
        <v>3915</v>
      </c>
      <c r="J91" s="153">
        <v>0</v>
      </c>
      <c r="K91" s="153">
        <f t="shared" si="19"/>
        <v>0</v>
      </c>
      <c r="L91" s="153">
        <v>21</v>
      </c>
      <c r="M91" s="153">
        <f t="shared" si="20"/>
        <v>0</v>
      </c>
      <c r="N91" s="146">
        <v>7.1500000000000001E-3</v>
      </c>
      <c r="O91" s="146">
        <f t="shared" si="21"/>
        <v>7.1500000000000001E-3</v>
      </c>
      <c r="P91" s="146">
        <v>0</v>
      </c>
      <c r="Q91" s="146">
        <f t="shared" si="22"/>
        <v>0</v>
      </c>
      <c r="R91" s="146"/>
      <c r="S91" s="146"/>
      <c r="T91" s="147">
        <v>0</v>
      </c>
      <c r="U91" s="146">
        <f t="shared" si="23"/>
        <v>0</v>
      </c>
      <c r="V91" s="138"/>
      <c r="W91" s="138"/>
      <c r="X91" s="138"/>
      <c r="Y91" s="138"/>
      <c r="Z91" s="138"/>
      <c r="AA91" s="138"/>
      <c r="AB91" s="138"/>
      <c r="AC91" s="138"/>
      <c r="AD91" s="138"/>
      <c r="AE91" s="138" t="s">
        <v>107</v>
      </c>
      <c r="AF91" s="138"/>
      <c r="AG91" s="138"/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ht="20.399999999999999" outlineLevel="1" x14ac:dyDescent="0.25">
      <c r="A92" s="139">
        <v>81</v>
      </c>
      <c r="B92" s="139" t="s">
        <v>281</v>
      </c>
      <c r="C92" s="169" t="s">
        <v>527</v>
      </c>
      <c r="D92" s="145" t="s">
        <v>102</v>
      </c>
      <c r="E92" s="151">
        <v>1</v>
      </c>
      <c r="F92" s="153"/>
      <c r="G92" s="153"/>
      <c r="H92" s="153">
        <v>30400</v>
      </c>
      <c r="I92" s="153">
        <f t="shared" si="18"/>
        <v>30400</v>
      </c>
      <c r="J92" s="153">
        <v>1875.630000000001</v>
      </c>
      <c r="K92" s="153">
        <f t="shared" si="19"/>
        <v>1875.63</v>
      </c>
      <c r="L92" s="153">
        <v>21</v>
      </c>
      <c r="M92" s="153">
        <f t="shared" si="20"/>
        <v>0</v>
      </c>
      <c r="N92" s="146">
        <v>7.7950000000000005E-2</v>
      </c>
      <c r="O92" s="146">
        <f t="shared" si="21"/>
        <v>7.7950000000000005E-2</v>
      </c>
      <c r="P92" s="146">
        <v>0</v>
      </c>
      <c r="Q92" s="146">
        <f t="shared" si="22"/>
        <v>0</v>
      </c>
      <c r="R92" s="146"/>
      <c r="S92" s="146"/>
      <c r="T92" s="147">
        <v>3.4119999999999999</v>
      </c>
      <c r="U92" s="146">
        <f t="shared" si="23"/>
        <v>3.41</v>
      </c>
      <c r="V92" s="138"/>
      <c r="W92" s="138"/>
      <c r="X92" s="138"/>
      <c r="Y92" s="138"/>
      <c r="Z92" s="138"/>
      <c r="AA92" s="138"/>
      <c r="AB92" s="138"/>
      <c r="AC92" s="138"/>
      <c r="AD92" s="138"/>
      <c r="AE92" s="138" t="s">
        <v>99</v>
      </c>
      <c r="AF92" s="138"/>
      <c r="AG92" s="138"/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ht="20.399999999999999" outlineLevel="1" x14ac:dyDescent="0.25">
      <c r="A93" s="139">
        <v>82</v>
      </c>
      <c r="B93" s="139" t="s">
        <v>283</v>
      </c>
      <c r="C93" s="169" t="s">
        <v>433</v>
      </c>
      <c r="D93" s="145" t="s">
        <v>102</v>
      </c>
      <c r="E93" s="151">
        <v>1</v>
      </c>
      <c r="F93" s="153"/>
      <c r="G93" s="153"/>
      <c r="H93" s="153">
        <v>17940</v>
      </c>
      <c r="I93" s="153">
        <f t="shared" si="18"/>
        <v>17940</v>
      </c>
      <c r="J93" s="153">
        <v>3240</v>
      </c>
      <c r="K93" s="153">
        <f t="shared" si="19"/>
        <v>3240</v>
      </c>
      <c r="L93" s="153">
        <v>21</v>
      </c>
      <c r="M93" s="153">
        <f t="shared" si="20"/>
        <v>0</v>
      </c>
      <c r="N93" s="146">
        <v>0.02</v>
      </c>
      <c r="O93" s="146">
        <f t="shared" si="21"/>
        <v>0.02</v>
      </c>
      <c r="P93" s="146">
        <v>0</v>
      </c>
      <c r="Q93" s="146">
        <f t="shared" si="22"/>
        <v>0</v>
      </c>
      <c r="R93" s="146"/>
      <c r="S93" s="146"/>
      <c r="T93" s="147">
        <v>0</v>
      </c>
      <c r="U93" s="146">
        <f t="shared" si="23"/>
        <v>0</v>
      </c>
      <c r="V93" s="138"/>
      <c r="W93" s="138"/>
      <c r="X93" s="138"/>
      <c r="Y93" s="138"/>
      <c r="Z93" s="138"/>
      <c r="AA93" s="138"/>
      <c r="AB93" s="138"/>
      <c r="AC93" s="138"/>
      <c r="AD93" s="138"/>
      <c r="AE93" s="138" t="s">
        <v>107</v>
      </c>
      <c r="AF93" s="138"/>
      <c r="AG93" s="138"/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</row>
    <row r="94" spans="1:60" outlineLevel="1" x14ac:dyDescent="0.25">
      <c r="A94" s="139">
        <v>83</v>
      </c>
      <c r="B94" s="139" t="s">
        <v>285</v>
      </c>
      <c r="C94" s="169" t="s">
        <v>286</v>
      </c>
      <c r="D94" s="145" t="s">
        <v>102</v>
      </c>
      <c r="E94" s="151">
        <v>18</v>
      </c>
      <c r="F94" s="153"/>
      <c r="G94" s="153"/>
      <c r="H94" s="153">
        <v>97.79</v>
      </c>
      <c r="I94" s="153">
        <f t="shared" si="18"/>
        <v>1760.22</v>
      </c>
      <c r="J94" s="153">
        <v>52.209999999999994</v>
      </c>
      <c r="K94" s="153">
        <f t="shared" si="19"/>
        <v>939.78</v>
      </c>
      <c r="L94" s="153">
        <v>21</v>
      </c>
      <c r="M94" s="153">
        <f t="shared" si="20"/>
        <v>0</v>
      </c>
      <c r="N94" s="146">
        <v>1.1299999999999999E-3</v>
      </c>
      <c r="O94" s="146">
        <f t="shared" si="21"/>
        <v>2.034E-2</v>
      </c>
      <c r="P94" s="146">
        <v>0</v>
      </c>
      <c r="Q94" s="146">
        <f t="shared" si="22"/>
        <v>0</v>
      </c>
      <c r="R94" s="146"/>
      <c r="S94" s="146"/>
      <c r="T94" s="147">
        <v>0.114</v>
      </c>
      <c r="U94" s="146">
        <f t="shared" si="23"/>
        <v>2.0499999999999998</v>
      </c>
      <c r="V94" s="138"/>
      <c r="W94" s="138"/>
      <c r="X94" s="138"/>
      <c r="Y94" s="138"/>
      <c r="Z94" s="138"/>
      <c r="AA94" s="138"/>
      <c r="AB94" s="138"/>
      <c r="AC94" s="138"/>
      <c r="AD94" s="138"/>
      <c r="AE94" s="138" t="s">
        <v>99</v>
      </c>
      <c r="AF94" s="138"/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outlineLevel="1" x14ac:dyDescent="0.25">
      <c r="A95" s="139">
        <v>84</v>
      </c>
      <c r="B95" s="139" t="s">
        <v>287</v>
      </c>
      <c r="C95" s="169" t="s">
        <v>288</v>
      </c>
      <c r="D95" s="145" t="s">
        <v>254</v>
      </c>
      <c r="E95" s="151">
        <v>50</v>
      </c>
      <c r="F95" s="153"/>
      <c r="G95" s="153"/>
      <c r="H95" s="153">
        <v>0</v>
      </c>
      <c r="I95" s="153">
        <f t="shared" si="18"/>
        <v>0</v>
      </c>
      <c r="J95" s="153">
        <v>800</v>
      </c>
      <c r="K95" s="153">
        <f t="shared" si="19"/>
        <v>40000</v>
      </c>
      <c r="L95" s="153">
        <v>21</v>
      </c>
      <c r="M95" s="153">
        <f t="shared" si="20"/>
        <v>0</v>
      </c>
      <c r="N95" s="146">
        <v>0</v>
      </c>
      <c r="O95" s="146">
        <f t="shared" si="21"/>
        <v>0</v>
      </c>
      <c r="P95" s="146">
        <v>9.3579999999999997E-2</v>
      </c>
      <c r="Q95" s="146">
        <f t="shared" si="22"/>
        <v>4.6790000000000003</v>
      </c>
      <c r="R95" s="146"/>
      <c r="S95" s="146"/>
      <c r="T95" s="147">
        <v>0.35</v>
      </c>
      <c r="U95" s="146">
        <f t="shared" si="23"/>
        <v>17.5</v>
      </c>
      <c r="V95" s="138"/>
      <c r="W95" s="138"/>
      <c r="X95" s="138"/>
      <c r="Y95" s="138"/>
      <c r="Z95" s="138"/>
      <c r="AA95" s="138"/>
      <c r="AB95" s="138"/>
      <c r="AC95" s="138"/>
      <c r="AD95" s="138"/>
      <c r="AE95" s="138" t="s">
        <v>99</v>
      </c>
      <c r="AF95" s="138"/>
      <c r="AG95" s="138"/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</row>
    <row r="96" spans="1:60" outlineLevel="1" x14ac:dyDescent="0.25">
      <c r="A96" s="139">
        <v>85</v>
      </c>
      <c r="B96" s="139" t="s">
        <v>289</v>
      </c>
      <c r="C96" s="169" t="s">
        <v>290</v>
      </c>
      <c r="D96" s="145" t="s">
        <v>112</v>
      </c>
      <c r="E96" s="151">
        <v>0.5</v>
      </c>
      <c r="F96" s="153"/>
      <c r="G96" s="153"/>
      <c r="H96" s="153">
        <v>0</v>
      </c>
      <c r="I96" s="153">
        <f t="shared" si="18"/>
        <v>0</v>
      </c>
      <c r="J96" s="153">
        <v>2165</v>
      </c>
      <c r="K96" s="153">
        <f t="shared" si="19"/>
        <v>1082.5</v>
      </c>
      <c r="L96" s="153">
        <v>21</v>
      </c>
      <c r="M96" s="153">
        <f t="shared" si="20"/>
        <v>0</v>
      </c>
      <c r="N96" s="146">
        <v>0</v>
      </c>
      <c r="O96" s="146">
        <f t="shared" si="21"/>
        <v>0</v>
      </c>
      <c r="P96" s="146">
        <v>0</v>
      </c>
      <c r="Q96" s="146">
        <f t="shared" si="22"/>
        <v>0</v>
      </c>
      <c r="R96" s="146"/>
      <c r="S96" s="146"/>
      <c r="T96" s="147">
        <v>4.0430000000000001</v>
      </c>
      <c r="U96" s="146">
        <f t="shared" si="23"/>
        <v>2.02</v>
      </c>
      <c r="V96" s="138"/>
      <c r="W96" s="138"/>
      <c r="X96" s="138"/>
      <c r="Y96" s="138"/>
      <c r="Z96" s="138"/>
      <c r="AA96" s="138"/>
      <c r="AB96" s="138"/>
      <c r="AC96" s="138"/>
      <c r="AD96" s="138"/>
      <c r="AE96" s="138" t="s">
        <v>99</v>
      </c>
      <c r="AF96" s="138"/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outlineLevel="1" x14ac:dyDescent="0.25">
      <c r="A97" s="139">
        <v>86</v>
      </c>
      <c r="B97" s="139" t="s">
        <v>291</v>
      </c>
      <c r="C97" s="169" t="s">
        <v>292</v>
      </c>
      <c r="D97" s="145" t="s">
        <v>112</v>
      </c>
      <c r="E97" s="151">
        <v>0.5</v>
      </c>
      <c r="F97" s="153"/>
      <c r="G97" s="153"/>
      <c r="H97" s="153">
        <v>0</v>
      </c>
      <c r="I97" s="153">
        <f t="shared" si="18"/>
        <v>0</v>
      </c>
      <c r="J97" s="153">
        <v>941</v>
      </c>
      <c r="K97" s="153">
        <f t="shared" si="19"/>
        <v>470.5</v>
      </c>
      <c r="L97" s="153">
        <v>21</v>
      </c>
      <c r="M97" s="153">
        <f t="shared" si="20"/>
        <v>0</v>
      </c>
      <c r="N97" s="146">
        <v>0</v>
      </c>
      <c r="O97" s="146">
        <f t="shared" si="21"/>
        <v>0</v>
      </c>
      <c r="P97" s="146">
        <v>0</v>
      </c>
      <c r="Q97" s="146">
        <f t="shared" si="22"/>
        <v>0</v>
      </c>
      <c r="R97" s="146"/>
      <c r="S97" s="146"/>
      <c r="T97" s="147">
        <v>0.48899999999999999</v>
      </c>
      <c r="U97" s="146">
        <f t="shared" si="23"/>
        <v>0.24</v>
      </c>
      <c r="V97" s="138"/>
      <c r="W97" s="138"/>
      <c r="X97" s="138"/>
      <c r="Y97" s="138"/>
      <c r="Z97" s="138"/>
      <c r="AA97" s="138"/>
      <c r="AB97" s="138"/>
      <c r="AC97" s="138"/>
      <c r="AD97" s="138"/>
      <c r="AE97" s="138" t="s">
        <v>99</v>
      </c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</row>
    <row r="98" spans="1:60" outlineLevel="1" x14ac:dyDescent="0.25">
      <c r="A98" s="139">
        <v>87</v>
      </c>
      <c r="B98" s="139" t="s">
        <v>295</v>
      </c>
      <c r="C98" s="169" t="s">
        <v>296</v>
      </c>
      <c r="D98" s="145" t="s">
        <v>98</v>
      </c>
      <c r="E98" s="151">
        <v>30</v>
      </c>
      <c r="F98" s="153"/>
      <c r="G98" s="153"/>
      <c r="H98" s="153">
        <v>315.58999999999997</v>
      </c>
      <c r="I98" s="153">
        <f t="shared" si="18"/>
        <v>9467.7000000000007</v>
      </c>
      <c r="J98" s="153">
        <v>327.41000000000003</v>
      </c>
      <c r="K98" s="153">
        <f t="shared" si="19"/>
        <v>9822.2999999999993</v>
      </c>
      <c r="L98" s="153">
        <v>21</v>
      </c>
      <c r="M98" s="153">
        <f t="shared" si="20"/>
        <v>0</v>
      </c>
      <c r="N98" s="146">
        <v>7.0400000000000003E-3</v>
      </c>
      <c r="O98" s="146">
        <f t="shared" si="21"/>
        <v>0.2112</v>
      </c>
      <c r="P98" s="146">
        <v>0</v>
      </c>
      <c r="Q98" s="146">
        <f t="shared" si="22"/>
        <v>0</v>
      </c>
      <c r="R98" s="146"/>
      <c r="S98" s="146"/>
      <c r="T98" s="147">
        <v>0.56499999999999995</v>
      </c>
      <c r="U98" s="146">
        <f t="shared" si="23"/>
        <v>16.95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 t="s">
        <v>99</v>
      </c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</row>
    <row r="99" spans="1:60" outlineLevel="1" x14ac:dyDescent="0.25">
      <c r="A99" s="139">
        <v>88</v>
      </c>
      <c r="B99" s="139" t="s">
        <v>297</v>
      </c>
      <c r="C99" s="169" t="s">
        <v>298</v>
      </c>
      <c r="D99" s="145" t="s">
        <v>98</v>
      </c>
      <c r="E99" s="151">
        <v>24</v>
      </c>
      <c r="F99" s="153"/>
      <c r="G99" s="153"/>
      <c r="H99" s="153">
        <v>514.21</v>
      </c>
      <c r="I99" s="153">
        <f t="shared" si="18"/>
        <v>12341.04</v>
      </c>
      <c r="J99" s="153">
        <v>431.78999999999996</v>
      </c>
      <c r="K99" s="153">
        <f t="shared" si="19"/>
        <v>10362.959999999999</v>
      </c>
      <c r="L99" s="153">
        <v>21</v>
      </c>
      <c r="M99" s="153">
        <f t="shared" si="20"/>
        <v>0</v>
      </c>
      <c r="N99" s="146">
        <v>8.2699999999999996E-3</v>
      </c>
      <c r="O99" s="146">
        <f t="shared" si="21"/>
        <v>0.19847999999999999</v>
      </c>
      <c r="P99" s="146">
        <v>0</v>
      </c>
      <c r="Q99" s="146">
        <f t="shared" si="22"/>
        <v>0</v>
      </c>
      <c r="R99" s="146"/>
      <c r="S99" s="146"/>
      <c r="T99" s="147">
        <v>0.73499999999999999</v>
      </c>
      <c r="U99" s="146">
        <f t="shared" si="23"/>
        <v>17.64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 t="s">
        <v>99</v>
      </c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outlineLevel="1" x14ac:dyDescent="0.25">
      <c r="A100" s="139">
        <v>89</v>
      </c>
      <c r="B100" s="139" t="s">
        <v>436</v>
      </c>
      <c r="C100" s="169" t="s">
        <v>437</v>
      </c>
      <c r="D100" s="145" t="s">
        <v>98</v>
      </c>
      <c r="E100" s="151">
        <v>30</v>
      </c>
      <c r="F100" s="153"/>
      <c r="G100" s="153"/>
      <c r="H100" s="153">
        <v>738.47</v>
      </c>
      <c r="I100" s="153">
        <f t="shared" si="18"/>
        <v>22154.1</v>
      </c>
      <c r="J100" s="153">
        <v>488.53</v>
      </c>
      <c r="K100" s="153">
        <f t="shared" si="19"/>
        <v>14655.9</v>
      </c>
      <c r="L100" s="153">
        <v>21</v>
      </c>
      <c r="M100" s="153">
        <f t="shared" si="20"/>
        <v>0</v>
      </c>
      <c r="N100" s="146">
        <v>1.0120000000000001E-2</v>
      </c>
      <c r="O100" s="146">
        <f t="shared" si="21"/>
        <v>0.30359999999999998</v>
      </c>
      <c r="P100" s="146">
        <v>0</v>
      </c>
      <c r="Q100" s="146">
        <f t="shared" si="22"/>
        <v>0</v>
      </c>
      <c r="R100" s="146"/>
      <c r="S100" s="146"/>
      <c r="T100" s="147">
        <v>0.82799999999999996</v>
      </c>
      <c r="U100" s="146">
        <f t="shared" si="23"/>
        <v>24.84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 t="s">
        <v>99</v>
      </c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outlineLevel="1" x14ac:dyDescent="0.25">
      <c r="A101" s="139">
        <v>90</v>
      </c>
      <c r="B101" s="139" t="s">
        <v>528</v>
      </c>
      <c r="C101" s="169" t="s">
        <v>300</v>
      </c>
      <c r="D101" s="145" t="s">
        <v>98</v>
      </c>
      <c r="E101" s="151">
        <v>75</v>
      </c>
      <c r="F101" s="153"/>
      <c r="G101" s="153"/>
      <c r="H101" s="153">
        <v>20.3</v>
      </c>
      <c r="I101" s="153">
        <f t="shared" si="18"/>
        <v>1522.5</v>
      </c>
      <c r="J101" s="153">
        <v>53.3</v>
      </c>
      <c r="K101" s="153">
        <f t="shared" si="19"/>
        <v>3997.5</v>
      </c>
      <c r="L101" s="153">
        <v>21</v>
      </c>
      <c r="M101" s="153">
        <f t="shared" si="20"/>
        <v>0</v>
      </c>
      <c r="N101" s="146">
        <v>5.0000000000000002E-5</v>
      </c>
      <c r="O101" s="146">
        <f t="shared" si="21"/>
        <v>3.7499999999999999E-3</v>
      </c>
      <c r="P101" s="146">
        <v>5.3200000000000001E-3</v>
      </c>
      <c r="Q101" s="146">
        <f t="shared" si="22"/>
        <v>0.39900000000000002</v>
      </c>
      <c r="R101" s="146"/>
      <c r="S101" s="146"/>
      <c r="T101" s="147">
        <v>0.10299999999999999</v>
      </c>
      <c r="U101" s="146">
        <f t="shared" si="23"/>
        <v>7.73</v>
      </c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 t="s">
        <v>99</v>
      </c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outlineLevel="1" x14ac:dyDescent="0.25">
      <c r="A102" s="139">
        <v>91</v>
      </c>
      <c r="B102" s="139" t="s">
        <v>301</v>
      </c>
      <c r="C102" s="169" t="s">
        <v>302</v>
      </c>
      <c r="D102" s="145" t="s">
        <v>98</v>
      </c>
      <c r="E102" s="151">
        <v>84</v>
      </c>
      <c r="F102" s="153"/>
      <c r="G102" s="153"/>
      <c r="H102" s="153">
        <v>0.5</v>
      </c>
      <c r="I102" s="153">
        <f t="shared" si="18"/>
        <v>42</v>
      </c>
      <c r="J102" s="153">
        <v>18.100000000000001</v>
      </c>
      <c r="K102" s="153">
        <f t="shared" si="19"/>
        <v>1520.4</v>
      </c>
      <c r="L102" s="153">
        <v>21</v>
      </c>
      <c r="M102" s="153">
        <f t="shared" si="20"/>
        <v>0</v>
      </c>
      <c r="N102" s="146">
        <v>0</v>
      </c>
      <c r="O102" s="146">
        <f t="shared" si="21"/>
        <v>0</v>
      </c>
      <c r="P102" s="146">
        <v>0</v>
      </c>
      <c r="Q102" s="146">
        <f t="shared" si="22"/>
        <v>0</v>
      </c>
      <c r="R102" s="146"/>
      <c r="S102" s="146"/>
      <c r="T102" s="147">
        <v>3.2000000000000001E-2</v>
      </c>
      <c r="U102" s="146">
        <f t="shared" si="23"/>
        <v>2.69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 t="s">
        <v>99</v>
      </c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outlineLevel="1" x14ac:dyDescent="0.25">
      <c r="A103" s="139">
        <v>92</v>
      </c>
      <c r="B103" s="139" t="s">
        <v>303</v>
      </c>
      <c r="C103" s="169" t="s">
        <v>304</v>
      </c>
      <c r="D103" s="145" t="s">
        <v>112</v>
      </c>
      <c r="E103" s="151">
        <v>0.72</v>
      </c>
      <c r="F103" s="153"/>
      <c r="G103" s="153"/>
      <c r="H103" s="153">
        <v>0</v>
      </c>
      <c r="I103" s="153">
        <f t="shared" si="18"/>
        <v>0</v>
      </c>
      <c r="J103" s="153">
        <v>1637</v>
      </c>
      <c r="K103" s="153">
        <f t="shared" si="19"/>
        <v>1178.6400000000001</v>
      </c>
      <c r="L103" s="153">
        <v>21</v>
      </c>
      <c r="M103" s="153">
        <f t="shared" si="20"/>
        <v>0</v>
      </c>
      <c r="N103" s="146">
        <v>0</v>
      </c>
      <c r="O103" s="146">
        <f t="shared" si="21"/>
        <v>0</v>
      </c>
      <c r="P103" s="146">
        <v>0</v>
      </c>
      <c r="Q103" s="146">
        <f t="shared" si="22"/>
        <v>0</v>
      </c>
      <c r="R103" s="146"/>
      <c r="S103" s="146"/>
      <c r="T103" s="147">
        <v>3.5630000000000002</v>
      </c>
      <c r="U103" s="146">
        <f t="shared" si="23"/>
        <v>2.57</v>
      </c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 t="s">
        <v>99</v>
      </c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outlineLevel="1" x14ac:dyDescent="0.25">
      <c r="A104" s="139">
        <v>93</v>
      </c>
      <c r="B104" s="139" t="s">
        <v>305</v>
      </c>
      <c r="C104" s="169" t="s">
        <v>306</v>
      </c>
      <c r="D104" s="145" t="s">
        <v>112</v>
      </c>
      <c r="E104" s="151">
        <v>0.72</v>
      </c>
      <c r="F104" s="153"/>
      <c r="G104" s="153"/>
      <c r="H104" s="153">
        <v>0</v>
      </c>
      <c r="I104" s="153">
        <f t="shared" si="18"/>
        <v>0</v>
      </c>
      <c r="J104" s="153">
        <v>562</v>
      </c>
      <c r="K104" s="153">
        <f t="shared" si="19"/>
        <v>404.64</v>
      </c>
      <c r="L104" s="153">
        <v>21</v>
      </c>
      <c r="M104" s="153">
        <f t="shared" si="20"/>
        <v>0</v>
      </c>
      <c r="N104" s="146">
        <v>0</v>
      </c>
      <c r="O104" s="146">
        <f t="shared" si="21"/>
        <v>0</v>
      </c>
      <c r="P104" s="146">
        <v>0</v>
      </c>
      <c r="Q104" s="146">
        <f t="shared" si="22"/>
        <v>0</v>
      </c>
      <c r="R104" s="146"/>
      <c r="S104" s="146"/>
      <c r="T104" s="147">
        <v>0.81599999999999995</v>
      </c>
      <c r="U104" s="146">
        <f t="shared" si="23"/>
        <v>0.59</v>
      </c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 t="s">
        <v>99</v>
      </c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</row>
    <row r="105" spans="1:60" outlineLevel="1" x14ac:dyDescent="0.25">
      <c r="A105" s="139">
        <v>94</v>
      </c>
      <c r="B105" s="139" t="s">
        <v>307</v>
      </c>
      <c r="C105" s="169" t="s">
        <v>308</v>
      </c>
      <c r="D105" s="145" t="s">
        <v>112</v>
      </c>
      <c r="E105" s="151">
        <v>0.4</v>
      </c>
      <c r="F105" s="153"/>
      <c r="G105" s="153"/>
      <c r="H105" s="153">
        <v>0</v>
      </c>
      <c r="I105" s="153">
        <f t="shared" si="18"/>
        <v>0</v>
      </c>
      <c r="J105" s="153">
        <v>1637</v>
      </c>
      <c r="K105" s="153">
        <f t="shared" si="19"/>
        <v>654.79999999999995</v>
      </c>
      <c r="L105" s="153">
        <v>21</v>
      </c>
      <c r="M105" s="153">
        <f t="shared" si="20"/>
        <v>0</v>
      </c>
      <c r="N105" s="146">
        <v>0</v>
      </c>
      <c r="O105" s="146">
        <f t="shared" si="21"/>
        <v>0</v>
      </c>
      <c r="P105" s="146">
        <v>0</v>
      </c>
      <c r="Q105" s="146">
        <f t="shared" si="22"/>
        <v>0</v>
      </c>
      <c r="R105" s="146"/>
      <c r="S105" s="146"/>
      <c r="T105" s="147">
        <v>3.5630000000000002</v>
      </c>
      <c r="U105" s="146">
        <f t="shared" si="23"/>
        <v>1.43</v>
      </c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 t="s">
        <v>99</v>
      </c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outlineLevel="1" x14ac:dyDescent="0.25">
      <c r="A106" s="139">
        <v>95</v>
      </c>
      <c r="B106" s="139" t="s">
        <v>311</v>
      </c>
      <c r="C106" s="169" t="s">
        <v>312</v>
      </c>
      <c r="D106" s="145" t="s">
        <v>102</v>
      </c>
      <c r="E106" s="151">
        <v>12</v>
      </c>
      <c r="F106" s="153"/>
      <c r="G106" s="153"/>
      <c r="H106" s="153">
        <v>575.11</v>
      </c>
      <c r="I106" s="153">
        <f t="shared" si="18"/>
        <v>6901.32</v>
      </c>
      <c r="J106" s="153">
        <v>127.88999999999999</v>
      </c>
      <c r="K106" s="153">
        <f t="shared" si="19"/>
        <v>1534.68</v>
      </c>
      <c r="L106" s="153">
        <v>21</v>
      </c>
      <c r="M106" s="153">
        <f t="shared" si="20"/>
        <v>0</v>
      </c>
      <c r="N106" s="146">
        <v>4.8000000000000001E-4</v>
      </c>
      <c r="O106" s="146">
        <f t="shared" si="21"/>
        <v>5.7600000000000004E-3</v>
      </c>
      <c r="P106" s="146">
        <v>0</v>
      </c>
      <c r="Q106" s="146">
        <f t="shared" si="22"/>
        <v>0</v>
      </c>
      <c r="R106" s="146"/>
      <c r="S106" s="146"/>
      <c r="T106" s="147">
        <v>0.22700000000000001</v>
      </c>
      <c r="U106" s="146">
        <f t="shared" si="23"/>
        <v>2.72</v>
      </c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 t="s">
        <v>99</v>
      </c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</row>
    <row r="107" spans="1:60" outlineLevel="1" x14ac:dyDescent="0.25">
      <c r="A107" s="139">
        <v>96</v>
      </c>
      <c r="B107" s="139" t="s">
        <v>313</v>
      </c>
      <c r="C107" s="169" t="s">
        <v>314</v>
      </c>
      <c r="D107" s="145" t="s">
        <v>102</v>
      </c>
      <c r="E107" s="151">
        <v>8</v>
      </c>
      <c r="F107" s="153"/>
      <c r="G107" s="153"/>
      <c r="H107" s="153">
        <v>1207.24</v>
      </c>
      <c r="I107" s="153">
        <f t="shared" si="18"/>
        <v>9657.92</v>
      </c>
      <c r="J107" s="153">
        <v>197.76</v>
      </c>
      <c r="K107" s="153">
        <f t="shared" si="19"/>
        <v>1582.08</v>
      </c>
      <c r="L107" s="153">
        <v>21</v>
      </c>
      <c r="M107" s="153">
        <f t="shared" si="20"/>
        <v>0</v>
      </c>
      <c r="N107" s="146">
        <v>1.0399999999999999E-3</v>
      </c>
      <c r="O107" s="146">
        <f t="shared" si="21"/>
        <v>8.3199999999999993E-3</v>
      </c>
      <c r="P107" s="146">
        <v>0</v>
      </c>
      <c r="Q107" s="146">
        <f t="shared" si="22"/>
        <v>0</v>
      </c>
      <c r="R107" s="146"/>
      <c r="S107" s="146"/>
      <c r="T107" s="147">
        <v>0.35099999999999998</v>
      </c>
      <c r="U107" s="146">
        <f t="shared" si="23"/>
        <v>2.81</v>
      </c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 t="s">
        <v>99</v>
      </c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outlineLevel="1" x14ac:dyDescent="0.25">
      <c r="A108" s="139">
        <v>97</v>
      </c>
      <c r="B108" s="139" t="s">
        <v>442</v>
      </c>
      <c r="C108" s="169" t="s">
        <v>443</v>
      </c>
      <c r="D108" s="145" t="s">
        <v>102</v>
      </c>
      <c r="E108" s="151">
        <v>2</v>
      </c>
      <c r="F108" s="153"/>
      <c r="G108" s="153"/>
      <c r="H108" s="153">
        <v>1846.12</v>
      </c>
      <c r="I108" s="153">
        <f t="shared" si="18"/>
        <v>3692.24</v>
      </c>
      <c r="J108" s="153">
        <v>238.88000000000011</v>
      </c>
      <c r="K108" s="153">
        <f t="shared" si="19"/>
        <v>477.76</v>
      </c>
      <c r="L108" s="153">
        <v>21</v>
      </c>
      <c r="M108" s="153">
        <f t="shared" si="20"/>
        <v>0</v>
      </c>
      <c r="N108" s="146">
        <v>1.6299999999999999E-3</v>
      </c>
      <c r="O108" s="146">
        <f t="shared" si="21"/>
        <v>3.2599999999999999E-3</v>
      </c>
      <c r="P108" s="146">
        <v>0</v>
      </c>
      <c r="Q108" s="146">
        <f t="shared" si="22"/>
        <v>0</v>
      </c>
      <c r="R108" s="146"/>
      <c r="S108" s="146"/>
      <c r="T108" s="147">
        <v>0.42399999999999999</v>
      </c>
      <c r="U108" s="146">
        <f t="shared" si="23"/>
        <v>0.85</v>
      </c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 t="s">
        <v>99</v>
      </c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</row>
    <row r="109" spans="1:60" outlineLevel="1" x14ac:dyDescent="0.25">
      <c r="A109" s="139">
        <v>98</v>
      </c>
      <c r="B109" s="139" t="s">
        <v>444</v>
      </c>
      <c r="C109" s="169" t="s">
        <v>445</v>
      </c>
      <c r="D109" s="145" t="s">
        <v>102</v>
      </c>
      <c r="E109" s="151">
        <v>1</v>
      </c>
      <c r="F109" s="153"/>
      <c r="G109" s="153"/>
      <c r="H109" s="153">
        <v>4625</v>
      </c>
      <c r="I109" s="153">
        <f t="shared" si="18"/>
        <v>4625</v>
      </c>
      <c r="J109" s="153">
        <v>250</v>
      </c>
      <c r="K109" s="153">
        <f t="shared" si="19"/>
        <v>250</v>
      </c>
      <c r="L109" s="153">
        <v>21</v>
      </c>
      <c r="M109" s="153">
        <f t="shared" si="20"/>
        <v>0</v>
      </c>
      <c r="N109" s="146">
        <v>1.5E-3</v>
      </c>
      <c r="O109" s="146">
        <f t="shared" si="21"/>
        <v>1.5E-3</v>
      </c>
      <c r="P109" s="146">
        <v>0</v>
      </c>
      <c r="Q109" s="146">
        <f t="shared" si="22"/>
        <v>0</v>
      </c>
      <c r="R109" s="146"/>
      <c r="S109" s="146"/>
      <c r="T109" s="147">
        <v>0</v>
      </c>
      <c r="U109" s="146">
        <f t="shared" si="23"/>
        <v>0</v>
      </c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 t="s">
        <v>107</v>
      </c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</row>
    <row r="110" spans="1:60" outlineLevel="1" x14ac:dyDescent="0.25">
      <c r="A110" s="139">
        <v>99</v>
      </c>
      <c r="B110" s="139" t="s">
        <v>317</v>
      </c>
      <c r="C110" s="169" t="s">
        <v>446</v>
      </c>
      <c r="D110" s="145" t="s">
        <v>102</v>
      </c>
      <c r="E110" s="151">
        <v>2</v>
      </c>
      <c r="F110" s="153"/>
      <c r="G110" s="153"/>
      <c r="H110" s="153">
        <v>5031</v>
      </c>
      <c r="I110" s="153">
        <f t="shared" si="18"/>
        <v>10062</v>
      </c>
      <c r="J110" s="153">
        <v>150</v>
      </c>
      <c r="K110" s="153">
        <f t="shared" si="19"/>
        <v>300</v>
      </c>
      <c r="L110" s="153">
        <v>21</v>
      </c>
      <c r="M110" s="153">
        <f t="shared" si="20"/>
        <v>0</v>
      </c>
      <c r="N110" s="146">
        <v>6.9999999999999999E-4</v>
      </c>
      <c r="O110" s="146">
        <f t="shared" si="21"/>
        <v>1.4E-3</v>
      </c>
      <c r="P110" s="146">
        <v>0</v>
      </c>
      <c r="Q110" s="146">
        <f t="shared" si="22"/>
        <v>0</v>
      </c>
      <c r="R110" s="146"/>
      <c r="S110" s="146"/>
      <c r="T110" s="147">
        <v>0</v>
      </c>
      <c r="U110" s="146">
        <f t="shared" si="23"/>
        <v>0</v>
      </c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 t="s">
        <v>107</v>
      </c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</row>
    <row r="111" spans="1:60" outlineLevel="1" x14ac:dyDescent="0.25">
      <c r="A111" s="139">
        <v>100</v>
      </c>
      <c r="B111" s="139" t="s">
        <v>529</v>
      </c>
      <c r="C111" s="169" t="s">
        <v>530</v>
      </c>
      <c r="D111" s="145" t="s">
        <v>102</v>
      </c>
      <c r="E111" s="151">
        <v>3</v>
      </c>
      <c r="F111" s="153"/>
      <c r="G111" s="153"/>
      <c r="H111" s="153">
        <v>408.11</v>
      </c>
      <c r="I111" s="153">
        <f t="shared" si="18"/>
        <v>1224.33</v>
      </c>
      <c r="J111" s="153">
        <v>127.88999999999999</v>
      </c>
      <c r="K111" s="153">
        <f t="shared" si="19"/>
        <v>383.67</v>
      </c>
      <c r="L111" s="153">
        <v>21</v>
      </c>
      <c r="M111" s="153">
        <f t="shared" si="20"/>
        <v>0</v>
      </c>
      <c r="N111" s="146">
        <v>4.6000000000000001E-4</v>
      </c>
      <c r="O111" s="146">
        <f t="shared" si="21"/>
        <v>1.3799999999999999E-3</v>
      </c>
      <c r="P111" s="146">
        <v>0</v>
      </c>
      <c r="Q111" s="146">
        <f t="shared" si="22"/>
        <v>0</v>
      </c>
      <c r="R111" s="146"/>
      <c r="S111" s="146"/>
      <c r="T111" s="147">
        <v>0.22700000000000001</v>
      </c>
      <c r="U111" s="146">
        <f t="shared" si="23"/>
        <v>0.68</v>
      </c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 t="s">
        <v>99</v>
      </c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outlineLevel="1" x14ac:dyDescent="0.25">
      <c r="A112" s="139">
        <v>101</v>
      </c>
      <c r="B112" s="139" t="s">
        <v>449</v>
      </c>
      <c r="C112" s="169" t="s">
        <v>531</v>
      </c>
      <c r="D112" s="145" t="s">
        <v>102</v>
      </c>
      <c r="E112" s="151">
        <v>1</v>
      </c>
      <c r="F112" s="153"/>
      <c r="G112" s="153"/>
      <c r="H112" s="153">
        <v>767.24</v>
      </c>
      <c r="I112" s="153">
        <f t="shared" si="18"/>
        <v>767.24</v>
      </c>
      <c r="J112" s="153">
        <v>197.76</v>
      </c>
      <c r="K112" s="153">
        <f t="shared" si="19"/>
        <v>197.76</v>
      </c>
      <c r="L112" s="153">
        <v>21</v>
      </c>
      <c r="M112" s="153">
        <f t="shared" si="20"/>
        <v>0</v>
      </c>
      <c r="N112" s="146">
        <v>1.1999999999999999E-3</v>
      </c>
      <c r="O112" s="146">
        <f t="shared" si="21"/>
        <v>1.1999999999999999E-3</v>
      </c>
      <c r="P112" s="146">
        <v>0</v>
      </c>
      <c r="Q112" s="146">
        <f t="shared" si="22"/>
        <v>0</v>
      </c>
      <c r="R112" s="146"/>
      <c r="S112" s="146"/>
      <c r="T112" s="147">
        <v>0.35099999999999998</v>
      </c>
      <c r="U112" s="146">
        <f t="shared" si="23"/>
        <v>0.35</v>
      </c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 t="s">
        <v>99</v>
      </c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</row>
    <row r="113" spans="1:60" outlineLevel="1" x14ac:dyDescent="0.25">
      <c r="A113" s="139">
        <v>102</v>
      </c>
      <c r="B113" s="139" t="s">
        <v>325</v>
      </c>
      <c r="C113" s="169" t="s">
        <v>326</v>
      </c>
      <c r="D113" s="145" t="s">
        <v>102</v>
      </c>
      <c r="E113" s="151">
        <v>3</v>
      </c>
      <c r="F113" s="153"/>
      <c r="G113" s="153"/>
      <c r="H113" s="153">
        <v>425.11</v>
      </c>
      <c r="I113" s="153">
        <f t="shared" si="18"/>
        <v>1275.33</v>
      </c>
      <c r="J113" s="153">
        <v>127.88999999999999</v>
      </c>
      <c r="K113" s="153">
        <f t="shared" si="19"/>
        <v>383.67</v>
      </c>
      <c r="L113" s="153">
        <v>21</v>
      </c>
      <c r="M113" s="153">
        <f t="shared" si="20"/>
        <v>0</v>
      </c>
      <c r="N113" s="146">
        <v>2.7E-4</v>
      </c>
      <c r="O113" s="146">
        <f t="shared" si="21"/>
        <v>8.0999999999999996E-4</v>
      </c>
      <c r="P113" s="146">
        <v>0</v>
      </c>
      <c r="Q113" s="146">
        <f t="shared" si="22"/>
        <v>0</v>
      </c>
      <c r="R113" s="146"/>
      <c r="S113" s="146"/>
      <c r="T113" s="147">
        <v>0.22700000000000001</v>
      </c>
      <c r="U113" s="146">
        <f t="shared" si="23"/>
        <v>0.68</v>
      </c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 t="s">
        <v>99</v>
      </c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</row>
    <row r="114" spans="1:60" outlineLevel="1" x14ac:dyDescent="0.25">
      <c r="A114" s="139">
        <v>103</v>
      </c>
      <c r="B114" s="139" t="s">
        <v>453</v>
      </c>
      <c r="C114" s="169" t="s">
        <v>454</v>
      </c>
      <c r="D114" s="145" t="s">
        <v>102</v>
      </c>
      <c r="E114" s="151">
        <v>3</v>
      </c>
      <c r="F114" s="153"/>
      <c r="G114" s="153"/>
      <c r="H114" s="153">
        <v>870.24</v>
      </c>
      <c r="I114" s="153">
        <f t="shared" si="18"/>
        <v>2610.7199999999998</v>
      </c>
      <c r="J114" s="153">
        <v>197.76</v>
      </c>
      <c r="K114" s="153">
        <f t="shared" si="19"/>
        <v>593.28</v>
      </c>
      <c r="L114" s="153">
        <v>21</v>
      </c>
      <c r="M114" s="153">
        <f t="shared" si="20"/>
        <v>0</v>
      </c>
      <c r="N114" s="146">
        <v>5.8E-4</v>
      </c>
      <c r="O114" s="146">
        <f t="shared" si="21"/>
        <v>1.74E-3</v>
      </c>
      <c r="P114" s="146">
        <v>0</v>
      </c>
      <c r="Q114" s="146">
        <f t="shared" si="22"/>
        <v>0</v>
      </c>
      <c r="R114" s="146"/>
      <c r="S114" s="146"/>
      <c r="T114" s="147">
        <v>0.35099999999999998</v>
      </c>
      <c r="U114" s="146">
        <f t="shared" si="23"/>
        <v>1.05</v>
      </c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 t="s">
        <v>99</v>
      </c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</row>
    <row r="115" spans="1:60" outlineLevel="1" x14ac:dyDescent="0.25">
      <c r="A115" s="139">
        <v>104</v>
      </c>
      <c r="B115" s="139" t="s">
        <v>532</v>
      </c>
      <c r="C115" s="169" t="s">
        <v>330</v>
      </c>
      <c r="D115" s="145" t="s">
        <v>102</v>
      </c>
      <c r="E115" s="151">
        <v>1</v>
      </c>
      <c r="F115" s="153"/>
      <c r="G115" s="153"/>
      <c r="H115" s="153">
        <v>1758.64</v>
      </c>
      <c r="I115" s="153">
        <f t="shared" si="18"/>
        <v>1758.64</v>
      </c>
      <c r="J115" s="153">
        <v>145.3599999999999</v>
      </c>
      <c r="K115" s="153">
        <f t="shared" si="19"/>
        <v>145.36000000000001</v>
      </c>
      <c r="L115" s="153">
        <v>21</v>
      </c>
      <c r="M115" s="153">
        <f t="shared" si="20"/>
        <v>0</v>
      </c>
      <c r="N115" s="146">
        <v>5.0000000000000001E-4</v>
      </c>
      <c r="O115" s="146">
        <f t="shared" si="21"/>
        <v>5.0000000000000001E-4</v>
      </c>
      <c r="P115" s="146">
        <v>0</v>
      </c>
      <c r="Q115" s="146">
        <f t="shared" si="22"/>
        <v>0</v>
      </c>
      <c r="R115" s="146"/>
      <c r="S115" s="146"/>
      <c r="T115" s="147">
        <v>0.25800000000000001</v>
      </c>
      <c r="U115" s="146">
        <f t="shared" si="23"/>
        <v>0.26</v>
      </c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 t="s">
        <v>99</v>
      </c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</row>
    <row r="116" spans="1:60" outlineLevel="1" x14ac:dyDescent="0.25">
      <c r="A116" s="139">
        <v>105</v>
      </c>
      <c r="B116" s="139" t="s">
        <v>533</v>
      </c>
      <c r="C116" s="169" t="s">
        <v>534</v>
      </c>
      <c r="D116" s="145" t="s">
        <v>102</v>
      </c>
      <c r="E116" s="151">
        <v>1</v>
      </c>
      <c r="F116" s="153"/>
      <c r="G116" s="153"/>
      <c r="H116" s="153">
        <v>1758.64</v>
      </c>
      <c r="I116" s="153">
        <f t="shared" si="18"/>
        <v>1758.64</v>
      </c>
      <c r="J116" s="153">
        <v>145.3599999999999</v>
      </c>
      <c r="K116" s="153">
        <f t="shared" si="19"/>
        <v>145.36000000000001</v>
      </c>
      <c r="L116" s="153">
        <v>21</v>
      </c>
      <c r="M116" s="153">
        <f t="shared" si="20"/>
        <v>0</v>
      </c>
      <c r="N116" s="146">
        <v>5.0000000000000001E-4</v>
      </c>
      <c r="O116" s="146">
        <f t="shared" si="21"/>
        <v>5.0000000000000001E-4</v>
      </c>
      <c r="P116" s="146">
        <v>0</v>
      </c>
      <c r="Q116" s="146">
        <f t="shared" si="22"/>
        <v>0</v>
      </c>
      <c r="R116" s="146"/>
      <c r="S116" s="146"/>
      <c r="T116" s="147">
        <v>0.25800000000000001</v>
      </c>
      <c r="U116" s="146">
        <f t="shared" si="23"/>
        <v>0.26</v>
      </c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 t="s">
        <v>99</v>
      </c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</row>
    <row r="117" spans="1:60" outlineLevel="1" x14ac:dyDescent="0.25">
      <c r="A117" s="139">
        <v>106</v>
      </c>
      <c r="B117" s="139" t="s">
        <v>535</v>
      </c>
      <c r="C117" s="169" t="s">
        <v>536</v>
      </c>
      <c r="D117" s="145" t="s">
        <v>102</v>
      </c>
      <c r="E117" s="151">
        <v>1</v>
      </c>
      <c r="F117" s="153"/>
      <c r="G117" s="153"/>
      <c r="H117" s="153">
        <v>1758.64</v>
      </c>
      <c r="I117" s="153">
        <f t="shared" si="18"/>
        <v>1758.64</v>
      </c>
      <c r="J117" s="153">
        <v>145.3599999999999</v>
      </c>
      <c r="K117" s="153">
        <f t="shared" si="19"/>
        <v>145.36000000000001</v>
      </c>
      <c r="L117" s="153">
        <v>21</v>
      </c>
      <c r="M117" s="153">
        <f t="shared" si="20"/>
        <v>0</v>
      </c>
      <c r="N117" s="146">
        <v>5.0000000000000001E-4</v>
      </c>
      <c r="O117" s="146">
        <f t="shared" si="21"/>
        <v>5.0000000000000001E-4</v>
      </c>
      <c r="P117" s="146">
        <v>0</v>
      </c>
      <c r="Q117" s="146">
        <f t="shared" si="22"/>
        <v>0</v>
      </c>
      <c r="R117" s="146"/>
      <c r="S117" s="146"/>
      <c r="T117" s="147">
        <v>0.25800000000000001</v>
      </c>
      <c r="U117" s="146">
        <f t="shared" si="23"/>
        <v>0.26</v>
      </c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 t="s">
        <v>99</v>
      </c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</row>
    <row r="118" spans="1:60" outlineLevel="1" x14ac:dyDescent="0.25">
      <c r="A118" s="139">
        <v>107</v>
      </c>
      <c r="B118" s="139" t="s">
        <v>537</v>
      </c>
      <c r="C118" s="169" t="s">
        <v>334</v>
      </c>
      <c r="D118" s="145" t="s">
        <v>102</v>
      </c>
      <c r="E118" s="151">
        <v>3</v>
      </c>
      <c r="F118" s="153"/>
      <c r="G118" s="153"/>
      <c r="H118" s="153">
        <v>2412.11</v>
      </c>
      <c r="I118" s="153">
        <f t="shared" si="18"/>
        <v>7236.33</v>
      </c>
      <c r="J118" s="153">
        <v>127.88999999999987</v>
      </c>
      <c r="K118" s="153">
        <f t="shared" si="19"/>
        <v>383.67</v>
      </c>
      <c r="L118" s="153">
        <v>21</v>
      </c>
      <c r="M118" s="153">
        <f t="shared" si="20"/>
        <v>0</v>
      </c>
      <c r="N118" s="146">
        <v>1.3600000000000001E-3</v>
      </c>
      <c r="O118" s="146">
        <f t="shared" si="21"/>
        <v>4.0800000000000003E-3</v>
      </c>
      <c r="P118" s="146">
        <v>0</v>
      </c>
      <c r="Q118" s="146">
        <f t="shared" si="22"/>
        <v>0</v>
      </c>
      <c r="R118" s="146"/>
      <c r="S118" s="146"/>
      <c r="T118" s="147">
        <v>0.22700000000000001</v>
      </c>
      <c r="U118" s="146">
        <f t="shared" si="23"/>
        <v>0.68</v>
      </c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 t="s">
        <v>99</v>
      </c>
      <c r="AF118" s="138"/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</row>
    <row r="119" spans="1:60" outlineLevel="1" x14ac:dyDescent="0.25">
      <c r="A119" s="139">
        <v>108</v>
      </c>
      <c r="B119" s="139" t="s">
        <v>461</v>
      </c>
      <c r="C119" s="169" t="s">
        <v>462</v>
      </c>
      <c r="D119" s="145" t="s">
        <v>102</v>
      </c>
      <c r="E119" s="151">
        <v>1</v>
      </c>
      <c r="F119" s="153"/>
      <c r="G119" s="153"/>
      <c r="H119" s="153">
        <v>3967.24</v>
      </c>
      <c r="I119" s="153">
        <f t="shared" si="18"/>
        <v>3967.24</v>
      </c>
      <c r="J119" s="153">
        <v>197.76000000000022</v>
      </c>
      <c r="K119" s="153">
        <f t="shared" si="19"/>
        <v>197.76</v>
      </c>
      <c r="L119" s="153">
        <v>21</v>
      </c>
      <c r="M119" s="153">
        <f t="shared" si="20"/>
        <v>0</v>
      </c>
      <c r="N119" s="146">
        <v>2.3500000000000001E-3</v>
      </c>
      <c r="O119" s="146">
        <f t="shared" si="21"/>
        <v>2.3500000000000001E-3</v>
      </c>
      <c r="P119" s="146">
        <v>0</v>
      </c>
      <c r="Q119" s="146">
        <f t="shared" si="22"/>
        <v>0</v>
      </c>
      <c r="R119" s="146"/>
      <c r="S119" s="146"/>
      <c r="T119" s="147">
        <v>0.35099999999999998</v>
      </c>
      <c r="U119" s="146">
        <f t="shared" si="23"/>
        <v>0.35</v>
      </c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 t="s">
        <v>99</v>
      </c>
      <c r="AF119" s="138"/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</row>
    <row r="120" spans="1:60" outlineLevel="1" x14ac:dyDescent="0.25">
      <c r="A120" s="139">
        <v>109</v>
      </c>
      <c r="B120" s="139" t="s">
        <v>337</v>
      </c>
      <c r="C120" s="169" t="s">
        <v>338</v>
      </c>
      <c r="D120" s="145" t="s">
        <v>102</v>
      </c>
      <c r="E120" s="151">
        <v>6</v>
      </c>
      <c r="F120" s="153"/>
      <c r="G120" s="153"/>
      <c r="H120" s="153">
        <v>1054.1099999999999</v>
      </c>
      <c r="I120" s="153">
        <f t="shared" si="18"/>
        <v>6324.66</v>
      </c>
      <c r="J120" s="153">
        <v>127.8900000000001</v>
      </c>
      <c r="K120" s="153">
        <f t="shared" si="19"/>
        <v>767.34</v>
      </c>
      <c r="L120" s="153">
        <v>21</v>
      </c>
      <c r="M120" s="153">
        <f t="shared" si="20"/>
        <v>0</v>
      </c>
      <c r="N120" s="146">
        <v>8.9999999999999998E-4</v>
      </c>
      <c r="O120" s="146">
        <f t="shared" si="21"/>
        <v>5.4000000000000003E-3</v>
      </c>
      <c r="P120" s="146">
        <v>0</v>
      </c>
      <c r="Q120" s="146">
        <f t="shared" si="22"/>
        <v>0</v>
      </c>
      <c r="R120" s="146"/>
      <c r="S120" s="146"/>
      <c r="T120" s="147">
        <v>0.22700000000000001</v>
      </c>
      <c r="U120" s="146">
        <f t="shared" si="23"/>
        <v>1.36</v>
      </c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 t="s">
        <v>99</v>
      </c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</row>
    <row r="121" spans="1:60" outlineLevel="1" x14ac:dyDescent="0.25">
      <c r="A121" s="139">
        <v>110</v>
      </c>
      <c r="B121" s="139" t="s">
        <v>465</v>
      </c>
      <c r="C121" s="169" t="s">
        <v>538</v>
      </c>
      <c r="D121" s="145" t="s">
        <v>102</v>
      </c>
      <c r="E121" s="151">
        <v>2</v>
      </c>
      <c r="F121" s="153"/>
      <c r="G121" s="153"/>
      <c r="H121" s="153">
        <v>1447.24</v>
      </c>
      <c r="I121" s="153">
        <f t="shared" si="18"/>
        <v>2894.48</v>
      </c>
      <c r="J121" s="153">
        <v>197.76</v>
      </c>
      <c r="K121" s="153">
        <f t="shared" si="19"/>
        <v>395.52</v>
      </c>
      <c r="L121" s="153">
        <v>21</v>
      </c>
      <c r="M121" s="153">
        <f t="shared" si="20"/>
        <v>0</v>
      </c>
      <c r="N121" s="146">
        <v>1.72E-3</v>
      </c>
      <c r="O121" s="146">
        <f t="shared" si="21"/>
        <v>3.4399999999999999E-3</v>
      </c>
      <c r="P121" s="146">
        <v>0</v>
      </c>
      <c r="Q121" s="146">
        <f t="shared" si="22"/>
        <v>0</v>
      </c>
      <c r="R121" s="146"/>
      <c r="S121" s="146"/>
      <c r="T121" s="147">
        <v>0.35099999999999998</v>
      </c>
      <c r="U121" s="146">
        <f t="shared" si="23"/>
        <v>0.7</v>
      </c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 t="s">
        <v>99</v>
      </c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</row>
    <row r="122" spans="1:60" outlineLevel="1" x14ac:dyDescent="0.25">
      <c r="A122" s="139">
        <v>111</v>
      </c>
      <c r="B122" s="139" t="s">
        <v>539</v>
      </c>
      <c r="C122" s="169" t="s">
        <v>340</v>
      </c>
      <c r="D122" s="145" t="s">
        <v>102</v>
      </c>
      <c r="E122" s="151">
        <v>1</v>
      </c>
      <c r="F122" s="153"/>
      <c r="G122" s="153"/>
      <c r="H122" s="153">
        <v>1275</v>
      </c>
      <c r="I122" s="153">
        <f t="shared" si="18"/>
        <v>1275</v>
      </c>
      <c r="J122" s="153">
        <v>116.61999999999989</v>
      </c>
      <c r="K122" s="153">
        <f t="shared" si="19"/>
        <v>116.62</v>
      </c>
      <c r="L122" s="153">
        <v>21</v>
      </c>
      <c r="M122" s="153">
        <f t="shared" si="20"/>
        <v>0</v>
      </c>
      <c r="N122" s="146">
        <v>3.8999999999999999E-4</v>
      </c>
      <c r="O122" s="146">
        <f t="shared" si="21"/>
        <v>3.8999999999999999E-4</v>
      </c>
      <c r="P122" s="146">
        <v>0</v>
      </c>
      <c r="Q122" s="146">
        <f t="shared" si="22"/>
        <v>0</v>
      </c>
      <c r="R122" s="146"/>
      <c r="S122" s="146"/>
      <c r="T122" s="147">
        <v>0.20699999999999999</v>
      </c>
      <c r="U122" s="146">
        <f t="shared" si="23"/>
        <v>0.21</v>
      </c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 t="s">
        <v>99</v>
      </c>
      <c r="AF122" s="138"/>
      <c r="AG122" s="138"/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</row>
    <row r="123" spans="1:60" outlineLevel="1" x14ac:dyDescent="0.25">
      <c r="A123" s="139">
        <v>112</v>
      </c>
      <c r="B123" s="139" t="s">
        <v>341</v>
      </c>
      <c r="C123" s="169" t="s">
        <v>342</v>
      </c>
      <c r="D123" s="145" t="s">
        <v>102</v>
      </c>
      <c r="E123" s="151">
        <v>12</v>
      </c>
      <c r="F123" s="153"/>
      <c r="G123" s="153"/>
      <c r="H123" s="153">
        <v>279.73</v>
      </c>
      <c r="I123" s="153">
        <f t="shared" si="18"/>
        <v>3356.76</v>
      </c>
      <c r="J123" s="153">
        <v>46.769999999999982</v>
      </c>
      <c r="K123" s="153">
        <f t="shared" si="19"/>
        <v>561.24</v>
      </c>
      <c r="L123" s="153">
        <v>21</v>
      </c>
      <c r="M123" s="153">
        <f t="shared" si="20"/>
        <v>0</v>
      </c>
      <c r="N123" s="146">
        <v>1.9000000000000001E-4</v>
      </c>
      <c r="O123" s="146">
        <f t="shared" si="21"/>
        <v>2.2799999999999999E-3</v>
      </c>
      <c r="P123" s="146">
        <v>0</v>
      </c>
      <c r="Q123" s="146">
        <f t="shared" si="22"/>
        <v>0</v>
      </c>
      <c r="R123" s="146"/>
      <c r="S123" s="146"/>
      <c r="T123" s="147">
        <v>8.3000000000000004E-2</v>
      </c>
      <c r="U123" s="146">
        <f t="shared" si="23"/>
        <v>1</v>
      </c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 t="s">
        <v>99</v>
      </c>
      <c r="AF123" s="138"/>
      <c r="AG123" s="138"/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</row>
    <row r="124" spans="1:60" outlineLevel="1" x14ac:dyDescent="0.25">
      <c r="A124" s="139">
        <v>113</v>
      </c>
      <c r="B124" s="139" t="s">
        <v>343</v>
      </c>
      <c r="C124" s="169" t="s">
        <v>344</v>
      </c>
      <c r="D124" s="145" t="s">
        <v>102</v>
      </c>
      <c r="E124" s="151">
        <v>11</v>
      </c>
      <c r="F124" s="153"/>
      <c r="G124" s="153"/>
      <c r="H124" s="153">
        <v>293.07</v>
      </c>
      <c r="I124" s="153">
        <f t="shared" si="18"/>
        <v>3223.77</v>
      </c>
      <c r="J124" s="153">
        <v>34.930000000000007</v>
      </c>
      <c r="K124" s="153">
        <f t="shared" si="19"/>
        <v>384.23</v>
      </c>
      <c r="L124" s="153">
        <v>21</v>
      </c>
      <c r="M124" s="153">
        <f t="shared" si="20"/>
        <v>0</v>
      </c>
      <c r="N124" s="146">
        <v>1E-4</v>
      </c>
      <c r="O124" s="146">
        <f t="shared" si="21"/>
        <v>1.1000000000000001E-3</v>
      </c>
      <c r="P124" s="146">
        <v>0</v>
      </c>
      <c r="Q124" s="146">
        <f t="shared" si="22"/>
        <v>0</v>
      </c>
      <c r="R124" s="146"/>
      <c r="S124" s="146"/>
      <c r="T124" s="147">
        <v>6.2E-2</v>
      </c>
      <c r="U124" s="146">
        <f t="shared" si="23"/>
        <v>0.68</v>
      </c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 t="s">
        <v>99</v>
      </c>
      <c r="AF124" s="138"/>
      <c r="AG124" s="138"/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</row>
    <row r="125" spans="1:60" outlineLevel="1" x14ac:dyDescent="0.25">
      <c r="A125" s="139">
        <v>114</v>
      </c>
      <c r="B125" s="139" t="s">
        <v>345</v>
      </c>
      <c r="C125" s="169" t="s">
        <v>346</v>
      </c>
      <c r="D125" s="145" t="s">
        <v>102</v>
      </c>
      <c r="E125" s="151">
        <v>2</v>
      </c>
      <c r="F125" s="153"/>
      <c r="G125" s="153"/>
      <c r="H125" s="153">
        <v>540.33000000000004</v>
      </c>
      <c r="I125" s="153">
        <f t="shared" si="18"/>
        <v>1080.6600000000001</v>
      </c>
      <c r="J125" s="153">
        <v>214.66999999999996</v>
      </c>
      <c r="K125" s="153">
        <f t="shared" si="19"/>
        <v>429.34</v>
      </c>
      <c r="L125" s="153">
        <v>21</v>
      </c>
      <c r="M125" s="153">
        <f t="shared" si="20"/>
        <v>0</v>
      </c>
      <c r="N125" s="146">
        <v>3.3E-4</v>
      </c>
      <c r="O125" s="146">
        <f t="shared" si="21"/>
        <v>6.6E-4</v>
      </c>
      <c r="P125" s="146">
        <v>0</v>
      </c>
      <c r="Q125" s="146">
        <f t="shared" si="22"/>
        <v>0</v>
      </c>
      <c r="R125" s="146"/>
      <c r="S125" s="146"/>
      <c r="T125" s="147">
        <v>0.38100000000000001</v>
      </c>
      <c r="U125" s="146">
        <f t="shared" si="23"/>
        <v>0.76</v>
      </c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 t="s">
        <v>99</v>
      </c>
      <c r="AF125" s="138"/>
      <c r="AG125" s="138"/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</row>
    <row r="126" spans="1:60" outlineLevel="1" x14ac:dyDescent="0.25">
      <c r="A126" s="139">
        <v>115</v>
      </c>
      <c r="B126" s="139" t="s">
        <v>347</v>
      </c>
      <c r="C126" s="169" t="s">
        <v>348</v>
      </c>
      <c r="D126" s="145" t="s">
        <v>102</v>
      </c>
      <c r="E126" s="151">
        <v>8</v>
      </c>
      <c r="F126" s="153"/>
      <c r="G126" s="153"/>
      <c r="H126" s="153">
        <v>540.33000000000004</v>
      </c>
      <c r="I126" s="153">
        <f t="shared" si="18"/>
        <v>4322.6400000000003</v>
      </c>
      <c r="J126" s="153">
        <v>314.66999999999996</v>
      </c>
      <c r="K126" s="153">
        <f t="shared" si="19"/>
        <v>2517.36</v>
      </c>
      <c r="L126" s="153">
        <v>21</v>
      </c>
      <c r="M126" s="153">
        <f t="shared" si="20"/>
        <v>0</v>
      </c>
      <c r="N126" s="146">
        <v>3.3E-4</v>
      </c>
      <c r="O126" s="146">
        <f t="shared" si="21"/>
        <v>2.64E-3</v>
      </c>
      <c r="P126" s="146">
        <v>0</v>
      </c>
      <c r="Q126" s="146">
        <f t="shared" si="22"/>
        <v>0</v>
      </c>
      <c r="R126" s="146"/>
      <c r="S126" s="146"/>
      <c r="T126" s="147">
        <v>0.38100000000000001</v>
      </c>
      <c r="U126" s="146">
        <f t="shared" si="23"/>
        <v>3.05</v>
      </c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 t="s">
        <v>99</v>
      </c>
      <c r="AF126" s="138"/>
      <c r="AG126" s="138"/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</row>
    <row r="127" spans="1:60" outlineLevel="1" x14ac:dyDescent="0.25">
      <c r="A127" s="139">
        <v>116</v>
      </c>
      <c r="B127" s="139" t="s">
        <v>151</v>
      </c>
      <c r="C127" s="169" t="s">
        <v>349</v>
      </c>
      <c r="D127" s="145" t="s">
        <v>102</v>
      </c>
      <c r="E127" s="151">
        <v>1</v>
      </c>
      <c r="F127" s="153"/>
      <c r="G127" s="153"/>
      <c r="H127" s="153">
        <v>1850</v>
      </c>
      <c r="I127" s="153">
        <f t="shared" si="18"/>
        <v>1850</v>
      </c>
      <c r="J127" s="153">
        <v>243.96000000000004</v>
      </c>
      <c r="K127" s="153">
        <f t="shared" si="19"/>
        <v>243.96</v>
      </c>
      <c r="L127" s="153">
        <v>21</v>
      </c>
      <c r="M127" s="153">
        <f t="shared" si="20"/>
        <v>0</v>
      </c>
      <c r="N127" s="146">
        <v>2.97E-3</v>
      </c>
      <c r="O127" s="146">
        <f t="shared" si="21"/>
        <v>2.97E-3</v>
      </c>
      <c r="P127" s="146">
        <v>0</v>
      </c>
      <c r="Q127" s="146">
        <f t="shared" si="22"/>
        <v>0</v>
      </c>
      <c r="R127" s="146"/>
      <c r="S127" s="146"/>
      <c r="T127" s="147">
        <v>0.433</v>
      </c>
      <c r="U127" s="146">
        <f t="shared" si="23"/>
        <v>0.43</v>
      </c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 t="s">
        <v>99</v>
      </c>
      <c r="AF127" s="138"/>
      <c r="AG127" s="138"/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</row>
    <row r="128" spans="1:60" outlineLevel="1" x14ac:dyDescent="0.25">
      <c r="A128" s="139">
        <v>117</v>
      </c>
      <c r="B128" s="139" t="s">
        <v>350</v>
      </c>
      <c r="C128" s="169" t="s">
        <v>351</v>
      </c>
      <c r="D128" s="145" t="s">
        <v>102</v>
      </c>
      <c r="E128" s="151">
        <v>28</v>
      </c>
      <c r="F128" s="153"/>
      <c r="G128" s="153"/>
      <c r="H128" s="153">
        <v>72.66</v>
      </c>
      <c r="I128" s="153">
        <f t="shared" si="18"/>
        <v>2034.48</v>
      </c>
      <c r="J128" s="153">
        <v>169.84</v>
      </c>
      <c r="K128" s="153">
        <f t="shared" si="19"/>
        <v>4755.5200000000004</v>
      </c>
      <c r="L128" s="153">
        <v>21</v>
      </c>
      <c r="M128" s="153">
        <f t="shared" si="20"/>
        <v>0</v>
      </c>
      <c r="N128" s="146">
        <v>2.4000000000000001E-4</v>
      </c>
      <c r="O128" s="146">
        <f t="shared" si="21"/>
        <v>6.7200000000000003E-3</v>
      </c>
      <c r="P128" s="146">
        <v>0</v>
      </c>
      <c r="Q128" s="146">
        <f t="shared" si="22"/>
        <v>0</v>
      </c>
      <c r="R128" s="146"/>
      <c r="S128" s="146"/>
      <c r="T128" s="147">
        <v>0.27800000000000002</v>
      </c>
      <c r="U128" s="146">
        <f t="shared" si="23"/>
        <v>7.78</v>
      </c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 t="s">
        <v>99</v>
      </c>
      <c r="AF128" s="138"/>
      <c r="AG128" s="138"/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</row>
    <row r="129" spans="1:60" outlineLevel="1" x14ac:dyDescent="0.25">
      <c r="A129" s="139">
        <v>118</v>
      </c>
      <c r="B129" s="139" t="s">
        <v>189</v>
      </c>
      <c r="C129" s="169" t="s">
        <v>190</v>
      </c>
      <c r="D129" s="145" t="s">
        <v>102</v>
      </c>
      <c r="E129" s="151">
        <v>1</v>
      </c>
      <c r="F129" s="153"/>
      <c r="G129" s="153"/>
      <c r="H129" s="153">
        <v>147.08000000000001</v>
      </c>
      <c r="I129" s="153">
        <f t="shared" si="18"/>
        <v>147.08000000000001</v>
      </c>
      <c r="J129" s="153">
        <v>141.41999999999999</v>
      </c>
      <c r="K129" s="153">
        <f t="shared" si="19"/>
        <v>141.41999999999999</v>
      </c>
      <c r="L129" s="153">
        <v>21</v>
      </c>
      <c r="M129" s="153">
        <f t="shared" si="20"/>
        <v>0</v>
      </c>
      <c r="N129" s="146">
        <v>5.1000000000000004E-4</v>
      </c>
      <c r="O129" s="146">
        <f t="shared" si="21"/>
        <v>5.1000000000000004E-4</v>
      </c>
      <c r="P129" s="146">
        <v>0</v>
      </c>
      <c r="Q129" s="146">
        <f t="shared" si="22"/>
        <v>0</v>
      </c>
      <c r="R129" s="146"/>
      <c r="S129" s="146"/>
      <c r="T129" s="147">
        <v>0.251</v>
      </c>
      <c r="U129" s="146">
        <f t="shared" si="23"/>
        <v>0.25</v>
      </c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 t="s">
        <v>99</v>
      </c>
      <c r="AF129" s="138"/>
      <c r="AG129" s="138"/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</row>
    <row r="130" spans="1:60" outlineLevel="1" x14ac:dyDescent="0.25">
      <c r="A130" s="139">
        <v>119</v>
      </c>
      <c r="B130" s="139" t="s">
        <v>352</v>
      </c>
      <c r="C130" s="169" t="s">
        <v>353</v>
      </c>
      <c r="D130" s="145" t="s">
        <v>102</v>
      </c>
      <c r="E130" s="151">
        <v>70</v>
      </c>
      <c r="F130" s="153"/>
      <c r="G130" s="153"/>
      <c r="H130" s="153">
        <v>78.849999999999994</v>
      </c>
      <c r="I130" s="153">
        <f t="shared" si="18"/>
        <v>5519.5</v>
      </c>
      <c r="J130" s="153">
        <v>193.65</v>
      </c>
      <c r="K130" s="153">
        <f t="shared" si="19"/>
        <v>13555.5</v>
      </c>
      <c r="L130" s="153">
        <v>21</v>
      </c>
      <c r="M130" s="153">
        <f t="shared" si="20"/>
        <v>0</v>
      </c>
      <c r="N130" s="146">
        <v>2.1000000000000001E-4</v>
      </c>
      <c r="O130" s="146">
        <f t="shared" si="21"/>
        <v>1.47E-2</v>
      </c>
      <c r="P130" s="146">
        <v>3.5000000000000001E-3</v>
      </c>
      <c r="Q130" s="146">
        <f t="shared" si="22"/>
        <v>0.245</v>
      </c>
      <c r="R130" s="146"/>
      <c r="S130" s="146"/>
      <c r="T130" s="147">
        <v>0.374</v>
      </c>
      <c r="U130" s="146">
        <f t="shared" si="23"/>
        <v>26.18</v>
      </c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 t="s">
        <v>99</v>
      </c>
      <c r="AF130" s="138"/>
      <c r="AG130" s="138"/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</row>
    <row r="131" spans="1:60" outlineLevel="1" x14ac:dyDescent="0.25">
      <c r="A131" s="139">
        <v>120</v>
      </c>
      <c r="B131" s="139" t="s">
        <v>354</v>
      </c>
      <c r="C131" s="169" t="s">
        <v>355</v>
      </c>
      <c r="D131" s="145" t="s">
        <v>112</v>
      </c>
      <c r="E131" s="151">
        <v>0.1</v>
      </c>
      <c r="F131" s="153"/>
      <c r="G131" s="153"/>
      <c r="H131" s="153">
        <v>0</v>
      </c>
      <c r="I131" s="153">
        <f t="shared" si="18"/>
        <v>0</v>
      </c>
      <c r="J131" s="153">
        <v>1239</v>
      </c>
      <c r="K131" s="153">
        <f t="shared" si="19"/>
        <v>123.9</v>
      </c>
      <c r="L131" s="153">
        <v>21</v>
      </c>
      <c r="M131" s="153">
        <f t="shared" si="20"/>
        <v>0</v>
      </c>
      <c r="N131" s="146">
        <v>0</v>
      </c>
      <c r="O131" s="146">
        <f t="shared" si="21"/>
        <v>0</v>
      </c>
      <c r="P131" s="146">
        <v>0</v>
      </c>
      <c r="Q131" s="146">
        <f t="shared" si="22"/>
        <v>0</v>
      </c>
      <c r="R131" s="146"/>
      <c r="S131" s="146"/>
      <c r="T131" s="147">
        <v>2.5750000000000002</v>
      </c>
      <c r="U131" s="146">
        <f t="shared" si="23"/>
        <v>0.26</v>
      </c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 t="s">
        <v>99</v>
      </c>
      <c r="AF131" s="138"/>
      <c r="AG131" s="138"/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</row>
    <row r="132" spans="1:60" outlineLevel="1" x14ac:dyDescent="0.25">
      <c r="A132" s="139">
        <v>121</v>
      </c>
      <c r="B132" s="139" t="s">
        <v>356</v>
      </c>
      <c r="C132" s="169" t="s">
        <v>357</v>
      </c>
      <c r="D132" s="145" t="s">
        <v>112</v>
      </c>
      <c r="E132" s="151">
        <v>0.1</v>
      </c>
      <c r="F132" s="153"/>
      <c r="G132" s="153"/>
      <c r="H132" s="153">
        <v>0</v>
      </c>
      <c r="I132" s="153">
        <f t="shared" si="18"/>
        <v>0</v>
      </c>
      <c r="J132" s="153">
        <v>1781</v>
      </c>
      <c r="K132" s="153">
        <f t="shared" si="19"/>
        <v>178.1</v>
      </c>
      <c r="L132" s="153">
        <v>21</v>
      </c>
      <c r="M132" s="153">
        <f t="shared" si="20"/>
        <v>0</v>
      </c>
      <c r="N132" s="146">
        <v>0</v>
      </c>
      <c r="O132" s="146">
        <f t="shared" si="21"/>
        <v>0</v>
      </c>
      <c r="P132" s="146">
        <v>0</v>
      </c>
      <c r="Q132" s="146">
        <f t="shared" si="22"/>
        <v>0</v>
      </c>
      <c r="R132" s="146"/>
      <c r="S132" s="146"/>
      <c r="T132" s="147">
        <v>1.355</v>
      </c>
      <c r="U132" s="146">
        <f t="shared" si="23"/>
        <v>0.14000000000000001</v>
      </c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 t="s">
        <v>99</v>
      </c>
      <c r="AF132" s="138"/>
      <c r="AG132" s="138"/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</row>
    <row r="133" spans="1:60" outlineLevel="1" x14ac:dyDescent="0.25">
      <c r="A133" s="139">
        <v>122</v>
      </c>
      <c r="B133" s="139" t="s">
        <v>358</v>
      </c>
      <c r="C133" s="169" t="s">
        <v>359</v>
      </c>
      <c r="D133" s="145" t="s">
        <v>112</v>
      </c>
      <c r="E133" s="151">
        <v>0.25</v>
      </c>
      <c r="F133" s="153"/>
      <c r="G133" s="153"/>
      <c r="H133" s="153">
        <v>0</v>
      </c>
      <c r="I133" s="153">
        <f t="shared" si="18"/>
        <v>0</v>
      </c>
      <c r="J133" s="153">
        <v>1239</v>
      </c>
      <c r="K133" s="153">
        <f t="shared" si="19"/>
        <v>309.75</v>
      </c>
      <c r="L133" s="153">
        <v>21</v>
      </c>
      <c r="M133" s="153">
        <f t="shared" si="20"/>
        <v>0</v>
      </c>
      <c r="N133" s="146">
        <v>0</v>
      </c>
      <c r="O133" s="146">
        <f t="shared" si="21"/>
        <v>0</v>
      </c>
      <c r="P133" s="146">
        <v>0</v>
      </c>
      <c r="Q133" s="146">
        <f t="shared" si="22"/>
        <v>0</v>
      </c>
      <c r="R133" s="146"/>
      <c r="S133" s="146"/>
      <c r="T133" s="147">
        <v>2.5750000000000002</v>
      </c>
      <c r="U133" s="146">
        <f t="shared" si="23"/>
        <v>0.64</v>
      </c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 t="s">
        <v>99</v>
      </c>
      <c r="AF133" s="138"/>
      <c r="AG133" s="138"/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</row>
    <row r="134" spans="1:60" outlineLevel="1" x14ac:dyDescent="0.25">
      <c r="A134" s="139">
        <v>123</v>
      </c>
      <c r="B134" s="139" t="s">
        <v>360</v>
      </c>
      <c r="C134" s="169" t="s">
        <v>204</v>
      </c>
      <c r="D134" s="145" t="s">
        <v>98</v>
      </c>
      <c r="E134" s="151">
        <v>84</v>
      </c>
      <c r="F134" s="153"/>
      <c r="G134" s="153"/>
      <c r="H134" s="153">
        <v>11.58</v>
      </c>
      <c r="I134" s="153">
        <f t="shared" si="18"/>
        <v>972.72</v>
      </c>
      <c r="J134" s="153">
        <v>49.02</v>
      </c>
      <c r="K134" s="153">
        <f t="shared" si="19"/>
        <v>4117.68</v>
      </c>
      <c r="L134" s="153">
        <v>21</v>
      </c>
      <c r="M134" s="153">
        <f t="shared" si="20"/>
        <v>0</v>
      </c>
      <c r="N134" s="146">
        <v>6.9999999999999994E-5</v>
      </c>
      <c r="O134" s="146">
        <f t="shared" si="21"/>
        <v>5.8799999999999998E-3</v>
      </c>
      <c r="P134" s="146">
        <v>0</v>
      </c>
      <c r="Q134" s="146">
        <f t="shared" si="22"/>
        <v>0</v>
      </c>
      <c r="R134" s="146"/>
      <c r="S134" s="146"/>
      <c r="T134" s="147">
        <v>8.6999999999999994E-2</v>
      </c>
      <c r="U134" s="146">
        <f t="shared" si="23"/>
        <v>7.31</v>
      </c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 t="s">
        <v>99</v>
      </c>
      <c r="AF134" s="138"/>
      <c r="AG134" s="138"/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</row>
    <row r="135" spans="1:60" outlineLevel="1" x14ac:dyDescent="0.25">
      <c r="A135" s="139">
        <v>124</v>
      </c>
      <c r="B135" s="139" t="s">
        <v>363</v>
      </c>
      <c r="C135" s="169" t="s">
        <v>364</v>
      </c>
      <c r="D135" s="145" t="s">
        <v>98</v>
      </c>
      <c r="E135" s="151">
        <v>32</v>
      </c>
      <c r="F135" s="153"/>
      <c r="G135" s="153"/>
      <c r="H135" s="153">
        <v>233.5</v>
      </c>
      <c r="I135" s="153">
        <f t="shared" ref="I135:I153" si="24">ROUND(E135*H135,2)</f>
        <v>7472</v>
      </c>
      <c r="J135" s="153">
        <v>100</v>
      </c>
      <c r="K135" s="153">
        <f t="shared" ref="K135:K153" si="25">ROUND(E135*J135,2)</f>
        <v>3200</v>
      </c>
      <c r="L135" s="153">
        <v>21</v>
      </c>
      <c r="M135" s="153">
        <f t="shared" ref="M135:M153" si="26">G135*(1+L135/100)</f>
        <v>0</v>
      </c>
      <c r="N135" s="146">
        <v>6.7000000000000002E-4</v>
      </c>
      <c r="O135" s="146">
        <f t="shared" ref="O135:O153" si="27">ROUND(E135*N135,5)</f>
        <v>2.1440000000000001E-2</v>
      </c>
      <c r="P135" s="146">
        <v>0</v>
      </c>
      <c r="Q135" s="146">
        <f t="shared" ref="Q135:Q153" si="28">ROUND(E135*P135,5)</f>
        <v>0</v>
      </c>
      <c r="R135" s="146"/>
      <c r="S135" s="146"/>
      <c r="T135" s="147">
        <v>0</v>
      </c>
      <c r="U135" s="146">
        <f t="shared" ref="U135:U153" si="29">ROUND(E135*T135,2)</f>
        <v>0</v>
      </c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 t="s">
        <v>107</v>
      </c>
      <c r="AF135" s="138"/>
      <c r="AG135" s="138"/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</row>
    <row r="136" spans="1:60" outlineLevel="1" x14ac:dyDescent="0.25">
      <c r="A136" s="139">
        <v>125</v>
      </c>
      <c r="B136" s="139" t="s">
        <v>365</v>
      </c>
      <c r="C136" s="169" t="s">
        <v>366</v>
      </c>
      <c r="D136" s="145" t="s">
        <v>98</v>
      </c>
      <c r="E136" s="151">
        <v>26</v>
      </c>
      <c r="F136" s="153"/>
      <c r="G136" s="153"/>
      <c r="H136" s="153">
        <v>256.5</v>
      </c>
      <c r="I136" s="153">
        <f t="shared" si="24"/>
        <v>6669</v>
      </c>
      <c r="J136" s="153">
        <v>100</v>
      </c>
      <c r="K136" s="153">
        <f t="shared" si="25"/>
        <v>2600</v>
      </c>
      <c r="L136" s="153">
        <v>21</v>
      </c>
      <c r="M136" s="153">
        <f t="shared" si="26"/>
        <v>0</v>
      </c>
      <c r="N136" s="146">
        <v>8.0000000000000004E-4</v>
      </c>
      <c r="O136" s="146">
        <f t="shared" si="27"/>
        <v>2.0799999999999999E-2</v>
      </c>
      <c r="P136" s="146">
        <v>0</v>
      </c>
      <c r="Q136" s="146">
        <f t="shared" si="28"/>
        <v>0</v>
      </c>
      <c r="R136" s="146"/>
      <c r="S136" s="146"/>
      <c r="T136" s="147">
        <v>0</v>
      </c>
      <c r="U136" s="146">
        <f t="shared" si="29"/>
        <v>0</v>
      </c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8" t="s">
        <v>107</v>
      </c>
      <c r="AF136" s="138"/>
      <c r="AG136" s="138"/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</row>
    <row r="137" spans="1:60" outlineLevel="1" x14ac:dyDescent="0.25">
      <c r="A137" s="139">
        <v>126</v>
      </c>
      <c r="B137" s="139" t="s">
        <v>469</v>
      </c>
      <c r="C137" s="169" t="s">
        <v>470</v>
      </c>
      <c r="D137" s="145" t="s">
        <v>98</v>
      </c>
      <c r="E137" s="151">
        <v>32</v>
      </c>
      <c r="F137" s="153"/>
      <c r="G137" s="153"/>
      <c r="H137" s="153">
        <v>460.5</v>
      </c>
      <c r="I137" s="153">
        <f t="shared" si="24"/>
        <v>14736</v>
      </c>
      <c r="J137" s="153">
        <v>0</v>
      </c>
      <c r="K137" s="153">
        <f t="shared" si="25"/>
        <v>0</v>
      </c>
      <c r="L137" s="153">
        <v>21</v>
      </c>
      <c r="M137" s="153">
        <f t="shared" si="26"/>
        <v>0</v>
      </c>
      <c r="N137" s="146">
        <v>1.23E-3</v>
      </c>
      <c r="O137" s="146">
        <f t="shared" si="27"/>
        <v>3.9359999999999999E-2</v>
      </c>
      <c r="P137" s="146">
        <v>0</v>
      </c>
      <c r="Q137" s="146">
        <f t="shared" si="28"/>
        <v>0</v>
      </c>
      <c r="R137" s="146"/>
      <c r="S137" s="146"/>
      <c r="T137" s="147">
        <v>0</v>
      </c>
      <c r="U137" s="146">
        <f t="shared" si="29"/>
        <v>0</v>
      </c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8" t="s">
        <v>107</v>
      </c>
      <c r="AF137" s="138"/>
      <c r="AG137" s="138"/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  <c r="AT137" s="138"/>
      <c r="AU137" s="138"/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</row>
    <row r="138" spans="1:60" outlineLevel="1" x14ac:dyDescent="0.25">
      <c r="A138" s="139">
        <v>127</v>
      </c>
      <c r="B138" s="139" t="s">
        <v>367</v>
      </c>
      <c r="C138" s="169" t="s">
        <v>368</v>
      </c>
      <c r="D138" s="145" t="s">
        <v>369</v>
      </c>
      <c r="E138" s="151">
        <v>2</v>
      </c>
      <c r="F138" s="153"/>
      <c r="G138" s="153"/>
      <c r="H138" s="153">
        <v>456</v>
      </c>
      <c r="I138" s="153">
        <f t="shared" si="24"/>
        <v>912</v>
      </c>
      <c r="J138" s="153">
        <v>200</v>
      </c>
      <c r="K138" s="153">
        <f t="shared" si="25"/>
        <v>400</v>
      </c>
      <c r="L138" s="153">
        <v>21</v>
      </c>
      <c r="M138" s="153">
        <f t="shared" si="26"/>
        <v>0</v>
      </c>
      <c r="N138" s="146">
        <v>1.4400000000000001E-3</v>
      </c>
      <c r="O138" s="146">
        <f t="shared" si="27"/>
        <v>2.8800000000000002E-3</v>
      </c>
      <c r="P138" s="146">
        <v>0</v>
      </c>
      <c r="Q138" s="146">
        <f t="shared" si="28"/>
        <v>0</v>
      </c>
      <c r="R138" s="146"/>
      <c r="S138" s="146"/>
      <c r="T138" s="147">
        <v>0</v>
      </c>
      <c r="U138" s="146">
        <f t="shared" si="29"/>
        <v>0</v>
      </c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8" t="s">
        <v>107</v>
      </c>
      <c r="AF138" s="138"/>
      <c r="AG138" s="138"/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</row>
    <row r="139" spans="1:60" outlineLevel="1" x14ac:dyDescent="0.25">
      <c r="A139" s="139">
        <v>128</v>
      </c>
      <c r="B139" s="139" t="s">
        <v>370</v>
      </c>
      <c r="C139" s="169" t="s">
        <v>371</v>
      </c>
      <c r="D139" s="145" t="s">
        <v>369</v>
      </c>
      <c r="E139" s="151">
        <v>50</v>
      </c>
      <c r="F139" s="153"/>
      <c r="G139" s="153"/>
      <c r="H139" s="153">
        <v>0</v>
      </c>
      <c r="I139" s="153">
        <f t="shared" si="24"/>
        <v>0</v>
      </c>
      <c r="J139" s="153">
        <v>98.7</v>
      </c>
      <c r="K139" s="153">
        <f t="shared" si="25"/>
        <v>4935</v>
      </c>
      <c r="L139" s="153">
        <v>21</v>
      </c>
      <c r="M139" s="153">
        <f t="shared" si="26"/>
        <v>0</v>
      </c>
      <c r="N139" s="146">
        <v>0</v>
      </c>
      <c r="O139" s="146">
        <f t="shared" si="27"/>
        <v>0</v>
      </c>
      <c r="P139" s="146">
        <v>2.0999999999999999E-3</v>
      </c>
      <c r="Q139" s="146">
        <f t="shared" si="28"/>
        <v>0.105</v>
      </c>
      <c r="R139" s="146"/>
      <c r="S139" s="146"/>
      <c r="T139" s="147">
        <v>0.2</v>
      </c>
      <c r="U139" s="146">
        <f t="shared" si="29"/>
        <v>10</v>
      </c>
      <c r="V139" s="138"/>
      <c r="W139" s="138"/>
      <c r="X139" s="138"/>
      <c r="Y139" s="138"/>
      <c r="Z139" s="138"/>
      <c r="AA139" s="138"/>
      <c r="AB139" s="138"/>
      <c r="AC139" s="138"/>
      <c r="AD139" s="138"/>
      <c r="AE139" s="138" t="s">
        <v>99</v>
      </c>
      <c r="AF139" s="138"/>
      <c r="AG139" s="138"/>
      <c r="AH139" s="138"/>
      <c r="AI139" s="138"/>
      <c r="AJ139" s="138"/>
      <c r="AK139" s="138"/>
      <c r="AL139" s="138"/>
      <c r="AM139" s="138"/>
      <c r="AN139" s="138"/>
      <c r="AO139" s="138"/>
      <c r="AP139" s="138"/>
      <c r="AQ139" s="138"/>
      <c r="AR139" s="138"/>
      <c r="AS139" s="138"/>
      <c r="AT139" s="138"/>
      <c r="AU139" s="138"/>
      <c r="AV139" s="138"/>
      <c r="AW139" s="138"/>
      <c r="AX139" s="138"/>
      <c r="AY139" s="138"/>
      <c r="AZ139" s="138"/>
      <c r="BA139" s="138"/>
      <c r="BB139" s="138"/>
      <c r="BC139" s="138"/>
      <c r="BD139" s="138"/>
      <c r="BE139" s="138"/>
      <c r="BF139" s="138"/>
      <c r="BG139" s="138"/>
      <c r="BH139" s="138"/>
    </row>
    <row r="140" spans="1:60" outlineLevel="1" x14ac:dyDescent="0.25">
      <c r="A140" s="139">
        <v>129</v>
      </c>
      <c r="B140" s="139" t="s">
        <v>372</v>
      </c>
      <c r="C140" s="169" t="s">
        <v>373</v>
      </c>
      <c r="D140" s="145" t="s">
        <v>112</v>
      </c>
      <c r="E140" s="151">
        <v>8.1000000000000003E-2</v>
      </c>
      <c r="F140" s="153"/>
      <c r="G140" s="153"/>
      <c r="H140" s="153">
        <v>0</v>
      </c>
      <c r="I140" s="153">
        <f t="shared" si="24"/>
        <v>0</v>
      </c>
      <c r="J140" s="153">
        <v>1060</v>
      </c>
      <c r="K140" s="153">
        <f t="shared" si="25"/>
        <v>85.86</v>
      </c>
      <c r="L140" s="153">
        <v>21</v>
      </c>
      <c r="M140" s="153">
        <f t="shared" si="26"/>
        <v>0</v>
      </c>
      <c r="N140" s="146">
        <v>0</v>
      </c>
      <c r="O140" s="146">
        <f t="shared" si="27"/>
        <v>0</v>
      </c>
      <c r="P140" s="146">
        <v>0</v>
      </c>
      <c r="Q140" s="146">
        <f t="shared" si="28"/>
        <v>0</v>
      </c>
      <c r="R140" s="146"/>
      <c r="S140" s="146"/>
      <c r="T140" s="147">
        <v>1.74</v>
      </c>
      <c r="U140" s="146">
        <f t="shared" si="29"/>
        <v>0.14000000000000001</v>
      </c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8" t="s">
        <v>99</v>
      </c>
      <c r="AF140" s="138"/>
      <c r="AG140" s="138"/>
      <c r="AH140" s="138"/>
      <c r="AI140" s="138"/>
      <c r="AJ140" s="138"/>
      <c r="AK140" s="138"/>
      <c r="AL140" s="138"/>
      <c r="AM140" s="138"/>
      <c r="AN140" s="138"/>
      <c r="AO140" s="138"/>
      <c r="AP140" s="138"/>
      <c r="AQ140" s="138"/>
      <c r="AR140" s="138"/>
      <c r="AS140" s="138"/>
      <c r="AT140" s="138"/>
      <c r="AU140" s="138"/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</row>
    <row r="141" spans="1:60" outlineLevel="1" x14ac:dyDescent="0.25">
      <c r="A141" s="139">
        <v>130</v>
      </c>
      <c r="B141" s="139" t="s">
        <v>216</v>
      </c>
      <c r="C141" s="169" t="s">
        <v>217</v>
      </c>
      <c r="D141" s="145" t="s">
        <v>215</v>
      </c>
      <c r="E141" s="151">
        <v>1</v>
      </c>
      <c r="F141" s="153"/>
      <c r="G141" s="153"/>
      <c r="H141" s="153">
        <v>0</v>
      </c>
      <c r="I141" s="153">
        <f t="shared" si="24"/>
        <v>0</v>
      </c>
      <c r="J141" s="153">
        <v>8000</v>
      </c>
      <c r="K141" s="153">
        <f t="shared" si="25"/>
        <v>8000</v>
      </c>
      <c r="L141" s="153">
        <v>21</v>
      </c>
      <c r="M141" s="153">
        <f t="shared" si="26"/>
        <v>0</v>
      </c>
      <c r="N141" s="146">
        <v>0</v>
      </c>
      <c r="O141" s="146">
        <f t="shared" si="27"/>
        <v>0</v>
      </c>
      <c r="P141" s="146">
        <v>0</v>
      </c>
      <c r="Q141" s="146">
        <f t="shared" si="28"/>
        <v>0</v>
      </c>
      <c r="R141" s="146"/>
      <c r="S141" s="146"/>
      <c r="T141" s="147">
        <v>0</v>
      </c>
      <c r="U141" s="146">
        <f t="shared" si="29"/>
        <v>0</v>
      </c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8" t="s">
        <v>99</v>
      </c>
      <c r="AF141" s="138"/>
      <c r="AG141" s="138"/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</row>
    <row r="142" spans="1:60" outlineLevel="1" x14ac:dyDescent="0.25">
      <c r="A142" s="139">
        <v>131</v>
      </c>
      <c r="B142" s="139" t="s">
        <v>213</v>
      </c>
      <c r="C142" s="169" t="s">
        <v>214</v>
      </c>
      <c r="D142" s="145" t="s">
        <v>215</v>
      </c>
      <c r="E142" s="151">
        <v>1</v>
      </c>
      <c r="F142" s="153"/>
      <c r="G142" s="153"/>
      <c r="H142" s="153">
        <v>0</v>
      </c>
      <c r="I142" s="153">
        <f t="shared" si="24"/>
        <v>0</v>
      </c>
      <c r="J142" s="153">
        <v>5000</v>
      </c>
      <c r="K142" s="153">
        <f t="shared" si="25"/>
        <v>5000</v>
      </c>
      <c r="L142" s="153">
        <v>21</v>
      </c>
      <c r="M142" s="153">
        <f t="shared" si="26"/>
        <v>0</v>
      </c>
      <c r="N142" s="146">
        <v>0</v>
      </c>
      <c r="O142" s="146">
        <f t="shared" si="27"/>
        <v>0</v>
      </c>
      <c r="P142" s="146">
        <v>0</v>
      </c>
      <c r="Q142" s="146">
        <f t="shared" si="28"/>
        <v>0</v>
      </c>
      <c r="R142" s="146"/>
      <c r="S142" s="146"/>
      <c r="T142" s="147">
        <v>0</v>
      </c>
      <c r="U142" s="146">
        <f t="shared" si="29"/>
        <v>0</v>
      </c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8" t="s">
        <v>99</v>
      </c>
      <c r="AF142" s="138"/>
      <c r="AG142" s="138"/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</row>
    <row r="143" spans="1:60" outlineLevel="1" x14ac:dyDescent="0.25">
      <c r="A143" s="139">
        <v>132</v>
      </c>
      <c r="B143" s="139" t="s">
        <v>374</v>
      </c>
      <c r="C143" s="169" t="s">
        <v>375</v>
      </c>
      <c r="D143" s="145" t="s">
        <v>102</v>
      </c>
      <c r="E143" s="151">
        <v>1</v>
      </c>
      <c r="F143" s="153"/>
      <c r="G143" s="153"/>
      <c r="H143" s="153">
        <v>0</v>
      </c>
      <c r="I143" s="153">
        <f t="shared" si="24"/>
        <v>0</v>
      </c>
      <c r="J143" s="153">
        <v>7000</v>
      </c>
      <c r="K143" s="153">
        <f t="shared" si="25"/>
        <v>7000</v>
      </c>
      <c r="L143" s="153">
        <v>21</v>
      </c>
      <c r="M143" s="153">
        <f t="shared" si="26"/>
        <v>0</v>
      </c>
      <c r="N143" s="146">
        <v>0</v>
      </c>
      <c r="O143" s="146">
        <f t="shared" si="27"/>
        <v>0</v>
      </c>
      <c r="P143" s="146">
        <v>0</v>
      </c>
      <c r="Q143" s="146">
        <f t="shared" si="28"/>
        <v>0</v>
      </c>
      <c r="R143" s="146"/>
      <c r="S143" s="146"/>
      <c r="T143" s="147">
        <v>0</v>
      </c>
      <c r="U143" s="146">
        <f t="shared" si="29"/>
        <v>0</v>
      </c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8" t="s">
        <v>99</v>
      </c>
      <c r="AF143" s="138"/>
      <c r="AG143" s="138"/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</row>
    <row r="144" spans="1:60" outlineLevel="1" x14ac:dyDescent="0.25">
      <c r="A144" s="139">
        <v>133</v>
      </c>
      <c r="B144" s="139" t="s">
        <v>376</v>
      </c>
      <c r="C144" s="169" t="s">
        <v>377</v>
      </c>
      <c r="D144" s="145" t="s">
        <v>102</v>
      </c>
      <c r="E144" s="151">
        <v>2</v>
      </c>
      <c r="F144" s="153"/>
      <c r="G144" s="153"/>
      <c r="H144" s="153">
        <v>0</v>
      </c>
      <c r="I144" s="153">
        <f t="shared" si="24"/>
        <v>0</v>
      </c>
      <c r="J144" s="153">
        <v>10000</v>
      </c>
      <c r="K144" s="153">
        <f t="shared" si="25"/>
        <v>20000</v>
      </c>
      <c r="L144" s="153">
        <v>21</v>
      </c>
      <c r="M144" s="153">
        <f t="shared" si="26"/>
        <v>0</v>
      </c>
      <c r="N144" s="146">
        <v>0</v>
      </c>
      <c r="O144" s="146">
        <f t="shared" si="27"/>
        <v>0</v>
      </c>
      <c r="P144" s="146">
        <v>0</v>
      </c>
      <c r="Q144" s="146">
        <f t="shared" si="28"/>
        <v>0</v>
      </c>
      <c r="R144" s="146"/>
      <c r="S144" s="146"/>
      <c r="T144" s="147">
        <v>0</v>
      </c>
      <c r="U144" s="146">
        <f t="shared" si="29"/>
        <v>0</v>
      </c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8" t="s">
        <v>99</v>
      </c>
      <c r="AF144" s="138"/>
      <c r="AG144" s="138"/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</row>
    <row r="145" spans="1:60" outlineLevel="1" x14ac:dyDescent="0.25">
      <c r="A145" s="139">
        <v>134</v>
      </c>
      <c r="B145" s="139" t="s">
        <v>378</v>
      </c>
      <c r="C145" s="169" t="s">
        <v>379</v>
      </c>
      <c r="D145" s="145" t="s">
        <v>215</v>
      </c>
      <c r="E145" s="151">
        <v>2</v>
      </c>
      <c r="F145" s="153"/>
      <c r="G145" s="153"/>
      <c r="H145" s="153">
        <v>0</v>
      </c>
      <c r="I145" s="153">
        <f t="shared" si="24"/>
        <v>0</v>
      </c>
      <c r="J145" s="153">
        <v>240.5</v>
      </c>
      <c r="K145" s="153">
        <f t="shared" si="25"/>
        <v>481</v>
      </c>
      <c r="L145" s="153">
        <v>21</v>
      </c>
      <c r="M145" s="153">
        <f t="shared" si="26"/>
        <v>0</v>
      </c>
      <c r="N145" s="146">
        <v>0</v>
      </c>
      <c r="O145" s="146">
        <f t="shared" si="27"/>
        <v>0</v>
      </c>
      <c r="P145" s="146">
        <v>0</v>
      </c>
      <c r="Q145" s="146">
        <f t="shared" si="28"/>
        <v>0</v>
      </c>
      <c r="R145" s="146"/>
      <c r="S145" s="146"/>
      <c r="T145" s="147">
        <v>0.42599999999999999</v>
      </c>
      <c r="U145" s="146">
        <f t="shared" si="29"/>
        <v>0.85</v>
      </c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8" t="s">
        <v>99</v>
      </c>
      <c r="AF145" s="138"/>
      <c r="AG145" s="138"/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  <c r="AT145" s="138"/>
      <c r="AU145" s="138"/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</row>
    <row r="146" spans="1:60" outlineLevel="1" x14ac:dyDescent="0.25">
      <c r="A146" s="139">
        <v>135</v>
      </c>
      <c r="B146" s="139" t="s">
        <v>380</v>
      </c>
      <c r="C146" s="169" t="s">
        <v>381</v>
      </c>
      <c r="D146" s="145" t="s">
        <v>254</v>
      </c>
      <c r="E146" s="151">
        <v>24</v>
      </c>
      <c r="F146" s="153"/>
      <c r="G146" s="153"/>
      <c r="H146" s="153">
        <v>0</v>
      </c>
      <c r="I146" s="153">
        <f t="shared" si="24"/>
        <v>0</v>
      </c>
      <c r="J146" s="153">
        <v>800</v>
      </c>
      <c r="K146" s="153">
        <f t="shared" si="25"/>
        <v>19200</v>
      </c>
      <c r="L146" s="153">
        <v>21</v>
      </c>
      <c r="M146" s="153">
        <f t="shared" si="26"/>
        <v>0</v>
      </c>
      <c r="N146" s="146">
        <v>0</v>
      </c>
      <c r="O146" s="146">
        <f t="shared" si="27"/>
        <v>0</v>
      </c>
      <c r="P146" s="146">
        <v>0</v>
      </c>
      <c r="Q146" s="146">
        <f t="shared" si="28"/>
        <v>0</v>
      </c>
      <c r="R146" s="146"/>
      <c r="S146" s="146"/>
      <c r="T146" s="147">
        <v>0</v>
      </c>
      <c r="U146" s="146">
        <f t="shared" si="29"/>
        <v>0</v>
      </c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8" t="s">
        <v>99</v>
      </c>
      <c r="AF146" s="138"/>
      <c r="AG146" s="138"/>
      <c r="AH146" s="138"/>
      <c r="AI146" s="138"/>
      <c r="AJ146" s="138"/>
      <c r="AK146" s="138"/>
      <c r="AL146" s="138"/>
      <c r="AM146" s="138"/>
      <c r="AN146" s="138"/>
      <c r="AO146" s="138"/>
      <c r="AP146" s="138"/>
      <c r="AQ146" s="138"/>
      <c r="AR146" s="138"/>
      <c r="AS146" s="138"/>
      <c r="AT146" s="138"/>
      <c r="AU146" s="138"/>
      <c r="AV146" s="138"/>
      <c r="AW146" s="138"/>
      <c r="AX146" s="138"/>
      <c r="AY146" s="138"/>
      <c r="AZ146" s="138"/>
      <c r="BA146" s="138"/>
      <c r="BB146" s="138"/>
      <c r="BC146" s="138"/>
      <c r="BD146" s="138"/>
      <c r="BE146" s="138"/>
      <c r="BF146" s="138"/>
      <c r="BG146" s="138"/>
      <c r="BH146" s="138"/>
    </row>
    <row r="147" spans="1:60" outlineLevel="1" x14ac:dyDescent="0.25">
      <c r="A147" s="139">
        <v>136</v>
      </c>
      <c r="B147" s="139" t="s">
        <v>382</v>
      </c>
      <c r="C147" s="169" t="s">
        <v>383</v>
      </c>
      <c r="D147" s="145" t="s">
        <v>384</v>
      </c>
      <c r="E147" s="151">
        <v>10</v>
      </c>
      <c r="F147" s="153"/>
      <c r="G147" s="153"/>
      <c r="H147" s="153">
        <v>120</v>
      </c>
      <c r="I147" s="153">
        <f t="shared" si="24"/>
        <v>1200</v>
      </c>
      <c r="J147" s="153">
        <v>0</v>
      </c>
      <c r="K147" s="153">
        <f t="shared" si="25"/>
        <v>0</v>
      </c>
      <c r="L147" s="153">
        <v>21</v>
      </c>
      <c r="M147" s="153">
        <f t="shared" si="26"/>
        <v>0</v>
      </c>
      <c r="N147" s="146">
        <v>1.8000000000000001E-4</v>
      </c>
      <c r="O147" s="146">
        <f t="shared" si="27"/>
        <v>1.8E-3</v>
      </c>
      <c r="P147" s="146">
        <v>0</v>
      </c>
      <c r="Q147" s="146">
        <f t="shared" si="28"/>
        <v>0</v>
      </c>
      <c r="R147" s="146"/>
      <c r="S147" s="146"/>
      <c r="T147" s="147">
        <v>0</v>
      </c>
      <c r="U147" s="146">
        <f t="shared" si="29"/>
        <v>0</v>
      </c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8" t="s">
        <v>107</v>
      </c>
      <c r="AF147" s="138"/>
      <c r="AG147" s="138"/>
      <c r="AH147" s="138"/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</row>
    <row r="148" spans="1:60" outlineLevel="1" x14ac:dyDescent="0.25">
      <c r="A148" s="139">
        <v>137</v>
      </c>
      <c r="B148" s="139" t="s">
        <v>224</v>
      </c>
      <c r="C148" s="169" t="s">
        <v>225</v>
      </c>
      <c r="D148" s="145" t="s">
        <v>112</v>
      </c>
      <c r="E148" s="151">
        <v>8</v>
      </c>
      <c r="F148" s="153"/>
      <c r="G148" s="153"/>
      <c r="H148" s="153">
        <v>0</v>
      </c>
      <c r="I148" s="153">
        <f t="shared" si="24"/>
        <v>0</v>
      </c>
      <c r="J148" s="153">
        <v>484.5</v>
      </c>
      <c r="K148" s="153">
        <f t="shared" si="25"/>
        <v>3876</v>
      </c>
      <c r="L148" s="153">
        <v>21</v>
      </c>
      <c r="M148" s="153">
        <f t="shared" si="26"/>
        <v>0</v>
      </c>
      <c r="N148" s="146">
        <v>0</v>
      </c>
      <c r="O148" s="146">
        <f t="shared" si="27"/>
        <v>0</v>
      </c>
      <c r="P148" s="146">
        <v>0</v>
      </c>
      <c r="Q148" s="146">
        <f t="shared" si="28"/>
        <v>0</v>
      </c>
      <c r="R148" s="146"/>
      <c r="S148" s="146"/>
      <c r="T148" s="147">
        <v>0.72599999999999998</v>
      </c>
      <c r="U148" s="146">
        <f t="shared" si="29"/>
        <v>5.81</v>
      </c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8" t="s">
        <v>99</v>
      </c>
      <c r="AF148" s="138"/>
      <c r="AG148" s="138"/>
      <c r="AH148" s="138"/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</row>
    <row r="149" spans="1:60" outlineLevel="1" x14ac:dyDescent="0.25">
      <c r="A149" s="139">
        <v>138</v>
      </c>
      <c r="B149" s="139" t="s">
        <v>226</v>
      </c>
      <c r="C149" s="169" t="s">
        <v>227</v>
      </c>
      <c r="D149" s="145" t="s">
        <v>112</v>
      </c>
      <c r="E149" s="151">
        <v>8</v>
      </c>
      <c r="F149" s="153"/>
      <c r="G149" s="153"/>
      <c r="H149" s="153">
        <v>0</v>
      </c>
      <c r="I149" s="153">
        <f t="shared" si="24"/>
        <v>0</v>
      </c>
      <c r="J149" s="153">
        <v>271.5</v>
      </c>
      <c r="K149" s="153">
        <f t="shared" si="25"/>
        <v>2172</v>
      </c>
      <c r="L149" s="153">
        <v>21</v>
      </c>
      <c r="M149" s="153">
        <f t="shared" si="26"/>
        <v>0</v>
      </c>
      <c r="N149" s="146">
        <v>0</v>
      </c>
      <c r="O149" s="146">
        <f t="shared" si="27"/>
        <v>0</v>
      </c>
      <c r="P149" s="146">
        <v>0</v>
      </c>
      <c r="Q149" s="146">
        <f t="shared" si="28"/>
        <v>0</v>
      </c>
      <c r="R149" s="146"/>
      <c r="S149" s="146"/>
      <c r="T149" s="147">
        <v>0.49</v>
      </c>
      <c r="U149" s="146">
        <f t="shared" si="29"/>
        <v>3.92</v>
      </c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8" t="s">
        <v>99</v>
      </c>
      <c r="AF149" s="138"/>
      <c r="AG149" s="138"/>
      <c r="AH149" s="138"/>
      <c r="AI149" s="138"/>
      <c r="AJ149" s="138"/>
      <c r="AK149" s="138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</row>
    <row r="150" spans="1:60" outlineLevel="1" x14ac:dyDescent="0.25">
      <c r="A150" s="139">
        <v>139</v>
      </c>
      <c r="B150" s="139" t="s">
        <v>228</v>
      </c>
      <c r="C150" s="169" t="s">
        <v>229</v>
      </c>
      <c r="D150" s="145" t="s">
        <v>112</v>
      </c>
      <c r="E150" s="151">
        <v>8</v>
      </c>
      <c r="F150" s="153"/>
      <c r="G150" s="153"/>
      <c r="H150" s="153">
        <v>0</v>
      </c>
      <c r="I150" s="153">
        <f t="shared" si="24"/>
        <v>0</v>
      </c>
      <c r="J150" s="153">
        <v>25</v>
      </c>
      <c r="K150" s="153">
        <f t="shared" si="25"/>
        <v>200</v>
      </c>
      <c r="L150" s="153">
        <v>21</v>
      </c>
      <c r="M150" s="153">
        <f t="shared" si="26"/>
        <v>0</v>
      </c>
      <c r="N150" s="146">
        <v>0</v>
      </c>
      <c r="O150" s="146">
        <f t="shared" si="27"/>
        <v>0</v>
      </c>
      <c r="P150" s="146">
        <v>0</v>
      </c>
      <c r="Q150" s="146">
        <f t="shared" si="28"/>
        <v>0</v>
      </c>
      <c r="R150" s="146"/>
      <c r="S150" s="146"/>
      <c r="T150" s="147">
        <v>0</v>
      </c>
      <c r="U150" s="146">
        <f t="shared" si="29"/>
        <v>0</v>
      </c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8" t="s">
        <v>99</v>
      </c>
      <c r="AF150" s="138"/>
      <c r="AG150" s="138"/>
      <c r="AH150" s="138"/>
      <c r="AI150" s="138"/>
      <c r="AJ150" s="138"/>
      <c r="AK150" s="138"/>
      <c r="AL150" s="138"/>
      <c r="AM150" s="138"/>
      <c r="AN150" s="138"/>
      <c r="AO150" s="138"/>
      <c r="AP150" s="138"/>
      <c r="AQ150" s="138"/>
      <c r="AR150" s="138"/>
      <c r="AS150" s="138"/>
      <c r="AT150" s="138"/>
      <c r="AU150" s="138"/>
      <c r="AV150" s="138"/>
      <c r="AW150" s="138"/>
      <c r="AX150" s="138"/>
      <c r="AY150" s="138"/>
      <c r="AZ150" s="138"/>
      <c r="BA150" s="138"/>
      <c r="BB150" s="138"/>
      <c r="BC150" s="138"/>
      <c r="BD150" s="138"/>
      <c r="BE150" s="138"/>
      <c r="BF150" s="138"/>
      <c r="BG150" s="138"/>
      <c r="BH150" s="138"/>
    </row>
    <row r="151" spans="1:60" outlineLevel="1" x14ac:dyDescent="0.25">
      <c r="A151" s="139">
        <v>140</v>
      </c>
      <c r="B151" s="139" t="s">
        <v>230</v>
      </c>
      <c r="C151" s="169" t="s">
        <v>231</v>
      </c>
      <c r="D151" s="145" t="s">
        <v>112</v>
      </c>
      <c r="E151" s="151">
        <v>8</v>
      </c>
      <c r="F151" s="153"/>
      <c r="G151" s="153"/>
      <c r="H151" s="153">
        <v>0</v>
      </c>
      <c r="I151" s="153">
        <f t="shared" si="24"/>
        <v>0</v>
      </c>
      <c r="J151" s="153">
        <v>383.5</v>
      </c>
      <c r="K151" s="153">
        <f t="shared" si="25"/>
        <v>3068</v>
      </c>
      <c r="L151" s="153">
        <v>21</v>
      </c>
      <c r="M151" s="153">
        <f t="shared" si="26"/>
        <v>0</v>
      </c>
      <c r="N151" s="146">
        <v>0</v>
      </c>
      <c r="O151" s="146">
        <f t="shared" si="27"/>
        <v>0</v>
      </c>
      <c r="P151" s="146">
        <v>0</v>
      </c>
      <c r="Q151" s="146">
        <f t="shared" si="28"/>
        <v>0</v>
      </c>
      <c r="R151" s="146"/>
      <c r="S151" s="146"/>
      <c r="T151" s="147">
        <v>0.94199999999999995</v>
      </c>
      <c r="U151" s="146">
        <f t="shared" si="29"/>
        <v>7.54</v>
      </c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8" t="s">
        <v>99</v>
      </c>
      <c r="AF151" s="138"/>
      <c r="AG151" s="138"/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</row>
    <row r="152" spans="1:60" outlineLevel="1" x14ac:dyDescent="0.25">
      <c r="A152" s="139">
        <v>141</v>
      </c>
      <c r="B152" s="139" t="s">
        <v>232</v>
      </c>
      <c r="C152" s="169" t="s">
        <v>233</v>
      </c>
      <c r="D152" s="145" t="s">
        <v>112</v>
      </c>
      <c r="E152" s="151">
        <v>8</v>
      </c>
      <c r="F152" s="153"/>
      <c r="G152" s="153"/>
      <c r="H152" s="153">
        <v>0</v>
      </c>
      <c r="I152" s="153">
        <f t="shared" si="24"/>
        <v>0</v>
      </c>
      <c r="J152" s="153">
        <v>42.7</v>
      </c>
      <c r="K152" s="153">
        <f t="shared" si="25"/>
        <v>341.6</v>
      </c>
      <c r="L152" s="153">
        <v>21</v>
      </c>
      <c r="M152" s="153">
        <f t="shared" si="26"/>
        <v>0</v>
      </c>
      <c r="N152" s="146">
        <v>0</v>
      </c>
      <c r="O152" s="146">
        <f t="shared" si="27"/>
        <v>0</v>
      </c>
      <c r="P152" s="146">
        <v>0</v>
      </c>
      <c r="Q152" s="146">
        <f t="shared" si="28"/>
        <v>0</v>
      </c>
      <c r="R152" s="146"/>
      <c r="S152" s="146"/>
      <c r="T152" s="147">
        <v>0.105</v>
      </c>
      <c r="U152" s="146">
        <f t="shared" si="29"/>
        <v>0.84</v>
      </c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8" t="s">
        <v>99</v>
      </c>
      <c r="AF152" s="138"/>
      <c r="AG152" s="138"/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  <c r="AX152" s="138"/>
      <c r="AY152" s="138"/>
      <c r="AZ152" s="138"/>
      <c r="BA152" s="138"/>
      <c r="BB152" s="138"/>
      <c r="BC152" s="138"/>
      <c r="BD152" s="138"/>
      <c r="BE152" s="138"/>
      <c r="BF152" s="138"/>
      <c r="BG152" s="138"/>
      <c r="BH152" s="138"/>
    </row>
    <row r="153" spans="1:60" outlineLevel="1" x14ac:dyDescent="0.25">
      <c r="A153" s="139">
        <v>142</v>
      </c>
      <c r="B153" s="139" t="s">
        <v>234</v>
      </c>
      <c r="C153" s="169" t="s">
        <v>235</v>
      </c>
      <c r="D153" s="145" t="s">
        <v>112</v>
      </c>
      <c r="E153" s="151">
        <v>8</v>
      </c>
      <c r="F153" s="153"/>
      <c r="G153" s="153"/>
      <c r="H153" s="153">
        <v>0</v>
      </c>
      <c r="I153" s="153">
        <f t="shared" si="24"/>
        <v>0</v>
      </c>
      <c r="J153" s="153">
        <v>1725</v>
      </c>
      <c r="K153" s="153">
        <f t="shared" si="25"/>
        <v>13800</v>
      </c>
      <c r="L153" s="153">
        <v>21</v>
      </c>
      <c r="M153" s="153">
        <f t="shared" si="26"/>
        <v>0</v>
      </c>
      <c r="N153" s="146">
        <v>0</v>
      </c>
      <c r="O153" s="146">
        <f t="shared" si="27"/>
        <v>0</v>
      </c>
      <c r="P153" s="146">
        <v>0</v>
      </c>
      <c r="Q153" s="146">
        <f t="shared" si="28"/>
        <v>0</v>
      </c>
      <c r="R153" s="146"/>
      <c r="S153" s="146"/>
      <c r="T153" s="147">
        <v>0</v>
      </c>
      <c r="U153" s="146">
        <f t="shared" si="29"/>
        <v>0</v>
      </c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8" t="s">
        <v>99</v>
      </c>
      <c r="AF153" s="138"/>
      <c r="AG153" s="138"/>
      <c r="AH153" s="138"/>
      <c r="AI153" s="138"/>
      <c r="AJ153" s="138"/>
      <c r="AK153" s="138"/>
      <c r="AL153" s="138"/>
      <c r="AM153" s="138"/>
      <c r="AN153" s="138"/>
      <c r="AO153" s="138"/>
      <c r="AP153" s="138"/>
      <c r="AQ153" s="138"/>
      <c r="AR153" s="138"/>
      <c r="AS153" s="138"/>
      <c r="AT153" s="138"/>
      <c r="AU153" s="138"/>
      <c r="AV153" s="138"/>
      <c r="AW153" s="138"/>
      <c r="AX153" s="138"/>
      <c r="AY153" s="138"/>
      <c r="AZ153" s="138"/>
      <c r="BA153" s="138"/>
      <c r="BB153" s="138"/>
      <c r="BC153" s="138"/>
      <c r="BD153" s="138"/>
      <c r="BE153" s="138"/>
      <c r="BF153" s="138"/>
      <c r="BG153" s="138"/>
      <c r="BH153" s="138"/>
    </row>
    <row r="154" spans="1:60" x14ac:dyDescent="0.25">
      <c r="A154" s="140" t="s">
        <v>94</v>
      </c>
      <c r="B154" s="140" t="s">
        <v>65</v>
      </c>
      <c r="C154" s="170" t="s">
        <v>66</v>
      </c>
      <c r="D154" s="148"/>
      <c r="E154" s="152"/>
      <c r="F154" s="154"/>
      <c r="G154" s="154"/>
      <c r="H154" s="154"/>
      <c r="I154" s="154">
        <f>SUM(I155:I198)</f>
        <v>330087.35000000003</v>
      </c>
      <c r="J154" s="154"/>
      <c r="K154" s="154">
        <f>SUM(K155:K198)</f>
        <v>124422.10000000002</v>
      </c>
      <c r="L154" s="154"/>
      <c r="M154" s="154">
        <f>SUM(M155:M198)</f>
        <v>0</v>
      </c>
      <c r="N154" s="149"/>
      <c r="O154" s="149">
        <f>SUM(O155:O198)</f>
        <v>1.3717899999999998</v>
      </c>
      <c r="P154" s="149"/>
      <c r="Q154" s="149">
        <f>SUM(Q155:Q198)</f>
        <v>2.3352500000000003</v>
      </c>
      <c r="R154" s="149"/>
      <c r="S154" s="149"/>
      <c r="T154" s="150"/>
      <c r="U154" s="149">
        <f>SUM(U155:U198)</f>
        <v>166.79</v>
      </c>
      <c r="AE154" t="s">
        <v>95</v>
      </c>
    </row>
    <row r="155" spans="1:60" outlineLevel="1" x14ac:dyDescent="0.25">
      <c r="A155" s="139">
        <v>143</v>
      </c>
      <c r="B155" s="139" t="s">
        <v>540</v>
      </c>
      <c r="C155" s="169" t="s">
        <v>541</v>
      </c>
      <c r="D155" s="145" t="s">
        <v>102</v>
      </c>
      <c r="E155" s="151">
        <v>5</v>
      </c>
      <c r="F155" s="153"/>
      <c r="G155" s="153"/>
      <c r="H155" s="153">
        <v>2236</v>
      </c>
      <c r="I155" s="153">
        <f t="shared" ref="I155:I198" si="30">ROUND(E155*H155,2)</f>
        <v>11180</v>
      </c>
      <c r="J155" s="153">
        <v>433.27</v>
      </c>
      <c r="K155" s="153">
        <f t="shared" ref="K155:K198" si="31">ROUND(E155*J155,2)</f>
        <v>2166.35</v>
      </c>
      <c r="L155" s="153">
        <v>21</v>
      </c>
      <c r="M155" s="153">
        <f t="shared" ref="M155:M198" si="32">G155*(1+L155/100)</f>
        <v>0</v>
      </c>
      <c r="N155" s="146">
        <v>8.5800000000000008E-3</v>
      </c>
      <c r="O155" s="146">
        <f t="shared" ref="O155:O198" si="33">ROUND(E155*N155,5)</f>
        <v>4.2900000000000001E-2</v>
      </c>
      <c r="P155" s="146">
        <v>0</v>
      </c>
      <c r="Q155" s="146">
        <f t="shared" ref="Q155:Q198" si="34">ROUND(E155*P155,5)</f>
        <v>0</v>
      </c>
      <c r="R155" s="146"/>
      <c r="S155" s="146"/>
      <c r="T155" s="147">
        <v>0.91300000000000003</v>
      </c>
      <c r="U155" s="146">
        <f t="shared" ref="U155:U198" si="35">ROUND(E155*T155,2)</f>
        <v>4.57</v>
      </c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8" t="s">
        <v>99</v>
      </c>
      <c r="AF155" s="138"/>
      <c r="AG155" s="138"/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</row>
    <row r="156" spans="1:60" outlineLevel="1" x14ac:dyDescent="0.25">
      <c r="A156" s="139">
        <v>144</v>
      </c>
      <c r="B156" s="139" t="s">
        <v>542</v>
      </c>
      <c r="C156" s="169" t="s">
        <v>543</v>
      </c>
      <c r="D156" s="145" t="s">
        <v>102</v>
      </c>
      <c r="E156" s="151">
        <v>4</v>
      </c>
      <c r="F156" s="153"/>
      <c r="G156" s="153"/>
      <c r="H156" s="153">
        <v>2738</v>
      </c>
      <c r="I156" s="153">
        <f t="shared" si="30"/>
        <v>10952</v>
      </c>
      <c r="J156" s="153">
        <v>433.27</v>
      </c>
      <c r="K156" s="153">
        <f t="shared" si="31"/>
        <v>1733.08</v>
      </c>
      <c r="L156" s="153">
        <v>21</v>
      </c>
      <c r="M156" s="153">
        <f t="shared" si="32"/>
        <v>0</v>
      </c>
      <c r="N156" s="146">
        <v>1.021E-2</v>
      </c>
      <c r="O156" s="146">
        <f t="shared" si="33"/>
        <v>4.0840000000000001E-2</v>
      </c>
      <c r="P156" s="146">
        <v>0</v>
      </c>
      <c r="Q156" s="146">
        <f t="shared" si="34"/>
        <v>0</v>
      </c>
      <c r="R156" s="146"/>
      <c r="S156" s="146"/>
      <c r="T156" s="147">
        <v>0.91300000000000003</v>
      </c>
      <c r="U156" s="146">
        <f t="shared" si="35"/>
        <v>3.65</v>
      </c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8" t="s">
        <v>99</v>
      </c>
      <c r="AF156" s="138"/>
      <c r="AG156" s="138"/>
      <c r="AH156" s="138"/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</row>
    <row r="157" spans="1:60" outlineLevel="1" x14ac:dyDescent="0.25">
      <c r="A157" s="139">
        <v>145</v>
      </c>
      <c r="B157" s="139" t="s">
        <v>544</v>
      </c>
      <c r="C157" s="169" t="s">
        <v>545</v>
      </c>
      <c r="D157" s="145" t="s">
        <v>102</v>
      </c>
      <c r="E157" s="151">
        <v>3</v>
      </c>
      <c r="F157" s="153"/>
      <c r="G157" s="153"/>
      <c r="H157" s="153">
        <v>2997</v>
      </c>
      <c r="I157" s="153">
        <f t="shared" si="30"/>
        <v>8991</v>
      </c>
      <c r="J157" s="153">
        <v>433.27</v>
      </c>
      <c r="K157" s="153">
        <f t="shared" si="31"/>
        <v>1299.81</v>
      </c>
      <c r="L157" s="153">
        <v>21</v>
      </c>
      <c r="M157" s="153">
        <f t="shared" si="32"/>
        <v>0</v>
      </c>
      <c r="N157" s="146">
        <v>1.2760000000000001E-2</v>
      </c>
      <c r="O157" s="146">
        <f t="shared" si="33"/>
        <v>3.8280000000000002E-2</v>
      </c>
      <c r="P157" s="146">
        <v>0</v>
      </c>
      <c r="Q157" s="146">
        <f t="shared" si="34"/>
        <v>0</v>
      </c>
      <c r="R157" s="146"/>
      <c r="S157" s="146"/>
      <c r="T157" s="147">
        <v>0.91300000000000003</v>
      </c>
      <c r="U157" s="146">
        <f t="shared" si="35"/>
        <v>2.74</v>
      </c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8" t="s">
        <v>99</v>
      </c>
      <c r="AF157" s="138"/>
      <c r="AG157" s="138"/>
      <c r="AH157" s="138"/>
      <c r="AI157" s="138"/>
      <c r="AJ157" s="138"/>
      <c r="AK157" s="138"/>
      <c r="AL157" s="138"/>
      <c r="AM157" s="138"/>
      <c r="AN157" s="138"/>
      <c r="AO157" s="138"/>
      <c r="AP157" s="138"/>
      <c r="AQ157" s="138"/>
      <c r="AR157" s="138"/>
      <c r="AS157" s="138"/>
      <c r="AT157" s="138"/>
      <c r="AU157" s="138"/>
      <c r="AV157" s="138"/>
      <c r="AW157" s="138"/>
      <c r="AX157" s="138"/>
      <c r="AY157" s="138"/>
      <c r="AZ157" s="138"/>
      <c r="BA157" s="138"/>
      <c r="BB157" s="138"/>
      <c r="BC157" s="138"/>
      <c r="BD157" s="138"/>
      <c r="BE157" s="138"/>
      <c r="BF157" s="138"/>
      <c r="BG157" s="138"/>
      <c r="BH157" s="138"/>
    </row>
    <row r="158" spans="1:60" outlineLevel="1" x14ac:dyDescent="0.25">
      <c r="A158" s="139">
        <v>146</v>
      </c>
      <c r="B158" s="139" t="s">
        <v>546</v>
      </c>
      <c r="C158" s="169" t="s">
        <v>547</v>
      </c>
      <c r="D158" s="145" t="s">
        <v>102</v>
      </c>
      <c r="E158" s="151">
        <v>1</v>
      </c>
      <c r="F158" s="153"/>
      <c r="G158" s="153"/>
      <c r="H158" s="153">
        <v>2928</v>
      </c>
      <c r="I158" s="153">
        <f t="shared" si="30"/>
        <v>2928</v>
      </c>
      <c r="J158" s="153">
        <v>433.27</v>
      </c>
      <c r="K158" s="153">
        <f t="shared" si="31"/>
        <v>433.27</v>
      </c>
      <c r="L158" s="153">
        <v>21</v>
      </c>
      <c r="M158" s="153">
        <f t="shared" si="32"/>
        <v>0</v>
      </c>
      <c r="N158" s="146">
        <v>1.2319999999999999E-2</v>
      </c>
      <c r="O158" s="146">
        <f t="shared" si="33"/>
        <v>1.2319999999999999E-2</v>
      </c>
      <c r="P158" s="146">
        <v>0</v>
      </c>
      <c r="Q158" s="146">
        <f t="shared" si="34"/>
        <v>0</v>
      </c>
      <c r="R158" s="146"/>
      <c r="S158" s="146"/>
      <c r="T158" s="147">
        <v>0.91300000000000003</v>
      </c>
      <c r="U158" s="146">
        <f t="shared" si="35"/>
        <v>0.91</v>
      </c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8" t="s">
        <v>99</v>
      </c>
      <c r="AF158" s="138"/>
      <c r="AG158" s="138"/>
      <c r="AH158" s="138"/>
      <c r="AI158" s="138"/>
      <c r="AJ158" s="138"/>
      <c r="AK158" s="138"/>
      <c r="AL158" s="138"/>
      <c r="AM158" s="138"/>
      <c r="AN158" s="138"/>
      <c r="AO158" s="138"/>
      <c r="AP158" s="138"/>
      <c r="AQ158" s="138"/>
      <c r="AR158" s="138"/>
      <c r="AS158" s="138"/>
      <c r="AT158" s="138"/>
      <c r="AU158" s="138"/>
      <c r="AV158" s="138"/>
      <c r="AW158" s="138"/>
      <c r="AX158" s="138"/>
      <c r="AY158" s="138"/>
      <c r="AZ158" s="138"/>
      <c r="BA158" s="138"/>
      <c r="BB158" s="138"/>
      <c r="BC158" s="138"/>
      <c r="BD158" s="138"/>
      <c r="BE158" s="138"/>
      <c r="BF158" s="138"/>
      <c r="BG158" s="138"/>
      <c r="BH158" s="138"/>
    </row>
    <row r="159" spans="1:60" outlineLevel="1" x14ac:dyDescent="0.25">
      <c r="A159" s="139">
        <v>147</v>
      </c>
      <c r="B159" s="139" t="s">
        <v>548</v>
      </c>
      <c r="C159" s="169" t="s">
        <v>549</v>
      </c>
      <c r="D159" s="145" t="s">
        <v>102</v>
      </c>
      <c r="E159" s="151">
        <v>3</v>
      </c>
      <c r="F159" s="153"/>
      <c r="G159" s="153"/>
      <c r="H159" s="153">
        <v>3243</v>
      </c>
      <c r="I159" s="153">
        <f t="shared" si="30"/>
        <v>9729</v>
      </c>
      <c r="J159" s="153">
        <v>433.27</v>
      </c>
      <c r="K159" s="153">
        <f t="shared" si="31"/>
        <v>1299.81</v>
      </c>
      <c r="L159" s="153">
        <v>21</v>
      </c>
      <c r="M159" s="153">
        <f t="shared" si="32"/>
        <v>0</v>
      </c>
      <c r="N159" s="146">
        <v>1.516E-2</v>
      </c>
      <c r="O159" s="146">
        <f t="shared" si="33"/>
        <v>4.548E-2</v>
      </c>
      <c r="P159" s="146">
        <v>0</v>
      </c>
      <c r="Q159" s="146">
        <f t="shared" si="34"/>
        <v>0</v>
      </c>
      <c r="R159" s="146"/>
      <c r="S159" s="146"/>
      <c r="T159" s="147">
        <v>0.91300000000000003</v>
      </c>
      <c r="U159" s="146">
        <f t="shared" si="35"/>
        <v>2.74</v>
      </c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8" t="s">
        <v>99</v>
      </c>
      <c r="AF159" s="138"/>
      <c r="AG159" s="138"/>
      <c r="AH159" s="138"/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</row>
    <row r="160" spans="1:60" outlineLevel="1" x14ac:dyDescent="0.25">
      <c r="A160" s="139">
        <v>148</v>
      </c>
      <c r="B160" s="139" t="s">
        <v>550</v>
      </c>
      <c r="C160" s="169" t="s">
        <v>551</v>
      </c>
      <c r="D160" s="145" t="s">
        <v>102</v>
      </c>
      <c r="E160" s="151">
        <v>7</v>
      </c>
      <c r="F160" s="153"/>
      <c r="G160" s="153"/>
      <c r="H160" s="153">
        <v>3881</v>
      </c>
      <c r="I160" s="153">
        <f t="shared" si="30"/>
        <v>27167</v>
      </c>
      <c r="J160" s="153">
        <v>441.52999999999975</v>
      </c>
      <c r="K160" s="153">
        <f t="shared" si="31"/>
        <v>3090.71</v>
      </c>
      <c r="L160" s="153">
        <v>21</v>
      </c>
      <c r="M160" s="153">
        <f t="shared" si="32"/>
        <v>0</v>
      </c>
      <c r="N160" s="146">
        <v>2.1229999999999999E-2</v>
      </c>
      <c r="O160" s="146">
        <f t="shared" si="33"/>
        <v>0.14860999999999999</v>
      </c>
      <c r="P160" s="146">
        <v>0</v>
      </c>
      <c r="Q160" s="146">
        <f t="shared" si="34"/>
        <v>0</v>
      </c>
      <c r="R160" s="146"/>
      <c r="S160" s="146"/>
      <c r="T160" s="147">
        <v>0.92900000000000005</v>
      </c>
      <c r="U160" s="146">
        <f t="shared" si="35"/>
        <v>6.5</v>
      </c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8" t="s">
        <v>99</v>
      </c>
      <c r="AF160" s="138"/>
      <c r="AG160" s="138"/>
      <c r="AH160" s="138"/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</row>
    <row r="161" spans="1:60" outlineLevel="1" x14ac:dyDescent="0.25">
      <c r="A161" s="139">
        <v>149</v>
      </c>
      <c r="B161" s="139" t="s">
        <v>552</v>
      </c>
      <c r="C161" s="169" t="s">
        <v>553</v>
      </c>
      <c r="D161" s="145" t="s">
        <v>102</v>
      </c>
      <c r="E161" s="151">
        <v>1</v>
      </c>
      <c r="F161" s="153"/>
      <c r="G161" s="153"/>
      <c r="H161" s="153">
        <v>4835</v>
      </c>
      <c r="I161" s="153">
        <f t="shared" si="30"/>
        <v>4835</v>
      </c>
      <c r="J161" s="153">
        <v>453.9399999999996</v>
      </c>
      <c r="K161" s="153">
        <f t="shared" si="31"/>
        <v>453.94</v>
      </c>
      <c r="L161" s="153">
        <v>21</v>
      </c>
      <c r="M161" s="153">
        <f t="shared" si="32"/>
        <v>0</v>
      </c>
      <c r="N161" s="146">
        <v>3.0329999999999999E-2</v>
      </c>
      <c r="O161" s="146">
        <f t="shared" si="33"/>
        <v>3.0329999999999999E-2</v>
      </c>
      <c r="P161" s="146">
        <v>0</v>
      </c>
      <c r="Q161" s="146">
        <f t="shared" si="34"/>
        <v>0</v>
      </c>
      <c r="R161" s="146"/>
      <c r="S161" s="146"/>
      <c r="T161" s="147">
        <v>0.95299999999999996</v>
      </c>
      <c r="U161" s="146">
        <f t="shared" si="35"/>
        <v>0.95</v>
      </c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8" t="s">
        <v>99</v>
      </c>
      <c r="AF161" s="138"/>
      <c r="AG161" s="138"/>
      <c r="AH161" s="138"/>
      <c r="AI161" s="138"/>
      <c r="AJ161" s="138"/>
      <c r="AK161" s="138"/>
      <c r="AL161" s="138"/>
      <c r="AM161" s="138"/>
      <c r="AN161" s="138"/>
      <c r="AO161" s="138"/>
      <c r="AP161" s="138"/>
      <c r="AQ161" s="138"/>
      <c r="AR161" s="138"/>
      <c r="AS161" s="138"/>
      <c r="AT161" s="138"/>
      <c r="AU161" s="138"/>
      <c r="AV161" s="138"/>
      <c r="AW161" s="138"/>
      <c r="AX161" s="138"/>
      <c r="AY161" s="138"/>
      <c r="AZ161" s="138"/>
      <c r="BA161" s="138"/>
      <c r="BB161" s="138"/>
      <c r="BC161" s="138"/>
      <c r="BD161" s="138"/>
      <c r="BE161" s="138"/>
      <c r="BF161" s="138"/>
      <c r="BG161" s="138"/>
      <c r="BH161" s="138"/>
    </row>
    <row r="162" spans="1:60" outlineLevel="1" x14ac:dyDescent="0.25">
      <c r="A162" s="139">
        <v>150</v>
      </c>
      <c r="B162" s="139" t="s">
        <v>554</v>
      </c>
      <c r="C162" s="169" t="s">
        <v>555</v>
      </c>
      <c r="D162" s="145" t="s">
        <v>102</v>
      </c>
      <c r="E162" s="151">
        <v>2</v>
      </c>
      <c r="F162" s="153"/>
      <c r="G162" s="153"/>
      <c r="H162" s="153">
        <v>5153</v>
      </c>
      <c r="I162" s="153">
        <f t="shared" si="30"/>
        <v>10306</v>
      </c>
      <c r="J162" s="153">
        <v>478.23999999999978</v>
      </c>
      <c r="K162" s="153">
        <f t="shared" si="31"/>
        <v>956.48</v>
      </c>
      <c r="L162" s="153">
        <v>21</v>
      </c>
      <c r="M162" s="153">
        <f t="shared" si="32"/>
        <v>0</v>
      </c>
      <c r="N162" s="146">
        <v>3.6389999999999999E-2</v>
      </c>
      <c r="O162" s="146">
        <f t="shared" si="33"/>
        <v>7.2779999999999997E-2</v>
      </c>
      <c r="P162" s="146">
        <v>0</v>
      </c>
      <c r="Q162" s="146">
        <f t="shared" si="34"/>
        <v>0</v>
      </c>
      <c r="R162" s="146"/>
      <c r="S162" s="146"/>
      <c r="T162" s="147">
        <v>1</v>
      </c>
      <c r="U162" s="146">
        <f t="shared" si="35"/>
        <v>2</v>
      </c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8" t="s">
        <v>99</v>
      </c>
      <c r="AF162" s="138"/>
      <c r="AG162" s="138"/>
      <c r="AH162" s="138"/>
      <c r="AI162" s="138"/>
      <c r="AJ162" s="138"/>
      <c r="AK162" s="138"/>
      <c r="AL162" s="138"/>
      <c r="AM162" s="138"/>
      <c r="AN162" s="138"/>
      <c r="AO162" s="138"/>
      <c r="AP162" s="138"/>
      <c r="AQ162" s="138"/>
      <c r="AR162" s="138"/>
      <c r="AS162" s="138"/>
      <c r="AT162" s="138"/>
      <c r="AU162" s="138"/>
      <c r="AV162" s="138"/>
      <c r="AW162" s="138"/>
      <c r="AX162" s="138"/>
      <c r="AY162" s="138"/>
      <c r="AZ162" s="138"/>
      <c r="BA162" s="138"/>
      <c r="BB162" s="138"/>
      <c r="BC162" s="138"/>
      <c r="BD162" s="138"/>
      <c r="BE162" s="138"/>
      <c r="BF162" s="138"/>
      <c r="BG162" s="138"/>
      <c r="BH162" s="138"/>
    </row>
    <row r="163" spans="1:60" outlineLevel="1" x14ac:dyDescent="0.25">
      <c r="A163" s="139">
        <v>151</v>
      </c>
      <c r="B163" s="139" t="s">
        <v>471</v>
      </c>
      <c r="C163" s="169" t="s">
        <v>472</v>
      </c>
      <c r="D163" s="145" t="s">
        <v>102</v>
      </c>
      <c r="E163" s="151">
        <v>9</v>
      </c>
      <c r="F163" s="153"/>
      <c r="G163" s="153"/>
      <c r="H163" s="153">
        <v>4198</v>
      </c>
      <c r="I163" s="153">
        <f t="shared" si="30"/>
        <v>37782</v>
      </c>
      <c r="J163" s="153">
        <v>449.8100000000004</v>
      </c>
      <c r="K163" s="153">
        <f t="shared" si="31"/>
        <v>4048.29</v>
      </c>
      <c r="L163" s="153">
        <v>21</v>
      </c>
      <c r="M163" s="153">
        <f t="shared" si="32"/>
        <v>0</v>
      </c>
      <c r="N163" s="146">
        <v>2.426E-2</v>
      </c>
      <c r="O163" s="146">
        <f t="shared" si="33"/>
        <v>0.21834000000000001</v>
      </c>
      <c r="P163" s="146">
        <v>0</v>
      </c>
      <c r="Q163" s="146">
        <f t="shared" si="34"/>
        <v>0</v>
      </c>
      <c r="R163" s="146"/>
      <c r="S163" s="146"/>
      <c r="T163" s="147">
        <v>0.94499999999999995</v>
      </c>
      <c r="U163" s="146">
        <f t="shared" si="35"/>
        <v>8.51</v>
      </c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8" t="s">
        <v>99</v>
      </c>
      <c r="AF163" s="138"/>
      <c r="AG163" s="138"/>
      <c r="AH163" s="138"/>
      <c r="AI163" s="138"/>
      <c r="AJ163" s="138"/>
      <c r="AK163" s="138"/>
      <c r="AL163" s="138"/>
      <c r="AM163" s="138"/>
      <c r="AN163" s="138"/>
      <c r="AO163" s="138"/>
      <c r="AP163" s="138"/>
      <c r="AQ163" s="138"/>
      <c r="AR163" s="138"/>
      <c r="AS163" s="138"/>
      <c r="AT163" s="138"/>
      <c r="AU163" s="138"/>
      <c r="AV163" s="138"/>
      <c r="AW163" s="138"/>
      <c r="AX163" s="138"/>
      <c r="AY163" s="138"/>
      <c r="AZ163" s="138"/>
      <c r="BA163" s="138"/>
      <c r="BB163" s="138"/>
      <c r="BC163" s="138"/>
      <c r="BD163" s="138"/>
      <c r="BE163" s="138"/>
      <c r="BF163" s="138"/>
      <c r="BG163" s="138"/>
      <c r="BH163" s="138"/>
    </row>
    <row r="164" spans="1:60" outlineLevel="1" x14ac:dyDescent="0.25">
      <c r="A164" s="139">
        <v>152</v>
      </c>
      <c r="B164" s="139" t="s">
        <v>473</v>
      </c>
      <c r="C164" s="169" t="s">
        <v>474</v>
      </c>
      <c r="D164" s="145" t="s">
        <v>102</v>
      </c>
      <c r="E164" s="151">
        <v>3</v>
      </c>
      <c r="F164" s="153"/>
      <c r="G164" s="153"/>
      <c r="H164" s="153">
        <v>4520</v>
      </c>
      <c r="I164" s="153">
        <f t="shared" si="30"/>
        <v>13560</v>
      </c>
      <c r="J164" s="153">
        <v>449.8100000000004</v>
      </c>
      <c r="K164" s="153">
        <f t="shared" si="31"/>
        <v>1349.43</v>
      </c>
      <c r="L164" s="153">
        <v>21</v>
      </c>
      <c r="M164" s="153">
        <f t="shared" si="32"/>
        <v>0</v>
      </c>
      <c r="N164" s="146">
        <v>2.7289999999999998E-2</v>
      </c>
      <c r="O164" s="146">
        <f t="shared" si="33"/>
        <v>8.1869999999999998E-2</v>
      </c>
      <c r="P164" s="146">
        <v>0</v>
      </c>
      <c r="Q164" s="146">
        <f t="shared" si="34"/>
        <v>0</v>
      </c>
      <c r="R164" s="146"/>
      <c r="S164" s="146"/>
      <c r="T164" s="147">
        <v>0.94499999999999995</v>
      </c>
      <c r="U164" s="146">
        <f t="shared" si="35"/>
        <v>2.84</v>
      </c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8" t="s">
        <v>99</v>
      </c>
      <c r="AF164" s="138"/>
      <c r="AG164" s="138"/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</row>
    <row r="165" spans="1:60" outlineLevel="1" x14ac:dyDescent="0.25">
      <c r="A165" s="139">
        <v>153</v>
      </c>
      <c r="B165" s="139" t="s">
        <v>556</v>
      </c>
      <c r="C165" s="169" t="s">
        <v>557</v>
      </c>
      <c r="D165" s="145" t="s">
        <v>102</v>
      </c>
      <c r="E165" s="151">
        <v>1</v>
      </c>
      <c r="F165" s="153"/>
      <c r="G165" s="153"/>
      <c r="H165" s="153">
        <v>5474</v>
      </c>
      <c r="I165" s="153">
        <f t="shared" si="30"/>
        <v>5474</v>
      </c>
      <c r="J165" s="153">
        <v>482.36999999999989</v>
      </c>
      <c r="K165" s="153">
        <f t="shared" si="31"/>
        <v>482.37</v>
      </c>
      <c r="L165" s="153">
        <v>21</v>
      </c>
      <c r="M165" s="153">
        <f t="shared" si="32"/>
        <v>0</v>
      </c>
      <c r="N165" s="146">
        <v>4.2459999999999998E-2</v>
      </c>
      <c r="O165" s="146">
        <f t="shared" si="33"/>
        <v>4.2459999999999998E-2</v>
      </c>
      <c r="P165" s="146">
        <v>0</v>
      </c>
      <c r="Q165" s="146">
        <f t="shared" si="34"/>
        <v>0</v>
      </c>
      <c r="R165" s="146"/>
      <c r="S165" s="146"/>
      <c r="T165" s="147">
        <v>1.008</v>
      </c>
      <c r="U165" s="146">
        <f t="shared" si="35"/>
        <v>1.01</v>
      </c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8" t="s">
        <v>99</v>
      </c>
      <c r="AF165" s="138"/>
      <c r="AG165" s="138"/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38"/>
      <c r="AW165" s="138"/>
      <c r="AX165" s="138"/>
      <c r="AY165" s="138"/>
      <c r="AZ165" s="138"/>
      <c r="BA165" s="138"/>
      <c r="BB165" s="138"/>
      <c r="BC165" s="138"/>
      <c r="BD165" s="138"/>
      <c r="BE165" s="138"/>
      <c r="BF165" s="138"/>
      <c r="BG165" s="138"/>
      <c r="BH165" s="138"/>
    </row>
    <row r="166" spans="1:60" outlineLevel="1" x14ac:dyDescent="0.25">
      <c r="A166" s="139">
        <v>154</v>
      </c>
      <c r="B166" s="139" t="s">
        <v>477</v>
      </c>
      <c r="C166" s="169" t="s">
        <v>478</v>
      </c>
      <c r="D166" s="145" t="s">
        <v>102</v>
      </c>
      <c r="E166" s="151">
        <v>1</v>
      </c>
      <c r="F166" s="153"/>
      <c r="G166" s="153"/>
      <c r="H166" s="153">
        <v>6248</v>
      </c>
      <c r="I166" s="153">
        <f t="shared" si="30"/>
        <v>6248</v>
      </c>
      <c r="J166" s="153">
        <v>497.35999999999967</v>
      </c>
      <c r="K166" s="153">
        <f t="shared" si="31"/>
        <v>497.36</v>
      </c>
      <c r="L166" s="153">
        <v>21</v>
      </c>
      <c r="M166" s="153">
        <f t="shared" si="32"/>
        <v>0</v>
      </c>
      <c r="N166" s="146">
        <v>3.6769999999999997E-2</v>
      </c>
      <c r="O166" s="146">
        <f t="shared" si="33"/>
        <v>3.6769999999999997E-2</v>
      </c>
      <c r="P166" s="146">
        <v>0</v>
      </c>
      <c r="Q166" s="146">
        <f t="shared" si="34"/>
        <v>0</v>
      </c>
      <c r="R166" s="146"/>
      <c r="S166" s="146"/>
      <c r="T166" s="147">
        <v>1.0369999999999999</v>
      </c>
      <c r="U166" s="146">
        <f t="shared" si="35"/>
        <v>1.04</v>
      </c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8" t="s">
        <v>99</v>
      </c>
      <c r="AF166" s="138"/>
      <c r="AG166" s="138"/>
      <c r="AH166" s="138"/>
      <c r="AI166" s="138"/>
      <c r="AJ166" s="138"/>
      <c r="AK166" s="138"/>
      <c r="AL166" s="138"/>
      <c r="AM166" s="138"/>
      <c r="AN166" s="138"/>
      <c r="AO166" s="138"/>
      <c r="AP166" s="138"/>
      <c r="AQ166" s="138"/>
      <c r="AR166" s="138"/>
      <c r="AS166" s="138"/>
      <c r="AT166" s="138"/>
      <c r="AU166" s="138"/>
      <c r="AV166" s="138"/>
      <c r="AW166" s="138"/>
      <c r="AX166" s="138"/>
      <c r="AY166" s="138"/>
      <c r="AZ166" s="138"/>
      <c r="BA166" s="138"/>
      <c r="BB166" s="138"/>
      <c r="BC166" s="138"/>
      <c r="BD166" s="138"/>
      <c r="BE166" s="138"/>
      <c r="BF166" s="138"/>
      <c r="BG166" s="138"/>
      <c r="BH166" s="138"/>
    </row>
    <row r="167" spans="1:60" outlineLevel="1" x14ac:dyDescent="0.25">
      <c r="A167" s="139">
        <v>155</v>
      </c>
      <c r="B167" s="139" t="s">
        <v>479</v>
      </c>
      <c r="C167" s="169" t="s">
        <v>480</v>
      </c>
      <c r="D167" s="145" t="s">
        <v>102</v>
      </c>
      <c r="E167" s="151">
        <v>3</v>
      </c>
      <c r="F167" s="153"/>
      <c r="G167" s="153"/>
      <c r="H167" s="153">
        <v>6688</v>
      </c>
      <c r="I167" s="153">
        <f t="shared" si="30"/>
        <v>20064</v>
      </c>
      <c r="J167" s="153">
        <v>497.35999999999967</v>
      </c>
      <c r="K167" s="153">
        <f t="shared" si="31"/>
        <v>1492.08</v>
      </c>
      <c r="L167" s="153">
        <v>21</v>
      </c>
      <c r="M167" s="153">
        <f t="shared" si="32"/>
        <v>0</v>
      </c>
      <c r="N167" s="146">
        <v>4.1369999999999997E-2</v>
      </c>
      <c r="O167" s="146">
        <f t="shared" si="33"/>
        <v>0.12411</v>
      </c>
      <c r="P167" s="146">
        <v>0</v>
      </c>
      <c r="Q167" s="146">
        <f t="shared" si="34"/>
        <v>0</v>
      </c>
      <c r="R167" s="146"/>
      <c r="S167" s="146"/>
      <c r="T167" s="147">
        <v>1.0369999999999999</v>
      </c>
      <c r="U167" s="146">
        <f t="shared" si="35"/>
        <v>3.11</v>
      </c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8" t="s">
        <v>99</v>
      </c>
      <c r="AF167" s="138"/>
      <c r="AG167" s="138"/>
      <c r="AH167" s="138"/>
      <c r="AI167" s="138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8"/>
      <c r="AT167" s="138"/>
      <c r="AU167" s="138"/>
      <c r="AV167" s="138"/>
      <c r="AW167" s="138"/>
      <c r="AX167" s="138"/>
      <c r="AY167" s="138"/>
      <c r="AZ167" s="138"/>
      <c r="BA167" s="138"/>
      <c r="BB167" s="138"/>
      <c r="BC167" s="138"/>
      <c r="BD167" s="138"/>
      <c r="BE167" s="138"/>
      <c r="BF167" s="138"/>
      <c r="BG167" s="138"/>
      <c r="BH167" s="138"/>
    </row>
    <row r="168" spans="1:60" outlineLevel="1" x14ac:dyDescent="0.25">
      <c r="A168" s="139">
        <v>156</v>
      </c>
      <c r="B168" s="139" t="s">
        <v>558</v>
      </c>
      <c r="C168" s="169" t="s">
        <v>559</v>
      </c>
      <c r="D168" s="145" t="s">
        <v>102</v>
      </c>
      <c r="E168" s="151">
        <v>4</v>
      </c>
      <c r="F168" s="153"/>
      <c r="G168" s="153"/>
      <c r="H168" s="153">
        <v>7130</v>
      </c>
      <c r="I168" s="153">
        <f t="shared" si="30"/>
        <v>28520</v>
      </c>
      <c r="J168" s="153">
        <v>503.55000000000018</v>
      </c>
      <c r="K168" s="153">
        <f t="shared" si="31"/>
        <v>2014.2</v>
      </c>
      <c r="L168" s="153">
        <v>21</v>
      </c>
      <c r="M168" s="153">
        <f t="shared" si="32"/>
        <v>0</v>
      </c>
      <c r="N168" s="146">
        <v>4.5969999999999997E-2</v>
      </c>
      <c r="O168" s="146">
        <f t="shared" si="33"/>
        <v>0.18387999999999999</v>
      </c>
      <c r="P168" s="146">
        <v>0</v>
      </c>
      <c r="Q168" s="146">
        <f t="shared" si="34"/>
        <v>0</v>
      </c>
      <c r="R168" s="146"/>
      <c r="S168" s="146"/>
      <c r="T168" s="147">
        <v>1.0489999999999999</v>
      </c>
      <c r="U168" s="146">
        <f t="shared" si="35"/>
        <v>4.2</v>
      </c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8" t="s">
        <v>99</v>
      </c>
      <c r="AF168" s="138"/>
      <c r="AG168" s="138"/>
      <c r="AH168" s="138"/>
      <c r="AI168" s="138"/>
      <c r="AJ168" s="138"/>
      <c r="AK168" s="138"/>
      <c r="AL168" s="138"/>
      <c r="AM168" s="138"/>
      <c r="AN168" s="138"/>
      <c r="AO168" s="138"/>
      <c r="AP168" s="138"/>
      <c r="AQ168" s="138"/>
      <c r="AR168" s="138"/>
      <c r="AS168" s="138"/>
      <c r="AT168" s="138"/>
      <c r="AU168" s="138"/>
      <c r="AV168" s="138"/>
      <c r="AW168" s="138"/>
      <c r="AX168" s="138"/>
      <c r="AY168" s="138"/>
      <c r="AZ168" s="138"/>
      <c r="BA168" s="138"/>
      <c r="BB168" s="138"/>
      <c r="BC168" s="138"/>
      <c r="BD168" s="138"/>
      <c r="BE168" s="138"/>
      <c r="BF168" s="138"/>
      <c r="BG168" s="138"/>
      <c r="BH168" s="138"/>
    </row>
    <row r="169" spans="1:60" outlineLevel="1" x14ac:dyDescent="0.25">
      <c r="A169" s="139">
        <v>157</v>
      </c>
      <c r="B169" s="139" t="s">
        <v>560</v>
      </c>
      <c r="C169" s="169" t="s">
        <v>561</v>
      </c>
      <c r="D169" s="145" t="s">
        <v>102</v>
      </c>
      <c r="E169" s="151">
        <v>2</v>
      </c>
      <c r="F169" s="153"/>
      <c r="G169" s="153"/>
      <c r="H169" s="153">
        <v>7567</v>
      </c>
      <c r="I169" s="153">
        <f t="shared" si="30"/>
        <v>15134</v>
      </c>
      <c r="J169" s="153">
        <v>569.72000000000025</v>
      </c>
      <c r="K169" s="153">
        <f t="shared" si="31"/>
        <v>1139.44</v>
      </c>
      <c r="L169" s="153">
        <v>21</v>
      </c>
      <c r="M169" s="153">
        <f t="shared" si="32"/>
        <v>0</v>
      </c>
      <c r="N169" s="146">
        <v>5.5160000000000001E-2</v>
      </c>
      <c r="O169" s="146">
        <f t="shared" si="33"/>
        <v>0.11032</v>
      </c>
      <c r="P169" s="146">
        <v>0</v>
      </c>
      <c r="Q169" s="146">
        <f t="shared" si="34"/>
        <v>0</v>
      </c>
      <c r="R169" s="146"/>
      <c r="S169" s="146"/>
      <c r="T169" s="147">
        <v>1.177</v>
      </c>
      <c r="U169" s="146">
        <f t="shared" si="35"/>
        <v>2.35</v>
      </c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8" t="s">
        <v>99</v>
      </c>
      <c r="AF169" s="138"/>
      <c r="AG169" s="138"/>
      <c r="AH169" s="138"/>
      <c r="AI169" s="138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8"/>
      <c r="AT169" s="138"/>
      <c r="AU169" s="138"/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</row>
    <row r="170" spans="1:60" outlineLevel="1" x14ac:dyDescent="0.25">
      <c r="A170" s="139">
        <v>158</v>
      </c>
      <c r="B170" s="139" t="s">
        <v>562</v>
      </c>
      <c r="C170" s="169" t="s">
        <v>563</v>
      </c>
      <c r="D170" s="145" t="s">
        <v>102</v>
      </c>
      <c r="E170" s="151">
        <v>1</v>
      </c>
      <c r="F170" s="153"/>
      <c r="G170" s="153"/>
      <c r="H170" s="153">
        <v>9766</v>
      </c>
      <c r="I170" s="153">
        <f t="shared" si="30"/>
        <v>9766</v>
      </c>
      <c r="J170" s="153">
        <v>651.8799999999992</v>
      </c>
      <c r="K170" s="153">
        <f t="shared" si="31"/>
        <v>651.88</v>
      </c>
      <c r="L170" s="153">
        <v>21</v>
      </c>
      <c r="M170" s="153">
        <f t="shared" si="32"/>
        <v>0</v>
      </c>
      <c r="N170" s="146">
        <v>7.3550000000000004E-2</v>
      </c>
      <c r="O170" s="146">
        <f t="shared" si="33"/>
        <v>7.3550000000000004E-2</v>
      </c>
      <c r="P170" s="146">
        <v>0</v>
      </c>
      <c r="Q170" s="146">
        <f t="shared" si="34"/>
        <v>0</v>
      </c>
      <c r="R170" s="146"/>
      <c r="S170" s="146"/>
      <c r="T170" s="147">
        <v>1.3360000000000001</v>
      </c>
      <c r="U170" s="146">
        <f t="shared" si="35"/>
        <v>1.34</v>
      </c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8" t="s">
        <v>99</v>
      </c>
      <c r="AF170" s="138"/>
      <c r="AG170" s="138"/>
      <c r="AH170" s="138"/>
      <c r="AI170" s="138"/>
      <c r="AJ170" s="138"/>
      <c r="AK170" s="138"/>
      <c r="AL170" s="138"/>
      <c r="AM170" s="138"/>
      <c r="AN170" s="138"/>
      <c r="AO170" s="138"/>
      <c r="AP170" s="138"/>
      <c r="AQ170" s="138"/>
      <c r="AR170" s="138"/>
      <c r="AS170" s="138"/>
      <c r="AT170" s="138"/>
      <c r="AU170" s="138"/>
      <c r="AV170" s="138"/>
      <c r="AW170" s="138"/>
      <c r="AX170" s="138"/>
      <c r="AY170" s="138"/>
      <c r="AZ170" s="138"/>
      <c r="BA170" s="138"/>
      <c r="BB170" s="138"/>
      <c r="BC170" s="138"/>
      <c r="BD170" s="138"/>
      <c r="BE170" s="138"/>
      <c r="BF170" s="138"/>
      <c r="BG170" s="138"/>
      <c r="BH170" s="138"/>
    </row>
    <row r="171" spans="1:60" outlineLevel="1" x14ac:dyDescent="0.25">
      <c r="A171" s="139">
        <v>159</v>
      </c>
      <c r="B171" s="139" t="s">
        <v>481</v>
      </c>
      <c r="C171" s="169" t="s">
        <v>482</v>
      </c>
      <c r="D171" s="145" t="s">
        <v>369</v>
      </c>
      <c r="E171" s="151">
        <v>95</v>
      </c>
      <c r="F171" s="153"/>
      <c r="G171" s="153"/>
      <c r="H171" s="153">
        <v>0</v>
      </c>
      <c r="I171" s="153">
        <f t="shared" si="30"/>
        <v>0</v>
      </c>
      <c r="J171" s="153">
        <v>42.4</v>
      </c>
      <c r="K171" s="153">
        <f t="shared" si="31"/>
        <v>4028</v>
      </c>
      <c r="L171" s="153">
        <v>21</v>
      </c>
      <c r="M171" s="153">
        <f t="shared" si="32"/>
        <v>0</v>
      </c>
      <c r="N171" s="146">
        <v>0</v>
      </c>
      <c r="O171" s="146">
        <f t="shared" si="33"/>
        <v>0</v>
      </c>
      <c r="P171" s="146">
        <v>2.3800000000000002E-2</v>
      </c>
      <c r="Q171" s="146">
        <f t="shared" si="34"/>
        <v>2.2610000000000001</v>
      </c>
      <c r="R171" s="146"/>
      <c r="S171" s="146"/>
      <c r="T171" s="147">
        <v>8.2000000000000003E-2</v>
      </c>
      <c r="U171" s="146">
        <f t="shared" si="35"/>
        <v>7.79</v>
      </c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8" t="s">
        <v>99</v>
      </c>
      <c r="AF171" s="138"/>
      <c r="AG171" s="138"/>
      <c r="AH171" s="138"/>
      <c r="AI171" s="138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  <c r="AX171" s="138"/>
      <c r="AY171" s="138"/>
      <c r="AZ171" s="138"/>
      <c r="BA171" s="138"/>
      <c r="BB171" s="138"/>
      <c r="BC171" s="138"/>
      <c r="BD171" s="138"/>
      <c r="BE171" s="138"/>
      <c r="BF171" s="138"/>
      <c r="BG171" s="138"/>
      <c r="BH171" s="138"/>
    </row>
    <row r="172" spans="1:60" outlineLevel="1" x14ac:dyDescent="0.25">
      <c r="A172" s="139">
        <v>160</v>
      </c>
      <c r="B172" s="139" t="s">
        <v>485</v>
      </c>
      <c r="C172" s="169" t="s">
        <v>486</v>
      </c>
      <c r="D172" s="145" t="s">
        <v>112</v>
      </c>
      <c r="E172" s="151">
        <v>1.1000000000000001</v>
      </c>
      <c r="F172" s="153"/>
      <c r="G172" s="153"/>
      <c r="H172" s="153">
        <v>0</v>
      </c>
      <c r="I172" s="153">
        <f t="shared" si="30"/>
        <v>0</v>
      </c>
      <c r="J172" s="153">
        <v>1470</v>
      </c>
      <c r="K172" s="153">
        <f t="shared" si="31"/>
        <v>1617</v>
      </c>
      <c r="L172" s="153">
        <v>21</v>
      </c>
      <c r="M172" s="153">
        <f t="shared" si="32"/>
        <v>0</v>
      </c>
      <c r="N172" s="146">
        <v>0</v>
      </c>
      <c r="O172" s="146">
        <f t="shared" si="33"/>
        <v>0</v>
      </c>
      <c r="P172" s="146">
        <v>0</v>
      </c>
      <c r="Q172" s="146">
        <f t="shared" si="34"/>
        <v>0</v>
      </c>
      <c r="R172" s="146"/>
      <c r="S172" s="146"/>
      <c r="T172" s="147">
        <v>3.0750000000000002</v>
      </c>
      <c r="U172" s="146">
        <f t="shared" si="35"/>
        <v>3.38</v>
      </c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8" t="s">
        <v>99</v>
      </c>
      <c r="AF172" s="138"/>
      <c r="AG172" s="138"/>
      <c r="AH172" s="138"/>
      <c r="AI172" s="138"/>
      <c r="AJ172" s="138"/>
      <c r="AK172" s="138"/>
      <c r="AL172" s="138"/>
      <c r="AM172" s="138"/>
      <c r="AN172" s="138"/>
      <c r="AO172" s="138"/>
      <c r="AP172" s="138"/>
      <c r="AQ172" s="138"/>
      <c r="AR172" s="138"/>
      <c r="AS172" s="138"/>
      <c r="AT172" s="138"/>
      <c r="AU172" s="138"/>
      <c r="AV172" s="138"/>
      <c r="AW172" s="138"/>
      <c r="AX172" s="138"/>
      <c r="AY172" s="138"/>
      <c r="AZ172" s="138"/>
      <c r="BA172" s="138"/>
      <c r="BB172" s="138"/>
      <c r="BC172" s="138"/>
      <c r="BD172" s="138"/>
      <c r="BE172" s="138"/>
      <c r="BF172" s="138"/>
      <c r="BG172" s="138"/>
      <c r="BH172" s="138"/>
    </row>
    <row r="173" spans="1:60" outlineLevel="1" x14ac:dyDescent="0.25">
      <c r="A173" s="139">
        <v>161</v>
      </c>
      <c r="B173" s="139" t="s">
        <v>409</v>
      </c>
      <c r="C173" s="169" t="s">
        <v>410</v>
      </c>
      <c r="D173" s="145" t="s">
        <v>112</v>
      </c>
      <c r="E173" s="151">
        <v>1.1000000000000001</v>
      </c>
      <c r="F173" s="153"/>
      <c r="G173" s="153"/>
      <c r="H173" s="153">
        <v>0</v>
      </c>
      <c r="I173" s="153">
        <f t="shared" si="30"/>
        <v>0</v>
      </c>
      <c r="J173" s="153">
        <v>623</v>
      </c>
      <c r="K173" s="153">
        <f t="shared" si="31"/>
        <v>685.3</v>
      </c>
      <c r="L173" s="153">
        <v>21</v>
      </c>
      <c r="M173" s="153">
        <f t="shared" si="32"/>
        <v>0</v>
      </c>
      <c r="N173" s="146">
        <v>0</v>
      </c>
      <c r="O173" s="146">
        <f t="shared" si="33"/>
        <v>0</v>
      </c>
      <c r="P173" s="146">
        <v>0</v>
      </c>
      <c r="Q173" s="146">
        <f t="shared" si="34"/>
        <v>0</v>
      </c>
      <c r="R173" s="146"/>
      <c r="S173" s="146"/>
      <c r="T173" s="147">
        <v>0.88100000000000001</v>
      </c>
      <c r="U173" s="146">
        <f t="shared" si="35"/>
        <v>0.97</v>
      </c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8" t="s">
        <v>99</v>
      </c>
      <c r="AF173" s="138"/>
      <c r="AG173" s="138"/>
      <c r="AH173" s="138"/>
      <c r="AI173" s="138"/>
      <c r="AJ173" s="138"/>
      <c r="AK173" s="138"/>
      <c r="AL173" s="138"/>
      <c r="AM173" s="138"/>
      <c r="AN173" s="138"/>
      <c r="AO173" s="138"/>
      <c r="AP173" s="138"/>
      <c r="AQ173" s="138"/>
      <c r="AR173" s="138"/>
      <c r="AS173" s="138"/>
      <c r="AT173" s="138"/>
      <c r="AU173" s="138"/>
      <c r="AV173" s="138"/>
      <c r="AW173" s="138"/>
      <c r="AX173" s="138"/>
      <c r="AY173" s="138"/>
      <c r="AZ173" s="138"/>
      <c r="BA173" s="138"/>
      <c r="BB173" s="138"/>
      <c r="BC173" s="138"/>
      <c r="BD173" s="138"/>
      <c r="BE173" s="138"/>
      <c r="BF173" s="138"/>
      <c r="BG173" s="138"/>
      <c r="BH173" s="138"/>
    </row>
    <row r="174" spans="1:60" outlineLevel="1" x14ac:dyDescent="0.25">
      <c r="A174" s="139">
        <v>162</v>
      </c>
      <c r="B174" s="139" t="s">
        <v>407</v>
      </c>
      <c r="C174" s="169" t="s">
        <v>408</v>
      </c>
      <c r="D174" s="145" t="s">
        <v>112</v>
      </c>
      <c r="E174" s="151">
        <v>2.2999999999999998</v>
      </c>
      <c r="F174" s="153"/>
      <c r="G174" s="153"/>
      <c r="H174" s="153">
        <v>0</v>
      </c>
      <c r="I174" s="153">
        <f t="shared" si="30"/>
        <v>0</v>
      </c>
      <c r="J174" s="153">
        <v>1469</v>
      </c>
      <c r="K174" s="153">
        <f t="shared" si="31"/>
        <v>3378.7</v>
      </c>
      <c r="L174" s="153">
        <v>21</v>
      </c>
      <c r="M174" s="153">
        <f t="shared" si="32"/>
        <v>0</v>
      </c>
      <c r="N174" s="146">
        <v>0</v>
      </c>
      <c r="O174" s="146">
        <f t="shared" si="33"/>
        <v>0</v>
      </c>
      <c r="P174" s="146">
        <v>0</v>
      </c>
      <c r="Q174" s="146">
        <f t="shared" si="34"/>
        <v>0</v>
      </c>
      <c r="R174" s="146"/>
      <c r="S174" s="146"/>
      <c r="T174" s="147">
        <v>3.0739999999999998</v>
      </c>
      <c r="U174" s="146">
        <f t="shared" si="35"/>
        <v>7.07</v>
      </c>
      <c r="V174" s="138"/>
      <c r="W174" s="138"/>
      <c r="X174" s="138"/>
      <c r="Y174" s="138"/>
      <c r="Z174" s="138"/>
      <c r="AA174" s="138"/>
      <c r="AB174" s="138"/>
      <c r="AC174" s="138"/>
      <c r="AD174" s="138"/>
      <c r="AE174" s="138" t="s">
        <v>99</v>
      </c>
      <c r="AF174" s="138"/>
      <c r="AG174" s="138"/>
      <c r="AH174" s="138"/>
      <c r="AI174" s="138"/>
      <c r="AJ174" s="138"/>
      <c r="AK174" s="138"/>
      <c r="AL174" s="138"/>
      <c r="AM174" s="138"/>
      <c r="AN174" s="138"/>
      <c r="AO174" s="138"/>
      <c r="AP174" s="138"/>
      <c r="AQ174" s="138"/>
      <c r="AR174" s="138"/>
      <c r="AS174" s="138"/>
      <c r="AT174" s="138"/>
      <c r="AU174" s="138"/>
      <c r="AV174" s="138"/>
      <c r="AW174" s="138"/>
      <c r="AX174" s="138"/>
      <c r="AY174" s="138"/>
      <c r="AZ174" s="138"/>
      <c r="BA174" s="138"/>
      <c r="BB174" s="138"/>
      <c r="BC174" s="138"/>
      <c r="BD174" s="138"/>
      <c r="BE174" s="138"/>
      <c r="BF174" s="138"/>
      <c r="BG174" s="138"/>
      <c r="BH174" s="138"/>
    </row>
    <row r="175" spans="1:60" outlineLevel="1" x14ac:dyDescent="0.25">
      <c r="A175" s="139">
        <v>163</v>
      </c>
      <c r="B175" s="139" t="s">
        <v>487</v>
      </c>
      <c r="C175" s="169" t="s">
        <v>488</v>
      </c>
      <c r="D175" s="145" t="s">
        <v>102</v>
      </c>
      <c r="E175" s="151">
        <v>55</v>
      </c>
      <c r="F175" s="153"/>
      <c r="G175" s="153"/>
      <c r="H175" s="153">
        <v>616.4</v>
      </c>
      <c r="I175" s="153">
        <f t="shared" si="30"/>
        <v>33902</v>
      </c>
      <c r="J175" s="153">
        <v>98.600000000000023</v>
      </c>
      <c r="K175" s="153">
        <f t="shared" si="31"/>
        <v>5423</v>
      </c>
      <c r="L175" s="153">
        <v>21</v>
      </c>
      <c r="M175" s="153">
        <f t="shared" si="32"/>
        <v>0</v>
      </c>
      <c r="N175" s="146">
        <v>2.0000000000000001E-4</v>
      </c>
      <c r="O175" s="146">
        <f t="shared" si="33"/>
        <v>1.0999999999999999E-2</v>
      </c>
      <c r="P175" s="146">
        <v>0</v>
      </c>
      <c r="Q175" s="146">
        <f t="shared" si="34"/>
        <v>0</v>
      </c>
      <c r="R175" s="146"/>
      <c r="S175" s="146"/>
      <c r="T175" s="147">
        <v>0.17499999999999999</v>
      </c>
      <c r="U175" s="146">
        <f t="shared" si="35"/>
        <v>9.6300000000000008</v>
      </c>
      <c r="V175" s="138"/>
      <c r="W175" s="138"/>
      <c r="X175" s="138"/>
      <c r="Y175" s="138"/>
      <c r="Z175" s="138"/>
      <c r="AA175" s="138"/>
      <c r="AB175" s="138"/>
      <c r="AC175" s="138"/>
      <c r="AD175" s="138"/>
      <c r="AE175" s="138" t="s">
        <v>99</v>
      </c>
      <c r="AF175" s="138"/>
      <c r="AG175" s="138"/>
      <c r="AH175" s="138"/>
      <c r="AI175" s="138"/>
      <c r="AJ175" s="138"/>
      <c r="AK175" s="138"/>
      <c r="AL175" s="138"/>
      <c r="AM175" s="138"/>
      <c r="AN175" s="138"/>
      <c r="AO175" s="138"/>
      <c r="AP175" s="138"/>
      <c r="AQ175" s="138"/>
      <c r="AR175" s="138"/>
      <c r="AS175" s="138"/>
      <c r="AT175" s="138"/>
      <c r="AU175" s="138"/>
      <c r="AV175" s="138"/>
      <c r="AW175" s="138"/>
      <c r="AX175" s="138"/>
      <c r="AY175" s="138"/>
      <c r="AZ175" s="138"/>
      <c r="BA175" s="138"/>
      <c r="BB175" s="138"/>
      <c r="BC175" s="138"/>
      <c r="BD175" s="138"/>
      <c r="BE175" s="138"/>
      <c r="BF175" s="138"/>
      <c r="BG175" s="138"/>
      <c r="BH175" s="138"/>
    </row>
    <row r="176" spans="1:60" outlineLevel="1" x14ac:dyDescent="0.25">
      <c r="A176" s="139">
        <v>164</v>
      </c>
      <c r="B176" s="139" t="s">
        <v>489</v>
      </c>
      <c r="C176" s="169" t="s">
        <v>490</v>
      </c>
      <c r="D176" s="145" t="s">
        <v>102</v>
      </c>
      <c r="E176" s="151">
        <v>55</v>
      </c>
      <c r="F176" s="153"/>
      <c r="G176" s="153"/>
      <c r="H176" s="153">
        <v>436.94</v>
      </c>
      <c r="I176" s="153">
        <f t="shared" si="30"/>
        <v>24031.7</v>
      </c>
      <c r="J176" s="153">
        <v>40.56</v>
      </c>
      <c r="K176" s="153">
        <f t="shared" si="31"/>
        <v>2230.8000000000002</v>
      </c>
      <c r="L176" s="153">
        <v>21</v>
      </c>
      <c r="M176" s="153">
        <f t="shared" si="32"/>
        <v>0</v>
      </c>
      <c r="N176" s="146">
        <v>2.5999999999999998E-4</v>
      </c>
      <c r="O176" s="146">
        <f t="shared" si="33"/>
        <v>1.43E-2</v>
      </c>
      <c r="P176" s="146">
        <v>0</v>
      </c>
      <c r="Q176" s="146">
        <f t="shared" si="34"/>
        <v>0</v>
      </c>
      <c r="R176" s="146"/>
      <c r="S176" s="146"/>
      <c r="T176" s="147">
        <v>7.1999999999999995E-2</v>
      </c>
      <c r="U176" s="146">
        <f t="shared" si="35"/>
        <v>3.96</v>
      </c>
      <c r="V176" s="138"/>
      <c r="W176" s="138"/>
      <c r="X176" s="138"/>
      <c r="Y176" s="138"/>
      <c r="Z176" s="138"/>
      <c r="AA176" s="138"/>
      <c r="AB176" s="138"/>
      <c r="AC176" s="138"/>
      <c r="AD176" s="138"/>
      <c r="AE176" s="138" t="s">
        <v>99</v>
      </c>
      <c r="AF176" s="138"/>
      <c r="AG176" s="138"/>
      <c r="AH176" s="138"/>
      <c r="AI176" s="138"/>
      <c r="AJ176" s="138"/>
      <c r="AK176" s="138"/>
      <c r="AL176" s="138"/>
      <c r="AM176" s="138"/>
      <c r="AN176" s="138"/>
      <c r="AO176" s="138"/>
      <c r="AP176" s="138"/>
      <c r="AQ176" s="138"/>
      <c r="AR176" s="138"/>
      <c r="AS176" s="138"/>
      <c r="AT176" s="138"/>
      <c r="AU176" s="138"/>
      <c r="AV176" s="138"/>
      <c r="AW176" s="138"/>
      <c r="AX176" s="138"/>
      <c r="AY176" s="138"/>
      <c r="AZ176" s="138"/>
      <c r="BA176" s="138"/>
      <c r="BB176" s="138"/>
      <c r="BC176" s="138"/>
      <c r="BD176" s="138"/>
      <c r="BE176" s="138"/>
      <c r="BF176" s="138"/>
      <c r="BG176" s="138"/>
      <c r="BH176" s="138"/>
    </row>
    <row r="177" spans="1:60" outlineLevel="1" x14ac:dyDescent="0.25">
      <c r="A177" s="139">
        <v>165</v>
      </c>
      <c r="B177" s="139" t="s">
        <v>491</v>
      </c>
      <c r="C177" s="169" t="s">
        <v>492</v>
      </c>
      <c r="D177" s="145" t="s">
        <v>102</v>
      </c>
      <c r="E177" s="151">
        <v>55</v>
      </c>
      <c r="F177" s="153"/>
      <c r="G177" s="153"/>
      <c r="H177" s="153">
        <v>426.3</v>
      </c>
      <c r="I177" s="153">
        <f t="shared" si="30"/>
        <v>23446.5</v>
      </c>
      <c r="J177" s="153">
        <v>46.199999999999989</v>
      </c>
      <c r="K177" s="153">
        <f t="shared" si="31"/>
        <v>2541</v>
      </c>
      <c r="L177" s="153">
        <v>21</v>
      </c>
      <c r="M177" s="153">
        <f t="shared" si="32"/>
        <v>0</v>
      </c>
      <c r="N177" s="146">
        <v>2.2000000000000001E-4</v>
      </c>
      <c r="O177" s="146">
        <f t="shared" si="33"/>
        <v>1.21E-2</v>
      </c>
      <c r="P177" s="146">
        <v>0</v>
      </c>
      <c r="Q177" s="146">
        <f t="shared" si="34"/>
        <v>0</v>
      </c>
      <c r="R177" s="146"/>
      <c r="S177" s="146"/>
      <c r="T177" s="147">
        <v>8.2000000000000003E-2</v>
      </c>
      <c r="U177" s="146">
        <f t="shared" si="35"/>
        <v>4.51</v>
      </c>
      <c r="V177" s="138"/>
      <c r="W177" s="138"/>
      <c r="X177" s="138"/>
      <c r="Y177" s="138"/>
      <c r="Z177" s="138"/>
      <c r="AA177" s="138"/>
      <c r="AB177" s="138"/>
      <c r="AC177" s="138"/>
      <c r="AD177" s="138"/>
      <c r="AE177" s="138" t="s">
        <v>99</v>
      </c>
      <c r="AF177" s="138"/>
      <c r="AG177" s="138"/>
      <c r="AH177" s="138"/>
      <c r="AI177" s="138"/>
      <c r="AJ177" s="138"/>
      <c r="AK177" s="138"/>
      <c r="AL177" s="138"/>
      <c r="AM177" s="138"/>
      <c r="AN177" s="138"/>
      <c r="AO177" s="138"/>
      <c r="AP177" s="138"/>
      <c r="AQ177" s="138"/>
      <c r="AR177" s="138"/>
      <c r="AS177" s="138"/>
      <c r="AT177" s="138"/>
      <c r="AU177" s="138"/>
      <c r="AV177" s="138"/>
      <c r="AW177" s="138"/>
      <c r="AX177" s="138"/>
      <c r="AY177" s="138"/>
      <c r="AZ177" s="138"/>
      <c r="BA177" s="138"/>
      <c r="BB177" s="138"/>
      <c r="BC177" s="138"/>
      <c r="BD177" s="138"/>
      <c r="BE177" s="138"/>
      <c r="BF177" s="138"/>
      <c r="BG177" s="138"/>
      <c r="BH177" s="138"/>
    </row>
    <row r="178" spans="1:60" outlineLevel="1" x14ac:dyDescent="0.25">
      <c r="A178" s="139">
        <v>166</v>
      </c>
      <c r="B178" s="139" t="s">
        <v>341</v>
      </c>
      <c r="C178" s="169" t="s">
        <v>342</v>
      </c>
      <c r="D178" s="145" t="s">
        <v>102</v>
      </c>
      <c r="E178" s="151">
        <v>55</v>
      </c>
      <c r="F178" s="153"/>
      <c r="G178" s="153"/>
      <c r="H178" s="153">
        <v>279.73</v>
      </c>
      <c r="I178" s="153">
        <f t="shared" si="30"/>
        <v>15385.15</v>
      </c>
      <c r="J178" s="153">
        <v>46.769999999999982</v>
      </c>
      <c r="K178" s="153">
        <f t="shared" si="31"/>
        <v>2572.35</v>
      </c>
      <c r="L178" s="153">
        <v>21</v>
      </c>
      <c r="M178" s="153">
        <f t="shared" si="32"/>
        <v>0</v>
      </c>
      <c r="N178" s="146">
        <v>1.9000000000000001E-4</v>
      </c>
      <c r="O178" s="146">
        <f t="shared" si="33"/>
        <v>1.0449999999999999E-2</v>
      </c>
      <c r="P178" s="146">
        <v>0</v>
      </c>
      <c r="Q178" s="146">
        <f t="shared" si="34"/>
        <v>0</v>
      </c>
      <c r="R178" s="146"/>
      <c r="S178" s="146"/>
      <c r="T178" s="147">
        <v>8.3000000000000004E-2</v>
      </c>
      <c r="U178" s="146">
        <f t="shared" si="35"/>
        <v>4.57</v>
      </c>
      <c r="V178" s="138"/>
      <c r="W178" s="138"/>
      <c r="X178" s="138"/>
      <c r="Y178" s="138"/>
      <c r="Z178" s="138"/>
      <c r="AA178" s="138"/>
      <c r="AB178" s="138"/>
      <c r="AC178" s="138"/>
      <c r="AD178" s="138"/>
      <c r="AE178" s="138" t="s">
        <v>99</v>
      </c>
      <c r="AF178" s="138"/>
      <c r="AG178" s="138"/>
      <c r="AH178" s="138"/>
      <c r="AI178" s="138"/>
      <c r="AJ178" s="138"/>
      <c r="AK178" s="138"/>
      <c r="AL178" s="138"/>
      <c r="AM178" s="138"/>
      <c r="AN178" s="138"/>
      <c r="AO178" s="138"/>
      <c r="AP178" s="138"/>
      <c r="AQ178" s="138"/>
      <c r="AR178" s="138"/>
      <c r="AS178" s="138"/>
      <c r="AT178" s="138"/>
      <c r="AU178" s="138"/>
      <c r="AV178" s="138"/>
      <c r="AW178" s="138"/>
      <c r="AX178" s="138"/>
      <c r="AY178" s="138"/>
      <c r="AZ178" s="138"/>
      <c r="BA178" s="138"/>
      <c r="BB178" s="138"/>
      <c r="BC178" s="138"/>
      <c r="BD178" s="138"/>
      <c r="BE178" s="138"/>
      <c r="BF178" s="138"/>
      <c r="BG178" s="138"/>
      <c r="BH178" s="138"/>
    </row>
    <row r="179" spans="1:60" outlineLevel="1" x14ac:dyDescent="0.25">
      <c r="A179" s="139">
        <v>167</v>
      </c>
      <c r="B179" s="139" t="s">
        <v>389</v>
      </c>
      <c r="C179" s="169" t="s">
        <v>390</v>
      </c>
      <c r="D179" s="145" t="s">
        <v>102</v>
      </c>
      <c r="E179" s="151">
        <v>110</v>
      </c>
      <c r="F179" s="153"/>
      <c r="G179" s="153"/>
      <c r="H179" s="153">
        <v>34.64</v>
      </c>
      <c r="I179" s="153">
        <f t="shared" si="30"/>
        <v>3810.4</v>
      </c>
      <c r="J179" s="153">
        <v>85.86</v>
      </c>
      <c r="K179" s="153">
        <f t="shared" si="31"/>
        <v>9444.6</v>
      </c>
      <c r="L179" s="153">
        <v>21</v>
      </c>
      <c r="M179" s="153">
        <f t="shared" si="32"/>
        <v>0</v>
      </c>
      <c r="N179" s="146">
        <v>9.0000000000000006E-5</v>
      </c>
      <c r="O179" s="146">
        <f t="shared" si="33"/>
        <v>9.9000000000000008E-3</v>
      </c>
      <c r="P179" s="146">
        <v>4.4999999999999999E-4</v>
      </c>
      <c r="Q179" s="146">
        <f t="shared" si="34"/>
        <v>4.9500000000000002E-2</v>
      </c>
      <c r="R179" s="146"/>
      <c r="S179" s="146"/>
      <c r="T179" s="147">
        <v>0.16600000000000001</v>
      </c>
      <c r="U179" s="146">
        <f t="shared" si="35"/>
        <v>18.260000000000002</v>
      </c>
      <c r="V179" s="138"/>
      <c r="W179" s="138"/>
      <c r="X179" s="138"/>
      <c r="Y179" s="138"/>
      <c r="Z179" s="138"/>
      <c r="AA179" s="138"/>
      <c r="AB179" s="138"/>
      <c r="AC179" s="138"/>
      <c r="AD179" s="138"/>
      <c r="AE179" s="138" t="s">
        <v>99</v>
      </c>
      <c r="AF179" s="138"/>
      <c r="AG179" s="138"/>
      <c r="AH179" s="138"/>
      <c r="AI179" s="138"/>
      <c r="AJ179" s="138"/>
      <c r="AK179" s="138"/>
      <c r="AL179" s="138"/>
      <c r="AM179" s="138"/>
      <c r="AN179" s="138"/>
      <c r="AO179" s="138"/>
      <c r="AP179" s="138"/>
      <c r="AQ179" s="138"/>
      <c r="AR179" s="138"/>
      <c r="AS179" s="138"/>
      <c r="AT179" s="138"/>
      <c r="AU179" s="138"/>
      <c r="AV179" s="138"/>
      <c r="AW179" s="138"/>
      <c r="AX179" s="138"/>
      <c r="AY179" s="138"/>
      <c r="AZ179" s="138"/>
      <c r="BA179" s="138"/>
      <c r="BB179" s="138"/>
      <c r="BC179" s="138"/>
      <c r="BD179" s="138"/>
      <c r="BE179" s="138"/>
      <c r="BF179" s="138"/>
      <c r="BG179" s="138"/>
      <c r="BH179" s="138"/>
    </row>
    <row r="180" spans="1:60" outlineLevel="1" x14ac:dyDescent="0.25">
      <c r="A180" s="139">
        <v>168</v>
      </c>
      <c r="B180" s="139" t="s">
        <v>391</v>
      </c>
      <c r="C180" s="169" t="s">
        <v>392</v>
      </c>
      <c r="D180" s="145" t="s">
        <v>102</v>
      </c>
      <c r="E180" s="151">
        <v>55</v>
      </c>
      <c r="F180" s="153"/>
      <c r="G180" s="153"/>
      <c r="H180" s="153">
        <v>15.92</v>
      </c>
      <c r="I180" s="153">
        <f t="shared" si="30"/>
        <v>875.6</v>
      </c>
      <c r="J180" s="153">
        <v>26.879999999999995</v>
      </c>
      <c r="K180" s="153">
        <f t="shared" si="31"/>
        <v>1478.4</v>
      </c>
      <c r="L180" s="153">
        <v>21</v>
      </c>
      <c r="M180" s="153">
        <f t="shared" si="32"/>
        <v>0</v>
      </c>
      <c r="N180" s="146">
        <v>4.0000000000000003E-5</v>
      </c>
      <c r="O180" s="146">
        <f t="shared" si="33"/>
        <v>2.2000000000000001E-3</v>
      </c>
      <c r="P180" s="146">
        <v>4.4999999999999999E-4</v>
      </c>
      <c r="Q180" s="146">
        <f t="shared" si="34"/>
        <v>2.4750000000000001E-2</v>
      </c>
      <c r="R180" s="146"/>
      <c r="S180" s="146"/>
      <c r="T180" s="147">
        <v>5.1999999999999998E-2</v>
      </c>
      <c r="U180" s="146">
        <f t="shared" si="35"/>
        <v>2.86</v>
      </c>
      <c r="V180" s="138"/>
      <c r="W180" s="138"/>
      <c r="X180" s="138"/>
      <c r="Y180" s="138"/>
      <c r="Z180" s="138"/>
      <c r="AA180" s="138"/>
      <c r="AB180" s="138"/>
      <c r="AC180" s="138"/>
      <c r="AD180" s="138"/>
      <c r="AE180" s="138" t="s">
        <v>99</v>
      </c>
      <c r="AF180" s="138"/>
      <c r="AG180" s="138"/>
      <c r="AH180" s="138"/>
      <c r="AI180" s="138"/>
      <c r="AJ180" s="138"/>
      <c r="AK180" s="138"/>
      <c r="AL180" s="138"/>
      <c r="AM180" s="138"/>
      <c r="AN180" s="138"/>
      <c r="AO180" s="138"/>
      <c r="AP180" s="138"/>
      <c r="AQ180" s="138"/>
      <c r="AR180" s="138"/>
      <c r="AS180" s="138"/>
      <c r="AT180" s="138"/>
      <c r="AU180" s="138"/>
      <c r="AV180" s="138"/>
      <c r="AW180" s="138"/>
      <c r="AX180" s="138"/>
      <c r="AY180" s="138"/>
      <c r="AZ180" s="138"/>
      <c r="BA180" s="138"/>
      <c r="BB180" s="138"/>
      <c r="BC180" s="138"/>
      <c r="BD180" s="138"/>
      <c r="BE180" s="138"/>
      <c r="BF180" s="138"/>
      <c r="BG180" s="138"/>
      <c r="BH180" s="138"/>
    </row>
    <row r="181" spans="1:60" outlineLevel="1" x14ac:dyDescent="0.25">
      <c r="A181" s="139">
        <v>169</v>
      </c>
      <c r="B181" s="139" t="s">
        <v>387</v>
      </c>
      <c r="C181" s="169" t="s">
        <v>388</v>
      </c>
      <c r="D181" s="145" t="s">
        <v>369</v>
      </c>
      <c r="E181" s="151">
        <v>100</v>
      </c>
      <c r="F181" s="153"/>
      <c r="G181" s="153"/>
      <c r="H181" s="153">
        <v>0</v>
      </c>
      <c r="I181" s="153">
        <f t="shared" si="30"/>
        <v>0</v>
      </c>
      <c r="J181" s="153">
        <v>26.9</v>
      </c>
      <c r="K181" s="153">
        <f t="shared" si="31"/>
        <v>2690</v>
      </c>
      <c r="L181" s="153">
        <v>21</v>
      </c>
      <c r="M181" s="153">
        <f t="shared" si="32"/>
        <v>0</v>
      </c>
      <c r="N181" s="146">
        <v>0</v>
      </c>
      <c r="O181" s="146">
        <f t="shared" si="33"/>
        <v>0</v>
      </c>
      <c r="P181" s="146">
        <v>0</v>
      </c>
      <c r="Q181" s="146">
        <f t="shared" si="34"/>
        <v>0</v>
      </c>
      <c r="R181" s="146"/>
      <c r="S181" s="146"/>
      <c r="T181" s="147">
        <v>5.1999999999999998E-2</v>
      </c>
      <c r="U181" s="146">
        <f t="shared" si="35"/>
        <v>5.2</v>
      </c>
      <c r="V181" s="138"/>
      <c r="W181" s="138"/>
      <c r="X181" s="138"/>
      <c r="Y181" s="138"/>
      <c r="Z181" s="138"/>
      <c r="AA181" s="138"/>
      <c r="AB181" s="138"/>
      <c r="AC181" s="138"/>
      <c r="AD181" s="138"/>
      <c r="AE181" s="138" t="s">
        <v>99</v>
      </c>
      <c r="AF181" s="138"/>
      <c r="AG181" s="138"/>
      <c r="AH181" s="138"/>
      <c r="AI181" s="138"/>
      <c r="AJ181" s="138"/>
      <c r="AK181" s="138"/>
      <c r="AL181" s="138"/>
      <c r="AM181" s="138"/>
      <c r="AN181" s="138"/>
      <c r="AO181" s="138"/>
      <c r="AP181" s="138"/>
      <c r="AQ181" s="138"/>
      <c r="AR181" s="138"/>
      <c r="AS181" s="138"/>
      <c r="AT181" s="138"/>
      <c r="AU181" s="138"/>
      <c r="AV181" s="138"/>
      <c r="AW181" s="138"/>
      <c r="AX181" s="138"/>
      <c r="AY181" s="138"/>
      <c r="AZ181" s="138"/>
      <c r="BA181" s="138"/>
      <c r="BB181" s="138"/>
      <c r="BC181" s="138"/>
      <c r="BD181" s="138"/>
      <c r="BE181" s="138"/>
      <c r="BF181" s="138"/>
      <c r="BG181" s="138"/>
      <c r="BH181" s="138"/>
    </row>
    <row r="182" spans="1:60" outlineLevel="1" x14ac:dyDescent="0.25">
      <c r="A182" s="139">
        <v>170</v>
      </c>
      <c r="B182" s="139" t="s">
        <v>395</v>
      </c>
      <c r="C182" s="169" t="s">
        <v>396</v>
      </c>
      <c r="D182" s="145" t="s">
        <v>369</v>
      </c>
      <c r="E182" s="151">
        <v>56</v>
      </c>
      <c r="F182" s="153"/>
      <c r="G182" s="153"/>
      <c r="H182" s="153">
        <v>0</v>
      </c>
      <c r="I182" s="153">
        <f t="shared" si="30"/>
        <v>0</v>
      </c>
      <c r="J182" s="153">
        <v>16.100000000000001</v>
      </c>
      <c r="K182" s="153">
        <f t="shared" si="31"/>
        <v>901.6</v>
      </c>
      <c r="L182" s="153">
        <v>21</v>
      </c>
      <c r="M182" s="153">
        <f t="shared" si="32"/>
        <v>0</v>
      </c>
      <c r="N182" s="146">
        <v>0</v>
      </c>
      <c r="O182" s="146">
        <f t="shared" si="33"/>
        <v>0</v>
      </c>
      <c r="P182" s="146">
        <v>0</v>
      </c>
      <c r="Q182" s="146">
        <f t="shared" si="34"/>
        <v>0</v>
      </c>
      <c r="R182" s="146"/>
      <c r="S182" s="146"/>
      <c r="T182" s="147">
        <v>3.1E-2</v>
      </c>
      <c r="U182" s="146">
        <f t="shared" si="35"/>
        <v>1.74</v>
      </c>
      <c r="V182" s="138"/>
      <c r="W182" s="138"/>
      <c r="X182" s="138"/>
      <c r="Y182" s="138"/>
      <c r="Z182" s="138"/>
      <c r="AA182" s="138"/>
      <c r="AB182" s="138"/>
      <c r="AC182" s="138"/>
      <c r="AD182" s="138"/>
      <c r="AE182" s="138" t="s">
        <v>99</v>
      </c>
      <c r="AF182" s="138"/>
      <c r="AG182" s="138"/>
      <c r="AH182" s="138"/>
      <c r="AI182" s="138"/>
      <c r="AJ182" s="138"/>
      <c r="AK182" s="138"/>
      <c r="AL182" s="138"/>
      <c r="AM182" s="138"/>
      <c r="AN182" s="138"/>
      <c r="AO182" s="138"/>
      <c r="AP182" s="138"/>
      <c r="AQ182" s="138"/>
      <c r="AR182" s="138"/>
      <c r="AS182" s="138"/>
      <c r="AT182" s="138"/>
      <c r="AU182" s="138"/>
      <c r="AV182" s="138"/>
      <c r="AW182" s="138"/>
      <c r="AX182" s="138"/>
      <c r="AY182" s="138"/>
      <c r="AZ182" s="138"/>
      <c r="BA182" s="138"/>
      <c r="BB182" s="138"/>
      <c r="BC182" s="138"/>
      <c r="BD182" s="138"/>
      <c r="BE182" s="138"/>
      <c r="BF182" s="138"/>
      <c r="BG182" s="138"/>
      <c r="BH182" s="138"/>
    </row>
    <row r="183" spans="1:60" outlineLevel="1" x14ac:dyDescent="0.25">
      <c r="A183" s="139">
        <v>171</v>
      </c>
      <c r="B183" s="139" t="s">
        <v>493</v>
      </c>
      <c r="C183" s="169" t="s">
        <v>494</v>
      </c>
      <c r="D183" s="145" t="s">
        <v>102</v>
      </c>
      <c r="E183" s="151">
        <v>100</v>
      </c>
      <c r="F183" s="153"/>
      <c r="G183" s="153"/>
      <c r="H183" s="153">
        <v>0</v>
      </c>
      <c r="I183" s="153">
        <f t="shared" si="30"/>
        <v>0</v>
      </c>
      <c r="J183" s="153">
        <v>128</v>
      </c>
      <c r="K183" s="153">
        <f t="shared" si="31"/>
        <v>12800</v>
      </c>
      <c r="L183" s="153">
        <v>21</v>
      </c>
      <c r="M183" s="153">
        <f t="shared" si="32"/>
        <v>0</v>
      </c>
      <c r="N183" s="146">
        <v>0</v>
      </c>
      <c r="O183" s="146">
        <f t="shared" si="33"/>
        <v>0</v>
      </c>
      <c r="P183" s="146">
        <v>0</v>
      </c>
      <c r="Q183" s="146">
        <f t="shared" si="34"/>
        <v>0</v>
      </c>
      <c r="R183" s="146"/>
      <c r="S183" s="146"/>
      <c r="T183" s="147">
        <v>0.22700000000000001</v>
      </c>
      <c r="U183" s="146">
        <f t="shared" si="35"/>
        <v>22.7</v>
      </c>
      <c r="V183" s="138"/>
      <c r="W183" s="138"/>
      <c r="X183" s="138"/>
      <c r="Y183" s="138"/>
      <c r="Z183" s="138"/>
      <c r="AA183" s="138"/>
      <c r="AB183" s="138"/>
      <c r="AC183" s="138"/>
      <c r="AD183" s="138"/>
      <c r="AE183" s="138" t="s">
        <v>99</v>
      </c>
      <c r="AF183" s="138"/>
      <c r="AG183" s="138"/>
      <c r="AH183" s="138"/>
      <c r="AI183" s="138"/>
      <c r="AJ183" s="138"/>
      <c r="AK183" s="138"/>
      <c r="AL183" s="138"/>
      <c r="AM183" s="138"/>
      <c r="AN183" s="138"/>
      <c r="AO183" s="138"/>
      <c r="AP183" s="138"/>
      <c r="AQ183" s="138"/>
      <c r="AR183" s="138"/>
      <c r="AS183" s="138"/>
      <c r="AT183" s="138"/>
      <c r="AU183" s="138"/>
      <c r="AV183" s="138"/>
      <c r="AW183" s="138"/>
      <c r="AX183" s="138"/>
      <c r="AY183" s="138"/>
      <c r="AZ183" s="138"/>
      <c r="BA183" s="138"/>
      <c r="BB183" s="138"/>
      <c r="BC183" s="138"/>
      <c r="BD183" s="138"/>
      <c r="BE183" s="138"/>
      <c r="BF183" s="138"/>
      <c r="BG183" s="138"/>
      <c r="BH183" s="138"/>
    </row>
    <row r="184" spans="1:60" outlineLevel="1" x14ac:dyDescent="0.25">
      <c r="A184" s="139">
        <v>172</v>
      </c>
      <c r="B184" s="139" t="s">
        <v>397</v>
      </c>
      <c r="C184" s="169" t="s">
        <v>398</v>
      </c>
      <c r="D184" s="145" t="s">
        <v>102</v>
      </c>
      <c r="E184" s="151">
        <v>56</v>
      </c>
      <c r="F184" s="153"/>
      <c r="G184" s="153"/>
      <c r="H184" s="153">
        <v>0</v>
      </c>
      <c r="I184" s="153">
        <f t="shared" si="30"/>
        <v>0</v>
      </c>
      <c r="J184" s="153">
        <v>151</v>
      </c>
      <c r="K184" s="153">
        <f t="shared" si="31"/>
        <v>8456</v>
      </c>
      <c r="L184" s="153">
        <v>21</v>
      </c>
      <c r="M184" s="153">
        <f t="shared" si="32"/>
        <v>0</v>
      </c>
      <c r="N184" s="146">
        <v>0</v>
      </c>
      <c r="O184" s="146">
        <f t="shared" si="33"/>
        <v>0</v>
      </c>
      <c r="P184" s="146">
        <v>0</v>
      </c>
      <c r="Q184" s="146">
        <f t="shared" si="34"/>
        <v>0</v>
      </c>
      <c r="R184" s="146"/>
      <c r="S184" s="146"/>
      <c r="T184" s="147">
        <v>0.26800000000000002</v>
      </c>
      <c r="U184" s="146">
        <f t="shared" si="35"/>
        <v>15.01</v>
      </c>
      <c r="V184" s="138"/>
      <c r="W184" s="138"/>
      <c r="X184" s="138"/>
      <c r="Y184" s="138"/>
      <c r="Z184" s="138"/>
      <c r="AA184" s="138"/>
      <c r="AB184" s="138"/>
      <c r="AC184" s="138"/>
      <c r="AD184" s="138"/>
      <c r="AE184" s="138" t="s">
        <v>99</v>
      </c>
      <c r="AF184" s="138"/>
      <c r="AG184" s="138"/>
      <c r="AH184" s="138"/>
      <c r="AI184" s="138"/>
      <c r="AJ184" s="138"/>
      <c r="AK184" s="138"/>
      <c r="AL184" s="138"/>
      <c r="AM184" s="138"/>
      <c r="AN184" s="138"/>
      <c r="AO184" s="138"/>
      <c r="AP184" s="138"/>
      <c r="AQ184" s="138"/>
      <c r="AR184" s="138"/>
      <c r="AS184" s="138"/>
      <c r="AT184" s="138"/>
      <c r="AU184" s="138"/>
      <c r="AV184" s="138"/>
      <c r="AW184" s="138"/>
      <c r="AX184" s="138"/>
      <c r="AY184" s="138"/>
      <c r="AZ184" s="138"/>
      <c r="BA184" s="138"/>
      <c r="BB184" s="138"/>
      <c r="BC184" s="138"/>
      <c r="BD184" s="138"/>
      <c r="BE184" s="138"/>
      <c r="BF184" s="138"/>
      <c r="BG184" s="138"/>
      <c r="BH184" s="138"/>
    </row>
    <row r="185" spans="1:60" outlineLevel="1" x14ac:dyDescent="0.25">
      <c r="A185" s="139">
        <v>173</v>
      </c>
      <c r="B185" s="139" t="s">
        <v>399</v>
      </c>
      <c r="C185" s="169" t="s">
        <v>400</v>
      </c>
      <c r="D185" s="145" t="s">
        <v>102</v>
      </c>
      <c r="E185" s="151">
        <v>56</v>
      </c>
      <c r="F185" s="153"/>
      <c r="G185" s="153"/>
      <c r="H185" s="153">
        <v>0</v>
      </c>
      <c r="I185" s="153">
        <f t="shared" si="30"/>
        <v>0</v>
      </c>
      <c r="J185" s="153">
        <v>32.1</v>
      </c>
      <c r="K185" s="153">
        <f t="shared" si="31"/>
        <v>1797.6</v>
      </c>
      <c r="L185" s="153">
        <v>21</v>
      </c>
      <c r="M185" s="153">
        <f t="shared" si="32"/>
        <v>0</v>
      </c>
      <c r="N185" s="146">
        <v>0</v>
      </c>
      <c r="O185" s="146">
        <f t="shared" si="33"/>
        <v>0</v>
      </c>
      <c r="P185" s="146">
        <v>0</v>
      </c>
      <c r="Q185" s="146">
        <f t="shared" si="34"/>
        <v>0</v>
      </c>
      <c r="R185" s="146"/>
      <c r="S185" s="146"/>
      <c r="T185" s="147">
        <v>6.2E-2</v>
      </c>
      <c r="U185" s="146">
        <f t="shared" si="35"/>
        <v>3.47</v>
      </c>
      <c r="V185" s="138"/>
      <c r="W185" s="138"/>
      <c r="X185" s="138"/>
      <c r="Y185" s="138"/>
      <c r="Z185" s="138"/>
      <c r="AA185" s="138"/>
      <c r="AB185" s="138"/>
      <c r="AC185" s="138"/>
      <c r="AD185" s="138"/>
      <c r="AE185" s="138" t="s">
        <v>99</v>
      </c>
      <c r="AF185" s="138"/>
      <c r="AG185" s="138"/>
      <c r="AH185" s="138"/>
      <c r="AI185" s="138"/>
      <c r="AJ185" s="138"/>
      <c r="AK185" s="138"/>
      <c r="AL185" s="138"/>
      <c r="AM185" s="138"/>
      <c r="AN185" s="138"/>
      <c r="AO185" s="138"/>
      <c r="AP185" s="138"/>
      <c r="AQ185" s="138"/>
      <c r="AR185" s="138"/>
      <c r="AS185" s="138"/>
      <c r="AT185" s="138"/>
      <c r="AU185" s="138"/>
      <c r="AV185" s="138"/>
      <c r="AW185" s="138"/>
      <c r="AX185" s="138"/>
      <c r="AY185" s="138"/>
      <c r="AZ185" s="138"/>
      <c r="BA185" s="138"/>
      <c r="BB185" s="138"/>
      <c r="BC185" s="138"/>
      <c r="BD185" s="138"/>
      <c r="BE185" s="138"/>
      <c r="BF185" s="138"/>
      <c r="BG185" s="138"/>
      <c r="BH185" s="138"/>
    </row>
    <row r="186" spans="1:60" outlineLevel="1" x14ac:dyDescent="0.25">
      <c r="A186" s="139">
        <v>174</v>
      </c>
      <c r="B186" s="139" t="s">
        <v>401</v>
      </c>
      <c r="C186" s="169" t="s">
        <v>402</v>
      </c>
      <c r="D186" s="145" t="s">
        <v>112</v>
      </c>
      <c r="E186" s="151">
        <v>0.06</v>
      </c>
      <c r="F186" s="153"/>
      <c r="G186" s="153"/>
      <c r="H186" s="153">
        <v>0</v>
      </c>
      <c r="I186" s="153">
        <f t="shared" si="30"/>
        <v>0</v>
      </c>
      <c r="J186" s="153">
        <v>1235</v>
      </c>
      <c r="K186" s="153">
        <f t="shared" si="31"/>
        <v>74.099999999999994</v>
      </c>
      <c r="L186" s="153">
        <v>21</v>
      </c>
      <c r="M186" s="153">
        <f t="shared" si="32"/>
        <v>0</v>
      </c>
      <c r="N186" s="146">
        <v>0</v>
      </c>
      <c r="O186" s="146">
        <f t="shared" si="33"/>
        <v>0</v>
      </c>
      <c r="P186" s="146">
        <v>0</v>
      </c>
      <c r="Q186" s="146">
        <f t="shared" si="34"/>
        <v>0</v>
      </c>
      <c r="R186" s="146"/>
      <c r="S186" s="146"/>
      <c r="T186" s="147">
        <v>2.351</v>
      </c>
      <c r="U186" s="146">
        <f t="shared" si="35"/>
        <v>0.14000000000000001</v>
      </c>
      <c r="V186" s="138"/>
      <c r="W186" s="138"/>
      <c r="X186" s="138"/>
      <c r="Y186" s="138"/>
      <c r="Z186" s="138"/>
      <c r="AA186" s="138"/>
      <c r="AB186" s="138"/>
      <c r="AC186" s="138"/>
      <c r="AD186" s="138"/>
      <c r="AE186" s="138" t="s">
        <v>99</v>
      </c>
      <c r="AF186" s="138"/>
      <c r="AG186" s="138"/>
      <c r="AH186" s="138"/>
      <c r="AI186" s="138"/>
      <c r="AJ186" s="138"/>
      <c r="AK186" s="138"/>
      <c r="AL186" s="138"/>
      <c r="AM186" s="138"/>
      <c r="AN186" s="138"/>
      <c r="AO186" s="138"/>
      <c r="AP186" s="138"/>
      <c r="AQ186" s="138"/>
      <c r="AR186" s="138"/>
      <c r="AS186" s="138"/>
      <c r="AT186" s="138"/>
      <c r="AU186" s="138"/>
      <c r="AV186" s="138"/>
      <c r="AW186" s="138"/>
      <c r="AX186" s="138"/>
      <c r="AY186" s="138"/>
      <c r="AZ186" s="138"/>
      <c r="BA186" s="138"/>
      <c r="BB186" s="138"/>
      <c r="BC186" s="138"/>
      <c r="BD186" s="138"/>
      <c r="BE186" s="138"/>
      <c r="BF186" s="138"/>
      <c r="BG186" s="138"/>
      <c r="BH186" s="138"/>
    </row>
    <row r="187" spans="1:60" outlineLevel="1" x14ac:dyDescent="0.25">
      <c r="A187" s="139">
        <v>175</v>
      </c>
      <c r="B187" s="139" t="s">
        <v>356</v>
      </c>
      <c r="C187" s="169" t="s">
        <v>357</v>
      </c>
      <c r="D187" s="145" t="s">
        <v>112</v>
      </c>
      <c r="E187" s="151">
        <v>0.06</v>
      </c>
      <c r="F187" s="153"/>
      <c r="G187" s="153"/>
      <c r="H187" s="153">
        <v>0</v>
      </c>
      <c r="I187" s="153">
        <f t="shared" si="30"/>
        <v>0</v>
      </c>
      <c r="J187" s="153">
        <v>1781</v>
      </c>
      <c r="K187" s="153">
        <f t="shared" si="31"/>
        <v>106.86</v>
      </c>
      <c r="L187" s="153">
        <v>21</v>
      </c>
      <c r="M187" s="153">
        <f t="shared" si="32"/>
        <v>0</v>
      </c>
      <c r="N187" s="146">
        <v>0</v>
      </c>
      <c r="O187" s="146">
        <f t="shared" si="33"/>
        <v>0</v>
      </c>
      <c r="P187" s="146">
        <v>0</v>
      </c>
      <c r="Q187" s="146">
        <f t="shared" si="34"/>
        <v>0</v>
      </c>
      <c r="R187" s="146"/>
      <c r="S187" s="146"/>
      <c r="T187" s="147">
        <v>1.355</v>
      </c>
      <c r="U187" s="146">
        <f t="shared" si="35"/>
        <v>0.08</v>
      </c>
      <c r="V187" s="138"/>
      <c r="W187" s="138"/>
      <c r="X187" s="138"/>
      <c r="Y187" s="138"/>
      <c r="Z187" s="138"/>
      <c r="AA187" s="138"/>
      <c r="AB187" s="138"/>
      <c r="AC187" s="138"/>
      <c r="AD187" s="138"/>
      <c r="AE187" s="138" t="s">
        <v>99</v>
      </c>
      <c r="AF187" s="138"/>
      <c r="AG187" s="138"/>
      <c r="AH187" s="138"/>
      <c r="AI187" s="138"/>
      <c r="AJ187" s="138"/>
      <c r="AK187" s="138"/>
      <c r="AL187" s="138"/>
      <c r="AM187" s="138"/>
      <c r="AN187" s="138"/>
      <c r="AO187" s="138"/>
      <c r="AP187" s="138"/>
      <c r="AQ187" s="138"/>
      <c r="AR187" s="138"/>
      <c r="AS187" s="138"/>
      <c r="AT187" s="138"/>
      <c r="AU187" s="138"/>
      <c r="AV187" s="138"/>
      <c r="AW187" s="138"/>
      <c r="AX187" s="138"/>
      <c r="AY187" s="138"/>
      <c r="AZ187" s="138"/>
      <c r="BA187" s="138"/>
      <c r="BB187" s="138"/>
      <c r="BC187" s="138"/>
      <c r="BD187" s="138"/>
      <c r="BE187" s="138"/>
      <c r="BF187" s="138"/>
      <c r="BG187" s="138"/>
      <c r="BH187" s="138"/>
    </row>
    <row r="188" spans="1:60" outlineLevel="1" x14ac:dyDescent="0.25">
      <c r="A188" s="139">
        <v>176</v>
      </c>
      <c r="B188" s="139" t="s">
        <v>358</v>
      </c>
      <c r="C188" s="169" t="s">
        <v>359</v>
      </c>
      <c r="D188" s="145" t="s">
        <v>112</v>
      </c>
      <c r="E188" s="151">
        <v>7.3999999999999996E-2</v>
      </c>
      <c r="F188" s="153"/>
      <c r="G188" s="153"/>
      <c r="H188" s="153">
        <v>0</v>
      </c>
      <c r="I188" s="153">
        <f t="shared" si="30"/>
        <v>0</v>
      </c>
      <c r="J188" s="153">
        <v>1239</v>
      </c>
      <c r="K188" s="153">
        <f t="shared" si="31"/>
        <v>91.69</v>
      </c>
      <c r="L188" s="153">
        <v>21</v>
      </c>
      <c r="M188" s="153">
        <f t="shared" si="32"/>
        <v>0</v>
      </c>
      <c r="N188" s="146">
        <v>0</v>
      </c>
      <c r="O188" s="146">
        <f t="shared" si="33"/>
        <v>0</v>
      </c>
      <c r="P188" s="146">
        <v>0</v>
      </c>
      <c r="Q188" s="146">
        <f t="shared" si="34"/>
        <v>0</v>
      </c>
      <c r="R188" s="146"/>
      <c r="S188" s="146"/>
      <c r="T188" s="147">
        <v>2.5750000000000002</v>
      </c>
      <c r="U188" s="146">
        <f t="shared" si="35"/>
        <v>0.19</v>
      </c>
      <c r="V188" s="138"/>
      <c r="W188" s="138"/>
      <c r="X188" s="138"/>
      <c r="Y188" s="138"/>
      <c r="Z188" s="138"/>
      <c r="AA188" s="138"/>
      <c r="AB188" s="138"/>
      <c r="AC188" s="138"/>
      <c r="AD188" s="138"/>
      <c r="AE188" s="138" t="s">
        <v>99</v>
      </c>
      <c r="AF188" s="138"/>
      <c r="AG188" s="138"/>
      <c r="AH188" s="138"/>
      <c r="AI188" s="138"/>
      <c r="AJ188" s="138"/>
      <c r="AK188" s="138"/>
      <c r="AL188" s="138"/>
      <c r="AM188" s="138"/>
      <c r="AN188" s="138"/>
      <c r="AO188" s="138"/>
      <c r="AP188" s="138"/>
      <c r="AQ188" s="138"/>
      <c r="AR188" s="138"/>
      <c r="AS188" s="138"/>
      <c r="AT188" s="138"/>
      <c r="AU188" s="138"/>
      <c r="AV188" s="138"/>
      <c r="AW188" s="138"/>
      <c r="AX188" s="138"/>
      <c r="AY188" s="138"/>
      <c r="AZ188" s="138"/>
      <c r="BA188" s="138"/>
      <c r="BB188" s="138"/>
      <c r="BC188" s="138"/>
      <c r="BD188" s="138"/>
      <c r="BE188" s="138"/>
      <c r="BF188" s="138"/>
      <c r="BG188" s="138"/>
      <c r="BH188" s="138"/>
    </row>
    <row r="189" spans="1:60" outlineLevel="1" x14ac:dyDescent="0.25">
      <c r="A189" s="139">
        <v>177</v>
      </c>
      <c r="B189" s="139" t="s">
        <v>380</v>
      </c>
      <c r="C189" s="169" t="s">
        <v>381</v>
      </c>
      <c r="D189" s="145" t="s">
        <v>254</v>
      </c>
      <c r="E189" s="151">
        <v>24</v>
      </c>
      <c r="F189" s="153"/>
      <c r="G189" s="153"/>
      <c r="H189" s="153">
        <v>0</v>
      </c>
      <c r="I189" s="153">
        <f t="shared" si="30"/>
        <v>0</v>
      </c>
      <c r="J189" s="153">
        <v>800</v>
      </c>
      <c r="K189" s="153">
        <f t="shared" si="31"/>
        <v>19200</v>
      </c>
      <c r="L189" s="153">
        <v>21</v>
      </c>
      <c r="M189" s="153">
        <f t="shared" si="32"/>
        <v>0</v>
      </c>
      <c r="N189" s="146">
        <v>0</v>
      </c>
      <c r="O189" s="146">
        <f t="shared" si="33"/>
        <v>0</v>
      </c>
      <c r="P189" s="146">
        <v>0</v>
      </c>
      <c r="Q189" s="146">
        <f t="shared" si="34"/>
        <v>0</v>
      </c>
      <c r="R189" s="146"/>
      <c r="S189" s="146"/>
      <c r="T189" s="147">
        <v>0</v>
      </c>
      <c r="U189" s="146">
        <f t="shared" si="35"/>
        <v>0</v>
      </c>
      <c r="V189" s="138"/>
      <c r="W189" s="138"/>
      <c r="X189" s="138"/>
      <c r="Y189" s="138"/>
      <c r="Z189" s="138"/>
      <c r="AA189" s="138"/>
      <c r="AB189" s="138"/>
      <c r="AC189" s="138"/>
      <c r="AD189" s="138"/>
      <c r="AE189" s="138" t="s">
        <v>99</v>
      </c>
      <c r="AF189" s="138"/>
      <c r="AG189" s="138"/>
      <c r="AH189" s="138"/>
      <c r="AI189" s="138"/>
      <c r="AJ189" s="138"/>
      <c r="AK189" s="138"/>
      <c r="AL189" s="138"/>
      <c r="AM189" s="138"/>
      <c r="AN189" s="138"/>
      <c r="AO189" s="138"/>
      <c r="AP189" s="138"/>
      <c r="AQ189" s="138"/>
      <c r="AR189" s="138"/>
      <c r="AS189" s="138"/>
      <c r="AT189" s="138"/>
      <c r="AU189" s="138"/>
      <c r="AV189" s="138"/>
      <c r="AW189" s="138"/>
      <c r="AX189" s="138"/>
      <c r="AY189" s="138"/>
      <c r="AZ189" s="138"/>
      <c r="BA189" s="138"/>
      <c r="BB189" s="138"/>
      <c r="BC189" s="138"/>
      <c r="BD189" s="138"/>
      <c r="BE189" s="138"/>
      <c r="BF189" s="138"/>
      <c r="BG189" s="138"/>
      <c r="BH189" s="138"/>
    </row>
    <row r="190" spans="1:60" outlineLevel="1" x14ac:dyDescent="0.25">
      <c r="A190" s="139">
        <v>178</v>
      </c>
      <c r="B190" s="139" t="s">
        <v>382</v>
      </c>
      <c r="C190" s="169" t="s">
        <v>383</v>
      </c>
      <c r="D190" s="145" t="s">
        <v>384</v>
      </c>
      <c r="E190" s="151">
        <v>50</v>
      </c>
      <c r="F190" s="153"/>
      <c r="G190" s="153"/>
      <c r="H190" s="153">
        <v>120</v>
      </c>
      <c r="I190" s="153">
        <f t="shared" si="30"/>
        <v>6000</v>
      </c>
      <c r="J190" s="153">
        <v>0</v>
      </c>
      <c r="K190" s="153">
        <f t="shared" si="31"/>
        <v>0</v>
      </c>
      <c r="L190" s="153">
        <v>21</v>
      </c>
      <c r="M190" s="153">
        <f t="shared" si="32"/>
        <v>0</v>
      </c>
      <c r="N190" s="146">
        <v>1.8000000000000001E-4</v>
      </c>
      <c r="O190" s="146">
        <f t="shared" si="33"/>
        <v>8.9999999999999993E-3</v>
      </c>
      <c r="P190" s="146">
        <v>0</v>
      </c>
      <c r="Q190" s="146">
        <f t="shared" si="34"/>
        <v>0</v>
      </c>
      <c r="R190" s="146"/>
      <c r="S190" s="146"/>
      <c r="T190" s="147">
        <v>0</v>
      </c>
      <c r="U190" s="146">
        <f t="shared" si="35"/>
        <v>0</v>
      </c>
      <c r="V190" s="138"/>
      <c r="W190" s="138"/>
      <c r="X190" s="138"/>
      <c r="Y190" s="138"/>
      <c r="Z190" s="138"/>
      <c r="AA190" s="138"/>
      <c r="AB190" s="138"/>
      <c r="AC190" s="138"/>
      <c r="AD190" s="138"/>
      <c r="AE190" s="138" t="s">
        <v>107</v>
      </c>
      <c r="AF190" s="138"/>
      <c r="AG190" s="138"/>
      <c r="AH190" s="138"/>
      <c r="AI190" s="138"/>
      <c r="AJ190" s="138"/>
      <c r="AK190" s="138"/>
      <c r="AL190" s="138"/>
      <c r="AM190" s="138"/>
      <c r="AN190" s="138"/>
      <c r="AO190" s="138"/>
      <c r="AP190" s="138"/>
      <c r="AQ190" s="138"/>
      <c r="AR190" s="138"/>
      <c r="AS190" s="138"/>
      <c r="AT190" s="138"/>
      <c r="AU190" s="138"/>
      <c r="AV190" s="138"/>
      <c r="AW190" s="138"/>
      <c r="AX190" s="138"/>
      <c r="AY190" s="138"/>
      <c r="AZ190" s="138"/>
      <c r="BA190" s="138"/>
      <c r="BB190" s="138"/>
      <c r="BC190" s="138"/>
      <c r="BD190" s="138"/>
      <c r="BE190" s="138"/>
      <c r="BF190" s="138"/>
      <c r="BG190" s="138"/>
      <c r="BH190" s="138"/>
    </row>
    <row r="191" spans="1:60" outlineLevel="1" x14ac:dyDescent="0.25">
      <c r="A191" s="139">
        <v>179</v>
      </c>
      <c r="B191" s="139" t="s">
        <v>216</v>
      </c>
      <c r="C191" s="169" t="s">
        <v>495</v>
      </c>
      <c r="D191" s="145" t="s">
        <v>215</v>
      </c>
      <c r="E191" s="151">
        <v>1</v>
      </c>
      <c r="F191" s="153"/>
      <c r="G191" s="153"/>
      <c r="H191" s="153">
        <v>0</v>
      </c>
      <c r="I191" s="153">
        <f t="shared" si="30"/>
        <v>0</v>
      </c>
      <c r="J191" s="153">
        <v>10000</v>
      </c>
      <c r="K191" s="153">
        <f t="shared" si="31"/>
        <v>10000</v>
      </c>
      <c r="L191" s="153">
        <v>21</v>
      </c>
      <c r="M191" s="153">
        <f t="shared" si="32"/>
        <v>0</v>
      </c>
      <c r="N191" s="146">
        <v>0</v>
      </c>
      <c r="O191" s="146">
        <f t="shared" si="33"/>
        <v>0</v>
      </c>
      <c r="P191" s="146">
        <v>0</v>
      </c>
      <c r="Q191" s="146">
        <f t="shared" si="34"/>
        <v>0</v>
      </c>
      <c r="R191" s="146"/>
      <c r="S191" s="146"/>
      <c r="T191" s="147">
        <v>0</v>
      </c>
      <c r="U191" s="146">
        <f t="shared" si="35"/>
        <v>0</v>
      </c>
      <c r="V191" s="138"/>
      <c r="W191" s="138"/>
      <c r="X191" s="138"/>
      <c r="Y191" s="138"/>
      <c r="Z191" s="138"/>
      <c r="AA191" s="138"/>
      <c r="AB191" s="138"/>
      <c r="AC191" s="138"/>
      <c r="AD191" s="138"/>
      <c r="AE191" s="138" t="s">
        <v>99</v>
      </c>
      <c r="AF191" s="138"/>
      <c r="AG191" s="138"/>
      <c r="AH191" s="138"/>
      <c r="AI191" s="138"/>
      <c r="AJ191" s="138"/>
      <c r="AK191" s="138"/>
      <c r="AL191" s="138"/>
      <c r="AM191" s="138"/>
      <c r="AN191" s="138"/>
      <c r="AO191" s="138"/>
      <c r="AP191" s="138"/>
      <c r="AQ191" s="138"/>
      <c r="AR191" s="138"/>
      <c r="AS191" s="138"/>
      <c r="AT191" s="138"/>
      <c r="AU191" s="138"/>
      <c r="AV191" s="138"/>
      <c r="AW191" s="138"/>
      <c r="AX191" s="138"/>
      <c r="AY191" s="138"/>
      <c r="AZ191" s="138"/>
      <c r="BA191" s="138"/>
      <c r="BB191" s="138"/>
      <c r="BC191" s="138"/>
      <c r="BD191" s="138"/>
      <c r="BE191" s="138"/>
      <c r="BF191" s="138"/>
      <c r="BG191" s="138"/>
      <c r="BH191" s="138"/>
    </row>
    <row r="192" spans="1:60" outlineLevel="1" x14ac:dyDescent="0.25">
      <c r="A192" s="139">
        <v>180</v>
      </c>
      <c r="B192" s="139" t="s">
        <v>213</v>
      </c>
      <c r="C192" s="169" t="s">
        <v>214</v>
      </c>
      <c r="D192" s="145" t="s">
        <v>215</v>
      </c>
      <c r="E192" s="151">
        <v>1</v>
      </c>
      <c r="F192" s="153"/>
      <c r="G192" s="153"/>
      <c r="H192" s="153">
        <v>0</v>
      </c>
      <c r="I192" s="153">
        <f t="shared" si="30"/>
        <v>0</v>
      </c>
      <c r="J192" s="153">
        <v>3000</v>
      </c>
      <c r="K192" s="153">
        <f t="shared" si="31"/>
        <v>3000</v>
      </c>
      <c r="L192" s="153">
        <v>21</v>
      </c>
      <c r="M192" s="153">
        <f t="shared" si="32"/>
        <v>0</v>
      </c>
      <c r="N192" s="146">
        <v>0</v>
      </c>
      <c r="O192" s="146">
        <f t="shared" si="33"/>
        <v>0</v>
      </c>
      <c r="P192" s="146">
        <v>0</v>
      </c>
      <c r="Q192" s="146">
        <f t="shared" si="34"/>
        <v>0</v>
      </c>
      <c r="R192" s="146"/>
      <c r="S192" s="146"/>
      <c r="T192" s="147">
        <v>0</v>
      </c>
      <c r="U192" s="146">
        <f t="shared" si="35"/>
        <v>0</v>
      </c>
      <c r="V192" s="138"/>
      <c r="W192" s="138"/>
      <c r="X192" s="138"/>
      <c r="Y192" s="138"/>
      <c r="Z192" s="138"/>
      <c r="AA192" s="138"/>
      <c r="AB192" s="138"/>
      <c r="AC192" s="138"/>
      <c r="AD192" s="138"/>
      <c r="AE192" s="138" t="s">
        <v>99</v>
      </c>
      <c r="AF192" s="138"/>
      <c r="AG192" s="138"/>
      <c r="AH192" s="138"/>
      <c r="AI192" s="138"/>
      <c r="AJ192" s="138"/>
      <c r="AK192" s="138"/>
      <c r="AL192" s="138"/>
      <c r="AM192" s="138"/>
      <c r="AN192" s="138"/>
      <c r="AO192" s="138"/>
      <c r="AP192" s="138"/>
      <c r="AQ192" s="138"/>
      <c r="AR192" s="138"/>
      <c r="AS192" s="138"/>
      <c r="AT192" s="138"/>
      <c r="AU192" s="138"/>
      <c r="AV192" s="138"/>
      <c r="AW192" s="138"/>
      <c r="AX192" s="138"/>
      <c r="AY192" s="138"/>
      <c r="AZ192" s="138"/>
      <c r="BA192" s="138"/>
      <c r="BB192" s="138"/>
      <c r="BC192" s="138"/>
      <c r="BD192" s="138"/>
      <c r="BE192" s="138"/>
      <c r="BF192" s="138"/>
      <c r="BG192" s="138"/>
      <c r="BH192" s="138"/>
    </row>
    <row r="193" spans="1:60" outlineLevel="1" x14ac:dyDescent="0.25">
      <c r="A193" s="139">
        <v>181</v>
      </c>
      <c r="B193" s="139" t="s">
        <v>224</v>
      </c>
      <c r="C193" s="169" t="s">
        <v>225</v>
      </c>
      <c r="D193" s="145" t="s">
        <v>112</v>
      </c>
      <c r="E193" s="151">
        <v>3</v>
      </c>
      <c r="F193" s="153"/>
      <c r="G193" s="153"/>
      <c r="H193" s="153">
        <v>0</v>
      </c>
      <c r="I193" s="153">
        <f t="shared" si="30"/>
        <v>0</v>
      </c>
      <c r="J193" s="153">
        <v>484.5</v>
      </c>
      <c r="K193" s="153">
        <f t="shared" si="31"/>
        <v>1453.5</v>
      </c>
      <c r="L193" s="153">
        <v>21</v>
      </c>
      <c r="M193" s="153">
        <f t="shared" si="32"/>
        <v>0</v>
      </c>
      <c r="N193" s="146">
        <v>0</v>
      </c>
      <c r="O193" s="146">
        <f t="shared" si="33"/>
        <v>0</v>
      </c>
      <c r="P193" s="146">
        <v>0</v>
      </c>
      <c r="Q193" s="146">
        <f t="shared" si="34"/>
        <v>0</v>
      </c>
      <c r="R193" s="146"/>
      <c r="S193" s="146"/>
      <c r="T193" s="147">
        <v>0.72599999999999998</v>
      </c>
      <c r="U193" s="146">
        <f t="shared" si="35"/>
        <v>2.1800000000000002</v>
      </c>
      <c r="V193" s="138"/>
      <c r="W193" s="138"/>
      <c r="X193" s="138"/>
      <c r="Y193" s="138"/>
      <c r="Z193" s="138"/>
      <c r="AA193" s="138"/>
      <c r="AB193" s="138"/>
      <c r="AC193" s="138"/>
      <c r="AD193" s="138"/>
      <c r="AE193" s="138" t="s">
        <v>99</v>
      </c>
      <c r="AF193" s="138"/>
      <c r="AG193" s="138"/>
      <c r="AH193" s="138"/>
      <c r="AI193" s="138"/>
      <c r="AJ193" s="138"/>
      <c r="AK193" s="138"/>
      <c r="AL193" s="138"/>
      <c r="AM193" s="138"/>
      <c r="AN193" s="138"/>
      <c r="AO193" s="138"/>
      <c r="AP193" s="138"/>
      <c r="AQ193" s="138"/>
      <c r="AR193" s="138"/>
      <c r="AS193" s="138"/>
      <c r="AT193" s="138"/>
      <c r="AU193" s="138"/>
      <c r="AV193" s="138"/>
      <c r="AW193" s="138"/>
      <c r="AX193" s="138"/>
      <c r="AY193" s="138"/>
      <c r="AZ193" s="138"/>
      <c r="BA193" s="138"/>
      <c r="BB193" s="138"/>
      <c r="BC193" s="138"/>
      <c r="BD193" s="138"/>
      <c r="BE193" s="138"/>
      <c r="BF193" s="138"/>
      <c r="BG193" s="138"/>
      <c r="BH193" s="138"/>
    </row>
    <row r="194" spans="1:60" outlineLevel="1" x14ac:dyDescent="0.25">
      <c r="A194" s="139">
        <v>182</v>
      </c>
      <c r="B194" s="139" t="s">
        <v>226</v>
      </c>
      <c r="C194" s="169" t="s">
        <v>227</v>
      </c>
      <c r="D194" s="145" t="s">
        <v>112</v>
      </c>
      <c r="E194" s="151">
        <v>3</v>
      </c>
      <c r="F194" s="153"/>
      <c r="G194" s="153"/>
      <c r="H194" s="153">
        <v>0</v>
      </c>
      <c r="I194" s="153">
        <f t="shared" si="30"/>
        <v>0</v>
      </c>
      <c r="J194" s="153">
        <v>271.5</v>
      </c>
      <c r="K194" s="153">
        <f t="shared" si="31"/>
        <v>814.5</v>
      </c>
      <c r="L194" s="153">
        <v>21</v>
      </c>
      <c r="M194" s="153">
        <f t="shared" si="32"/>
        <v>0</v>
      </c>
      <c r="N194" s="146">
        <v>0</v>
      </c>
      <c r="O194" s="146">
        <f t="shared" si="33"/>
        <v>0</v>
      </c>
      <c r="P194" s="146">
        <v>0</v>
      </c>
      <c r="Q194" s="146">
        <f t="shared" si="34"/>
        <v>0</v>
      </c>
      <c r="R194" s="146"/>
      <c r="S194" s="146"/>
      <c r="T194" s="147">
        <v>0.49</v>
      </c>
      <c r="U194" s="146">
        <f t="shared" si="35"/>
        <v>1.47</v>
      </c>
      <c r="V194" s="138"/>
      <c r="W194" s="138"/>
      <c r="X194" s="138"/>
      <c r="Y194" s="138"/>
      <c r="Z194" s="138"/>
      <c r="AA194" s="138"/>
      <c r="AB194" s="138"/>
      <c r="AC194" s="138"/>
      <c r="AD194" s="138"/>
      <c r="AE194" s="138" t="s">
        <v>99</v>
      </c>
      <c r="AF194" s="138"/>
      <c r="AG194" s="138"/>
      <c r="AH194" s="138"/>
      <c r="AI194" s="138"/>
      <c r="AJ194" s="138"/>
      <c r="AK194" s="138"/>
      <c r="AL194" s="138"/>
      <c r="AM194" s="138"/>
      <c r="AN194" s="138"/>
      <c r="AO194" s="138"/>
      <c r="AP194" s="138"/>
      <c r="AQ194" s="138"/>
      <c r="AR194" s="138"/>
      <c r="AS194" s="138"/>
      <c r="AT194" s="138"/>
      <c r="AU194" s="138"/>
      <c r="AV194" s="138"/>
      <c r="AW194" s="138"/>
      <c r="AX194" s="138"/>
      <c r="AY194" s="138"/>
      <c r="AZ194" s="138"/>
      <c r="BA194" s="138"/>
      <c r="BB194" s="138"/>
      <c r="BC194" s="138"/>
      <c r="BD194" s="138"/>
      <c r="BE194" s="138"/>
      <c r="BF194" s="138"/>
      <c r="BG194" s="138"/>
      <c r="BH194" s="138"/>
    </row>
    <row r="195" spans="1:60" outlineLevel="1" x14ac:dyDescent="0.25">
      <c r="A195" s="139">
        <v>183</v>
      </c>
      <c r="B195" s="139" t="s">
        <v>228</v>
      </c>
      <c r="C195" s="169" t="s">
        <v>229</v>
      </c>
      <c r="D195" s="145" t="s">
        <v>112</v>
      </c>
      <c r="E195" s="151">
        <v>3</v>
      </c>
      <c r="F195" s="153"/>
      <c r="G195" s="153"/>
      <c r="H195" s="153">
        <v>0</v>
      </c>
      <c r="I195" s="153">
        <f t="shared" si="30"/>
        <v>0</v>
      </c>
      <c r="J195" s="153">
        <v>25</v>
      </c>
      <c r="K195" s="153">
        <f t="shared" si="31"/>
        <v>75</v>
      </c>
      <c r="L195" s="153">
        <v>21</v>
      </c>
      <c r="M195" s="153">
        <f t="shared" si="32"/>
        <v>0</v>
      </c>
      <c r="N195" s="146">
        <v>0</v>
      </c>
      <c r="O195" s="146">
        <f t="shared" si="33"/>
        <v>0</v>
      </c>
      <c r="P195" s="146">
        <v>0</v>
      </c>
      <c r="Q195" s="146">
        <f t="shared" si="34"/>
        <v>0</v>
      </c>
      <c r="R195" s="146"/>
      <c r="S195" s="146"/>
      <c r="T195" s="147">
        <v>0</v>
      </c>
      <c r="U195" s="146">
        <f t="shared" si="35"/>
        <v>0</v>
      </c>
      <c r="V195" s="138"/>
      <c r="W195" s="138"/>
      <c r="X195" s="138"/>
      <c r="Y195" s="138"/>
      <c r="Z195" s="138"/>
      <c r="AA195" s="138"/>
      <c r="AB195" s="138"/>
      <c r="AC195" s="138"/>
      <c r="AD195" s="138"/>
      <c r="AE195" s="138" t="s">
        <v>99</v>
      </c>
      <c r="AF195" s="138"/>
      <c r="AG195" s="138"/>
      <c r="AH195" s="138"/>
      <c r="AI195" s="138"/>
      <c r="AJ195" s="138"/>
      <c r="AK195" s="138"/>
      <c r="AL195" s="138"/>
      <c r="AM195" s="138"/>
      <c r="AN195" s="138"/>
      <c r="AO195" s="138"/>
      <c r="AP195" s="138"/>
      <c r="AQ195" s="138"/>
      <c r="AR195" s="138"/>
      <c r="AS195" s="138"/>
      <c r="AT195" s="138"/>
      <c r="AU195" s="138"/>
      <c r="AV195" s="138"/>
      <c r="AW195" s="138"/>
      <c r="AX195" s="138"/>
      <c r="AY195" s="138"/>
      <c r="AZ195" s="138"/>
      <c r="BA195" s="138"/>
      <c r="BB195" s="138"/>
      <c r="BC195" s="138"/>
      <c r="BD195" s="138"/>
      <c r="BE195" s="138"/>
      <c r="BF195" s="138"/>
      <c r="BG195" s="138"/>
      <c r="BH195" s="138"/>
    </row>
    <row r="196" spans="1:60" outlineLevel="1" x14ac:dyDescent="0.25">
      <c r="A196" s="139">
        <v>184</v>
      </c>
      <c r="B196" s="139" t="s">
        <v>230</v>
      </c>
      <c r="C196" s="169" t="s">
        <v>231</v>
      </c>
      <c r="D196" s="145" t="s">
        <v>112</v>
      </c>
      <c r="E196" s="151">
        <v>3</v>
      </c>
      <c r="F196" s="153"/>
      <c r="G196" s="153"/>
      <c r="H196" s="153">
        <v>0</v>
      </c>
      <c r="I196" s="153">
        <f t="shared" si="30"/>
        <v>0</v>
      </c>
      <c r="J196" s="153">
        <v>383.5</v>
      </c>
      <c r="K196" s="153">
        <f t="shared" si="31"/>
        <v>1150.5</v>
      </c>
      <c r="L196" s="153">
        <v>21</v>
      </c>
      <c r="M196" s="153">
        <f t="shared" si="32"/>
        <v>0</v>
      </c>
      <c r="N196" s="146">
        <v>0</v>
      </c>
      <c r="O196" s="146">
        <f t="shared" si="33"/>
        <v>0</v>
      </c>
      <c r="P196" s="146">
        <v>0</v>
      </c>
      <c r="Q196" s="146">
        <f t="shared" si="34"/>
        <v>0</v>
      </c>
      <c r="R196" s="146"/>
      <c r="S196" s="146"/>
      <c r="T196" s="147">
        <v>0.94199999999999995</v>
      </c>
      <c r="U196" s="146">
        <f t="shared" si="35"/>
        <v>2.83</v>
      </c>
      <c r="V196" s="138"/>
      <c r="W196" s="138"/>
      <c r="X196" s="138"/>
      <c r="Y196" s="138"/>
      <c r="Z196" s="138"/>
      <c r="AA196" s="138"/>
      <c r="AB196" s="138"/>
      <c r="AC196" s="138"/>
      <c r="AD196" s="138"/>
      <c r="AE196" s="138" t="s">
        <v>99</v>
      </c>
      <c r="AF196" s="138"/>
      <c r="AG196" s="138"/>
      <c r="AH196" s="138"/>
      <c r="AI196" s="138"/>
      <c r="AJ196" s="138"/>
      <c r="AK196" s="138"/>
      <c r="AL196" s="138"/>
      <c r="AM196" s="138"/>
      <c r="AN196" s="138"/>
      <c r="AO196" s="138"/>
      <c r="AP196" s="138"/>
      <c r="AQ196" s="138"/>
      <c r="AR196" s="138"/>
      <c r="AS196" s="138"/>
      <c r="AT196" s="138"/>
      <c r="AU196" s="138"/>
      <c r="AV196" s="138"/>
      <c r="AW196" s="138"/>
      <c r="AX196" s="138"/>
      <c r="AY196" s="138"/>
      <c r="AZ196" s="138"/>
      <c r="BA196" s="138"/>
      <c r="BB196" s="138"/>
      <c r="BC196" s="138"/>
      <c r="BD196" s="138"/>
      <c r="BE196" s="138"/>
      <c r="BF196" s="138"/>
      <c r="BG196" s="138"/>
      <c r="BH196" s="138"/>
    </row>
    <row r="197" spans="1:60" outlineLevel="1" x14ac:dyDescent="0.25">
      <c r="A197" s="139">
        <v>185</v>
      </c>
      <c r="B197" s="139" t="s">
        <v>232</v>
      </c>
      <c r="C197" s="169" t="s">
        <v>233</v>
      </c>
      <c r="D197" s="145" t="s">
        <v>112</v>
      </c>
      <c r="E197" s="151">
        <v>3</v>
      </c>
      <c r="F197" s="153"/>
      <c r="G197" s="153"/>
      <c r="H197" s="153">
        <v>0</v>
      </c>
      <c r="I197" s="153">
        <f t="shared" si="30"/>
        <v>0</v>
      </c>
      <c r="J197" s="153">
        <v>42.7</v>
      </c>
      <c r="K197" s="153">
        <f t="shared" si="31"/>
        <v>128.1</v>
      </c>
      <c r="L197" s="153">
        <v>21</v>
      </c>
      <c r="M197" s="153">
        <f t="shared" si="32"/>
        <v>0</v>
      </c>
      <c r="N197" s="146">
        <v>0</v>
      </c>
      <c r="O197" s="146">
        <f t="shared" si="33"/>
        <v>0</v>
      </c>
      <c r="P197" s="146">
        <v>0</v>
      </c>
      <c r="Q197" s="146">
        <f t="shared" si="34"/>
        <v>0</v>
      </c>
      <c r="R197" s="146"/>
      <c r="S197" s="146"/>
      <c r="T197" s="147">
        <v>0.105</v>
      </c>
      <c r="U197" s="146">
        <f t="shared" si="35"/>
        <v>0.32</v>
      </c>
      <c r="V197" s="138"/>
      <c r="W197" s="138"/>
      <c r="X197" s="138"/>
      <c r="Y197" s="138"/>
      <c r="Z197" s="138"/>
      <c r="AA197" s="138"/>
      <c r="AB197" s="138"/>
      <c r="AC197" s="138"/>
      <c r="AD197" s="138"/>
      <c r="AE197" s="138" t="s">
        <v>99</v>
      </c>
      <c r="AF197" s="138"/>
      <c r="AG197" s="138"/>
      <c r="AH197" s="138"/>
      <c r="AI197" s="138"/>
      <c r="AJ197" s="138"/>
      <c r="AK197" s="138"/>
      <c r="AL197" s="138"/>
      <c r="AM197" s="138"/>
      <c r="AN197" s="138"/>
      <c r="AO197" s="138"/>
      <c r="AP197" s="138"/>
      <c r="AQ197" s="138"/>
      <c r="AR197" s="138"/>
      <c r="AS197" s="138"/>
      <c r="AT197" s="138"/>
      <c r="AU197" s="138"/>
      <c r="AV197" s="138"/>
      <c r="AW197" s="138"/>
      <c r="AX197" s="138"/>
      <c r="AY197" s="138"/>
      <c r="AZ197" s="138"/>
      <c r="BA197" s="138"/>
      <c r="BB197" s="138"/>
      <c r="BC197" s="138"/>
      <c r="BD197" s="138"/>
      <c r="BE197" s="138"/>
      <c r="BF197" s="138"/>
      <c r="BG197" s="138"/>
      <c r="BH197" s="138"/>
    </row>
    <row r="198" spans="1:60" outlineLevel="1" x14ac:dyDescent="0.25">
      <c r="A198" s="163">
        <v>186</v>
      </c>
      <c r="B198" s="163" t="s">
        <v>234</v>
      </c>
      <c r="C198" s="171" t="s">
        <v>235</v>
      </c>
      <c r="D198" s="164" t="s">
        <v>112</v>
      </c>
      <c r="E198" s="165">
        <v>3</v>
      </c>
      <c r="F198" s="166"/>
      <c r="G198" s="166"/>
      <c r="H198" s="166">
        <v>0</v>
      </c>
      <c r="I198" s="166">
        <f t="shared" si="30"/>
        <v>0</v>
      </c>
      <c r="J198" s="166">
        <v>1725</v>
      </c>
      <c r="K198" s="166">
        <f t="shared" si="31"/>
        <v>5175</v>
      </c>
      <c r="L198" s="166">
        <v>21</v>
      </c>
      <c r="M198" s="166">
        <f t="shared" si="32"/>
        <v>0</v>
      </c>
      <c r="N198" s="167">
        <v>0</v>
      </c>
      <c r="O198" s="167">
        <f t="shared" si="33"/>
        <v>0</v>
      </c>
      <c r="P198" s="167">
        <v>0</v>
      </c>
      <c r="Q198" s="167">
        <f t="shared" si="34"/>
        <v>0</v>
      </c>
      <c r="R198" s="167"/>
      <c r="S198" s="167"/>
      <c r="T198" s="168">
        <v>0</v>
      </c>
      <c r="U198" s="167">
        <f t="shared" si="35"/>
        <v>0</v>
      </c>
      <c r="V198" s="138"/>
      <c r="W198" s="138"/>
      <c r="X198" s="138"/>
      <c r="Y198" s="138"/>
      <c r="Z198" s="138"/>
      <c r="AA198" s="138"/>
      <c r="AB198" s="138"/>
      <c r="AC198" s="138"/>
      <c r="AD198" s="138"/>
      <c r="AE198" s="138" t="s">
        <v>99</v>
      </c>
      <c r="AF198" s="138"/>
      <c r="AG198" s="138"/>
      <c r="AH198" s="138"/>
      <c r="AI198" s="138"/>
      <c r="AJ198" s="138"/>
      <c r="AK198" s="138"/>
      <c r="AL198" s="138"/>
      <c r="AM198" s="138"/>
      <c r="AN198" s="138"/>
      <c r="AO198" s="138"/>
      <c r="AP198" s="138"/>
      <c r="AQ198" s="138"/>
      <c r="AR198" s="138"/>
      <c r="AS198" s="138"/>
      <c r="AT198" s="138"/>
      <c r="AU198" s="138"/>
      <c r="AV198" s="138"/>
      <c r="AW198" s="138"/>
      <c r="AX198" s="138"/>
      <c r="AY198" s="138"/>
      <c r="AZ198" s="138"/>
      <c r="BA198" s="138"/>
      <c r="BB198" s="138"/>
      <c r="BC198" s="138"/>
      <c r="BD198" s="138"/>
      <c r="BE198" s="138"/>
      <c r="BF198" s="138"/>
      <c r="BG198" s="138"/>
      <c r="BH198" s="138"/>
    </row>
    <row r="199" spans="1:60" x14ac:dyDescent="0.25">
      <c r="A199" s="4"/>
      <c r="B199" s="5" t="s">
        <v>411</v>
      </c>
      <c r="C199" s="172" t="s">
        <v>411</v>
      </c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AC199">
        <v>15</v>
      </c>
      <c r="AD199">
        <v>21</v>
      </c>
    </row>
    <row r="200" spans="1:60" x14ac:dyDescent="0.25">
      <c r="C200" s="173"/>
      <c r="AE200" t="s">
        <v>412</v>
      </c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A55B5-3900-4230-A89E-6028CBE886D3}">
  <dimension ref="A1:BH193"/>
  <sheetViews>
    <sheetView workbookViewId="0">
      <selection activeCell="G9" sqref="G9"/>
    </sheetView>
  </sheetViews>
  <sheetFormatPr defaultRowHeight="13.2" outlineLevelRow="1" x14ac:dyDescent="0.25"/>
  <cols>
    <col min="1" max="1" width="4.33203125" customWidth="1"/>
    <col min="2" max="2" width="14.44140625" style="81" customWidth="1"/>
    <col min="3" max="3" width="38.33203125" style="81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34" t="s">
        <v>627</v>
      </c>
      <c r="B1" s="234"/>
      <c r="C1" s="234"/>
      <c r="D1" s="234"/>
      <c r="E1" s="234"/>
      <c r="F1" s="234"/>
      <c r="G1" s="234"/>
      <c r="AE1" t="s">
        <v>70</v>
      </c>
    </row>
    <row r="2" spans="1:60" ht="24.9" customHeight="1" x14ac:dyDescent="0.25">
      <c r="A2" s="174" t="s">
        <v>69</v>
      </c>
      <c r="B2" s="175"/>
      <c r="C2" s="241" t="s">
        <v>45</v>
      </c>
      <c r="D2" s="242"/>
      <c r="E2" s="242"/>
      <c r="F2" s="242"/>
      <c r="G2" s="243"/>
      <c r="AE2" t="s">
        <v>71</v>
      </c>
    </row>
    <row r="3" spans="1:60" ht="24.9" customHeight="1" x14ac:dyDescent="0.25">
      <c r="A3" s="174" t="s">
        <v>7</v>
      </c>
      <c r="B3" s="175"/>
      <c r="C3" s="241" t="s">
        <v>564</v>
      </c>
      <c r="D3" s="242"/>
      <c r="E3" s="242"/>
      <c r="F3" s="242"/>
      <c r="G3" s="243"/>
      <c r="AE3" t="s">
        <v>72</v>
      </c>
    </row>
    <row r="4" spans="1:60" ht="24.9" hidden="1" customHeight="1" x14ac:dyDescent="0.25">
      <c r="A4" s="174" t="s">
        <v>8</v>
      </c>
      <c r="B4" s="175"/>
      <c r="C4" s="241"/>
      <c r="D4" s="242"/>
      <c r="E4" s="242"/>
      <c r="F4" s="242"/>
      <c r="G4" s="243"/>
      <c r="AE4" t="s">
        <v>73</v>
      </c>
    </row>
    <row r="5" spans="1:60" hidden="1" x14ac:dyDescent="0.25">
      <c r="A5" s="176" t="s">
        <v>74</v>
      </c>
      <c r="B5" s="134"/>
      <c r="C5" s="134"/>
      <c r="D5" s="135"/>
      <c r="E5" s="135"/>
      <c r="F5" s="135"/>
      <c r="G5" s="177"/>
      <c r="AE5" t="s">
        <v>75</v>
      </c>
    </row>
    <row r="7" spans="1:60" ht="39.6" x14ac:dyDescent="0.25">
      <c r="A7" s="178" t="s">
        <v>76</v>
      </c>
      <c r="B7" s="179" t="s">
        <v>77</v>
      </c>
      <c r="C7" s="179" t="s">
        <v>78</v>
      </c>
      <c r="D7" s="178" t="s">
        <v>79</v>
      </c>
      <c r="E7" s="178" t="s">
        <v>80</v>
      </c>
      <c r="F7" s="137" t="s">
        <v>81</v>
      </c>
      <c r="G7" s="178" t="s">
        <v>28</v>
      </c>
      <c r="H7" s="156" t="s">
        <v>29</v>
      </c>
      <c r="I7" s="156" t="s">
        <v>82</v>
      </c>
      <c r="J7" s="156" t="s">
        <v>30</v>
      </c>
      <c r="K7" s="156" t="s">
        <v>83</v>
      </c>
      <c r="L7" s="156" t="s">
        <v>84</v>
      </c>
      <c r="M7" s="156" t="s">
        <v>85</v>
      </c>
      <c r="N7" s="156" t="s">
        <v>86</v>
      </c>
      <c r="O7" s="156" t="s">
        <v>87</v>
      </c>
      <c r="P7" s="156" t="s">
        <v>88</v>
      </c>
      <c r="Q7" s="156" t="s">
        <v>89</v>
      </c>
      <c r="R7" s="156" t="s">
        <v>90</v>
      </c>
      <c r="S7" s="156" t="s">
        <v>91</v>
      </c>
      <c r="T7" s="156" t="s">
        <v>92</v>
      </c>
      <c r="U7" s="156" t="s">
        <v>93</v>
      </c>
    </row>
    <row r="8" spans="1:60" x14ac:dyDescent="0.25">
      <c r="A8" s="157" t="s">
        <v>94</v>
      </c>
      <c r="B8" s="158" t="s">
        <v>57</v>
      </c>
      <c r="C8" s="159" t="s">
        <v>58</v>
      </c>
      <c r="D8" s="160"/>
      <c r="E8" s="161"/>
      <c r="F8" s="162"/>
      <c r="G8" s="162"/>
      <c r="H8" s="162"/>
      <c r="I8" s="162">
        <f>SUM(I9:I15)</f>
        <v>1697.42</v>
      </c>
      <c r="J8" s="162"/>
      <c r="K8" s="162">
        <f>SUM(K9:K15)</f>
        <v>1493.1</v>
      </c>
      <c r="L8" s="162"/>
      <c r="M8" s="162">
        <f>SUM(M9:M15)</f>
        <v>0</v>
      </c>
      <c r="N8" s="143"/>
      <c r="O8" s="143">
        <f>SUM(O9:O15)</f>
        <v>1.6600000000000002E-3</v>
      </c>
      <c r="P8" s="143"/>
      <c r="Q8" s="143">
        <f>SUM(Q9:Q15)</f>
        <v>0</v>
      </c>
      <c r="R8" s="143"/>
      <c r="S8" s="143"/>
      <c r="T8" s="157"/>
      <c r="U8" s="143">
        <f>SUM(U9:U15)</f>
        <v>2.67</v>
      </c>
      <c r="AE8" t="s">
        <v>95</v>
      </c>
    </row>
    <row r="9" spans="1:60" outlineLevel="1" x14ac:dyDescent="0.25">
      <c r="A9" s="139">
        <v>1</v>
      </c>
      <c r="B9" s="139" t="s">
        <v>96</v>
      </c>
      <c r="C9" s="169" t="s">
        <v>97</v>
      </c>
      <c r="D9" s="145" t="s">
        <v>98</v>
      </c>
      <c r="E9" s="151">
        <v>4</v>
      </c>
      <c r="F9" s="153"/>
      <c r="G9" s="153"/>
      <c r="H9" s="153">
        <v>144.71</v>
      </c>
      <c r="I9" s="153">
        <f t="shared" ref="I9:I15" si="0">ROUND(E9*H9,2)</f>
        <v>578.84</v>
      </c>
      <c r="J9" s="153">
        <v>180.29</v>
      </c>
      <c r="K9" s="153">
        <f t="shared" ref="K9:K15" si="1">ROUND(E9*J9,2)</f>
        <v>721.16</v>
      </c>
      <c r="L9" s="153">
        <v>21</v>
      </c>
      <c r="M9" s="153">
        <f t="shared" ref="M9:M15" si="2">G9*(1+L9/100)</f>
        <v>0</v>
      </c>
      <c r="N9" s="146">
        <v>3.4000000000000002E-4</v>
      </c>
      <c r="O9" s="146">
        <f t="shared" ref="O9:O15" si="3">ROUND(E9*N9,5)</f>
        <v>1.3600000000000001E-3</v>
      </c>
      <c r="P9" s="146">
        <v>0</v>
      </c>
      <c r="Q9" s="146">
        <f t="shared" ref="Q9:Q15" si="4">ROUND(E9*P9,5)</f>
        <v>0</v>
      </c>
      <c r="R9" s="146"/>
      <c r="S9" s="146"/>
      <c r="T9" s="147">
        <v>0.32</v>
      </c>
      <c r="U9" s="146">
        <f t="shared" ref="U9:U15" si="5">ROUND(E9*T9,2)</f>
        <v>1.28</v>
      </c>
      <c r="V9" s="138"/>
      <c r="W9" s="138"/>
      <c r="X9" s="138"/>
      <c r="Y9" s="138"/>
      <c r="Z9" s="138"/>
      <c r="AA9" s="138"/>
      <c r="AB9" s="138"/>
      <c r="AC9" s="138"/>
      <c r="AD9" s="138"/>
      <c r="AE9" s="138" t="s">
        <v>99</v>
      </c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</row>
    <row r="10" spans="1:60" outlineLevel="1" x14ac:dyDescent="0.25">
      <c r="A10" s="139">
        <v>2</v>
      </c>
      <c r="B10" s="139" t="s">
        <v>100</v>
      </c>
      <c r="C10" s="169" t="s">
        <v>101</v>
      </c>
      <c r="D10" s="145" t="s">
        <v>102</v>
      </c>
      <c r="E10" s="151">
        <v>3</v>
      </c>
      <c r="F10" s="153"/>
      <c r="G10" s="153"/>
      <c r="H10" s="153">
        <v>0</v>
      </c>
      <c r="I10" s="153">
        <f t="shared" si="0"/>
        <v>0</v>
      </c>
      <c r="J10" s="153">
        <v>83.4</v>
      </c>
      <c r="K10" s="153">
        <f t="shared" si="1"/>
        <v>250.2</v>
      </c>
      <c r="L10" s="153">
        <v>21</v>
      </c>
      <c r="M10" s="153">
        <f t="shared" si="2"/>
        <v>0</v>
      </c>
      <c r="N10" s="146">
        <v>0</v>
      </c>
      <c r="O10" s="146">
        <f t="shared" si="3"/>
        <v>0</v>
      </c>
      <c r="P10" s="146">
        <v>0</v>
      </c>
      <c r="Q10" s="146">
        <f t="shared" si="4"/>
        <v>0</v>
      </c>
      <c r="R10" s="146"/>
      <c r="S10" s="146"/>
      <c r="T10" s="147">
        <v>0.14799999999999999</v>
      </c>
      <c r="U10" s="146">
        <f t="shared" si="5"/>
        <v>0.44</v>
      </c>
      <c r="V10" s="138"/>
      <c r="W10" s="138"/>
      <c r="X10" s="138"/>
      <c r="Y10" s="138"/>
      <c r="Z10" s="138"/>
      <c r="AA10" s="138"/>
      <c r="AB10" s="138"/>
      <c r="AC10" s="138"/>
      <c r="AD10" s="138"/>
      <c r="AE10" s="138" t="s">
        <v>99</v>
      </c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</row>
    <row r="11" spans="1:60" outlineLevel="1" x14ac:dyDescent="0.25">
      <c r="A11" s="139">
        <v>3</v>
      </c>
      <c r="B11" s="139" t="s">
        <v>103</v>
      </c>
      <c r="C11" s="169" t="s">
        <v>104</v>
      </c>
      <c r="D11" s="145" t="s">
        <v>102</v>
      </c>
      <c r="E11" s="151">
        <v>2</v>
      </c>
      <c r="F11" s="153"/>
      <c r="G11" s="153"/>
      <c r="H11" s="153">
        <v>526.97</v>
      </c>
      <c r="I11" s="153">
        <f t="shared" si="0"/>
        <v>1053.94</v>
      </c>
      <c r="J11" s="153">
        <v>93.029999999999973</v>
      </c>
      <c r="K11" s="153">
        <f t="shared" si="1"/>
        <v>186.06</v>
      </c>
      <c r="L11" s="153">
        <v>21</v>
      </c>
      <c r="M11" s="153">
        <f t="shared" si="2"/>
        <v>0</v>
      </c>
      <c r="N11" s="146">
        <v>9.0000000000000006E-5</v>
      </c>
      <c r="O11" s="146">
        <f t="shared" si="3"/>
        <v>1.8000000000000001E-4</v>
      </c>
      <c r="P11" s="146">
        <v>0</v>
      </c>
      <c r="Q11" s="146">
        <f t="shared" si="4"/>
        <v>0</v>
      </c>
      <c r="R11" s="146"/>
      <c r="S11" s="146"/>
      <c r="T11" s="147">
        <v>0.18</v>
      </c>
      <c r="U11" s="146">
        <f t="shared" si="5"/>
        <v>0.36</v>
      </c>
      <c r="V11" s="138"/>
      <c r="W11" s="138"/>
      <c r="X11" s="138"/>
      <c r="Y11" s="138"/>
      <c r="Z11" s="138"/>
      <c r="AA11" s="138"/>
      <c r="AB11" s="138"/>
      <c r="AC11" s="138"/>
      <c r="AD11" s="138"/>
      <c r="AE11" s="138" t="s">
        <v>99</v>
      </c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</row>
    <row r="12" spans="1:60" outlineLevel="1" x14ac:dyDescent="0.25">
      <c r="A12" s="139">
        <v>4</v>
      </c>
      <c r="B12" s="139" t="s">
        <v>417</v>
      </c>
      <c r="C12" s="169" t="s">
        <v>565</v>
      </c>
      <c r="D12" s="145" t="s">
        <v>102</v>
      </c>
      <c r="E12" s="151">
        <v>1</v>
      </c>
      <c r="F12" s="153"/>
      <c r="G12" s="153"/>
      <c r="H12" s="153">
        <v>61.32</v>
      </c>
      <c r="I12" s="153">
        <f t="shared" si="0"/>
        <v>61.32</v>
      </c>
      <c r="J12" s="153">
        <v>225.18</v>
      </c>
      <c r="K12" s="153">
        <f t="shared" si="1"/>
        <v>225.18</v>
      </c>
      <c r="L12" s="153">
        <v>21</v>
      </c>
      <c r="M12" s="153">
        <f t="shared" si="2"/>
        <v>0</v>
      </c>
      <c r="N12" s="146">
        <v>1.2E-4</v>
      </c>
      <c r="O12" s="146">
        <f t="shared" si="3"/>
        <v>1.2E-4</v>
      </c>
      <c r="P12" s="146">
        <v>0</v>
      </c>
      <c r="Q12" s="146">
        <f t="shared" si="4"/>
        <v>0</v>
      </c>
      <c r="R12" s="146"/>
      <c r="S12" s="146"/>
      <c r="T12" s="147">
        <v>0.39900000000000002</v>
      </c>
      <c r="U12" s="146">
        <f t="shared" si="5"/>
        <v>0.4</v>
      </c>
      <c r="V12" s="138"/>
      <c r="W12" s="138"/>
      <c r="X12" s="138"/>
      <c r="Y12" s="138"/>
      <c r="Z12" s="138"/>
      <c r="AA12" s="138"/>
      <c r="AB12" s="138"/>
      <c r="AC12" s="138"/>
      <c r="AD12" s="138"/>
      <c r="AE12" s="138" t="s">
        <v>99</v>
      </c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</row>
    <row r="13" spans="1:60" outlineLevel="1" x14ac:dyDescent="0.25">
      <c r="A13" s="139">
        <v>5</v>
      </c>
      <c r="B13" s="139" t="s">
        <v>108</v>
      </c>
      <c r="C13" s="169" t="s">
        <v>109</v>
      </c>
      <c r="D13" s="145" t="s">
        <v>98</v>
      </c>
      <c r="E13" s="151">
        <v>4</v>
      </c>
      <c r="F13" s="153"/>
      <c r="G13" s="153"/>
      <c r="H13" s="153">
        <v>0.83</v>
      </c>
      <c r="I13" s="153">
        <f t="shared" si="0"/>
        <v>3.32</v>
      </c>
      <c r="J13" s="153">
        <v>27.07</v>
      </c>
      <c r="K13" s="153">
        <f t="shared" si="1"/>
        <v>108.28</v>
      </c>
      <c r="L13" s="153">
        <v>21</v>
      </c>
      <c r="M13" s="153">
        <f t="shared" si="2"/>
        <v>0</v>
      </c>
      <c r="N13" s="146">
        <v>0</v>
      </c>
      <c r="O13" s="146">
        <f t="shared" si="3"/>
        <v>0</v>
      </c>
      <c r="P13" s="146">
        <v>0</v>
      </c>
      <c r="Q13" s="146">
        <f t="shared" si="4"/>
        <v>0</v>
      </c>
      <c r="R13" s="146"/>
      <c r="S13" s="146"/>
      <c r="T13" s="147">
        <v>4.8000000000000001E-2</v>
      </c>
      <c r="U13" s="146">
        <f t="shared" si="5"/>
        <v>0.19</v>
      </c>
      <c r="V13" s="138"/>
      <c r="W13" s="138"/>
      <c r="X13" s="138"/>
      <c r="Y13" s="138"/>
      <c r="Z13" s="138"/>
      <c r="AA13" s="138"/>
      <c r="AB13" s="138"/>
      <c r="AC13" s="138"/>
      <c r="AD13" s="138"/>
      <c r="AE13" s="138" t="s">
        <v>99</v>
      </c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</row>
    <row r="14" spans="1:60" outlineLevel="1" x14ac:dyDescent="0.25">
      <c r="A14" s="139">
        <v>6</v>
      </c>
      <c r="B14" s="139" t="s">
        <v>110</v>
      </c>
      <c r="C14" s="169" t="s">
        <v>111</v>
      </c>
      <c r="D14" s="145" t="s">
        <v>112</v>
      </c>
      <c r="E14" s="151">
        <v>1.6999999999999999E-3</v>
      </c>
      <c r="F14" s="153"/>
      <c r="G14" s="153"/>
      <c r="H14" s="153">
        <v>0</v>
      </c>
      <c r="I14" s="153">
        <f t="shared" si="0"/>
        <v>0</v>
      </c>
      <c r="J14" s="153">
        <v>822</v>
      </c>
      <c r="K14" s="153">
        <f t="shared" si="1"/>
        <v>1.4</v>
      </c>
      <c r="L14" s="153">
        <v>21</v>
      </c>
      <c r="M14" s="153">
        <f t="shared" si="2"/>
        <v>0</v>
      </c>
      <c r="N14" s="146">
        <v>0</v>
      </c>
      <c r="O14" s="146">
        <f t="shared" si="3"/>
        <v>0</v>
      </c>
      <c r="P14" s="146">
        <v>0</v>
      </c>
      <c r="Q14" s="146">
        <f t="shared" si="4"/>
        <v>0</v>
      </c>
      <c r="R14" s="146"/>
      <c r="S14" s="146"/>
      <c r="T14" s="147">
        <v>1.47</v>
      </c>
      <c r="U14" s="146">
        <f t="shared" si="5"/>
        <v>0</v>
      </c>
      <c r="V14" s="138"/>
      <c r="W14" s="138"/>
      <c r="X14" s="138"/>
      <c r="Y14" s="138"/>
      <c r="Z14" s="138"/>
      <c r="AA14" s="138"/>
      <c r="AB14" s="138"/>
      <c r="AC14" s="138"/>
      <c r="AD14" s="138"/>
      <c r="AE14" s="138" t="s">
        <v>99</v>
      </c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</row>
    <row r="15" spans="1:60" ht="20.399999999999999" outlineLevel="1" x14ac:dyDescent="0.25">
      <c r="A15" s="139">
        <v>7</v>
      </c>
      <c r="B15" s="139" t="s">
        <v>113</v>
      </c>
      <c r="C15" s="169" t="s">
        <v>114</v>
      </c>
      <c r="D15" s="145" t="s">
        <v>112</v>
      </c>
      <c r="E15" s="151">
        <v>1.6999999999999999E-3</v>
      </c>
      <c r="F15" s="153"/>
      <c r="G15" s="153"/>
      <c r="H15" s="153">
        <v>0</v>
      </c>
      <c r="I15" s="153">
        <f t="shared" si="0"/>
        <v>0</v>
      </c>
      <c r="J15" s="153">
        <v>480</v>
      </c>
      <c r="K15" s="153">
        <f t="shared" si="1"/>
        <v>0.82</v>
      </c>
      <c r="L15" s="153">
        <v>21</v>
      </c>
      <c r="M15" s="153">
        <f t="shared" si="2"/>
        <v>0</v>
      </c>
      <c r="N15" s="146">
        <v>0</v>
      </c>
      <c r="O15" s="146">
        <f t="shared" si="3"/>
        <v>0</v>
      </c>
      <c r="P15" s="146">
        <v>0</v>
      </c>
      <c r="Q15" s="146">
        <f t="shared" si="4"/>
        <v>0</v>
      </c>
      <c r="R15" s="146"/>
      <c r="S15" s="146"/>
      <c r="T15" s="147">
        <v>1.079</v>
      </c>
      <c r="U15" s="146">
        <f t="shared" si="5"/>
        <v>0</v>
      </c>
      <c r="V15" s="138"/>
      <c r="W15" s="138"/>
      <c r="X15" s="138"/>
      <c r="Y15" s="138"/>
      <c r="Z15" s="138"/>
      <c r="AA15" s="138"/>
      <c r="AB15" s="138"/>
      <c r="AC15" s="138"/>
      <c r="AD15" s="138"/>
      <c r="AE15" s="138" t="s">
        <v>99</v>
      </c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</row>
    <row r="16" spans="1:60" x14ac:dyDescent="0.25">
      <c r="A16" s="140" t="s">
        <v>94</v>
      </c>
      <c r="B16" s="140" t="s">
        <v>59</v>
      </c>
      <c r="C16" s="170" t="s">
        <v>60</v>
      </c>
      <c r="D16" s="148"/>
      <c r="E16" s="152"/>
      <c r="F16" s="154"/>
      <c r="G16" s="154"/>
      <c r="H16" s="154"/>
      <c r="I16" s="154">
        <f>SUM(I17:I28)</f>
        <v>73325.890000000014</v>
      </c>
      <c r="J16" s="154"/>
      <c r="K16" s="154">
        <f>SUM(K17:K28)</f>
        <v>3062.5299999999997</v>
      </c>
      <c r="L16" s="154"/>
      <c r="M16" s="154">
        <f>SUM(M17:M28)</f>
        <v>0</v>
      </c>
      <c r="N16" s="149"/>
      <c r="O16" s="149">
        <f>SUM(O17:O28)</f>
        <v>8.4599999999999988E-3</v>
      </c>
      <c r="P16" s="149"/>
      <c r="Q16" s="149">
        <f>SUM(Q17:Q28)</f>
        <v>0</v>
      </c>
      <c r="R16" s="149"/>
      <c r="S16" s="149"/>
      <c r="T16" s="150"/>
      <c r="U16" s="149">
        <f>SUM(U17:U28)</f>
        <v>5.21</v>
      </c>
      <c r="AE16" t="s">
        <v>95</v>
      </c>
    </row>
    <row r="17" spans="1:60" ht="20.399999999999999" outlineLevel="1" x14ac:dyDescent="0.25">
      <c r="A17" s="139">
        <v>8</v>
      </c>
      <c r="B17" s="139" t="s">
        <v>115</v>
      </c>
      <c r="C17" s="169" t="s">
        <v>116</v>
      </c>
      <c r="D17" s="145" t="s">
        <v>98</v>
      </c>
      <c r="E17" s="151">
        <v>10</v>
      </c>
      <c r="F17" s="153"/>
      <c r="G17" s="153"/>
      <c r="H17" s="153">
        <v>149.65</v>
      </c>
      <c r="I17" s="153">
        <f t="shared" ref="I17:I28" si="6">ROUND(E17*H17,2)</f>
        <v>1496.5</v>
      </c>
      <c r="J17" s="153">
        <v>168.85</v>
      </c>
      <c r="K17" s="153">
        <f t="shared" ref="K17:K28" si="7">ROUND(E17*J17,2)</f>
        <v>1688.5</v>
      </c>
      <c r="L17" s="153">
        <v>21</v>
      </c>
      <c r="M17" s="153">
        <f t="shared" ref="M17:M28" si="8">G17*(1+L17/100)</f>
        <v>0</v>
      </c>
      <c r="N17" s="146">
        <v>5.2999999999999998E-4</v>
      </c>
      <c r="O17" s="146">
        <f t="shared" ref="O17:O28" si="9">ROUND(E17*N17,5)</f>
        <v>5.3E-3</v>
      </c>
      <c r="P17" s="146">
        <v>0</v>
      </c>
      <c r="Q17" s="146">
        <f t="shared" ref="Q17:Q28" si="10">ROUND(E17*P17,5)</f>
        <v>0</v>
      </c>
      <c r="R17" s="146"/>
      <c r="S17" s="146"/>
      <c r="T17" s="147">
        <v>0.27889999999999998</v>
      </c>
      <c r="U17" s="146">
        <f t="shared" ref="U17:U28" si="11">ROUND(E17*T17,2)</f>
        <v>2.79</v>
      </c>
      <c r="V17" s="138"/>
      <c r="W17" s="138"/>
      <c r="X17" s="138"/>
      <c r="Y17" s="138"/>
      <c r="Z17" s="138"/>
      <c r="AA17" s="138"/>
      <c r="AB17" s="138"/>
      <c r="AC17" s="138"/>
      <c r="AD17" s="138"/>
      <c r="AE17" s="138" t="s">
        <v>99</v>
      </c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</row>
    <row r="18" spans="1:60" outlineLevel="1" x14ac:dyDescent="0.25">
      <c r="A18" s="139">
        <v>9</v>
      </c>
      <c r="B18" s="139" t="s">
        <v>121</v>
      </c>
      <c r="C18" s="169" t="s">
        <v>122</v>
      </c>
      <c r="D18" s="145" t="s">
        <v>102</v>
      </c>
      <c r="E18" s="151">
        <v>1</v>
      </c>
      <c r="F18" s="153"/>
      <c r="G18" s="153"/>
      <c r="H18" s="153">
        <v>0</v>
      </c>
      <c r="I18" s="153">
        <f t="shared" si="6"/>
        <v>0</v>
      </c>
      <c r="J18" s="153">
        <v>255.5</v>
      </c>
      <c r="K18" s="153">
        <f t="shared" si="7"/>
        <v>255.5</v>
      </c>
      <c r="L18" s="153">
        <v>21</v>
      </c>
      <c r="M18" s="153">
        <f t="shared" si="8"/>
        <v>0</v>
      </c>
      <c r="N18" s="146">
        <v>0</v>
      </c>
      <c r="O18" s="146">
        <f t="shared" si="9"/>
        <v>0</v>
      </c>
      <c r="P18" s="146">
        <v>0</v>
      </c>
      <c r="Q18" s="146">
        <f t="shared" si="10"/>
        <v>0</v>
      </c>
      <c r="R18" s="146"/>
      <c r="S18" s="146"/>
      <c r="T18" s="147">
        <v>0.42499999999999999</v>
      </c>
      <c r="U18" s="146">
        <f t="shared" si="11"/>
        <v>0.43</v>
      </c>
      <c r="V18" s="138"/>
      <c r="W18" s="138"/>
      <c r="X18" s="138"/>
      <c r="Y18" s="138"/>
      <c r="Z18" s="138"/>
      <c r="AA18" s="138"/>
      <c r="AB18" s="138"/>
      <c r="AC18" s="138"/>
      <c r="AD18" s="138"/>
      <c r="AE18" s="138" t="s">
        <v>99</v>
      </c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</row>
    <row r="19" spans="1:60" outlineLevel="1" x14ac:dyDescent="0.25">
      <c r="A19" s="139">
        <v>10</v>
      </c>
      <c r="B19" s="139" t="s">
        <v>131</v>
      </c>
      <c r="C19" s="169" t="s">
        <v>566</v>
      </c>
      <c r="D19" s="145" t="s">
        <v>102</v>
      </c>
      <c r="E19" s="151">
        <v>1</v>
      </c>
      <c r="F19" s="153"/>
      <c r="G19" s="153"/>
      <c r="H19" s="153">
        <v>368.38</v>
      </c>
      <c r="I19" s="153">
        <f t="shared" si="6"/>
        <v>368.38</v>
      </c>
      <c r="J19" s="153">
        <v>116.62</v>
      </c>
      <c r="K19" s="153">
        <f t="shared" si="7"/>
        <v>116.62</v>
      </c>
      <c r="L19" s="153">
        <v>21</v>
      </c>
      <c r="M19" s="153">
        <f t="shared" si="8"/>
        <v>0</v>
      </c>
      <c r="N19" s="146">
        <v>3.1E-4</v>
      </c>
      <c r="O19" s="146">
        <f t="shared" si="9"/>
        <v>3.1E-4</v>
      </c>
      <c r="P19" s="146">
        <v>0</v>
      </c>
      <c r="Q19" s="146">
        <f t="shared" si="10"/>
        <v>0</v>
      </c>
      <c r="R19" s="146"/>
      <c r="S19" s="146"/>
      <c r="T19" s="147">
        <v>0.20699999999999999</v>
      </c>
      <c r="U19" s="146">
        <f t="shared" si="11"/>
        <v>0.21</v>
      </c>
      <c r="V19" s="138"/>
      <c r="W19" s="138"/>
      <c r="X19" s="138"/>
      <c r="Y19" s="138"/>
      <c r="Z19" s="138"/>
      <c r="AA19" s="138"/>
      <c r="AB19" s="138"/>
      <c r="AC19" s="138"/>
      <c r="AD19" s="138"/>
      <c r="AE19" s="138" t="s">
        <v>99</v>
      </c>
      <c r="AF19" s="138"/>
      <c r="AG19" s="138"/>
      <c r="AH19" s="138"/>
      <c r="AI19" s="138"/>
      <c r="AJ19" s="138"/>
      <c r="AK19" s="138"/>
      <c r="AL19" s="138"/>
      <c r="AM19" s="138"/>
      <c r="AN19" s="138"/>
      <c r="AO19" s="138"/>
      <c r="AP19" s="138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</row>
    <row r="20" spans="1:60" outlineLevel="1" x14ac:dyDescent="0.25">
      <c r="A20" s="139">
        <v>11</v>
      </c>
      <c r="B20" s="139" t="s">
        <v>135</v>
      </c>
      <c r="C20" s="169" t="s">
        <v>136</v>
      </c>
      <c r="D20" s="145" t="s">
        <v>102</v>
      </c>
      <c r="E20" s="151">
        <v>1</v>
      </c>
      <c r="F20" s="153"/>
      <c r="G20" s="153"/>
      <c r="H20" s="153">
        <v>3718.58</v>
      </c>
      <c r="I20" s="153">
        <f t="shared" si="6"/>
        <v>3718.58</v>
      </c>
      <c r="J20" s="153">
        <v>221.42000000000007</v>
      </c>
      <c r="K20" s="153">
        <f t="shared" si="7"/>
        <v>221.42</v>
      </c>
      <c r="L20" s="153">
        <v>21</v>
      </c>
      <c r="M20" s="153">
        <f t="shared" si="8"/>
        <v>0</v>
      </c>
      <c r="N20" s="146">
        <v>1.06E-3</v>
      </c>
      <c r="O20" s="146">
        <f t="shared" si="9"/>
        <v>1.06E-3</v>
      </c>
      <c r="P20" s="146">
        <v>0</v>
      </c>
      <c r="Q20" s="146">
        <f t="shared" si="10"/>
        <v>0</v>
      </c>
      <c r="R20" s="146"/>
      <c r="S20" s="146"/>
      <c r="T20" s="147">
        <v>0.39300000000000002</v>
      </c>
      <c r="U20" s="146">
        <f t="shared" si="11"/>
        <v>0.39</v>
      </c>
      <c r="V20" s="138"/>
      <c r="W20" s="138"/>
      <c r="X20" s="138"/>
      <c r="Y20" s="138"/>
      <c r="Z20" s="138"/>
      <c r="AA20" s="138"/>
      <c r="AB20" s="138"/>
      <c r="AC20" s="138"/>
      <c r="AD20" s="138"/>
      <c r="AE20" s="138" t="s">
        <v>99</v>
      </c>
      <c r="AF20" s="138"/>
      <c r="AG20" s="138"/>
      <c r="AH20" s="138"/>
      <c r="AI20" s="138"/>
      <c r="AJ20" s="138"/>
      <c r="AK20" s="138"/>
      <c r="AL20" s="138"/>
      <c r="AM20" s="138"/>
      <c r="AN20" s="138"/>
      <c r="AO20" s="138"/>
      <c r="AP20" s="138"/>
      <c r="AQ20" s="138"/>
      <c r="AR20" s="138"/>
      <c r="AS20" s="138"/>
      <c r="AT20" s="138"/>
      <c r="AU20" s="138"/>
      <c r="AV20" s="138"/>
      <c r="AW20" s="138"/>
      <c r="AX20" s="138"/>
      <c r="AY20" s="138"/>
      <c r="AZ20" s="138"/>
      <c r="BA20" s="138"/>
      <c r="BB20" s="138"/>
      <c r="BC20" s="138"/>
      <c r="BD20" s="138"/>
      <c r="BE20" s="138"/>
      <c r="BF20" s="138"/>
      <c r="BG20" s="138"/>
      <c r="BH20" s="138"/>
    </row>
    <row r="21" spans="1:60" outlineLevel="1" x14ac:dyDescent="0.25">
      <c r="A21" s="139">
        <v>12</v>
      </c>
      <c r="B21" s="139" t="s">
        <v>143</v>
      </c>
      <c r="C21" s="169" t="s">
        <v>567</v>
      </c>
      <c r="D21" s="145" t="s">
        <v>102</v>
      </c>
      <c r="E21" s="151">
        <v>1</v>
      </c>
      <c r="F21" s="153"/>
      <c r="G21" s="153"/>
      <c r="H21" s="153">
        <v>279.73</v>
      </c>
      <c r="I21" s="153">
        <f t="shared" si="6"/>
        <v>279.73</v>
      </c>
      <c r="J21" s="153">
        <v>46.769999999999982</v>
      </c>
      <c r="K21" s="153">
        <f t="shared" si="7"/>
        <v>46.77</v>
      </c>
      <c r="L21" s="153">
        <v>21</v>
      </c>
      <c r="M21" s="153">
        <f t="shared" si="8"/>
        <v>0</v>
      </c>
      <c r="N21" s="146">
        <v>1.9000000000000001E-4</v>
      </c>
      <c r="O21" s="146">
        <f t="shared" si="9"/>
        <v>1.9000000000000001E-4</v>
      </c>
      <c r="P21" s="146">
        <v>0</v>
      </c>
      <c r="Q21" s="146">
        <f t="shared" si="10"/>
        <v>0</v>
      </c>
      <c r="R21" s="146"/>
      <c r="S21" s="146"/>
      <c r="T21" s="147">
        <v>8.3000000000000004E-2</v>
      </c>
      <c r="U21" s="146">
        <f t="shared" si="11"/>
        <v>0.08</v>
      </c>
      <c r="V21" s="138"/>
      <c r="W21" s="138"/>
      <c r="X21" s="138"/>
      <c r="Y21" s="138"/>
      <c r="Z21" s="138"/>
      <c r="AA21" s="138"/>
      <c r="AB21" s="138"/>
      <c r="AC21" s="138"/>
      <c r="AD21" s="138"/>
      <c r="AE21" s="138" t="s">
        <v>99</v>
      </c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Q21" s="138"/>
      <c r="AR21" s="138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</row>
    <row r="22" spans="1:60" outlineLevel="1" x14ac:dyDescent="0.25">
      <c r="A22" s="139">
        <v>13</v>
      </c>
      <c r="B22" s="139" t="s">
        <v>155</v>
      </c>
      <c r="C22" s="169" t="s">
        <v>156</v>
      </c>
      <c r="D22" s="145" t="s">
        <v>102</v>
      </c>
      <c r="E22" s="151">
        <v>1</v>
      </c>
      <c r="F22" s="153"/>
      <c r="G22" s="153"/>
      <c r="H22" s="153">
        <v>3040</v>
      </c>
      <c r="I22" s="153">
        <f t="shared" si="6"/>
        <v>3040</v>
      </c>
      <c r="J22" s="153">
        <v>0</v>
      </c>
      <c r="K22" s="153">
        <f t="shared" si="7"/>
        <v>0</v>
      </c>
      <c r="L22" s="153">
        <v>21</v>
      </c>
      <c r="M22" s="153">
        <f t="shared" si="8"/>
        <v>0</v>
      </c>
      <c r="N22" s="146">
        <v>5.0000000000000001E-4</v>
      </c>
      <c r="O22" s="146">
        <f t="shared" si="9"/>
        <v>5.0000000000000001E-4</v>
      </c>
      <c r="P22" s="146">
        <v>0</v>
      </c>
      <c r="Q22" s="146">
        <f t="shared" si="10"/>
        <v>0</v>
      </c>
      <c r="R22" s="146"/>
      <c r="S22" s="146"/>
      <c r="T22" s="147">
        <v>0</v>
      </c>
      <c r="U22" s="146">
        <f t="shared" si="11"/>
        <v>0</v>
      </c>
      <c r="V22" s="138"/>
      <c r="W22" s="138"/>
      <c r="X22" s="138"/>
      <c r="Y22" s="138"/>
      <c r="Z22" s="138"/>
      <c r="AA22" s="138"/>
      <c r="AB22" s="138"/>
      <c r="AC22" s="138"/>
      <c r="AD22" s="138"/>
      <c r="AE22" s="138" t="s">
        <v>107</v>
      </c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Q22" s="138"/>
      <c r="AR22" s="138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</row>
    <row r="23" spans="1:60" outlineLevel="1" x14ac:dyDescent="0.25">
      <c r="A23" s="139">
        <v>14</v>
      </c>
      <c r="B23" s="139" t="s">
        <v>159</v>
      </c>
      <c r="C23" s="169" t="s">
        <v>160</v>
      </c>
      <c r="D23" s="145" t="s">
        <v>102</v>
      </c>
      <c r="E23" s="151">
        <v>1</v>
      </c>
      <c r="F23" s="153"/>
      <c r="G23" s="153"/>
      <c r="H23" s="153">
        <v>20500</v>
      </c>
      <c r="I23" s="153">
        <f t="shared" si="6"/>
        <v>20500</v>
      </c>
      <c r="J23" s="153">
        <v>92.959999999999127</v>
      </c>
      <c r="K23" s="153">
        <f t="shared" si="7"/>
        <v>92.96</v>
      </c>
      <c r="L23" s="153">
        <v>21</v>
      </c>
      <c r="M23" s="153">
        <f t="shared" si="8"/>
        <v>0</v>
      </c>
      <c r="N23" s="146">
        <v>0</v>
      </c>
      <c r="O23" s="146">
        <f t="shared" si="9"/>
        <v>0</v>
      </c>
      <c r="P23" s="146">
        <v>0</v>
      </c>
      <c r="Q23" s="146">
        <f t="shared" si="10"/>
        <v>0</v>
      </c>
      <c r="R23" s="146"/>
      <c r="S23" s="146"/>
      <c r="T23" s="147">
        <v>0.16500000000000001</v>
      </c>
      <c r="U23" s="146">
        <f t="shared" si="11"/>
        <v>0.17</v>
      </c>
      <c r="V23" s="138"/>
      <c r="W23" s="138"/>
      <c r="X23" s="138"/>
      <c r="Y23" s="138"/>
      <c r="Z23" s="138"/>
      <c r="AA23" s="138"/>
      <c r="AB23" s="138"/>
      <c r="AC23" s="138"/>
      <c r="AD23" s="138"/>
      <c r="AE23" s="138" t="s">
        <v>99</v>
      </c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</row>
    <row r="24" spans="1:60" ht="20.399999999999999" outlineLevel="1" x14ac:dyDescent="0.25">
      <c r="A24" s="139">
        <v>15</v>
      </c>
      <c r="B24" s="139" t="s">
        <v>165</v>
      </c>
      <c r="C24" s="169" t="s">
        <v>166</v>
      </c>
      <c r="D24" s="145" t="s">
        <v>102</v>
      </c>
      <c r="E24" s="151">
        <v>1</v>
      </c>
      <c r="F24" s="153"/>
      <c r="G24" s="153"/>
      <c r="H24" s="153">
        <v>43900</v>
      </c>
      <c r="I24" s="153">
        <f t="shared" si="6"/>
        <v>43900</v>
      </c>
      <c r="J24" s="153">
        <v>116.62000000000262</v>
      </c>
      <c r="K24" s="153">
        <f t="shared" si="7"/>
        <v>116.62</v>
      </c>
      <c r="L24" s="153">
        <v>21</v>
      </c>
      <c r="M24" s="153">
        <f t="shared" si="8"/>
        <v>0</v>
      </c>
      <c r="N24" s="146">
        <v>1E-3</v>
      </c>
      <c r="O24" s="146">
        <f t="shared" si="9"/>
        <v>1E-3</v>
      </c>
      <c r="P24" s="146">
        <v>0</v>
      </c>
      <c r="Q24" s="146">
        <f t="shared" si="10"/>
        <v>0</v>
      </c>
      <c r="R24" s="146"/>
      <c r="S24" s="146"/>
      <c r="T24" s="147">
        <v>0.20699999999999999</v>
      </c>
      <c r="U24" s="146">
        <f t="shared" si="11"/>
        <v>0.21</v>
      </c>
      <c r="V24" s="138"/>
      <c r="W24" s="138"/>
      <c r="X24" s="138"/>
      <c r="Y24" s="138"/>
      <c r="Z24" s="138"/>
      <c r="AA24" s="138"/>
      <c r="AB24" s="138"/>
      <c r="AC24" s="138"/>
      <c r="AD24" s="138"/>
      <c r="AE24" s="138" t="s">
        <v>99</v>
      </c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Q24" s="138"/>
      <c r="AR24" s="138"/>
      <c r="AS24" s="138"/>
      <c r="AT24" s="138"/>
      <c r="AU24" s="138"/>
      <c r="AV24" s="138"/>
      <c r="AW24" s="138"/>
      <c r="AX24" s="138"/>
      <c r="AY24" s="138"/>
      <c r="AZ24" s="138"/>
      <c r="BA24" s="138"/>
      <c r="BB24" s="138"/>
      <c r="BC24" s="138"/>
      <c r="BD24" s="138"/>
      <c r="BE24" s="138"/>
      <c r="BF24" s="138"/>
      <c r="BG24" s="138"/>
      <c r="BH24" s="138"/>
    </row>
    <row r="25" spans="1:60" outlineLevel="1" x14ac:dyDescent="0.25">
      <c r="A25" s="139">
        <v>16</v>
      </c>
      <c r="B25" s="139" t="s">
        <v>167</v>
      </c>
      <c r="C25" s="169" t="s">
        <v>168</v>
      </c>
      <c r="D25" s="145" t="s">
        <v>98</v>
      </c>
      <c r="E25" s="151">
        <v>10</v>
      </c>
      <c r="F25" s="153"/>
      <c r="G25" s="153"/>
      <c r="H25" s="153">
        <v>0.26</v>
      </c>
      <c r="I25" s="153">
        <f t="shared" si="6"/>
        <v>2.6</v>
      </c>
      <c r="J25" s="153">
        <v>16.34</v>
      </c>
      <c r="K25" s="153">
        <f t="shared" si="7"/>
        <v>163.4</v>
      </c>
      <c r="L25" s="153">
        <v>21</v>
      </c>
      <c r="M25" s="153">
        <f t="shared" si="8"/>
        <v>0</v>
      </c>
      <c r="N25" s="146">
        <v>0</v>
      </c>
      <c r="O25" s="146">
        <f t="shared" si="9"/>
        <v>0</v>
      </c>
      <c r="P25" s="146">
        <v>0</v>
      </c>
      <c r="Q25" s="146">
        <f t="shared" si="10"/>
        <v>0</v>
      </c>
      <c r="R25" s="146"/>
      <c r="S25" s="146"/>
      <c r="T25" s="147">
        <v>2.9000000000000001E-2</v>
      </c>
      <c r="U25" s="146">
        <f t="shared" si="11"/>
        <v>0.28999999999999998</v>
      </c>
      <c r="V25" s="138"/>
      <c r="W25" s="138"/>
      <c r="X25" s="138"/>
      <c r="Y25" s="138"/>
      <c r="Z25" s="138"/>
      <c r="AA25" s="138"/>
      <c r="AB25" s="138"/>
      <c r="AC25" s="138"/>
      <c r="AD25" s="138"/>
      <c r="AE25" s="138" t="s">
        <v>99</v>
      </c>
      <c r="AF25" s="138"/>
      <c r="AG25" s="138"/>
      <c r="AH25" s="138"/>
      <c r="AI25" s="138"/>
      <c r="AJ25" s="138"/>
      <c r="AK25" s="138"/>
      <c r="AL25" s="138"/>
      <c r="AM25" s="138"/>
      <c r="AN25" s="138"/>
      <c r="AO25" s="138"/>
      <c r="AP25" s="138"/>
      <c r="AQ25" s="138"/>
      <c r="AR25" s="138"/>
      <c r="AS25" s="138"/>
      <c r="AT25" s="138"/>
      <c r="AU25" s="138"/>
      <c r="AV25" s="138"/>
      <c r="AW25" s="138"/>
      <c r="AX25" s="138"/>
      <c r="AY25" s="138"/>
      <c r="AZ25" s="138"/>
      <c r="BA25" s="138"/>
      <c r="BB25" s="138"/>
      <c r="BC25" s="138"/>
      <c r="BD25" s="138"/>
      <c r="BE25" s="138"/>
      <c r="BF25" s="138"/>
      <c r="BG25" s="138"/>
      <c r="BH25" s="138"/>
    </row>
    <row r="26" spans="1:60" outlineLevel="1" x14ac:dyDescent="0.25">
      <c r="A26" s="139">
        <v>17</v>
      </c>
      <c r="B26" s="139" t="s">
        <v>169</v>
      </c>
      <c r="C26" s="169" t="s">
        <v>170</v>
      </c>
      <c r="D26" s="145" t="s">
        <v>98</v>
      </c>
      <c r="E26" s="151">
        <v>10</v>
      </c>
      <c r="F26" s="153"/>
      <c r="G26" s="153"/>
      <c r="H26" s="153">
        <v>2.0099999999999998</v>
      </c>
      <c r="I26" s="153">
        <f t="shared" si="6"/>
        <v>20.100000000000001</v>
      </c>
      <c r="J26" s="153">
        <v>34.99</v>
      </c>
      <c r="K26" s="153">
        <f t="shared" si="7"/>
        <v>349.9</v>
      </c>
      <c r="L26" s="153">
        <v>21</v>
      </c>
      <c r="M26" s="153">
        <f t="shared" si="8"/>
        <v>0</v>
      </c>
      <c r="N26" s="146">
        <v>1.0000000000000001E-5</v>
      </c>
      <c r="O26" s="146">
        <f t="shared" si="9"/>
        <v>1E-4</v>
      </c>
      <c r="P26" s="146">
        <v>0</v>
      </c>
      <c r="Q26" s="146">
        <f t="shared" si="10"/>
        <v>0</v>
      </c>
      <c r="R26" s="146"/>
      <c r="S26" s="146"/>
      <c r="T26" s="147">
        <v>6.2E-2</v>
      </c>
      <c r="U26" s="146">
        <f t="shared" si="11"/>
        <v>0.62</v>
      </c>
      <c r="V26" s="138"/>
      <c r="W26" s="138"/>
      <c r="X26" s="138"/>
      <c r="Y26" s="138"/>
      <c r="Z26" s="138"/>
      <c r="AA26" s="138"/>
      <c r="AB26" s="138"/>
      <c r="AC26" s="138"/>
      <c r="AD26" s="138"/>
      <c r="AE26" s="138" t="s">
        <v>99</v>
      </c>
      <c r="AF26" s="138"/>
      <c r="AG26" s="138"/>
      <c r="AH26" s="138"/>
      <c r="AI26" s="138"/>
      <c r="AJ26" s="138"/>
      <c r="AK26" s="138"/>
      <c r="AL26" s="138"/>
      <c r="AM26" s="138"/>
      <c r="AN26" s="138"/>
      <c r="AO26" s="138"/>
      <c r="AP26" s="138"/>
      <c r="AQ26" s="138"/>
      <c r="AR26" s="138"/>
      <c r="AS26" s="138"/>
      <c r="AT26" s="138"/>
      <c r="AU26" s="138"/>
      <c r="AV26" s="138"/>
      <c r="AW26" s="138"/>
      <c r="AX26" s="138"/>
      <c r="AY26" s="138"/>
      <c r="AZ26" s="138"/>
      <c r="BA26" s="138"/>
      <c r="BB26" s="138"/>
      <c r="BC26" s="138"/>
      <c r="BD26" s="138"/>
      <c r="BE26" s="138"/>
      <c r="BF26" s="138"/>
      <c r="BG26" s="138"/>
      <c r="BH26" s="138"/>
    </row>
    <row r="27" spans="1:60" outlineLevel="1" x14ac:dyDescent="0.25">
      <c r="A27" s="139">
        <v>18</v>
      </c>
      <c r="B27" s="139" t="s">
        <v>171</v>
      </c>
      <c r="C27" s="169" t="s">
        <v>172</v>
      </c>
      <c r="D27" s="145" t="s">
        <v>112</v>
      </c>
      <c r="E27" s="151">
        <v>8.5000000000000006E-3</v>
      </c>
      <c r="F27" s="153"/>
      <c r="G27" s="153"/>
      <c r="H27" s="153">
        <v>0</v>
      </c>
      <c r="I27" s="153">
        <f t="shared" si="6"/>
        <v>0</v>
      </c>
      <c r="J27" s="153">
        <v>732</v>
      </c>
      <c r="K27" s="153">
        <f t="shared" si="7"/>
        <v>6.22</v>
      </c>
      <c r="L27" s="153">
        <v>21</v>
      </c>
      <c r="M27" s="153">
        <f t="shared" si="8"/>
        <v>0</v>
      </c>
      <c r="N27" s="146">
        <v>0</v>
      </c>
      <c r="O27" s="146">
        <f t="shared" si="9"/>
        <v>0</v>
      </c>
      <c r="P27" s="146">
        <v>0</v>
      </c>
      <c r="Q27" s="146">
        <f t="shared" si="10"/>
        <v>0</v>
      </c>
      <c r="R27" s="146"/>
      <c r="S27" s="146"/>
      <c r="T27" s="147">
        <v>1.327</v>
      </c>
      <c r="U27" s="146">
        <f t="shared" si="11"/>
        <v>0.01</v>
      </c>
      <c r="V27" s="138"/>
      <c r="W27" s="138"/>
      <c r="X27" s="138"/>
      <c r="Y27" s="138"/>
      <c r="Z27" s="138"/>
      <c r="AA27" s="138"/>
      <c r="AB27" s="138"/>
      <c r="AC27" s="138"/>
      <c r="AD27" s="138"/>
      <c r="AE27" s="138" t="s">
        <v>99</v>
      </c>
      <c r="AF27" s="138"/>
      <c r="AG27" s="138"/>
      <c r="AH27" s="138"/>
      <c r="AI27" s="138"/>
      <c r="AJ27" s="138"/>
      <c r="AK27" s="138"/>
      <c r="AL27" s="138"/>
      <c r="AM27" s="138"/>
      <c r="AN27" s="138"/>
      <c r="AO27" s="138"/>
      <c r="AP27" s="138"/>
      <c r="AQ27" s="138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8"/>
      <c r="BC27" s="138"/>
      <c r="BD27" s="138"/>
      <c r="BE27" s="138"/>
      <c r="BF27" s="138"/>
      <c r="BG27" s="138"/>
      <c r="BH27" s="138"/>
    </row>
    <row r="28" spans="1:60" outlineLevel="1" x14ac:dyDescent="0.25">
      <c r="A28" s="139">
        <v>19</v>
      </c>
      <c r="B28" s="139" t="s">
        <v>173</v>
      </c>
      <c r="C28" s="169" t="s">
        <v>174</v>
      </c>
      <c r="D28" s="145" t="s">
        <v>112</v>
      </c>
      <c r="E28" s="151">
        <v>8.5000000000000006E-3</v>
      </c>
      <c r="F28" s="153"/>
      <c r="G28" s="153"/>
      <c r="H28" s="153">
        <v>0</v>
      </c>
      <c r="I28" s="153">
        <f t="shared" si="6"/>
        <v>0</v>
      </c>
      <c r="J28" s="153">
        <v>543</v>
      </c>
      <c r="K28" s="153">
        <f t="shared" si="7"/>
        <v>4.62</v>
      </c>
      <c r="L28" s="153">
        <v>21</v>
      </c>
      <c r="M28" s="153">
        <f t="shared" si="8"/>
        <v>0</v>
      </c>
      <c r="N28" s="146">
        <v>0</v>
      </c>
      <c r="O28" s="146">
        <f t="shared" si="9"/>
        <v>0</v>
      </c>
      <c r="P28" s="146">
        <v>0</v>
      </c>
      <c r="Q28" s="146">
        <f t="shared" si="10"/>
        <v>0</v>
      </c>
      <c r="R28" s="146"/>
      <c r="S28" s="146"/>
      <c r="T28" s="147">
        <v>1.2190000000000001</v>
      </c>
      <c r="U28" s="146">
        <f t="shared" si="11"/>
        <v>0.01</v>
      </c>
      <c r="V28" s="138"/>
      <c r="W28" s="138"/>
      <c r="X28" s="138"/>
      <c r="Y28" s="138"/>
      <c r="Z28" s="138"/>
      <c r="AA28" s="138"/>
      <c r="AB28" s="138"/>
      <c r="AC28" s="138"/>
      <c r="AD28" s="138"/>
      <c r="AE28" s="138" t="s">
        <v>99</v>
      </c>
      <c r="AF28" s="138"/>
      <c r="AG28" s="138"/>
      <c r="AH28" s="138"/>
      <c r="AI28" s="138"/>
      <c r="AJ28" s="138"/>
      <c r="AK28" s="138"/>
      <c r="AL28" s="138"/>
      <c r="AM28" s="138"/>
      <c r="AN28" s="138"/>
      <c r="AO28" s="138"/>
      <c r="AP28" s="138"/>
      <c r="AQ28" s="138"/>
      <c r="AR28" s="138"/>
      <c r="AS28" s="138"/>
      <c r="AT28" s="138"/>
      <c r="AU28" s="138"/>
      <c r="AV28" s="138"/>
      <c r="AW28" s="138"/>
      <c r="AX28" s="138"/>
      <c r="AY28" s="138"/>
      <c r="AZ28" s="138"/>
      <c r="BA28" s="138"/>
      <c r="BB28" s="138"/>
      <c r="BC28" s="138"/>
      <c r="BD28" s="138"/>
      <c r="BE28" s="138"/>
      <c r="BF28" s="138"/>
      <c r="BG28" s="138"/>
      <c r="BH28" s="138"/>
    </row>
    <row r="29" spans="1:60" x14ac:dyDescent="0.25">
      <c r="A29" s="140" t="s">
        <v>94</v>
      </c>
      <c r="B29" s="140" t="s">
        <v>61</v>
      </c>
      <c r="C29" s="170" t="s">
        <v>62</v>
      </c>
      <c r="D29" s="148"/>
      <c r="E29" s="152"/>
      <c r="F29" s="154"/>
      <c r="G29" s="154"/>
      <c r="H29" s="154"/>
      <c r="I29" s="154">
        <f>SUM(I30:I61)</f>
        <v>22808.18</v>
      </c>
      <c r="J29" s="154"/>
      <c r="K29" s="154">
        <f>SUM(K30:K61)</f>
        <v>39784.26</v>
      </c>
      <c r="L29" s="154"/>
      <c r="M29" s="154">
        <f>SUM(M30:M61)</f>
        <v>0</v>
      </c>
      <c r="N29" s="149"/>
      <c r="O29" s="149">
        <f>SUM(O30:O61)</f>
        <v>0.41901999999999989</v>
      </c>
      <c r="P29" s="149"/>
      <c r="Q29" s="149">
        <f>SUM(Q30:Q61)</f>
        <v>0.21586</v>
      </c>
      <c r="R29" s="149"/>
      <c r="S29" s="149"/>
      <c r="T29" s="150"/>
      <c r="U29" s="149">
        <f>SUM(U30:U61)</f>
        <v>42.11</v>
      </c>
      <c r="AE29" t="s">
        <v>95</v>
      </c>
    </row>
    <row r="30" spans="1:60" outlineLevel="1" x14ac:dyDescent="0.25">
      <c r="A30" s="139">
        <v>20</v>
      </c>
      <c r="B30" s="139" t="s">
        <v>177</v>
      </c>
      <c r="C30" s="169" t="s">
        <v>178</v>
      </c>
      <c r="D30" s="145" t="s">
        <v>98</v>
      </c>
      <c r="E30" s="151">
        <v>0.5</v>
      </c>
      <c r="F30" s="153"/>
      <c r="G30" s="153"/>
      <c r="H30" s="153">
        <v>198.63</v>
      </c>
      <c r="I30" s="153">
        <f t="shared" ref="I30:I61" si="12">ROUND(E30*H30,2)</f>
        <v>99.32</v>
      </c>
      <c r="J30" s="153">
        <v>281.87</v>
      </c>
      <c r="K30" s="153">
        <f t="shared" ref="K30:K61" si="13">ROUND(E30*J30,2)</f>
        <v>140.94</v>
      </c>
      <c r="L30" s="153">
        <v>21</v>
      </c>
      <c r="M30" s="153">
        <f t="shared" ref="M30:M61" si="14">G30*(1+L30/100)</f>
        <v>0</v>
      </c>
      <c r="N30" s="146">
        <v>5.0899999999999999E-3</v>
      </c>
      <c r="O30" s="146">
        <f t="shared" ref="O30:O61" si="15">ROUND(E30*N30,5)</f>
        <v>2.5500000000000002E-3</v>
      </c>
      <c r="P30" s="146">
        <v>0</v>
      </c>
      <c r="Q30" s="146">
        <f t="shared" ref="Q30:Q61" si="16">ROUND(E30*P30,5)</f>
        <v>0</v>
      </c>
      <c r="R30" s="146"/>
      <c r="S30" s="146"/>
      <c r="T30" s="147">
        <v>0.53100000000000003</v>
      </c>
      <c r="U30" s="146">
        <f t="shared" ref="U30:U61" si="17">ROUND(E30*T30,2)</f>
        <v>0.27</v>
      </c>
      <c r="V30" s="138"/>
      <c r="W30" s="138"/>
      <c r="X30" s="138"/>
      <c r="Y30" s="138"/>
      <c r="Z30" s="138"/>
      <c r="AA30" s="138"/>
      <c r="AB30" s="138"/>
      <c r="AC30" s="138"/>
      <c r="AD30" s="138"/>
      <c r="AE30" s="138" t="s">
        <v>99</v>
      </c>
      <c r="AF30" s="138"/>
      <c r="AG30" s="138"/>
      <c r="AH30" s="138"/>
      <c r="AI30" s="138"/>
      <c r="AJ30" s="138"/>
      <c r="AK30" s="138"/>
      <c r="AL30" s="138"/>
      <c r="AM30" s="138"/>
      <c r="AN30" s="138"/>
      <c r="AO30" s="138"/>
      <c r="AP30" s="138"/>
      <c r="AQ30" s="138"/>
      <c r="AR30" s="138"/>
      <c r="AS30" s="138"/>
      <c r="AT30" s="138"/>
      <c r="AU30" s="138"/>
      <c r="AV30" s="138"/>
      <c r="AW30" s="138"/>
      <c r="AX30" s="138"/>
      <c r="AY30" s="138"/>
      <c r="AZ30" s="138"/>
      <c r="BA30" s="138"/>
      <c r="BB30" s="138"/>
      <c r="BC30" s="138"/>
      <c r="BD30" s="138"/>
      <c r="BE30" s="138"/>
      <c r="BF30" s="138"/>
      <c r="BG30" s="138"/>
      <c r="BH30" s="138"/>
    </row>
    <row r="31" spans="1:60" outlineLevel="1" x14ac:dyDescent="0.25">
      <c r="A31" s="139">
        <v>21</v>
      </c>
      <c r="B31" s="139" t="s">
        <v>179</v>
      </c>
      <c r="C31" s="169" t="s">
        <v>180</v>
      </c>
      <c r="D31" s="145" t="s">
        <v>98</v>
      </c>
      <c r="E31" s="151">
        <v>1</v>
      </c>
      <c r="F31" s="153"/>
      <c r="G31" s="153"/>
      <c r="H31" s="153">
        <v>238.24</v>
      </c>
      <c r="I31" s="153">
        <f t="shared" si="12"/>
        <v>238.24</v>
      </c>
      <c r="J31" s="153">
        <v>409.76</v>
      </c>
      <c r="K31" s="153">
        <f t="shared" si="13"/>
        <v>409.76</v>
      </c>
      <c r="L31" s="153">
        <v>21</v>
      </c>
      <c r="M31" s="153">
        <f t="shared" si="14"/>
        <v>0</v>
      </c>
      <c r="N31" s="146">
        <v>1.455E-2</v>
      </c>
      <c r="O31" s="146">
        <f t="shared" si="15"/>
        <v>1.455E-2</v>
      </c>
      <c r="P31" s="146">
        <v>0</v>
      </c>
      <c r="Q31" s="146">
        <f t="shared" si="16"/>
        <v>0</v>
      </c>
      <c r="R31" s="146"/>
      <c r="S31" s="146"/>
      <c r="T31" s="147">
        <v>0.78400000000000003</v>
      </c>
      <c r="U31" s="146">
        <f t="shared" si="17"/>
        <v>0.78</v>
      </c>
      <c r="V31" s="138"/>
      <c r="W31" s="138"/>
      <c r="X31" s="138"/>
      <c r="Y31" s="138"/>
      <c r="Z31" s="138"/>
      <c r="AA31" s="138"/>
      <c r="AB31" s="138"/>
      <c r="AC31" s="138"/>
      <c r="AD31" s="138"/>
      <c r="AE31" s="138" t="s">
        <v>99</v>
      </c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8"/>
      <c r="AX31" s="138"/>
      <c r="AY31" s="138"/>
      <c r="AZ31" s="138"/>
      <c r="BA31" s="138"/>
      <c r="BB31" s="138"/>
      <c r="BC31" s="138"/>
      <c r="BD31" s="138"/>
      <c r="BE31" s="138"/>
      <c r="BF31" s="138"/>
      <c r="BG31" s="138"/>
      <c r="BH31" s="138"/>
    </row>
    <row r="32" spans="1:60" outlineLevel="1" x14ac:dyDescent="0.25">
      <c r="A32" s="139">
        <v>22</v>
      </c>
      <c r="B32" s="139" t="s">
        <v>181</v>
      </c>
      <c r="C32" s="169" t="s">
        <v>182</v>
      </c>
      <c r="D32" s="145" t="s">
        <v>98</v>
      </c>
      <c r="E32" s="151">
        <v>17.5</v>
      </c>
      <c r="F32" s="153"/>
      <c r="G32" s="153"/>
      <c r="H32" s="153">
        <v>402.38</v>
      </c>
      <c r="I32" s="153">
        <f t="shared" si="12"/>
        <v>7041.65</v>
      </c>
      <c r="J32" s="153">
        <v>430.62</v>
      </c>
      <c r="K32" s="153">
        <f t="shared" si="13"/>
        <v>7535.85</v>
      </c>
      <c r="L32" s="153">
        <v>21</v>
      </c>
      <c r="M32" s="153">
        <f t="shared" si="14"/>
        <v>0</v>
      </c>
      <c r="N32" s="146">
        <v>2.1690000000000001E-2</v>
      </c>
      <c r="O32" s="146">
        <f t="shared" si="15"/>
        <v>0.37957999999999997</v>
      </c>
      <c r="P32" s="146">
        <v>0</v>
      </c>
      <c r="Q32" s="146">
        <f t="shared" si="16"/>
        <v>0</v>
      </c>
      <c r="R32" s="146"/>
      <c r="S32" s="146"/>
      <c r="T32" s="147">
        <v>0.79300000000000004</v>
      </c>
      <c r="U32" s="146">
        <f t="shared" si="17"/>
        <v>13.88</v>
      </c>
      <c r="V32" s="138"/>
      <c r="W32" s="138"/>
      <c r="X32" s="138"/>
      <c r="Y32" s="138"/>
      <c r="Z32" s="138"/>
      <c r="AA32" s="138"/>
      <c r="AB32" s="138"/>
      <c r="AC32" s="138"/>
      <c r="AD32" s="138"/>
      <c r="AE32" s="138" t="s">
        <v>99</v>
      </c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8"/>
      <c r="AX32" s="138"/>
      <c r="AY32" s="138"/>
      <c r="AZ32" s="138"/>
      <c r="BA32" s="138"/>
      <c r="BB32" s="138"/>
      <c r="BC32" s="138"/>
      <c r="BD32" s="138"/>
      <c r="BE32" s="138"/>
      <c r="BF32" s="138"/>
      <c r="BG32" s="138"/>
      <c r="BH32" s="138"/>
    </row>
    <row r="33" spans="1:60" outlineLevel="1" x14ac:dyDescent="0.25">
      <c r="A33" s="139">
        <v>23</v>
      </c>
      <c r="B33" s="139" t="s">
        <v>568</v>
      </c>
      <c r="C33" s="169" t="s">
        <v>569</v>
      </c>
      <c r="D33" s="145" t="s">
        <v>98</v>
      </c>
      <c r="E33" s="151">
        <v>0.5</v>
      </c>
      <c r="F33" s="153"/>
      <c r="G33" s="153"/>
      <c r="H33" s="153">
        <v>398.17</v>
      </c>
      <c r="I33" s="153">
        <f t="shared" si="12"/>
        <v>199.09</v>
      </c>
      <c r="J33" s="153">
        <v>220.82999999999998</v>
      </c>
      <c r="K33" s="153">
        <f t="shared" si="13"/>
        <v>110.42</v>
      </c>
      <c r="L33" s="153">
        <v>21</v>
      </c>
      <c r="M33" s="153">
        <f t="shared" si="14"/>
        <v>0</v>
      </c>
      <c r="N33" s="146">
        <v>4.2900000000000004E-3</v>
      </c>
      <c r="O33" s="146">
        <f t="shared" si="15"/>
        <v>2.15E-3</v>
      </c>
      <c r="P33" s="146">
        <v>0</v>
      </c>
      <c r="Q33" s="146">
        <f t="shared" si="16"/>
        <v>0</v>
      </c>
      <c r="R33" s="146"/>
      <c r="S33" s="146"/>
      <c r="T33" s="147">
        <v>0.36199999999999999</v>
      </c>
      <c r="U33" s="146">
        <f t="shared" si="17"/>
        <v>0.18</v>
      </c>
      <c r="V33" s="138"/>
      <c r="W33" s="138"/>
      <c r="X33" s="138"/>
      <c r="Y33" s="138"/>
      <c r="Z33" s="138"/>
      <c r="AA33" s="138"/>
      <c r="AB33" s="138"/>
      <c r="AC33" s="138"/>
      <c r="AD33" s="138"/>
      <c r="AE33" s="138" t="s">
        <v>99</v>
      </c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8"/>
      <c r="AX33" s="138"/>
      <c r="AY33" s="138"/>
      <c r="AZ33" s="138"/>
      <c r="BA33" s="138"/>
      <c r="BB33" s="138"/>
      <c r="BC33" s="138"/>
      <c r="BD33" s="138"/>
      <c r="BE33" s="138"/>
      <c r="BF33" s="138"/>
      <c r="BG33" s="138"/>
      <c r="BH33" s="138"/>
    </row>
    <row r="34" spans="1:60" outlineLevel="1" x14ac:dyDescent="0.25">
      <c r="A34" s="139">
        <v>24</v>
      </c>
      <c r="B34" s="139" t="s">
        <v>185</v>
      </c>
      <c r="C34" s="169" t="s">
        <v>186</v>
      </c>
      <c r="D34" s="145" t="s">
        <v>102</v>
      </c>
      <c r="E34" s="151">
        <v>2</v>
      </c>
      <c r="F34" s="153"/>
      <c r="G34" s="153"/>
      <c r="H34" s="153">
        <v>153.86000000000001</v>
      </c>
      <c r="I34" s="153">
        <f t="shared" si="12"/>
        <v>307.72000000000003</v>
      </c>
      <c r="J34" s="153">
        <v>261.14</v>
      </c>
      <c r="K34" s="153">
        <f t="shared" si="13"/>
        <v>522.28</v>
      </c>
      <c r="L34" s="153">
        <v>21</v>
      </c>
      <c r="M34" s="153">
        <f t="shared" si="14"/>
        <v>0</v>
      </c>
      <c r="N34" s="146">
        <v>1.0399999999999999E-3</v>
      </c>
      <c r="O34" s="146">
        <f t="shared" si="15"/>
        <v>2.0799999999999998E-3</v>
      </c>
      <c r="P34" s="146">
        <v>0</v>
      </c>
      <c r="Q34" s="146">
        <f t="shared" si="16"/>
        <v>0</v>
      </c>
      <c r="R34" s="146"/>
      <c r="S34" s="146"/>
      <c r="T34" s="147">
        <v>0.42399999999999999</v>
      </c>
      <c r="U34" s="146">
        <f t="shared" si="17"/>
        <v>0.85</v>
      </c>
      <c r="V34" s="138"/>
      <c r="W34" s="138"/>
      <c r="X34" s="138"/>
      <c r="Y34" s="138"/>
      <c r="Z34" s="138"/>
      <c r="AA34" s="138"/>
      <c r="AB34" s="138"/>
      <c r="AC34" s="138"/>
      <c r="AD34" s="138"/>
      <c r="AE34" s="138" t="s">
        <v>99</v>
      </c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8"/>
      <c r="AX34" s="138"/>
      <c r="AY34" s="138"/>
      <c r="AZ34" s="138"/>
      <c r="BA34" s="138"/>
      <c r="BB34" s="138"/>
      <c r="BC34" s="138"/>
      <c r="BD34" s="138"/>
      <c r="BE34" s="138"/>
      <c r="BF34" s="138"/>
      <c r="BG34" s="138"/>
      <c r="BH34" s="138"/>
    </row>
    <row r="35" spans="1:60" outlineLevel="1" x14ac:dyDescent="0.25">
      <c r="A35" s="139">
        <v>25</v>
      </c>
      <c r="B35" s="139" t="s">
        <v>570</v>
      </c>
      <c r="C35" s="169" t="s">
        <v>571</v>
      </c>
      <c r="D35" s="145" t="s">
        <v>98</v>
      </c>
      <c r="E35" s="151">
        <v>20</v>
      </c>
      <c r="F35" s="153"/>
      <c r="G35" s="153"/>
      <c r="H35" s="153">
        <v>168.87</v>
      </c>
      <c r="I35" s="153">
        <f t="shared" si="12"/>
        <v>3377.4</v>
      </c>
      <c r="J35" s="153">
        <v>23.129999999999995</v>
      </c>
      <c r="K35" s="153">
        <f t="shared" si="13"/>
        <v>462.6</v>
      </c>
      <c r="L35" s="153">
        <v>21</v>
      </c>
      <c r="M35" s="153">
        <f t="shared" si="14"/>
        <v>0</v>
      </c>
      <c r="N35" s="146">
        <v>3.8999999999999999E-4</v>
      </c>
      <c r="O35" s="146">
        <f t="shared" si="15"/>
        <v>7.7999999999999996E-3</v>
      </c>
      <c r="P35" s="146">
        <v>8.2799999999999992E-3</v>
      </c>
      <c r="Q35" s="146">
        <f t="shared" si="16"/>
        <v>0.1656</v>
      </c>
      <c r="R35" s="146"/>
      <c r="S35" s="146"/>
      <c r="T35" s="147">
        <v>5.1999999999999998E-2</v>
      </c>
      <c r="U35" s="146">
        <f t="shared" si="17"/>
        <v>1.04</v>
      </c>
      <c r="V35" s="138"/>
      <c r="W35" s="138"/>
      <c r="X35" s="138"/>
      <c r="Y35" s="138"/>
      <c r="Z35" s="138"/>
      <c r="AA35" s="138"/>
      <c r="AB35" s="138"/>
      <c r="AC35" s="138"/>
      <c r="AD35" s="138"/>
      <c r="AE35" s="138" t="s">
        <v>99</v>
      </c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138"/>
      <c r="BE35" s="138"/>
      <c r="BF35" s="138"/>
      <c r="BG35" s="138"/>
      <c r="BH35" s="138"/>
    </row>
    <row r="36" spans="1:60" outlineLevel="1" x14ac:dyDescent="0.25">
      <c r="A36" s="139">
        <v>26</v>
      </c>
      <c r="B36" s="139" t="s">
        <v>189</v>
      </c>
      <c r="C36" s="169" t="s">
        <v>190</v>
      </c>
      <c r="D36" s="145" t="s">
        <v>102</v>
      </c>
      <c r="E36" s="151">
        <v>1</v>
      </c>
      <c r="F36" s="153"/>
      <c r="G36" s="153"/>
      <c r="H36" s="153">
        <v>147.08000000000001</v>
      </c>
      <c r="I36" s="153">
        <f t="shared" si="12"/>
        <v>147.08000000000001</v>
      </c>
      <c r="J36" s="153">
        <v>141.41999999999999</v>
      </c>
      <c r="K36" s="153">
        <f t="shared" si="13"/>
        <v>141.41999999999999</v>
      </c>
      <c r="L36" s="153">
        <v>21</v>
      </c>
      <c r="M36" s="153">
        <f t="shared" si="14"/>
        <v>0</v>
      </c>
      <c r="N36" s="146">
        <v>5.1000000000000004E-4</v>
      </c>
      <c r="O36" s="146">
        <f t="shared" si="15"/>
        <v>5.1000000000000004E-4</v>
      </c>
      <c r="P36" s="146">
        <v>0</v>
      </c>
      <c r="Q36" s="146">
        <f t="shared" si="16"/>
        <v>0</v>
      </c>
      <c r="R36" s="146"/>
      <c r="S36" s="146"/>
      <c r="T36" s="147">
        <v>0.251</v>
      </c>
      <c r="U36" s="146">
        <f t="shared" si="17"/>
        <v>0.25</v>
      </c>
      <c r="V36" s="138"/>
      <c r="W36" s="138"/>
      <c r="X36" s="138"/>
      <c r="Y36" s="138"/>
      <c r="Z36" s="138"/>
      <c r="AA36" s="138"/>
      <c r="AB36" s="138"/>
      <c r="AC36" s="138"/>
      <c r="AD36" s="138"/>
      <c r="AE36" s="138" t="s">
        <v>99</v>
      </c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</row>
    <row r="37" spans="1:60" outlineLevel="1" x14ac:dyDescent="0.25">
      <c r="A37" s="139">
        <v>27</v>
      </c>
      <c r="B37" s="139" t="s">
        <v>191</v>
      </c>
      <c r="C37" s="169" t="s">
        <v>192</v>
      </c>
      <c r="D37" s="145" t="s">
        <v>102</v>
      </c>
      <c r="E37" s="151">
        <v>1</v>
      </c>
      <c r="F37" s="153"/>
      <c r="G37" s="153"/>
      <c r="H37" s="153">
        <v>288.74</v>
      </c>
      <c r="I37" s="153">
        <f t="shared" si="12"/>
        <v>288.74</v>
      </c>
      <c r="J37" s="153">
        <v>102.25999999999999</v>
      </c>
      <c r="K37" s="153">
        <f t="shared" si="13"/>
        <v>102.26</v>
      </c>
      <c r="L37" s="153">
        <v>21</v>
      </c>
      <c r="M37" s="153">
        <f t="shared" si="14"/>
        <v>0</v>
      </c>
      <c r="N37" s="146">
        <v>2.4000000000000001E-4</v>
      </c>
      <c r="O37" s="146">
        <f t="shared" si="15"/>
        <v>2.4000000000000001E-4</v>
      </c>
      <c r="P37" s="146">
        <v>0</v>
      </c>
      <c r="Q37" s="146">
        <f t="shared" si="16"/>
        <v>0</v>
      </c>
      <c r="R37" s="146"/>
      <c r="S37" s="146"/>
      <c r="T37" s="147">
        <v>0.16600000000000001</v>
      </c>
      <c r="U37" s="146">
        <f t="shared" si="17"/>
        <v>0.17</v>
      </c>
      <c r="V37" s="138"/>
      <c r="W37" s="138"/>
      <c r="X37" s="138"/>
      <c r="Y37" s="138"/>
      <c r="Z37" s="138"/>
      <c r="AA37" s="138"/>
      <c r="AB37" s="138"/>
      <c r="AC37" s="138"/>
      <c r="AD37" s="138"/>
      <c r="AE37" s="138" t="s">
        <v>99</v>
      </c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</row>
    <row r="38" spans="1:60" outlineLevel="1" x14ac:dyDescent="0.25">
      <c r="A38" s="139">
        <v>28</v>
      </c>
      <c r="B38" s="139" t="s">
        <v>193</v>
      </c>
      <c r="C38" s="169" t="s">
        <v>194</v>
      </c>
      <c r="D38" s="145" t="s">
        <v>102</v>
      </c>
      <c r="E38" s="151">
        <v>2</v>
      </c>
      <c r="F38" s="153"/>
      <c r="G38" s="153"/>
      <c r="H38" s="153">
        <v>418.11</v>
      </c>
      <c r="I38" s="153">
        <f t="shared" si="12"/>
        <v>836.22</v>
      </c>
      <c r="J38" s="153">
        <v>126.88999999999999</v>
      </c>
      <c r="K38" s="153">
        <f t="shared" si="13"/>
        <v>253.78</v>
      </c>
      <c r="L38" s="153">
        <v>21</v>
      </c>
      <c r="M38" s="153">
        <f t="shared" si="14"/>
        <v>0</v>
      </c>
      <c r="N38" s="146">
        <v>3.8000000000000002E-4</v>
      </c>
      <c r="O38" s="146">
        <f t="shared" si="15"/>
        <v>7.6000000000000004E-4</v>
      </c>
      <c r="P38" s="146">
        <v>0</v>
      </c>
      <c r="Q38" s="146">
        <f t="shared" si="16"/>
        <v>0</v>
      </c>
      <c r="R38" s="146"/>
      <c r="S38" s="146"/>
      <c r="T38" s="147">
        <v>0.20599999999999999</v>
      </c>
      <c r="U38" s="146">
        <f t="shared" si="17"/>
        <v>0.41</v>
      </c>
      <c r="V38" s="138"/>
      <c r="W38" s="138"/>
      <c r="X38" s="138"/>
      <c r="Y38" s="138"/>
      <c r="Z38" s="138"/>
      <c r="AA38" s="138"/>
      <c r="AB38" s="138"/>
      <c r="AC38" s="138"/>
      <c r="AD38" s="138"/>
      <c r="AE38" s="138" t="s">
        <v>99</v>
      </c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8"/>
      <c r="AX38" s="138"/>
      <c r="AY38" s="138"/>
      <c r="AZ38" s="138"/>
      <c r="BA38" s="138"/>
      <c r="BB38" s="138"/>
      <c r="BC38" s="138"/>
      <c r="BD38" s="138"/>
      <c r="BE38" s="138"/>
      <c r="BF38" s="138"/>
      <c r="BG38" s="138"/>
      <c r="BH38" s="138"/>
    </row>
    <row r="39" spans="1:60" outlineLevel="1" x14ac:dyDescent="0.25">
      <c r="A39" s="139">
        <v>29</v>
      </c>
      <c r="B39" s="139" t="s">
        <v>195</v>
      </c>
      <c r="C39" s="169" t="s">
        <v>196</v>
      </c>
      <c r="D39" s="145" t="s">
        <v>102</v>
      </c>
      <c r="E39" s="151">
        <v>1</v>
      </c>
      <c r="F39" s="153"/>
      <c r="G39" s="153"/>
      <c r="H39" s="153">
        <v>277.58</v>
      </c>
      <c r="I39" s="153">
        <f t="shared" si="12"/>
        <v>277.58</v>
      </c>
      <c r="J39" s="153">
        <v>88.920000000000016</v>
      </c>
      <c r="K39" s="153">
        <f t="shared" si="13"/>
        <v>88.92</v>
      </c>
      <c r="L39" s="153">
        <v>21</v>
      </c>
      <c r="M39" s="153">
        <f t="shared" si="14"/>
        <v>0</v>
      </c>
      <c r="N39" s="146">
        <v>2.0000000000000001E-4</v>
      </c>
      <c r="O39" s="146">
        <f t="shared" si="15"/>
        <v>2.0000000000000001E-4</v>
      </c>
      <c r="P39" s="146">
        <v>0</v>
      </c>
      <c r="Q39" s="146">
        <f t="shared" si="16"/>
        <v>0</v>
      </c>
      <c r="R39" s="146"/>
      <c r="S39" s="146"/>
      <c r="T39" s="147">
        <v>0.14499999999999999</v>
      </c>
      <c r="U39" s="146">
        <f t="shared" si="17"/>
        <v>0.15</v>
      </c>
      <c r="V39" s="138"/>
      <c r="W39" s="138"/>
      <c r="X39" s="138"/>
      <c r="Y39" s="138"/>
      <c r="Z39" s="138"/>
      <c r="AA39" s="138"/>
      <c r="AB39" s="138"/>
      <c r="AC39" s="138"/>
      <c r="AD39" s="138"/>
      <c r="AE39" s="138" t="s">
        <v>99</v>
      </c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</row>
    <row r="40" spans="1:60" outlineLevel="1" x14ac:dyDescent="0.25">
      <c r="A40" s="139">
        <v>30</v>
      </c>
      <c r="B40" s="139" t="s">
        <v>421</v>
      </c>
      <c r="C40" s="169" t="s">
        <v>422</v>
      </c>
      <c r="D40" s="145" t="s">
        <v>102</v>
      </c>
      <c r="E40" s="151">
        <v>2</v>
      </c>
      <c r="F40" s="153"/>
      <c r="G40" s="153"/>
      <c r="H40" s="153">
        <v>1437.81</v>
      </c>
      <c r="I40" s="153">
        <f t="shared" si="12"/>
        <v>2875.62</v>
      </c>
      <c r="J40" s="153">
        <v>216.19000000000005</v>
      </c>
      <c r="K40" s="153">
        <f t="shared" si="13"/>
        <v>432.38</v>
      </c>
      <c r="L40" s="153">
        <v>21</v>
      </c>
      <c r="M40" s="153">
        <f t="shared" si="14"/>
        <v>0</v>
      </c>
      <c r="N40" s="146">
        <v>1.2999999999999999E-3</v>
      </c>
      <c r="O40" s="146">
        <f t="shared" si="15"/>
        <v>2.5999999999999999E-3</v>
      </c>
      <c r="P40" s="146">
        <v>0</v>
      </c>
      <c r="Q40" s="146">
        <f t="shared" si="16"/>
        <v>0</v>
      </c>
      <c r="R40" s="146"/>
      <c r="S40" s="146"/>
      <c r="T40" s="147">
        <v>0.35099999999999998</v>
      </c>
      <c r="U40" s="146">
        <f t="shared" si="17"/>
        <v>0.7</v>
      </c>
      <c r="V40" s="138"/>
      <c r="W40" s="138"/>
      <c r="X40" s="138"/>
      <c r="Y40" s="138"/>
      <c r="Z40" s="138"/>
      <c r="AA40" s="138"/>
      <c r="AB40" s="138"/>
      <c r="AC40" s="138"/>
      <c r="AD40" s="138"/>
      <c r="AE40" s="138" t="s">
        <v>99</v>
      </c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Q40" s="138"/>
      <c r="AR40" s="138"/>
      <c r="AS40" s="138"/>
      <c r="AT40" s="138"/>
      <c r="AU40" s="138"/>
      <c r="AV40" s="138"/>
      <c r="AW40" s="138"/>
      <c r="AX40" s="138"/>
      <c r="AY40" s="138"/>
      <c r="AZ40" s="138"/>
      <c r="BA40" s="138"/>
      <c r="BB40" s="138"/>
      <c r="BC40" s="138"/>
      <c r="BD40" s="138"/>
      <c r="BE40" s="138"/>
      <c r="BF40" s="138"/>
      <c r="BG40" s="138"/>
      <c r="BH40" s="138"/>
    </row>
    <row r="41" spans="1:60" outlineLevel="1" x14ac:dyDescent="0.25">
      <c r="A41" s="139">
        <v>31</v>
      </c>
      <c r="B41" s="139" t="s">
        <v>423</v>
      </c>
      <c r="C41" s="169" t="s">
        <v>424</v>
      </c>
      <c r="D41" s="145" t="s">
        <v>102</v>
      </c>
      <c r="E41" s="151">
        <v>1</v>
      </c>
      <c r="F41" s="153"/>
      <c r="G41" s="153"/>
      <c r="H41" s="153">
        <v>4150</v>
      </c>
      <c r="I41" s="153">
        <f t="shared" si="12"/>
        <v>4150</v>
      </c>
      <c r="J41" s="153">
        <v>139.82999999999993</v>
      </c>
      <c r="K41" s="153">
        <f t="shared" si="13"/>
        <v>139.83000000000001</v>
      </c>
      <c r="L41" s="153">
        <v>21</v>
      </c>
      <c r="M41" s="153">
        <f t="shared" si="14"/>
        <v>0</v>
      </c>
      <c r="N41" s="146">
        <v>0</v>
      </c>
      <c r="O41" s="146">
        <f t="shared" si="15"/>
        <v>0</v>
      </c>
      <c r="P41" s="146">
        <v>0</v>
      </c>
      <c r="Q41" s="146">
        <f t="shared" si="16"/>
        <v>0</v>
      </c>
      <c r="R41" s="146"/>
      <c r="S41" s="146"/>
      <c r="T41" s="147">
        <v>0.22700000000000001</v>
      </c>
      <c r="U41" s="146">
        <f t="shared" si="17"/>
        <v>0.23</v>
      </c>
      <c r="V41" s="138"/>
      <c r="W41" s="138"/>
      <c r="X41" s="138"/>
      <c r="Y41" s="138"/>
      <c r="Z41" s="138"/>
      <c r="AA41" s="138"/>
      <c r="AB41" s="138"/>
      <c r="AC41" s="138"/>
      <c r="AD41" s="138"/>
      <c r="AE41" s="138" t="s">
        <v>99</v>
      </c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Q41" s="138"/>
      <c r="AR41" s="138"/>
      <c r="AS41" s="138"/>
      <c r="AT41" s="138"/>
      <c r="AU41" s="138"/>
      <c r="AV41" s="138"/>
      <c r="AW41" s="138"/>
      <c r="AX41" s="138"/>
      <c r="AY41" s="138"/>
      <c r="AZ41" s="138"/>
      <c r="BA41" s="138"/>
      <c r="BB41" s="138"/>
      <c r="BC41" s="138"/>
      <c r="BD41" s="138"/>
      <c r="BE41" s="138"/>
      <c r="BF41" s="138"/>
      <c r="BG41" s="138"/>
      <c r="BH41" s="138"/>
    </row>
    <row r="42" spans="1:60" ht="20.399999999999999" outlineLevel="1" x14ac:dyDescent="0.25">
      <c r="A42" s="139">
        <v>32</v>
      </c>
      <c r="B42" s="139" t="s">
        <v>199</v>
      </c>
      <c r="C42" s="169" t="s">
        <v>200</v>
      </c>
      <c r="D42" s="145" t="s">
        <v>102</v>
      </c>
      <c r="E42" s="151">
        <v>1</v>
      </c>
      <c r="F42" s="153"/>
      <c r="G42" s="153"/>
      <c r="H42" s="153">
        <v>2100</v>
      </c>
      <c r="I42" s="153">
        <f t="shared" si="12"/>
        <v>2100</v>
      </c>
      <c r="J42" s="153">
        <v>243.96000000000004</v>
      </c>
      <c r="K42" s="153">
        <f t="shared" si="13"/>
        <v>243.96</v>
      </c>
      <c r="L42" s="153">
        <v>21</v>
      </c>
      <c r="M42" s="153">
        <f t="shared" si="14"/>
        <v>0</v>
      </c>
      <c r="N42" s="146">
        <v>2.97E-3</v>
      </c>
      <c r="O42" s="146">
        <f t="shared" si="15"/>
        <v>2.97E-3</v>
      </c>
      <c r="P42" s="146">
        <v>0</v>
      </c>
      <c r="Q42" s="146">
        <f t="shared" si="16"/>
        <v>0</v>
      </c>
      <c r="R42" s="146"/>
      <c r="S42" s="146"/>
      <c r="T42" s="147">
        <v>0.433</v>
      </c>
      <c r="U42" s="146">
        <f t="shared" si="17"/>
        <v>0.43</v>
      </c>
      <c r="V42" s="138"/>
      <c r="W42" s="138"/>
      <c r="X42" s="138"/>
      <c r="Y42" s="138"/>
      <c r="Z42" s="138"/>
      <c r="AA42" s="138"/>
      <c r="AB42" s="138"/>
      <c r="AC42" s="138"/>
      <c r="AD42" s="138"/>
      <c r="AE42" s="138" t="s">
        <v>99</v>
      </c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</row>
    <row r="43" spans="1:60" outlineLevel="1" x14ac:dyDescent="0.25">
      <c r="A43" s="139">
        <v>33</v>
      </c>
      <c r="B43" s="139" t="s">
        <v>201</v>
      </c>
      <c r="C43" s="169" t="s">
        <v>202</v>
      </c>
      <c r="D43" s="145" t="s">
        <v>102</v>
      </c>
      <c r="E43" s="151">
        <v>10</v>
      </c>
      <c r="F43" s="153"/>
      <c r="G43" s="153"/>
      <c r="H43" s="153">
        <v>64.95</v>
      </c>
      <c r="I43" s="153">
        <f t="shared" si="12"/>
        <v>649.5</v>
      </c>
      <c r="J43" s="153">
        <v>161.55000000000001</v>
      </c>
      <c r="K43" s="153">
        <f t="shared" si="13"/>
        <v>1615.5</v>
      </c>
      <c r="L43" s="153">
        <v>21</v>
      </c>
      <c r="M43" s="153">
        <f t="shared" si="14"/>
        <v>0</v>
      </c>
      <c r="N43" s="146">
        <v>1.7000000000000001E-4</v>
      </c>
      <c r="O43" s="146">
        <f t="shared" si="15"/>
        <v>1.6999999999999999E-3</v>
      </c>
      <c r="P43" s="146">
        <v>2.2000000000000001E-3</v>
      </c>
      <c r="Q43" s="146">
        <f t="shared" si="16"/>
        <v>2.1999999999999999E-2</v>
      </c>
      <c r="R43" s="146"/>
      <c r="S43" s="146"/>
      <c r="T43" s="147">
        <v>0.312</v>
      </c>
      <c r="U43" s="146">
        <f t="shared" si="17"/>
        <v>3.12</v>
      </c>
      <c r="V43" s="138"/>
      <c r="W43" s="138"/>
      <c r="X43" s="138"/>
      <c r="Y43" s="138"/>
      <c r="Z43" s="138"/>
      <c r="AA43" s="138"/>
      <c r="AB43" s="138"/>
      <c r="AC43" s="138"/>
      <c r="AD43" s="138"/>
      <c r="AE43" s="138" t="s">
        <v>99</v>
      </c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Q43" s="138"/>
      <c r="AR43" s="138"/>
      <c r="AS43" s="138"/>
      <c r="AT43" s="138"/>
      <c r="AU43" s="138"/>
      <c r="AV43" s="138"/>
      <c r="AW43" s="138"/>
      <c r="AX43" s="138"/>
      <c r="AY43" s="138"/>
      <c r="AZ43" s="138"/>
      <c r="BA43" s="138"/>
      <c r="BB43" s="138"/>
      <c r="BC43" s="138"/>
      <c r="BD43" s="138"/>
      <c r="BE43" s="138"/>
      <c r="BF43" s="138"/>
      <c r="BG43" s="138"/>
      <c r="BH43" s="138"/>
    </row>
    <row r="44" spans="1:60" outlineLevel="1" x14ac:dyDescent="0.25">
      <c r="A44" s="139">
        <v>34</v>
      </c>
      <c r="B44" s="139" t="s">
        <v>572</v>
      </c>
      <c r="C44" s="169" t="s">
        <v>573</v>
      </c>
      <c r="D44" s="145" t="s">
        <v>102</v>
      </c>
      <c r="E44" s="151">
        <v>1</v>
      </c>
      <c r="F44" s="153"/>
      <c r="G44" s="153"/>
      <c r="H44" s="153">
        <v>0</v>
      </c>
      <c r="I44" s="153">
        <f t="shared" si="12"/>
        <v>0</v>
      </c>
      <c r="J44" s="153">
        <v>193.5</v>
      </c>
      <c r="K44" s="153">
        <f t="shared" si="13"/>
        <v>193.5</v>
      </c>
      <c r="L44" s="153">
        <v>21</v>
      </c>
      <c r="M44" s="153">
        <f t="shared" si="14"/>
        <v>0</v>
      </c>
      <c r="N44" s="146">
        <v>0</v>
      </c>
      <c r="O44" s="146">
        <f t="shared" si="15"/>
        <v>0</v>
      </c>
      <c r="P44" s="146">
        <v>2.826E-2</v>
      </c>
      <c r="Q44" s="146">
        <f t="shared" si="16"/>
        <v>2.826E-2</v>
      </c>
      <c r="R44" s="146"/>
      <c r="S44" s="146"/>
      <c r="T44" s="147">
        <v>0.434</v>
      </c>
      <c r="U44" s="146">
        <f t="shared" si="17"/>
        <v>0.43</v>
      </c>
      <c r="V44" s="138"/>
      <c r="W44" s="138"/>
      <c r="X44" s="138"/>
      <c r="Y44" s="138"/>
      <c r="Z44" s="138"/>
      <c r="AA44" s="138"/>
      <c r="AB44" s="138"/>
      <c r="AC44" s="138"/>
      <c r="AD44" s="138"/>
      <c r="AE44" s="138" t="s">
        <v>99</v>
      </c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Q44" s="138"/>
      <c r="AR44" s="138"/>
      <c r="AS44" s="138"/>
      <c r="AT44" s="138"/>
      <c r="AU44" s="138"/>
      <c r="AV44" s="138"/>
      <c r="AW44" s="138"/>
      <c r="AX44" s="138"/>
      <c r="AY44" s="138"/>
      <c r="AZ44" s="138"/>
      <c r="BA44" s="138"/>
      <c r="BB44" s="138"/>
      <c r="BC44" s="138"/>
      <c r="BD44" s="138"/>
      <c r="BE44" s="138"/>
      <c r="BF44" s="138"/>
      <c r="BG44" s="138"/>
      <c r="BH44" s="138"/>
    </row>
    <row r="45" spans="1:60" outlineLevel="1" x14ac:dyDescent="0.25">
      <c r="A45" s="139">
        <v>35</v>
      </c>
      <c r="B45" s="139" t="s">
        <v>203</v>
      </c>
      <c r="C45" s="169" t="s">
        <v>204</v>
      </c>
      <c r="D45" s="145" t="s">
        <v>98</v>
      </c>
      <c r="E45" s="151">
        <v>19</v>
      </c>
      <c r="F45" s="153"/>
      <c r="G45" s="153"/>
      <c r="H45" s="153">
        <v>11.58</v>
      </c>
      <c r="I45" s="153">
        <f t="shared" si="12"/>
        <v>220.02</v>
      </c>
      <c r="J45" s="153">
        <v>49.02</v>
      </c>
      <c r="K45" s="153">
        <f t="shared" si="13"/>
        <v>931.38</v>
      </c>
      <c r="L45" s="153">
        <v>21</v>
      </c>
      <c r="M45" s="153">
        <f t="shared" si="14"/>
        <v>0</v>
      </c>
      <c r="N45" s="146">
        <v>6.9999999999999994E-5</v>
      </c>
      <c r="O45" s="146">
        <f t="shared" si="15"/>
        <v>1.33E-3</v>
      </c>
      <c r="P45" s="146">
        <v>0</v>
      </c>
      <c r="Q45" s="146">
        <f t="shared" si="16"/>
        <v>0</v>
      </c>
      <c r="R45" s="146"/>
      <c r="S45" s="146"/>
      <c r="T45" s="147">
        <v>8.6999999999999994E-2</v>
      </c>
      <c r="U45" s="146">
        <f t="shared" si="17"/>
        <v>1.65</v>
      </c>
      <c r="V45" s="138"/>
      <c r="W45" s="138"/>
      <c r="X45" s="138"/>
      <c r="Y45" s="138"/>
      <c r="Z45" s="138"/>
      <c r="AA45" s="138"/>
      <c r="AB45" s="138"/>
      <c r="AC45" s="138"/>
      <c r="AD45" s="138"/>
      <c r="AE45" s="138" t="s">
        <v>99</v>
      </c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Q45" s="138"/>
      <c r="AR45" s="138"/>
      <c r="AS45" s="138"/>
      <c r="AT45" s="138"/>
      <c r="AU45" s="138"/>
      <c r="AV45" s="138"/>
      <c r="AW45" s="138"/>
      <c r="AX45" s="138"/>
      <c r="AY45" s="138"/>
      <c r="AZ45" s="138"/>
      <c r="BA45" s="138"/>
      <c r="BB45" s="138"/>
      <c r="BC45" s="138"/>
      <c r="BD45" s="138"/>
      <c r="BE45" s="138"/>
      <c r="BF45" s="138"/>
      <c r="BG45" s="138"/>
      <c r="BH45" s="138"/>
    </row>
    <row r="46" spans="1:60" outlineLevel="1" x14ac:dyDescent="0.25">
      <c r="A46" s="139">
        <v>36</v>
      </c>
      <c r="B46" s="139" t="s">
        <v>205</v>
      </c>
      <c r="C46" s="169" t="s">
        <v>206</v>
      </c>
      <c r="D46" s="145" t="s">
        <v>102</v>
      </c>
      <c r="E46" s="151">
        <v>16</v>
      </c>
      <c r="F46" s="153"/>
      <c r="G46" s="153"/>
      <c r="H46" s="153">
        <v>0</v>
      </c>
      <c r="I46" s="153">
        <f t="shared" si="12"/>
        <v>0</v>
      </c>
      <c r="J46" s="153">
        <v>39.5</v>
      </c>
      <c r="K46" s="153">
        <f t="shared" si="13"/>
        <v>632</v>
      </c>
      <c r="L46" s="153">
        <v>21</v>
      </c>
      <c r="M46" s="153">
        <f t="shared" si="14"/>
        <v>0</v>
      </c>
      <c r="N46" s="146">
        <v>0</v>
      </c>
      <c r="O46" s="146">
        <f t="shared" si="15"/>
        <v>0</v>
      </c>
      <c r="P46" s="146">
        <v>0</v>
      </c>
      <c r="Q46" s="146">
        <f t="shared" si="16"/>
        <v>0</v>
      </c>
      <c r="R46" s="146"/>
      <c r="S46" s="146"/>
      <c r="T46" s="147">
        <v>6.4000000000000001E-2</v>
      </c>
      <c r="U46" s="146">
        <f t="shared" si="17"/>
        <v>1.02</v>
      </c>
      <c r="V46" s="138"/>
      <c r="W46" s="138"/>
      <c r="X46" s="138"/>
      <c r="Y46" s="138"/>
      <c r="Z46" s="138"/>
      <c r="AA46" s="138"/>
      <c r="AB46" s="138"/>
      <c r="AC46" s="138"/>
      <c r="AD46" s="138"/>
      <c r="AE46" s="138" t="s">
        <v>99</v>
      </c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Q46" s="138"/>
      <c r="AR46" s="138"/>
      <c r="AS46" s="138"/>
      <c r="AT46" s="138"/>
      <c r="AU46" s="138"/>
      <c r="AV46" s="138"/>
      <c r="AW46" s="138"/>
      <c r="AX46" s="138"/>
      <c r="AY46" s="138"/>
      <c r="AZ46" s="138"/>
      <c r="BA46" s="138"/>
      <c r="BB46" s="138"/>
      <c r="BC46" s="138"/>
      <c r="BD46" s="138"/>
      <c r="BE46" s="138"/>
      <c r="BF46" s="138"/>
      <c r="BG46" s="138"/>
      <c r="BH46" s="138"/>
    </row>
    <row r="47" spans="1:60" outlineLevel="1" x14ac:dyDescent="0.25">
      <c r="A47" s="139">
        <v>37</v>
      </c>
      <c r="B47" s="139" t="s">
        <v>207</v>
      </c>
      <c r="C47" s="169" t="s">
        <v>208</v>
      </c>
      <c r="D47" s="145" t="s">
        <v>98</v>
      </c>
      <c r="E47" s="151">
        <v>19</v>
      </c>
      <c r="F47" s="153"/>
      <c r="G47" s="153"/>
      <c r="H47" s="153">
        <v>0</v>
      </c>
      <c r="I47" s="153">
        <f t="shared" si="12"/>
        <v>0</v>
      </c>
      <c r="J47" s="153">
        <v>35</v>
      </c>
      <c r="K47" s="153">
        <f t="shared" si="13"/>
        <v>665</v>
      </c>
      <c r="L47" s="153">
        <v>21</v>
      </c>
      <c r="M47" s="153">
        <f t="shared" si="14"/>
        <v>0</v>
      </c>
      <c r="N47" s="146">
        <v>0</v>
      </c>
      <c r="O47" s="146">
        <f t="shared" si="15"/>
        <v>0</v>
      </c>
      <c r="P47" s="146">
        <v>0</v>
      </c>
      <c r="Q47" s="146">
        <f t="shared" si="16"/>
        <v>0</v>
      </c>
      <c r="R47" s="146"/>
      <c r="S47" s="146"/>
      <c r="T47" s="147">
        <v>6.2E-2</v>
      </c>
      <c r="U47" s="146">
        <f t="shared" si="17"/>
        <v>1.18</v>
      </c>
      <c r="V47" s="138"/>
      <c r="W47" s="138"/>
      <c r="X47" s="138"/>
      <c r="Y47" s="138"/>
      <c r="Z47" s="138"/>
      <c r="AA47" s="138"/>
      <c r="AB47" s="138"/>
      <c r="AC47" s="138"/>
      <c r="AD47" s="138"/>
      <c r="AE47" s="138" t="s">
        <v>99</v>
      </c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Q47" s="138"/>
      <c r="AR47" s="138"/>
      <c r="AS47" s="138"/>
      <c r="AT47" s="138"/>
      <c r="AU47" s="138"/>
      <c r="AV47" s="138"/>
      <c r="AW47" s="138"/>
      <c r="AX47" s="138"/>
      <c r="AY47" s="138"/>
      <c r="AZ47" s="138"/>
      <c r="BA47" s="138"/>
      <c r="BB47" s="138"/>
      <c r="BC47" s="138"/>
      <c r="BD47" s="138"/>
      <c r="BE47" s="138"/>
      <c r="BF47" s="138"/>
      <c r="BG47" s="138"/>
      <c r="BH47" s="138"/>
    </row>
    <row r="48" spans="1:60" outlineLevel="1" x14ac:dyDescent="0.25">
      <c r="A48" s="139">
        <v>38</v>
      </c>
      <c r="B48" s="139" t="s">
        <v>574</v>
      </c>
      <c r="C48" s="169" t="s">
        <v>575</v>
      </c>
      <c r="D48" s="145" t="s">
        <v>98</v>
      </c>
      <c r="E48" s="151">
        <v>200</v>
      </c>
      <c r="F48" s="153"/>
      <c r="G48" s="153"/>
      <c r="H48" s="153">
        <v>0</v>
      </c>
      <c r="I48" s="153">
        <f t="shared" si="12"/>
        <v>0</v>
      </c>
      <c r="J48" s="153">
        <v>35</v>
      </c>
      <c r="K48" s="153">
        <f t="shared" si="13"/>
        <v>7000</v>
      </c>
      <c r="L48" s="153">
        <v>21</v>
      </c>
      <c r="M48" s="153">
        <f t="shared" si="14"/>
        <v>0</v>
      </c>
      <c r="N48" s="146">
        <v>0</v>
      </c>
      <c r="O48" s="146">
        <f t="shared" si="15"/>
        <v>0</v>
      </c>
      <c r="P48" s="146">
        <v>0</v>
      </c>
      <c r="Q48" s="146">
        <f t="shared" si="16"/>
        <v>0</v>
      </c>
      <c r="R48" s="146"/>
      <c r="S48" s="146"/>
      <c r="T48" s="147">
        <v>6.2E-2</v>
      </c>
      <c r="U48" s="146">
        <f t="shared" si="17"/>
        <v>12.4</v>
      </c>
      <c r="V48" s="138"/>
      <c r="W48" s="138"/>
      <c r="X48" s="138"/>
      <c r="Y48" s="138"/>
      <c r="Z48" s="138"/>
      <c r="AA48" s="138"/>
      <c r="AB48" s="138"/>
      <c r="AC48" s="138"/>
      <c r="AD48" s="138"/>
      <c r="AE48" s="138" t="s">
        <v>99</v>
      </c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</row>
    <row r="49" spans="1:60" outlineLevel="1" x14ac:dyDescent="0.25">
      <c r="A49" s="139">
        <v>39</v>
      </c>
      <c r="B49" s="139" t="s">
        <v>209</v>
      </c>
      <c r="C49" s="169" t="s">
        <v>210</v>
      </c>
      <c r="D49" s="145" t="s">
        <v>102</v>
      </c>
      <c r="E49" s="151">
        <v>1</v>
      </c>
      <c r="F49" s="153"/>
      <c r="G49" s="153"/>
      <c r="H49" s="153">
        <v>0</v>
      </c>
      <c r="I49" s="153">
        <f t="shared" si="12"/>
        <v>0</v>
      </c>
      <c r="J49" s="153">
        <v>297</v>
      </c>
      <c r="K49" s="153">
        <f t="shared" si="13"/>
        <v>297</v>
      </c>
      <c r="L49" s="153">
        <v>21</v>
      </c>
      <c r="M49" s="153">
        <f t="shared" si="14"/>
        <v>0</v>
      </c>
      <c r="N49" s="146">
        <v>0</v>
      </c>
      <c r="O49" s="146">
        <f t="shared" si="15"/>
        <v>0</v>
      </c>
      <c r="P49" s="146">
        <v>0</v>
      </c>
      <c r="Q49" s="146">
        <f t="shared" si="16"/>
        <v>0</v>
      </c>
      <c r="R49" s="146"/>
      <c r="S49" s="146"/>
      <c r="T49" s="147">
        <v>0.48199999999999998</v>
      </c>
      <c r="U49" s="146">
        <f t="shared" si="17"/>
        <v>0.48</v>
      </c>
      <c r="V49" s="138"/>
      <c r="W49" s="138"/>
      <c r="X49" s="138"/>
      <c r="Y49" s="138"/>
      <c r="Z49" s="138"/>
      <c r="AA49" s="138"/>
      <c r="AB49" s="138"/>
      <c r="AC49" s="138"/>
      <c r="AD49" s="138"/>
      <c r="AE49" s="138" t="s">
        <v>99</v>
      </c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</row>
    <row r="50" spans="1:60" outlineLevel="1" x14ac:dyDescent="0.25">
      <c r="A50" s="139">
        <v>40</v>
      </c>
      <c r="B50" s="139" t="s">
        <v>211</v>
      </c>
      <c r="C50" s="169" t="s">
        <v>212</v>
      </c>
      <c r="D50" s="145" t="s">
        <v>102</v>
      </c>
      <c r="E50" s="151">
        <v>1</v>
      </c>
      <c r="F50" s="153"/>
      <c r="G50" s="153"/>
      <c r="H50" s="153">
        <v>0</v>
      </c>
      <c r="I50" s="153">
        <f t="shared" si="12"/>
        <v>0</v>
      </c>
      <c r="J50" s="153">
        <v>6000</v>
      </c>
      <c r="K50" s="153">
        <f t="shared" si="13"/>
        <v>6000</v>
      </c>
      <c r="L50" s="153">
        <v>21</v>
      </c>
      <c r="M50" s="153">
        <f t="shared" si="14"/>
        <v>0</v>
      </c>
      <c r="N50" s="146">
        <v>0</v>
      </c>
      <c r="O50" s="146">
        <f t="shared" si="15"/>
        <v>0</v>
      </c>
      <c r="P50" s="146">
        <v>0</v>
      </c>
      <c r="Q50" s="146">
        <f t="shared" si="16"/>
        <v>0</v>
      </c>
      <c r="R50" s="146"/>
      <c r="S50" s="146"/>
      <c r="T50" s="147">
        <v>0</v>
      </c>
      <c r="U50" s="146">
        <f t="shared" si="17"/>
        <v>0</v>
      </c>
      <c r="V50" s="138"/>
      <c r="W50" s="138"/>
      <c r="X50" s="138"/>
      <c r="Y50" s="138"/>
      <c r="Z50" s="138"/>
      <c r="AA50" s="138"/>
      <c r="AB50" s="138"/>
      <c r="AC50" s="138"/>
      <c r="AD50" s="138"/>
      <c r="AE50" s="138" t="s">
        <v>99</v>
      </c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</row>
    <row r="51" spans="1:60" outlineLevel="1" x14ac:dyDescent="0.25">
      <c r="A51" s="139">
        <v>41</v>
      </c>
      <c r="B51" s="139" t="s">
        <v>213</v>
      </c>
      <c r="C51" s="169" t="s">
        <v>214</v>
      </c>
      <c r="D51" s="145" t="s">
        <v>215</v>
      </c>
      <c r="E51" s="151">
        <v>1</v>
      </c>
      <c r="F51" s="153"/>
      <c r="G51" s="153"/>
      <c r="H51" s="153">
        <v>0</v>
      </c>
      <c r="I51" s="153">
        <f t="shared" si="12"/>
        <v>0</v>
      </c>
      <c r="J51" s="153">
        <v>5000</v>
      </c>
      <c r="K51" s="153">
        <f t="shared" si="13"/>
        <v>5000</v>
      </c>
      <c r="L51" s="153">
        <v>21</v>
      </c>
      <c r="M51" s="153">
        <f t="shared" si="14"/>
        <v>0</v>
      </c>
      <c r="N51" s="146">
        <v>0</v>
      </c>
      <c r="O51" s="146">
        <f t="shared" si="15"/>
        <v>0</v>
      </c>
      <c r="P51" s="146">
        <v>0</v>
      </c>
      <c r="Q51" s="146">
        <f t="shared" si="16"/>
        <v>0</v>
      </c>
      <c r="R51" s="146"/>
      <c r="S51" s="146"/>
      <c r="T51" s="147">
        <v>0</v>
      </c>
      <c r="U51" s="146">
        <f t="shared" si="17"/>
        <v>0</v>
      </c>
      <c r="V51" s="138"/>
      <c r="W51" s="138"/>
      <c r="X51" s="138"/>
      <c r="Y51" s="138"/>
      <c r="Z51" s="138"/>
      <c r="AA51" s="138"/>
      <c r="AB51" s="138"/>
      <c r="AC51" s="138"/>
      <c r="AD51" s="138"/>
      <c r="AE51" s="138" t="s">
        <v>99</v>
      </c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</row>
    <row r="52" spans="1:60" outlineLevel="1" x14ac:dyDescent="0.25">
      <c r="A52" s="139">
        <v>42</v>
      </c>
      <c r="B52" s="139" t="s">
        <v>216</v>
      </c>
      <c r="C52" s="169" t="s">
        <v>217</v>
      </c>
      <c r="D52" s="145" t="s">
        <v>215</v>
      </c>
      <c r="E52" s="151">
        <v>1</v>
      </c>
      <c r="F52" s="153"/>
      <c r="G52" s="153"/>
      <c r="H52" s="153">
        <v>0</v>
      </c>
      <c r="I52" s="153">
        <f t="shared" si="12"/>
        <v>0</v>
      </c>
      <c r="J52" s="153">
        <v>5000</v>
      </c>
      <c r="K52" s="153">
        <f t="shared" si="13"/>
        <v>5000</v>
      </c>
      <c r="L52" s="153">
        <v>21</v>
      </c>
      <c r="M52" s="153">
        <f t="shared" si="14"/>
        <v>0</v>
      </c>
      <c r="N52" s="146">
        <v>0</v>
      </c>
      <c r="O52" s="146">
        <f t="shared" si="15"/>
        <v>0</v>
      </c>
      <c r="P52" s="146">
        <v>0</v>
      </c>
      <c r="Q52" s="146">
        <f t="shared" si="16"/>
        <v>0</v>
      </c>
      <c r="R52" s="146"/>
      <c r="S52" s="146"/>
      <c r="T52" s="147">
        <v>0</v>
      </c>
      <c r="U52" s="146">
        <f t="shared" si="17"/>
        <v>0</v>
      </c>
      <c r="V52" s="138"/>
      <c r="W52" s="138"/>
      <c r="X52" s="138"/>
      <c r="Y52" s="138"/>
      <c r="Z52" s="138"/>
      <c r="AA52" s="138"/>
      <c r="AB52" s="138"/>
      <c r="AC52" s="138"/>
      <c r="AD52" s="138"/>
      <c r="AE52" s="138" t="s">
        <v>99</v>
      </c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</row>
    <row r="53" spans="1:60" outlineLevel="1" x14ac:dyDescent="0.25">
      <c r="A53" s="139">
        <v>43</v>
      </c>
      <c r="B53" s="139" t="s">
        <v>218</v>
      </c>
      <c r="C53" s="169" t="s">
        <v>219</v>
      </c>
      <c r="D53" s="145" t="s">
        <v>112</v>
      </c>
      <c r="E53" s="151">
        <v>0.42</v>
      </c>
      <c r="F53" s="153"/>
      <c r="G53" s="153"/>
      <c r="H53" s="153">
        <v>0</v>
      </c>
      <c r="I53" s="153">
        <f t="shared" si="12"/>
        <v>0</v>
      </c>
      <c r="J53" s="153">
        <v>736</v>
      </c>
      <c r="K53" s="153">
        <f t="shared" si="13"/>
        <v>309.12</v>
      </c>
      <c r="L53" s="153">
        <v>21</v>
      </c>
      <c r="M53" s="153">
        <f t="shared" si="14"/>
        <v>0</v>
      </c>
      <c r="N53" s="146">
        <v>0</v>
      </c>
      <c r="O53" s="146">
        <f t="shared" si="15"/>
        <v>0</v>
      </c>
      <c r="P53" s="146">
        <v>0</v>
      </c>
      <c r="Q53" s="146">
        <f t="shared" si="16"/>
        <v>0</v>
      </c>
      <c r="R53" s="146"/>
      <c r="S53" s="146"/>
      <c r="T53" s="147">
        <v>1.333</v>
      </c>
      <c r="U53" s="146">
        <f t="shared" si="17"/>
        <v>0.56000000000000005</v>
      </c>
      <c r="V53" s="138"/>
      <c r="W53" s="138"/>
      <c r="X53" s="138"/>
      <c r="Y53" s="138"/>
      <c r="Z53" s="138"/>
      <c r="AA53" s="138"/>
      <c r="AB53" s="138"/>
      <c r="AC53" s="138"/>
      <c r="AD53" s="138"/>
      <c r="AE53" s="138" t="s">
        <v>99</v>
      </c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</row>
    <row r="54" spans="1:60" outlineLevel="1" x14ac:dyDescent="0.25">
      <c r="A54" s="139">
        <v>44</v>
      </c>
      <c r="B54" s="139" t="s">
        <v>220</v>
      </c>
      <c r="C54" s="169" t="s">
        <v>221</v>
      </c>
      <c r="D54" s="145" t="s">
        <v>112</v>
      </c>
      <c r="E54" s="151">
        <v>0.42</v>
      </c>
      <c r="F54" s="153"/>
      <c r="G54" s="153"/>
      <c r="H54" s="153">
        <v>0</v>
      </c>
      <c r="I54" s="153">
        <f t="shared" si="12"/>
        <v>0</v>
      </c>
      <c r="J54" s="153">
        <v>540</v>
      </c>
      <c r="K54" s="153">
        <f t="shared" si="13"/>
        <v>226.8</v>
      </c>
      <c r="L54" s="153">
        <v>21</v>
      </c>
      <c r="M54" s="153">
        <f t="shared" si="14"/>
        <v>0</v>
      </c>
      <c r="N54" s="146">
        <v>0</v>
      </c>
      <c r="O54" s="146">
        <f t="shared" si="15"/>
        <v>0</v>
      </c>
      <c r="P54" s="146">
        <v>0</v>
      </c>
      <c r="Q54" s="146">
        <f t="shared" si="16"/>
        <v>0</v>
      </c>
      <c r="R54" s="146"/>
      <c r="S54" s="146"/>
      <c r="T54" s="147">
        <v>1.2130000000000001</v>
      </c>
      <c r="U54" s="146">
        <f t="shared" si="17"/>
        <v>0.51</v>
      </c>
      <c r="V54" s="138"/>
      <c r="W54" s="138"/>
      <c r="X54" s="138"/>
      <c r="Y54" s="138"/>
      <c r="Z54" s="138"/>
      <c r="AA54" s="138"/>
      <c r="AB54" s="138"/>
      <c r="AC54" s="138"/>
      <c r="AD54" s="138"/>
      <c r="AE54" s="138" t="s">
        <v>99</v>
      </c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</row>
    <row r="55" spans="1:60" outlineLevel="1" x14ac:dyDescent="0.25">
      <c r="A55" s="139">
        <v>45</v>
      </c>
      <c r="B55" s="139" t="s">
        <v>222</v>
      </c>
      <c r="C55" s="169" t="s">
        <v>223</v>
      </c>
      <c r="D55" s="145" t="s">
        <v>112</v>
      </c>
      <c r="E55" s="151">
        <v>0.22</v>
      </c>
      <c r="F55" s="153"/>
      <c r="G55" s="153"/>
      <c r="H55" s="153">
        <v>0</v>
      </c>
      <c r="I55" s="153">
        <f t="shared" si="12"/>
        <v>0</v>
      </c>
      <c r="J55" s="153">
        <v>2045</v>
      </c>
      <c r="K55" s="153">
        <f t="shared" si="13"/>
        <v>449.9</v>
      </c>
      <c r="L55" s="153">
        <v>21</v>
      </c>
      <c r="M55" s="153">
        <f t="shared" si="14"/>
        <v>0</v>
      </c>
      <c r="N55" s="146">
        <v>0</v>
      </c>
      <c r="O55" s="146">
        <f t="shared" si="15"/>
        <v>0</v>
      </c>
      <c r="P55" s="146">
        <v>0</v>
      </c>
      <c r="Q55" s="146">
        <f t="shared" si="16"/>
        <v>0</v>
      </c>
      <c r="R55" s="146"/>
      <c r="S55" s="146"/>
      <c r="T55" s="147">
        <v>3.379</v>
      </c>
      <c r="U55" s="146">
        <f t="shared" si="17"/>
        <v>0.74</v>
      </c>
      <c r="V55" s="138"/>
      <c r="W55" s="138"/>
      <c r="X55" s="138"/>
      <c r="Y55" s="138"/>
      <c r="Z55" s="138"/>
      <c r="AA55" s="138"/>
      <c r="AB55" s="138"/>
      <c r="AC55" s="138"/>
      <c r="AD55" s="138"/>
      <c r="AE55" s="138" t="s">
        <v>99</v>
      </c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</row>
    <row r="56" spans="1:60" outlineLevel="1" x14ac:dyDescent="0.25">
      <c r="A56" s="139">
        <v>46</v>
      </c>
      <c r="B56" s="139" t="s">
        <v>224</v>
      </c>
      <c r="C56" s="169" t="s">
        <v>225</v>
      </c>
      <c r="D56" s="145" t="s">
        <v>112</v>
      </c>
      <c r="E56" s="151">
        <v>0.3</v>
      </c>
      <c r="F56" s="153"/>
      <c r="G56" s="153"/>
      <c r="H56" s="153">
        <v>0</v>
      </c>
      <c r="I56" s="153">
        <f t="shared" si="12"/>
        <v>0</v>
      </c>
      <c r="J56" s="153">
        <v>484.5</v>
      </c>
      <c r="K56" s="153">
        <f t="shared" si="13"/>
        <v>145.35</v>
      </c>
      <c r="L56" s="153">
        <v>21</v>
      </c>
      <c r="M56" s="153">
        <f t="shared" si="14"/>
        <v>0</v>
      </c>
      <c r="N56" s="146">
        <v>0</v>
      </c>
      <c r="O56" s="146">
        <f t="shared" si="15"/>
        <v>0</v>
      </c>
      <c r="P56" s="146">
        <v>0</v>
      </c>
      <c r="Q56" s="146">
        <f t="shared" si="16"/>
        <v>0</v>
      </c>
      <c r="R56" s="146"/>
      <c r="S56" s="146"/>
      <c r="T56" s="147">
        <v>0.72599999999999998</v>
      </c>
      <c r="U56" s="146">
        <f t="shared" si="17"/>
        <v>0.22</v>
      </c>
      <c r="V56" s="138"/>
      <c r="W56" s="138"/>
      <c r="X56" s="138"/>
      <c r="Y56" s="138"/>
      <c r="Z56" s="138"/>
      <c r="AA56" s="138"/>
      <c r="AB56" s="138"/>
      <c r="AC56" s="138"/>
      <c r="AD56" s="138"/>
      <c r="AE56" s="138" t="s">
        <v>99</v>
      </c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</row>
    <row r="57" spans="1:60" outlineLevel="1" x14ac:dyDescent="0.25">
      <c r="A57" s="139">
        <v>47</v>
      </c>
      <c r="B57" s="139" t="s">
        <v>226</v>
      </c>
      <c r="C57" s="169" t="s">
        <v>227</v>
      </c>
      <c r="D57" s="145" t="s">
        <v>112</v>
      </c>
      <c r="E57" s="151">
        <v>0.3</v>
      </c>
      <c r="F57" s="153"/>
      <c r="G57" s="153"/>
      <c r="H57" s="153">
        <v>0</v>
      </c>
      <c r="I57" s="153">
        <f t="shared" si="12"/>
        <v>0</v>
      </c>
      <c r="J57" s="153">
        <v>271.5</v>
      </c>
      <c r="K57" s="153">
        <f t="shared" si="13"/>
        <v>81.45</v>
      </c>
      <c r="L57" s="153">
        <v>21</v>
      </c>
      <c r="M57" s="153">
        <f t="shared" si="14"/>
        <v>0</v>
      </c>
      <c r="N57" s="146">
        <v>0</v>
      </c>
      <c r="O57" s="146">
        <f t="shared" si="15"/>
        <v>0</v>
      </c>
      <c r="P57" s="146">
        <v>0</v>
      </c>
      <c r="Q57" s="146">
        <f t="shared" si="16"/>
        <v>0</v>
      </c>
      <c r="R57" s="146"/>
      <c r="S57" s="146"/>
      <c r="T57" s="147">
        <v>0.49</v>
      </c>
      <c r="U57" s="146">
        <f t="shared" si="17"/>
        <v>0.15</v>
      </c>
      <c r="V57" s="138"/>
      <c r="W57" s="138"/>
      <c r="X57" s="138"/>
      <c r="Y57" s="138"/>
      <c r="Z57" s="138"/>
      <c r="AA57" s="138"/>
      <c r="AB57" s="138"/>
      <c r="AC57" s="138"/>
      <c r="AD57" s="138"/>
      <c r="AE57" s="138" t="s">
        <v>99</v>
      </c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</row>
    <row r="58" spans="1:60" outlineLevel="1" x14ac:dyDescent="0.25">
      <c r="A58" s="139">
        <v>48</v>
      </c>
      <c r="B58" s="139" t="s">
        <v>228</v>
      </c>
      <c r="C58" s="169" t="s">
        <v>229</v>
      </c>
      <c r="D58" s="145" t="s">
        <v>112</v>
      </c>
      <c r="E58" s="151">
        <v>0.3</v>
      </c>
      <c r="F58" s="153"/>
      <c r="G58" s="153"/>
      <c r="H58" s="153">
        <v>0</v>
      </c>
      <c r="I58" s="153">
        <f t="shared" si="12"/>
        <v>0</v>
      </c>
      <c r="J58" s="153">
        <v>25</v>
      </c>
      <c r="K58" s="153">
        <f t="shared" si="13"/>
        <v>7.5</v>
      </c>
      <c r="L58" s="153">
        <v>21</v>
      </c>
      <c r="M58" s="153">
        <f t="shared" si="14"/>
        <v>0</v>
      </c>
      <c r="N58" s="146">
        <v>0</v>
      </c>
      <c r="O58" s="146">
        <f t="shared" si="15"/>
        <v>0</v>
      </c>
      <c r="P58" s="146">
        <v>0</v>
      </c>
      <c r="Q58" s="146">
        <f t="shared" si="16"/>
        <v>0</v>
      </c>
      <c r="R58" s="146"/>
      <c r="S58" s="146"/>
      <c r="T58" s="147">
        <v>0</v>
      </c>
      <c r="U58" s="146">
        <f t="shared" si="17"/>
        <v>0</v>
      </c>
      <c r="V58" s="138"/>
      <c r="W58" s="138"/>
      <c r="X58" s="138"/>
      <c r="Y58" s="138"/>
      <c r="Z58" s="138"/>
      <c r="AA58" s="138"/>
      <c r="AB58" s="138"/>
      <c r="AC58" s="138"/>
      <c r="AD58" s="138"/>
      <c r="AE58" s="138" t="s">
        <v>99</v>
      </c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</row>
    <row r="59" spans="1:60" outlineLevel="1" x14ac:dyDescent="0.25">
      <c r="A59" s="139">
        <v>49</v>
      </c>
      <c r="B59" s="139" t="s">
        <v>230</v>
      </c>
      <c r="C59" s="169" t="s">
        <v>231</v>
      </c>
      <c r="D59" s="145" t="s">
        <v>112</v>
      </c>
      <c r="E59" s="151">
        <v>0.3</v>
      </c>
      <c r="F59" s="153"/>
      <c r="G59" s="153"/>
      <c r="H59" s="153">
        <v>0</v>
      </c>
      <c r="I59" s="153">
        <f t="shared" si="12"/>
        <v>0</v>
      </c>
      <c r="J59" s="153">
        <v>383.5</v>
      </c>
      <c r="K59" s="153">
        <f t="shared" si="13"/>
        <v>115.05</v>
      </c>
      <c r="L59" s="153">
        <v>21</v>
      </c>
      <c r="M59" s="153">
        <f t="shared" si="14"/>
        <v>0</v>
      </c>
      <c r="N59" s="146">
        <v>0</v>
      </c>
      <c r="O59" s="146">
        <f t="shared" si="15"/>
        <v>0</v>
      </c>
      <c r="P59" s="146">
        <v>0</v>
      </c>
      <c r="Q59" s="146">
        <f t="shared" si="16"/>
        <v>0</v>
      </c>
      <c r="R59" s="146"/>
      <c r="S59" s="146"/>
      <c r="T59" s="147">
        <v>0.94199999999999995</v>
      </c>
      <c r="U59" s="146">
        <f t="shared" si="17"/>
        <v>0.28000000000000003</v>
      </c>
      <c r="V59" s="138"/>
      <c r="W59" s="138"/>
      <c r="X59" s="138"/>
      <c r="Y59" s="138"/>
      <c r="Z59" s="138"/>
      <c r="AA59" s="138"/>
      <c r="AB59" s="138"/>
      <c r="AC59" s="138"/>
      <c r="AD59" s="138"/>
      <c r="AE59" s="138" t="s">
        <v>99</v>
      </c>
      <c r="AF59" s="138"/>
      <c r="AG59" s="138"/>
      <c r="AH59" s="138"/>
      <c r="AI59" s="138"/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</row>
    <row r="60" spans="1:60" outlineLevel="1" x14ac:dyDescent="0.25">
      <c r="A60" s="139">
        <v>50</v>
      </c>
      <c r="B60" s="139" t="s">
        <v>232</v>
      </c>
      <c r="C60" s="169" t="s">
        <v>233</v>
      </c>
      <c r="D60" s="145" t="s">
        <v>112</v>
      </c>
      <c r="E60" s="151">
        <v>0.3</v>
      </c>
      <c r="F60" s="153"/>
      <c r="G60" s="153"/>
      <c r="H60" s="153">
        <v>0</v>
      </c>
      <c r="I60" s="153">
        <f t="shared" si="12"/>
        <v>0</v>
      </c>
      <c r="J60" s="153">
        <v>42.7</v>
      </c>
      <c r="K60" s="153">
        <f t="shared" si="13"/>
        <v>12.81</v>
      </c>
      <c r="L60" s="153">
        <v>21</v>
      </c>
      <c r="M60" s="153">
        <f t="shared" si="14"/>
        <v>0</v>
      </c>
      <c r="N60" s="146">
        <v>0</v>
      </c>
      <c r="O60" s="146">
        <f t="shared" si="15"/>
        <v>0</v>
      </c>
      <c r="P60" s="146">
        <v>0</v>
      </c>
      <c r="Q60" s="146">
        <f t="shared" si="16"/>
        <v>0</v>
      </c>
      <c r="R60" s="146"/>
      <c r="S60" s="146"/>
      <c r="T60" s="147">
        <v>0.105</v>
      </c>
      <c r="U60" s="146">
        <f t="shared" si="17"/>
        <v>0.03</v>
      </c>
      <c r="V60" s="138"/>
      <c r="W60" s="138"/>
      <c r="X60" s="138"/>
      <c r="Y60" s="138"/>
      <c r="Z60" s="138"/>
      <c r="AA60" s="138"/>
      <c r="AB60" s="138"/>
      <c r="AC60" s="138"/>
      <c r="AD60" s="138"/>
      <c r="AE60" s="138" t="s">
        <v>99</v>
      </c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</row>
    <row r="61" spans="1:60" outlineLevel="1" x14ac:dyDescent="0.25">
      <c r="A61" s="139">
        <v>51</v>
      </c>
      <c r="B61" s="139" t="s">
        <v>234</v>
      </c>
      <c r="C61" s="169" t="s">
        <v>235</v>
      </c>
      <c r="D61" s="145" t="s">
        <v>112</v>
      </c>
      <c r="E61" s="151">
        <v>0.3</v>
      </c>
      <c r="F61" s="153"/>
      <c r="G61" s="153"/>
      <c r="H61" s="153">
        <v>0</v>
      </c>
      <c r="I61" s="153">
        <f t="shared" si="12"/>
        <v>0</v>
      </c>
      <c r="J61" s="153">
        <v>1725</v>
      </c>
      <c r="K61" s="153">
        <f t="shared" si="13"/>
        <v>517.5</v>
      </c>
      <c r="L61" s="153">
        <v>21</v>
      </c>
      <c r="M61" s="153">
        <f t="shared" si="14"/>
        <v>0</v>
      </c>
      <c r="N61" s="146">
        <v>0</v>
      </c>
      <c r="O61" s="146">
        <f t="shared" si="15"/>
        <v>0</v>
      </c>
      <c r="P61" s="146">
        <v>0</v>
      </c>
      <c r="Q61" s="146">
        <f t="shared" si="16"/>
        <v>0</v>
      </c>
      <c r="R61" s="146"/>
      <c r="S61" s="146"/>
      <c r="T61" s="147">
        <v>0</v>
      </c>
      <c r="U61" s="146">
        <f t="shared" si="17"/>
        <v>0</v>
      </c>
      <c r="V61" s="138"/>
      <c r="W61" s="138"/>
      <c r="X61" s="138"/>
      <c r="Y61" s="138"/>
      <c r="Z61" s="138"/>
      <c r="AA61" s="138"/>
      <c r="AB61" s="138"/>
      <c r="AC61" s="138"/>
      <c r="AD61" s="138"/>
      <c r="AE61" s="138" t="s">
        <v>99</v>
      </c>
      <c r="AF61" s="138"/>
      <c r="AG61" s="138"/>
      <c r="AH61" s="138"/>
      <c r="AI61" s="138"/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</row>
    <row r="62" spans="1:60" x14ac:dyDescent="0.25">
      <c r="A62" s="140" t="s">
        <v>94</v>
      </c>
      <c r="B62" s="140" t="s">
        <v>63</v>
      </c>
      <c r="C62" s="170" t="s">
        <v>64</v>
      </c>
      <c r="D62" s="148"/>
      <c r="E62" s="152"/>
      <c r="F62" s="154"/>
      <c r="G62" s="154"/>
      <c r="H62" s="154"/>
      <c r="I62" s="154">
        <f>SUM(I63:I138)</f>
        <v>316712.74999999994</v>
      </c>
      <c r="J62" s="154"/>
      <c r="K62" s="154">
        <f>SUM(K63:K138)</f>
        <v>177028.22999999998</v>
      </c>
      <c r="L62" s="154"/>
      <c r="M62" s="154">
        <f>SUM(M63:M138)</f>
        <v>0</v>
      </c>
      <c r="N62" s="149"/>
      <c r="O62" s="149">
        <f>SUM(O63:O138)</f>
        <v>0.52633000000000008</v>
      </c>
      <c r="P62" s="149"/>
      <c r="Q62" s="149">
        <f>SUM(Q63:Q138)</f>
        <v>4.4925999999999995</v>
      </c>
      <c r="R62" s="149"/>
      <c r="S62" s="149"/>
      <c r="T62" s="150"/>
      <c r="U62" s="149">
        <f>SUM(U63:U138)</f>
        <v>137.49</v>
      </c>
      <c r="AE62" t="s">
        <v>95</v>
      </c>
    </row>
    <row r="63" spans="1:60" ht="20.399999999999999" outlineLevel="1" x14ac:dyDescent="0.25">
      <c r="A63" s="139">
        <v>52</v>
      </c>
      <c r="B63" s="139" t="s">
        <v>236</v>
      </c>
      <c r="C63" s="169" t="s">
        <v>576</v>
      </c>
      <c r="D63" s="145" t="s">
        <v>102</v>
      </c>
      <c r="E63" s="151">
        <v>2</v>
      </c>
      <c r="F63" s="153"/>
      <c r="G63" s="153"/>
      <c r="H63" s="153">
        <v>72200</v>
      </c>
      <c r="I63" s="153">
        <f t="shared" ref="I63:I126" si="18">ROUND(E63*H63,2)</f>
        <v>144400</v>
      </c>
      <c r="J63" s="153">
        <v>0</v>
      </c>
      <c r="K63" s="153">
        <f t="shared" ref="K63:K126" si="19">ROUND(E63*J63,2)</f>
        <v>0</v>
      </c>
      <c r="L63" s="153">
        <v>21</v>
      </c>
      <c r="M63" s="153">
        <f t="shared" ref="M63:M126" si="20">G63*(1+L63/100)</f>
        <v>0</v>
      </c>
      <c r="N63" s="146">
        <v>3.85E-2</v>
      </c>
      <c r="O63" s="146">
        <f t="shared" ref="O63:O126" si="21">ROUND(E63*N63,5)</f>
        <v>7.6999999999999999E-2</v>
      </c>
      <c r="P63" s="146">
        <v>0</v>
      </c>
      <c r="Q63" s="146">
        <f t="shared" ref="Q63:Q126" si="22">ROUND(E63*P63,5)</f>
        <v>0</v>
      </c>
      <c r="R63" s="146"/>
      <c r="S63" s="146"/>
      <c r="T63" s="147">
        <v>0</v>
      </c>
      <c r="U63" s="146">
        <f t="shared" ref="U63:U126" si="23">ROUND(E63*T63,2)</f>
        <v>0</v>
      </c>
      <c r="V63" s="138"/>
      <c r="W63" s="138"/>
      <c r="X63" s="138"/>
      <c r="Y63" s="138"/>
      <c r="Z63" s="138"/>
      <c r="AA63" s="138"/>
      <c r="AB63" s="138"/>
      <c r="AC63" s="138"/>
      <c r="AD63" s="138"/>
      <c r="AE63" s="138" t="s">
        <v>107</v>
      </c>
      <c r="AF63" s="138"/>
      <c r="AG63" s="138"/>
      <c r="AH63" s="138"/>
      <c r="AI63" s="138"/>
      <c r="AJ63" s="138"/>
      <c r="AK63" s="138"/>
      <c r="AL63" s="138"/>
      <c r="AM63" s="138"/>
      <c r="AN63" s="138"/>
      <c r="AO63" s="138"/>
      <c r="AP63" s="138"/>
      <c r="AQ63" s="138"/>
      <c r="AR63" s="138"/>
      <c r="AS63" s="138"/>
      <c r="AT63" s="138"/>
      <c r="AU63" s="138"/>
      <c r="AV63" s="138"/>
      <c r="AW63" s="138"/>
      <c r="AX63" s="138"/>
      <c r="AY63" s="138"/>
      <c r="AZ63" s="138"/>
      <c r="BA63" s="138"/>
      <c r="BB63" s="138"/>
      <c r="BC63" s="138"/>
      <c r="BD63" s="138"/>
      <c r="BE63" s="138"/>
      <c r="BF63" s="138"/>
      <c r="BG63" s="138"/>
      <c r="BH63" s="138"/>
    </row>
    <row r="64" spans="1:60" outlineLevel="1" x14ac:dyDescent="0.25">
      <c r="A64" s="139">
        <v>53</v>
      </c>
      <c r="B64" s="139" t="s">
        <v>238</v>
      </c>
      <c r="C64" s="169" t="s">
        <v>239</v>
      </c>
      <c r="D64" s="145" t="s">
        <v>102</v>
      </c>
      <c r="E64" s="151">
        <v>1</v>
      </c>
      <c r="F64" s="153"/>
      <c r="G64" s="153"/>
      <c r="H64" s="153">
        <v>1400</v>
      </c>
      <c r="I64" s="153">
        <f t="shared" si="18"/>
        <v>1400</v>
      </c>
      <c r="J64" s="153">
        <v>0</v>
      </c>
      <c r="K64" s="153">
        <f t="shared" si="19"/>
        <v>0</v>
      </c>
      <c r="L64" s="153">
        <v>21</v>
      </c>
      <c r="M64" s="153">
        <f t="shared" si="20"/>
        <v>0</v>
      </c>
      <c r="N64" s="146">
        <v>1.2E-4</v>
      </c>
      <c r="O64" s="146">
        <f t="shared" si="21"/>
        <v>1.2E-4</v>
      </c>
      <c r="P64" s="146">
        <v>0</v>
      </c>
      <c r="Q64" s="146">
        <f t="shared" si="22"/>
        <v>0</v>
      </c>
      <c r="R64" s="146"/>
      <c r="S64" s="146"/>
      <c r="T64" s="147">
        <v>0</v>
      </c>
      <c r="U64" s="146">
        <f t="shared" si="23"/>
        <v>0</v>
      </c>
      <c r="V64" s="138"/>
      <c r="W64" s="138"/>
      <c r="X64" s="138"/>
      <c r="Y64" s="138"/>
      <c r="Z64" s="138"/>
      <c r="AA64" s="138"/>
      <c r="AB64" s="138"/>
      <c r="AC64" s="138"/>
      <c r="AD64" s="138"/>
      <c r="AE64" s="138" t="s">
        <v>107</v>
      </c>
      <c r="AF64" s="138"/>
      <c r="AG64" s="138"/>
      <c r="AH64" s="138"/>
      <c r="AI64" s="138"/>
      <c r="AJ64" s="138"/>
      <c r="AK64" s="138"/>
      <c r="AL64" s="138"/>
      <c r="AM64" s="138"/>
      <c r="AN64" s="138"/>
      <c r="AO64" s="138"/>
      <c r="AP64" s="138"/>
      <c r="AQ64" s="138"/>
      <c r="AR64" s="138"/>
      <c r="AS64" s="138"/>
      <c r="AT64" s="138"/>
      <c r="AU64" s="138"/>
      <c r="AV64" s="138"/>
      <c r="AW64" s="138"/>
      <c r="AX64" s="138"/>
      <c r="AY64" s="138"/>
      <c r="AZ64" s="138"/>
      <c r="BA64" s="138"/>
      <c r="BB64" s="138"/>
      <c r="BC64" s="138"/>
      <c r="BD64" s="138"/>
      <c r="BE64" s="138"/>
      <c r="BF64" s="138"/>
      <c r="BG64" s="138"/>
      <c r="BH64" s="138"/>
    </row>
    <row r="65" spans="1:60" outlineLevel="1" x14ac:dyDescent="0.25">
      <c r="A65" s="139">
        <v>54</v>
      </c>
      <c r="B65" s="139" t="s">
        <v>240</v>
      </c>
      <c r="C65" s="169" t="s">
        <v>241</v>
      </c>
      <c r="D65" s="145" t="s">
        <v>102</v>
      </c>
      <c r="E65" s="151">
        <v>1</v>
      </c>
      <c r="F65" s="153"/>
      <c r="G65" s="153"/>
      <c r="H65" s="153">
        <v>5900</v>
      </c>
      <c r="I65" s="153">
        <f t="shared" si="18"/>
        <v>5900</v>
      </c>
      <c r="J65" s="153">
        <v>0</v>
      </c>
      <c r="K65" s="153">
        <f t="shared" si="19"/>
        <v>0</v>
      </c>
      <c r="L65" s="153">
        <v>21</v>
      </c>
      <c r="M65" s="153">
        <f t="shared" si="20"/>
        <v>0</v>
      </c>
      <c r="N65" s="146">
        <v>2E-3</v>
      </c>
      <c r="O65" s="146">
        <f t="shared" si="21"/>
        <v>2E-3</v>
      </c>
      <c r="P65" s="146">
        <v>0</v>
      </c>
      <c r="Q65" s="146">
        <f t="shared" si="22"/>
        <v>0</v>
      </c>
      <c r="R65" s="146"/>
      <c r="S65" s="146"/>
      <c r="T65" s="147">
        <v>0</v>
      </c>
      <c r="U65" s="146">
        <f t="shared" si="23"/>
        <v>0</v>
      </c>
      <c r="V65" s="138"/>
      <c r="W65" s="138"/>
      <c r="X65" s="138"/>
      <c r="Y65" s="138"/>
      <c r="Z65" s="138"/>
      <c r="AA65" s="138"/>
      <c r="AB65" s="138"/>
      <c r="AC65" s="138"/>
      <c r="AD65" s="138"/>
      <c r="AE65" s="138" t="s">
        <v>107</v>
      </c>
      <c r="AF65" s="138"/>
      <c r="AG65" s="138"/>
      <c r="AH65" s="138"/>
      <c r="AI65" s="138"/>
      <c r="AJ65" s="138"/>
      <c r="AK65" s="138"/>
      <c r="AL65" s="138"/>
      <c r="AM65" s="138"/>
      <c r="AN65" s="138"/>
      <c r="AO65" s="138"/>
      <c r="AP65" s="138"/>
      <c r="AQ65" s="138"/>
      <c r="AR65" s="138"/>
      <c r="AS65" s="138"/>
      <c r="AT65" s="138"/>
      <c r="AU65" s="138"/>
      <c r="AV65" s="138"/>
      <c r="AW65" s="138"/>
      <c r="AX65" s="138"/>
      <c r="AY65" s="138"/>
      <c r="AZ65" s="138"/>
      <c r="BA65" s="138"/>
      <c r="BB65" s="138"/>
      <c r="BC65" s="138"/>
      <c r="BD65" s="138"/>
      <c r="BE65" s="138"/>
      <c r="BF65" s="138"/>
      <c r="BG65" s="138"/>
      <c r="BH65" s="138"/>
    </row>
    <row r="66" spans="1:60" outlineLevel="1" x14ac:dyDescent="0.25">
      <c r="A66" s="139">
        <v>55</v>
      </c>
      <c r="B66" s="139" t="s">
        <v>242</v>
      </c>
      <c r="C66" s="169" t="s">
        <v>243</v>
      </c>
      <c r="D66" s="145" t="s">
        <v>215</v>
      </c>
      <c r="E66" s="151">
        <v>2</v>
      </c>
      <c r="F66" s="153"/>
      <c r="G66" s="153"/>
      <c r="H66" s="153">
        <v>313.95</v>
      </c>
      <c r="I66" s="153">
        <f t="shared" si="18"/>
        <v>627.9</v>
      </c>
      <c r="J66" s="153">
        <v>5006.05</v>
      </c>
      <c r="K66" s="153">
        <f t="shared" si="19"/>
        <v>10012.1</v>
      </c>
      <c r="L66" s="153">
        <v>21</v>
      </c>
      <c r="M66" s="153">
        <f t="shared" si="20"/>
        <v>0</v>
      </c>
      <c r="N66" s="146">
        <v>7.3999999999999999E-4</v>
      </c>
      <c r="O66" s="146">
        <f t="shared" si="21"/>
        <v>1.48E-3</v>
      </c>
      <c r="P66" s="146">
        <v>0</v>
      </c>
      <c r="Q66" s="146">
        <f t="shared" si="22"/>
        <v>0</v>
      </c>
      <c r="R66" s="146"/>
      <c r="S66" s="146"/>
      <c r="T66" s="147">
        <v>8.2569999999999997</v>
      </c>
      <c r="U66" s="146">
        <f t="shared" si="23"/>
        <v>16.510000000000002</v>
      </c>
      <c r="V66" s="138"/>
      <c r="W66" s="138"/>
      <c r="X66" s="138"/>
      <c r="Y66" s="138"/>
      <c r="Z66" s="138"/>
      <c r="AA66" s="138"/>
      <c r="AB66" s="138"/>
      <c r="AC66" s="138"/>
      <c r="AD66" s="138"/>
      <c r="AE66" s="138" t="s">
        <v>99</v>
      </c>
      <c r="AF66" s="138"/>
      <c r="AG66" s="138"/>
      <c r="AH66" s="138"/>
      <c r="AI66" s="138"/>
      <c r="AJ66" s="138"/>
      <c r="AK66" s="138"/>
      <c r="AL66" s="138"/>
      <c r="AM66" s="138"/>
      <c r="AN66" s="138"/>
      <c r="AO66" s="138"/>
      <c r="AP66" s="138"/>
      <c r="AQ66" s="138"/>
      <c r="AR66" s="138"/>
      <c r="AS66" s="138"/>
      <c r="AT66" s="138"/>
      <c r="AU66" s="138"/>
      <c r="AV66" s="138"/>
      <c r="AW66" s="138"/>
      <c r="AX66" s="138"/>
      <c r="AY66" s="138"/>
      <c r="AZ66" s="138"/>
      <c r="BA66" s="138"/>
      <c r="BB66" s="138"/>
      <c r="BC66" s="138"/>
      <c r="BD66" s="138"/>
      <c r="BE66" s="138"/>
      <c r="BF66" s="138"/>
      <c r="BG66" s="138"/>
      <c r="BH66" s="138"/>
    </row>
    <row r="67" spans="1:60" ht="20.399999999999999" outlineLevel="1" x14ac:dyDescent="0.25">
      <c r="A67" s="139">
        <v>56</v>
      </c>
      <c r="B67" s="139" t="s">
        <v>250</v>
      </c>
      <c r="C67" s="169" t="s">
        <v>577</v>
      </c>
      <c r="D67" s="145" t="s">
        <v>215</v>
      </c>
      <c r="E67" s="151">
        <v>1</v>
      </c>
      <c r="F67" s="153"/>
      <c r="G67" s="153"/>
      <c r="H67" s="153">
        <v>9000</v>
      </c>
      <c r="I67" s="153">
        <f t="shared" si="18"/>
        <v>9000</v>
      </c>
      <c r="J67" s="153">
        <v>0</v>
      </c>
      <c r="K67" s="153">
        <f t="shared" si="19"/>
        <v>0</v>
      </c>
      <c r="L67" s="153">
        <v>21</v>
      </c>
      <c r="M67" s="153">
        <f t="shared" si="20"/>
        <v>0</v>
      </c>
      <c r="N67" s="146">
        <v>0</v>
      </c>
      <c r="O67" s="146">
        <f t="shared" si="21"/>
        <v>0</v>
      </c>
      <c r="P67" s="146">
        <v>0</v>
      </c>
      <c r="Q67" s="146">
        <f t="shared" si="22"/>
        <v>0</v>
      </c>
      <c r="R67" s="146"/>
      <c r="S67" s="146"/>
      <c r="T67" s="147">
        <v>0</v>
      </c>
      <c r="U67" s="146">
        <f t="shared" si="23"/>
        <v>0</v>
      </c>
      <c r="V67" s="138"/>
      <c r="W67" s="138"/>
      <c r="X67" s="138"/>
      <c r="Y67" s="138"/>
      <c r="Z67" s="138"/>
      <c r="AA67" s="138"/>
      <c r="AB67" s="138"/>
      <c r="AC67" s="138"/>
      <c r="AD67" s="138"/>
      <c r="AE67" s="138" t="s">
        <v>107</v>
      </c>
      <c r="AF67" s="138"/>
      <c r="AG67" s="138"/>
      <c r="AH67" s="138"/>
      <c r="AI67" s="138"/>
      <c r="AJ67" s="138"/>
      <c r="AK67" s="138"/>
      <c r="AL67" s="138"/>
      <c r="AM67" s="138"/>
      <c r="AN67" s="138"/>
      <c r="AO67" s="138"/>
      <c r="AP67" s="138"/>
      <c r="AQ67" s="138"/>
      <c r="AR67" s="138"/>
      <c r="AS67" s="138"/>
      <c r="AT67" s="138"/>
      <c r="AU67" s="138"/>
      <c r="AV67" s="138"/>
      <c r="AW67" s="138"/>
      <c r="AX67" s="138"/>
      <c r="AY67" s="138"/>
      <c r="AZ67" s="138"/>
      <c r="BA67" s="138"/>
      <c r="BB67" s="138"/>
      <c r="BC67" s="138"/>
      <c r="BD67" s="138"/>
      <c r="BE67" s="138"/>
      <c r="BF67" s="138"/>
      <c r="BG67" s="138"/>
      <c r="BH67" s="138"/>
    </row>
    <row r="68" spans="1:60" ht="20.399999999999999" outlineLevel="1" x14ac:dyDescent="0.25">
      <c r="A68" s="139">
        <v>57</v>
      </c>
      <c r="B68" s="139" t="s">
        <v>252</v>
      </c>
      <c r="C68" s="169" t="s">
        <v>578</v>
      </c>
      <c r="D68" s="145" t="s">
        <v>215</v>
      </c>
      <c r="E68" s="151">
        <v>1</v>
      </c>
      <c r="F68" s="153"/>
      <c r="G68" s="153"/>
      <c r="H68" s="153">
        <v>3000</v>
      </c>
      <c r="I68" s="153">
        <f t="shared" si="18"/>
        <v>3000</v>
      </c>
      <c r="J68" s="153">
        <v>0</v>
      </c>
      <c r="K68" s="153">
        <f t="shared" si="19"/>
        <v>0</v>
      </c>
      <c r="L68" s="153">
        <v>21</v>
      </c>
      <c r="M68" s="153">
        <f t="shared" si="20"/>
        <v>0</v>
      </c>
      <c r="N68" s="146">
        <v>0</v>
      </c>
      <c r="O68" s="146">
        <f t="shared" si="21"/>
        <v>0</v>
      </c>
      <c r="P68" s="146">
        <v>0</v>
      </c>
      <c r="Q68" s="146">
        <f t="shared" si="22"/>
        <v>0</v>
      </c>
      <c r="R68" s="146"/>
      <c r="S68" s="146"/>
      <c r="T68" s="147">
        <v>0</v>
      </c>
      <c r="U68" s="146">
        <f t="shared" si="23"/>
        <v>0</v>
      </c>
      <c r="V68" s="138"/>
      <c r="W68" s="138"/>
      <c r="X68" s="138"/>
      <c r="Y68" s="138"/>
      <c r="Z68" s="138"/>
      <c r="AA68" s="138"/>
      <c r="AB68" s="138"/>
      <c r="AC68" s="138"/>
      <c r="AD68" s="138"/>
      <c r="AE68" s="138" t="s">
        <v>107</v>
      </c>
      <c r="AF68" s="138"/>
      <c r="AG68" s="138"/>
      <c r="AH68" s="138"/>
      <c r="AI68" s="138"/>
      <c r="AJ68" s="138"/>
      <c r="AK68" s="138"/>
      <c r="AL68" s="138"/>
      <c r="AM68" s="138"/>
      <c r="AN68" s="138"/>
      <c r="AO68" s="138"/>
      <c r="AP68" s="138"/>
      <c r="AQ68" s="138"/>
      <c r="AR68" s="138"/>
      <c r="AS68" s="138"/>
      <c r="AT68" s="138"/>
      <c r="AU68" s="138"/>
      <c r="AV68" s="138"/>
      <c r="AW68" s="138"/>
      <c r="AX68" s="138"/>
      <c r="AY68" s="138"/>
      <c r="AZ68" s="138"/>
      <c r="BA68" s="138"/>
      <c r="BB68" s="138"/>
      <c r="BC68" s="138"/>
      <c r="BD68" s="138"/>
      <c r="BE68" s="138"/>
      <c r="BF68" s="138"/>
      <c r="BG68" s="138"/>
      <c r="BH68" s="138"/>
    </row>
    <row r="69" spans="1:60" outlineLevel="1" x14ac:dyDescent="0.25">
      <c r="A69" s="139">
        <v>58</v>
      </c>
      <c r="B69" s="139" t="s">
        <v>252</v>
      </c>
      <c r="C69" s="169" t="s">
        <v>253</v>
      </c>
      <c r="D69" s="145" t="s">
        <v>254</v>
      </c>
      <c r="E69" s="151">
        <v>12</v>
      </c>
      <c r="F69" s="153"/>
      <c r="G69" s="153"/>
      <c r="H69" s="153">
        <v>800</v>
      </c>
      <c r="I69" s="153">
        <f t="shared" si="18"/>
        <v>9600</v>
      </c>
      <c r="J69" s="153">
        <v>0</v>
      </c>
      <c r="K69" s="153">
        <f t="shared" si="19"/>
        <v>0</v>
      </c>
      <c r="L69" s="153">
        <v>21</v>
      </c>
      <c r="M69" s="153">
        <f t="shared" si="20"/>
        <v>0</v>
      </c>
      <c r="N69" s="146">
        <v>0</v>
      </c>
      <c r="O69" s="146">
        <f t="shared" si="21"/>
        <v>0</v>
      </c>
      <c r="P69" s="146">
        <v>0</v>
      </c>
      <c r="Q69" s="146">
        <f t="shared" si="22"/>
        <v>0</v>
      </c>
      <c r="R69" s="146"/>
      <c r="S69" s="146"/>
      <c r="T69" s="147">
        <v>0</v>
      </c>
      <c r="U69" s="146">
        <f t="shared" si="23"/>
        <v>0</v>
      </c>
      <c r="V69" s="138"/>
      <c r="W69" s="138"/>
      <c r="X69" s="138"/>
      <c r="Y69" s="138"/>
      <c r="Z69" s="138"/>
      <c r="AA69" s="138"/>
      <c r="AB69" s="138"/>
      <c r="AC69" s="138"/>
      <c r="AD69" s="138"/>
      <c r="AE69" s="138" t="s">
        <v>107</v>
      </c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</row>
    <row r="70" spans="1:60" outlineLevel="1" x14ac:dyDescent="0.25">
      <c r="A70" s="139">
        <v>59</v>
      </c>
      <c r="B70" s="139" t="s">
        <v>255</v>
      </c>
      <c r="C70" s="169" t="s">
        <v>256</v>
      </c>
      <c r="D70" s="145" t="s">
        <v>102</v>
      </c>
      <c r="E70" s="151">
        <v>2</v>
      </c>
      <c r="F70" s="153"/>
      <c r="G70" s="153"/>
      <c r="H70" s="153">
        <v>0</v>
      </c>
      <c r="I70" s="153">
        <f t="shared" si="18"/>
        <v>0</v>
      </c>
      <c r="J70" s="153">
        <v>274</v>
      </c>
      <c r="K70" s="153">
        <f t="shared" si="19"/>
        <v>548</v>
      </c>
      <c r="L70" s="153">
        <v>21</v>
      </c>
      <c r="M70" s="153">
        <f t="shared" si="20"/>
        <v>0</v>
      </c>
      <c r="N70" s="146">
        <v>0</v>
      </c>
      <c r="O70" s="146">
        <f t="shared" si="21"/>
        <v>0</v>
      </c>
      <c r="P70" s="146">
        <v>0</v>
      </c>
      <c r="Q70" s="146">
        <f t="shared" si="22"/>
        <v>0</v>
      </c>
      <c r="R70" s="146"/>
      <c r="S70" s="146"/>
      <c r="T70" s="147">
        <v>0.53</v>
      </c>
      <c r="U70" s="146">
        <f t="shared" si="23"/>
        <v>1.06</v>
      </c>
      <c r="V70" s="138"/>
      <c r="W70" s="138"/>
      <c r="X70" s="138"/>
      <c r="Y70" s="138"/>
      <c r="Z70" s="138"/>
      <c r="AA70" s="138"/>
      <c r="AB70" s="138"/>
      <c r="AC70" s="138"/>
      <c r="AD70" s="138"/>
      <c r="AE70" s="138" t="s">
        <v>99</v>
      </c>
      <c r="AF70" s="138"/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</row>
    <row r="71" spans="1:60" outlineLevel="1" x14ac:dyDescent="0.25">
      <c r="A71" s="139">
        <v>60</v>
      </c>
      <c r="B71" s="139" t="s">
        <v>257</v>
      </c>
      <c r="C71" s="169" t="s">
        <v>579</v>
      </c>
      <c r="D71" s="145" t="s">
        <v>102</v>
      </c>
      <c r="E71" s="151">
        <v>1</v>
      </c>
      <c r="F71" s="153"/>
      <c r="G71" s="153"/>
      <c r="H71" s="153">
        <v>12.33</v>
      </c>
      <c r="I71" s="153">
        <f t="shared" si="18"/>
        <v>12.33</v>
      </c>
      <c r="J71" s="153">
        <v>2247.67</v>
      </c>
      <c r="K71" s="153">
        <f t="shared" si="19"/>
        <v>2247.67</v>
      </c>
      <c r="L71" s="153">
        <v>21</v>
      </c>
      <c r="M71" s="153">
        <f t="shared" si="20"/>
        <v>0</v>
      </c>
      <c r="N71" s="146">
        <v>1E-4</v>
      </c>
      <c r="O71" s="146">
        <f t="shared" si="21"/>
        <v>1E-4</v>
      </c>
      <c r="P71" s="146">
        <v>0.17499999999999999</v>
      </c>
      <c r="Q71" s="146">
        <f t="shared" si="22"/>
        <v>0.17499999999999999</v>
      </c>
      <c r="R71" s="146"/>
      <c r="S71" s="146"/>
      <c r="T71" s="147">
        <v>3.9860000000000002</v>
      </c>
      <c r="U71" s="146">
        <f t="shared" si="23"/>
        <v>3.99</v>
      </c>
      <c r="V71" s="138"/>
      <c r="W71" s="138"/>
      <c r="X71" s="138"/>
      <c r="Y71" s="138"/>
      <c r="Z71" s="138"/>
      <c r="AA71" s="138"/>
      <c r="AB71" s="138"/>
      <c r="AC71" s="138"/>
      <c r="AD71" s="138"/>
      <c r="AE71" s="138" t="s">
        <v>99</v>
      </c>
      <c r="AF71" s="138"/>
      <c r="AG71" s="138"/>
      <c r="AH71" s="138"/>
      <c r="AI71" s="138"/>
      <c r="AJ71" s="138"/>
      <c r="AK71" s="138"/>
      <c r="AL71" s="138"/>
      <c r="AM71" s="138"/>
      <c r="AN71" s="138"/>
      <c r="AO71" s="138"/>
      <c r="AP71" s="138"/>
      <c r="AQ71" s="138"/>
      <c r="AR71" s="138"/>
      <c r="AS71" s="138"/>
      <c r="AT71" s="138"/>
      <c r="AU71" s="138"/>
      <c r="AV71" s="138"/>
      <c r="AW71" s="138"/>
      <c r="AX71" s="138"/>
      <c r="AY71" s="138"/>
      <c r="AZ71" s="138"/>
      <c r="BA71" s="138"/>
      <c r="BB71" s="138"/>
      <c r="BC71" s="138"/>
      <c r="BD71" s="138"/>
      <c r="BE71" s="138"/>
      <c r="BF71" s="138"/>
      <c r="BG71" s="138"/>
      <c r="BH71" s="138"/>
    </row>
    <row r="72" spans="1:60" outlineLevel="1" x14ac:dyDescent="0.25">
      <c r="A72" s="139">
        <v>61</v>
      </c>
      <c r="B72" s="139" t="s">
        <v>263</v>
      </c>
      <c r="C72" s="169" t="s">
        <v>264</v>
      </c>
      <c r="D72" s="145" t="s">
        <v>112</v>
      </c>
      <c r="E72" s="151">
        <v>0.1</v>
      </c>
      <c r="F72" s="153"/>
      <c r="G72" s="153"/>
      <c r="H72" s="153">
        <v>0</v>
      </c>
      <c r="I72" s="153">
        <f t="shared" si="18"/>
        <v>0</v>
      </c>
      <c r="J72" s="153">
        <v>5210</v>
      </c>
      <c r="K72" s="153">
        <f t="shared" si="19"/>
        <v>521</v>
      </c>
      <c r="L72" s="153">
        <v>21</v>
      </c>
      <c r="M72" s="153">
        <f t="shared" si="20"/>
        <v>0</v>
      </c>
      <c r="N72" s="146">
        <v>0</v>
      </c>
      <c r="O72" s="146">
        <f t="shared" si="21"/>
        <v>0</v>
      </c>
      <c r="P72" s="146">
        <v>0</v>
      </c>
      <c r="Q72" s="146">
        <f t="shared" si="22"/>
        <v>0</v>
      </c>
      <c r="R72" s="146"/>
      <c r="S72" s="146"/>
      <c r="T72" s="147">
        <v>10.582000000000001</v>
      </c>
      <c r="U72" s="146">
        <f t="shared" si="23"/>
        <v>1.06</v>
      </c>
      <c r="V72" s="138"/>
      <c r="W72" s="138"/>
      <c r="X72" s="138"/>
      <c r="Y72" s="138"/>
      <c r="Z72" s="138"/>
      <c r="AA72" s="138"/>
      <c r="AB72" s="138"/>
      <c r="AC72" s="138"/>
      <c r="AD72" s="138"/>
      <c r="AE72" s="138" t="s">
        <v>99</v>
      </c>
      <c r="AF72" s="138"/>
      <c r="AG72" s="138"/>
      <c r="AH72" s="138"/>
      <c r="AI72" s="138"/>
      <c r="AJ72" s="138"/>
      <c r="AK72" s="138"/>
      <c r="AL72" s="138"/>
      <c r="AM72" s="138"/>
      <c r="AN72" s="138"/>
      <c r="AO72" s="138"/>
      <c r="AP72" s="138"/>
      <c r="AQ72" s="138"/>
      <c r="AR72" s="138"/>
      <c r="AS72" s="138"/>
      <c r="AT72" s="138"/>
      <c r="AU72" s="138"/>
      <c r="AV72" s="138"/>
      <c r="AW72" s="138"/>
      <c r="AX72" s="138"/>
      <c r="AY72" s="138"/>
      <c r="AZ72" s="138"/>
      <c r="BA72" s="138"/>
      <c r="BB72" s="138"/>
      <c r="BC72" s="138"/>
      <c r="BD72" s="138"/>
      <c r="BE72" s="138"/>
      <c r="BF72" s="138"/>
      <c r="BG72" s="138"/>
      <c r="BH72" s="138"/>
    </row>
    <row r="73" spans="1:60" outlineLevel="1" x14ac:dyDescent="0.25">
      <c r="A73" s="139">
        <v>62</v>
      </c>
      <c r="B73" s="139" t="s">
        <v>265</v>
      </c>
      <c r="C73" s="169" t="s">
        <v>266</v>
      </c>
      <c r="D73" s="145" t="s">
        <v>112</v>
      </c>
      <c r="E73" s="151">
        <v>0.1</v>
      </c>
      <c r="F73" s="153"/>
      <c r="G73" s="153"/>
      <c r="H73" s="153">
        <v>0</v>
      </c>
      <c r="I73" s="153">
        <f t="shared" si="18"/>
        <v>0</v>
      </c>
      <c r="J73" s="153">
        <v>1660</v>
      </c>
      <c r="K73" s="153">
        <f t="shared" si="19"/>
        <v>166</v>
      </c>
      <c r="L73" s="153">
        <v>21</v>
      </c>
      <c r="M73" s="153">
        <f t="shared" si="20"/>
        <v>0</v>
      </c>
      <c r="N73" s="146">
        <v>0</v>
      </c>
      <c r="O73" s="146">
        <f t="shared" si="21"/>
        <v>0</v>
      </c>
      <c r="P73" s="146">
        <v>0</v>
      </c>
      <c r="Q73" s="146">
        <f t="shared" si="22"/>
        <v>0</v>
      </c>
      <c r="R73" s="146"/>
      <c r="S73" s="146"/>
      <c r="T73" s="147">
        <v>1.1830000000000001</v>
      </c>
      <c r="U73" s="146">
        <f t="shared" si="23"/>
        <v>0.12</v>
      </c>
      <c r="V73" s="138"/>
      <c r="W73" s="138"/>
      <c r="X73" s="138"/>
      <c r="Y73" s="138"/>
      <c r="Z73" s="138"/>
      <c r="AA73" s="138"/>
      <c r="AB73" s="138"/>
      <c r="AC73" s="138"/>
      <c r="AD73" s="138"/>
      <c r="AE73" s="138" t="s">
        <v>99</v>
      </c>
      <c r="AF73" s="138"/>
      <c r="AG73" s="138"/>
      <c r="AH73" s="138"/>
      <c r="AI73" s="138"/>
      <c r="AJ73" s="138"/>
      <c r="AK73" s="138"/>
      <c r="AL73" s="138"/>
      <c r="AM73" s="138"/>
      <c r="AN73" s="138"/>
      <c r="AO73" s="138"/>
      <c r="AP73" s="138"/>
      <c r="AQ73" s="138"/>
      <c r="AR73" s="138"/>
      <c r="AS73" s="138"/>
      <c r="AT73" s="138"/>
      <c r="AU73" s="138"/>
      <c r="AV73" s="138"/>
      <c r="AW73" s="138"/>
      <c r="AX73" s="138"/>
      <c r="AY73" s="138"/>
      <c r="AZ73" s="138"/>
      <c r="BA73" s="138"/>
      <c r="BB73" s="138"/>
      <c r="BC73" s="138"/>
      <c r="BD73" s="138"/>
      <c r="BE73" s="138"/>
      <c r="BF73" s="138"/>
      <c r="BG73" s="138"/>
      <c r="BH73" s="138"/>
    </row>
    <row r="74" spans="1:60" outlineLevel="1" x14ac:dyDescent="0.25">
      <c r="A74" s="139">
        <v>63</v>
      </c>
      <c r="B74" s="139" t="s">
        <v>267</v>
      </c>
      <c r="C74" s="169" t="s">
        <v>268</v>
      </c>
      <c r="D74" s="145" t="s">
        <v>112</v>
      </c>
      <c r="E74" s="151">
        <v>0.8</v>
      </c>
      <c r="F74" s="153"/>
      <c r="G74" s="153"/>
      <c r="H74" s="153">
        <v>0</v>
      </c>
      <c r="I74" s="153">
        <f t="shared" si="18"/>
        <v>0</v>
      </c>
      <c r="J74" s="153">
        <v>5615</v>
      </c>
      <c r="K74" s="153">
        <f t="shared" si="19"/>
        <v>4492</v>
      </c>
      <c r="L74" s="153">
        <v>21</v>
      </c>
      <c r="M74" s="153">
        <f t="shared" si="20"/>
        <v>0</v>
      </c>
      <c r="N74" s="146">
        <v>0</v>
      </c>
      <c r="O74" s="146">
        <f t="shared" si="21"/>
        <v>0</v>
      </c>
      <c r="P74" s="146">
        <v>0</v>
      </c>
      <c r="Q74" s="146">
        <f t="shared" si="22"/>
        <v>0</v>
      </c>
      <c r="R74" s="146"/>
      <c r="S74" s="146"/>
      <c r="T74" s="147">
        <v>11.403</v>
      </c>
      <c r="U74" s="146">
        <f t="shared" si="23"/>
        <v>9.1199999999999992</v>
      </c>
      <c r="V74" s="138"/>
      <c r="W74" s="138"/>
      <c r="X74" s="138"/>
      <c r="Y74" s="138"/>
      <c r="Z74" s="138"/>
      <c r="AA74" s="138"/>
      <c r="AB74" s="138"/>
      <c r="AC74" s="138"/>
      <c r="AD74" s="138"/>
      <c r="AE74" s="138" t="s">
        <v>99</v>
      </c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</row>
    <row r="75" spans="1:60" ht="20.399999999999999" outlineLevel="1" x14ac:dyDescent="0.25">
      <c r="A75" s="139">
        <v>64</v>
      </c>
      <c r="B75" s="139" t="s">
        <v>269</v>
      </c>
      <c r="C75" s="169" t="s">
        <v>580</v>
      </c>
      <c r="D75" s="145" t="s">
        <v>215</v>
      </c>
      <c r="E75" s="151">
        <v>1</v>
      </c>
      <c r="F75" s="153"/>
      <c r="G75" s="153"/>
      <c r="H75" s="153">
        <v>22100</v>
      </c>
      <c r="I75" s="153">
        <f t="shared" si="18"/>
        <v>22100</v>
      </c>
      <c r="J75" s="153">
        <v>309.86999999999898</v>
      </c>
      <c r="K75" s="153">
        <f t="shared" si="19"/>
        <v>309.87</v>
      </c>
      <c r="L75" s="153">
        <v>21</v>
      </c>
      <c r="M75" s="153">
        <f t="shared" si="20"/>
        <v>0</v>
      </c>
      <c r="N75" s="146">
        <v>3.5100000000000001E-3</v>
      </c>
      <c r="O75" s="146">
        <f t="shared" si="21"/>
        <v>3.5100000000000001E-3</v>
      </c>
      <c r="P75" s="146">
        <v>0</v>
      </c>
      <c r="Q75" s="146">
        <f t="shared" si="22"/>
        <v>0</v>
      </c>
      <c r="R75" s="146"/>
      <c r="S75" s="146"/>
      <c r="T75" s="147">
        <v>0.55000000000000004</v>
      </c>
      <c r="U75" s="146">
        <f t="shared" si="23"/>
        <v>0.55000000000000004</v>
      </c>
      <c r="V75" s="138"/>
      <c r="W75" s="138"/>
      <c r="X75" s="138"/>
      <c r="Y75" s="138"/>
      <c r="Z75" s="138"/>
      <c r="AA75" s="138"/>
      <c r="AB75" s="138"/>
      <c r="AC75" s="138"/>
      <c r="AD75" s="138"/>
      <c r="AE75" s="138" t="s">
        <v>99</v>
      </c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</row>
    <row r="76" spans="1:60" ht="20.399999999999999" outlineLevel="1" x14ac:dyDescent="0.25">
      <c r="A76" s="139">
        <v>65</v>
      </c>
      <c r="B76" s="139" t="s">
        <v>271</v>
      </c>
      <c r="C76" s="169" t="s">
        <v>581</v>
      </c>
      <c r="D76" s="145" t="s">
        <v>215</v>
      </c>
      <c r="E76" s="151">
        <v>1</v>
      </c>
      <c r="F76" s="153"/>
      <c r="G76" s="153"/>
      <c r="H76" s="153">
        <v>12800</v>
      </c>
      <c r="I76" s="153">
        <f t="shared" si="18"/>
        <v>12800</v>
      </c>
      <c r="J76" s="153">
        <v>309.8700000000008</v>
      </c>
      <c r="K76" s="153">
        <f t="shared" si="19"/>
        <v>309.87</v>
      </c>
      <c r="L76" s="153">
        <v>21</v>
      </c>
      <c r="M76" s="153">
        <f t="shared" si="20"/>
        <v>0</v>
      </c>
      <c r="N76" s="146">
        <v>3.5100000000000001E-3</v>
      </c>
      <c r="O76" s="146">
        <f t="shared" si="21"/>
        <v>3.5100000000000001E-3</v>
      </c>
      <c r="P76" s="146">
        <v>0</v>
      </c>
      <c r="Q76" s="146">
        <f t="shared" si="22"/>
        <v>0</v>
      </c>
      <c r="R76" s="146"/>
      <c r="S76" s="146"/>
      <c r="T76" s="147">
        <v>0.55000000000000004</v>
      </c>
      <c r="U76" s="146">
        <f t="shared" si="23"/>
        <v>0.55000000000000004</v>
      </c>
      <c r="V76" s="138"/>
      <c r="W76" s="138"/>
      <c r="X76" s="138"/>
      <c r="Y76" s="138"/>
      <c r="Z76" s="138"/>
      <c r="AA76" s="138"/>
      <c r="AB76" s="138"/>
      <c r="AC76" s="138"/>
      <c r="AD76" s="138"/>
      <c r="AE76" s="138" t="s">
        <v>99</v>
      </c>
      <c r="AF76" s="138"/>
      <c r="AG76" s="138"/>
      <c r="AH76" s="138"/>
      <c r="AI76" s="138"/>
      <c r="AJ76" s="138"/>
      <c r="AK76" s="138"/>
      <c r="AL76" s="138"/>
      <c r="AM76" s="138"/>
      <c r="AN76" s="138"/>
      <c r="AO76" s="138"/>
      <c r="AP76" s="138"/>
      <c r="AQ76" s="138"/>
      <c r="AR76" s="138"/>
      <c r="AS76" s="138"/>
      <c r="AT76" s="138"/>
      <c r="AU76" s="138"/>
      <c r="AV76" s="138"/>
      <c r="AW76" s="138"/>
      <c r="AX76" s="138"/>
      <c r="AY76" s="138"/>
      <c r="AZ76" s="138"/>
      <c r="BA76" s="138"/>
      <c r="BB76" s="138"/>
      <c r="BC76" s="138"/>
      <c r="BD76" s="138"/>
      <c r="BE76" s="138"/>
      <c r="BF76" s="138"/>
      <c r="BG76" s="138"/>
      <c r="BH76" s="138"/>
    </row>
    <row r="77" spans="1:60" outlineLevel="1" x14ac:dyDescent="0.25">
      <c r="A77" s="139">
        <v>66</v>
      </c>
      <c r="B77" s="139" t="s">
        <v>582</v>
      </c>
      <c r="C77" s="169" t="s">
        <v>280</v>
      </c>
      <c r="D77" s="145" t="s">
        <v>102</v>
      </c>
      <c r="E77" s="151">
        <v>1</v>
      </c>
      <c r="F77" s="153"/>
      <c r="G77" s="153"/>
      <c r="H77" s="153">
        <v>2384</v>
      </c>
      <c r="I77" s="153">
        <f t="shared" si="18"/>
        <v>2384</v>
      </c>
      <c r="J77" s="153">
        <v>0</v>
      </c>
      <c r="K77" s="153">
        <f t="shared" si="19"/>
        <v>0</v>
      </c>
      <c r="L77" s="153">
        <v>21</v>
      </c>
      <c r="M77" s="153">
        <f t="shared" si="20"/>
        <v>0</v>
      </c>
      <c r="N77" s="146">
        <v>5.1000000000000004E-3</v>
      </c>
      <c r="O77" s="146">
        <f t="shared" si="21"/>
        <v>5.1000000000000004E-3</v>
      </c>
      <c r="P77" s="146">
        <v>0</v>
      </c>
      <c r="Q77" s="146">
        <f t="shared" si="22"/>
        <v>0</v>
      </c>
      <c r="R77" s="146"/>
      <c r="S77" s="146"/>
      <c r="T77" s="147">
        <v>0</v>
      </c>
      <c r="U77" s="146">
        <f t="shared" si="23"/>
        <v>0</v>
      </c>
      <c r="V77" s="138"/>
      <c r="W77" s="138"/>
      <c r="X77" s="138"/>
      <c r="Y77" s="138"/>
      <c r="Z77" s="138"/>
      <c r="AA77" s="138"/>
      <c r="AB77" s="138"/>
      <c r="AC77" s="138"/>
      <c r="AD77" s="138"/>
      <c r="AE77" s="138" t="s">
        <v>107</v>
      </c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</row>
    <row r="78" spans="1:60" ht="20.399999999999999" outlineLevel="1" x14ac:dyDescent="0.25">
      <c r="A78" s="139">
        <v>67</v>
      </c>
      <c r="B78" s="139" t="s">
        <v>281</v>
      </c>
      <c r="C78" s="169" t="s">
        <v>583</v>
      </c>
      <c r="D78" s="145" t="s">
        <v>102</v>
      </c>
      <c r="E78" s="151">
        <v>1</v>
      </c>
      <c r="F78" s="153"/>
      <c r="G78" s="153"/>
      <c r="H78" s="153">
        <v>11400</v>
      </c>
      <c r="I78" s="153">
        <f t="shared" si="18"/>
        <v>11400</v>
      </c>
      <c r="J78" s="153">
        <v>1875.6299999999992</v>
      </c>
      <c r="K78" s="153">
        <f t="shared" si="19"/>
        <v>1875.63</v>
      </c>
      <c r="L78" s="153">
        <v>21</v>
      </c>
      <c r="M78" s="153">
        <f t="shared" si="20"/>
        <v>0</v>
      </c>
      <c r="N78" s="146">
        <v>7.7950000000000005E-2</v>
      </c>
      <c r="O78" s="146">
        <f t="shared" si="21"/>
        <v>7.7950000000000005E-2</v>
      </c>
      <c r="P78" s="146">
        <v>0</v>
      </c>
      <c r="Q78" s="146">
        <f t="shared" si="22"/>
        <v>0</v>
      </c>
      <c r="R78" s="146"/>
      <c r="S78" s="146"/>
      <c r="T78" s="147">
        <v>3.4119999999999999</v>
      </c>
      <c r="U78" s="146">
        <f t="shared" si="23"/>
        <v>3.41</v>
      </c>
      <c r="V78" s="138"/>
      <c r="W78" s="138"/>
      <c r="X78" s="138"/>
      <c r="Y78" s="138"/>
      <c r="Z78" s="138"/>
      <c r="AA78" s="138"/>
      <c r="AB78" s="138"/>
      <c r="AC78" s="138"/>
      <c r="AD78" s="138"/>
      <c r="AE78" s="138" t="s">
        <v>99</v>
      </c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</row>
    <row r="79" spans="1:60" ht="20.399999999999999" outlineLevel="1" x14ac:dyDescent="0.25">
      <c r="A79" s="139">
        <v>68</v>
      </c>
      <c r="B79" s="139" t="s">
        <v>283</v>
      </c>
      <c r="C79" s="169" t="s">
        <v>284</v>
      </c>
      <c r="D79" s="145" t="s">
        <v>102</v>
      </c>
      <c r="E79" s="151">
        <v>1</v>
      </c>
      <c r="F79" s="153"/>
      <c r="G79" s="153"/>
      <c r="H79" s="153">
        <v>16175.27</v>
      </c>
      <c r="I79" s="153">
        <f t="shared" si="18"/>
        <v>16175.27</v>
      </c>
      <c r="J79" s="153">
        <v>2994.7299999999996</v>
      </c>
      <c r="K79" s="153">
        <f t="shared" si="19"/>
        <v>2994.73</v>
      </c>
      <c r="L79" s="153">
        <v>21</v>
      </c>
      <c r="M79" s="153">
        <f t="shared" si="20"/>
        <v>0</v>
      </c>
      <c r="N79" s="146">
        <v>0.02</v>
      </c>
      <c r="O79" s="146">
        <f t="shared" si="21"/>
        <v>0.02</v>
      </c>
      <c r="P79" s="146">
        <v>0</v>
      </c>
      <c r="Q79" s="146">
        <f t="shared" si="22"/>
        <v>0</v>
      </c>
      <c r="R79" s="146"/>
      <c r="S79" s="146"/>
      <c r="T79" s="147">
        <v>0</v>
      </c>
      <c r="U79" s="146">
        <f t="shared" si="23"/>
        <v>0</v>
      </c>
      <c r="V79" s="138"/>
      <c r="W79" s="138"/>
      <c r="X79" s="138"/>
      <c r="Y79" s="138"/>
      <c r="Z79" s="138"/>
      <c r="AA79" s="138"/>
      <c r="AB79" s="138"/>
      <c r="AC79" s="138"/>
      <c r="AD79" s="138"/>
      <c r="AE79" s="138" t="s">
        <v>107</v>
      </c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</row>
    <row r="80" spans="1:60" outlineLevel="1" x14ac:dyDescent="0.25">
      <c r="A80" s="139">
        <v>69</v>
      </c>
      <c r="B80" s="139" t="s">
        <v>285</v>
      </c>
      <c r="C80" s="169" t="s">
        <v>286</v>
      </c>
      <c r="D80" s="145" t="s">
        <v>102</v>
      </c>
      <c r="E80" s="151">
        <v>12</v>
      </c>
      <c r="F80" s="153"/>
      <c r="G80" s="153"/>
      <c r="H80" s="153">
        <v>97.79</v>
      </c>
      <c r="I80" s="153">
        <f t="shared" si="18"/>
        <v>1173.48</v>
      </c>
      <c r="J80" s="153">
        <v>52.209999999999994</v>
      </c>
      <c r="K80" s="153">
        <f t="shared" si="19"/>
        <v>626.52</v>
      </c>
      <c r="L80" s="153">
        <v>21</v>
      </c>
      <c r="M80" s="153">
        <f t="shared" si="20"/>
        <v>0</v>
      </c>
      <c r="N80" s="146">
        <v>1.1299999999999999E-3</v>
      </c>
      <c r="O80" s="146">
        <f t="shared" si="21"/>
        <v>1.3559999999999999E-2</v>
      </c>
      <c r="P80" s="146">
        <v>0</v>
      </c>
      <c r="Q80" s="146">
        <f t="shared" si="22"/>
        <v>0</v>
      </c>
      <c r="R80" s="146"/>
      <c r="S80" s="146"/>
      <c r="T80" s="147">
        <v>0.114</v>
      </c>
      <c r="U80" s="146">
        <f t="shared" si="23"/>
        <v>1.37</v>
      </c>
      <c r="V80" s="138"/>
      <c r="W80" s="138"/>
      <c r="X80" s="138"/>
      <c r="Y80" s="138"/>
      <c r="Z80" s="138"/>
      <c r="AA80" s="138"/>
      <c r="AB80" s="138"/>
      <c r="AC80" s="138"/>
      <c r="AD80" s="138"/>
      <c r="AE80" s="138" t="s">
        <v>99</v>
      </c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</row>
    <row r="81" spans="1:60" outlineLevel="1" x14ac:dyDescent="0.25">
      <c r="A81" s="139">
        <v>70</v>
      </c>
      <c r="B81" s="139" t="s">
        <v>287</v>
      </c>
      <c r="C81" s="169" t="s">
        <v>288</v>
      </c>
      <c r="D81" s="145" t="s">
        <v>254</v>
      </c>
      <c r="E81" s="151">
        <v>40</v>
      </c>
      <c r="F81" s="153"/>
      <c r="G81" s="153"/>
      <c r="H81" s="153">
        <v>0</v>
      </c>
      <c r="I81" s="153">
        <f t="shared" si="18"/>
        <v>0</v>
      </c>
      <c r="J81" s="153">
        <v>800</v>
      </c>
      <c r="K81" s="153">
        <f t="shared" si="19"/>
        <v>32000</v>
      </c>
      <c r="L81" s="153">
        <v>21</v>
      </c>
      <c r="M81" s="153">
        <f t="shared" si="20"/>
        <v>0</v>
      </c>
      <c r="N81" s="146">
        <v>0</v>
      </c>
      <c r="O81" s="146">
        <f t="shared" si="21"/>
        <v>0</v>
      </c>
      <c r="P81" s="146">
        <v>9.3579999999999997E-2</v>
      </c>
      <c r="Q81" s="146">
        <f t="shared" si="22"/>
        <v>3.7431999999999999</v>
      </c>
      <c r="R81" s="146"/>
      <c r="S81" s="146"/>
      <c r="T81" s="147">
        <v>0.35</v>
      </c>
      <c r="U81" s="146">
        <f t="shared" si="23"/>
        <v>14</v>
      </c>
      <c r="V81" s="138"/>
      <c r="W81" s="138"/>
      <c r="X81" s="138"/>
      <c r="Y81" s="138"/>
      <c r="Z81" s="138"/>
      <c r="AA81" s="138"/>
      <c r="AB81" s="138"/>
      <c r="AC81" s="138"/>
      <c r="AD81" s="138"/>
      <c r="AE81" s="138" t="s">
        <v>99</v>
      </c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</row>
    <row r="82" spans="1:60" outlineLevel="1" x14ac:dyDescent="0.25">
      <c r="A82" s="139">
        <v>71</v>
      </c>
      <c r="B82" s="139" t="s">
        <v>289</v>
      </c>
      <c r="C82" s="169" t="s">
        <v>290</v>
      </c>
      <c r="D82" s="145" t="s">
        <v>112</v>
      </c>
      <c r="E82" s="151">
        <v>0.5</v>
      </c>
      <c r="F82" s="153"/>
      <c r="G82" s="153"/>
      <c r="H82" s="153">
        <v>0</v>
      </c>
      <c r="I82" s="153">
        <f t="shared" si="18"/>
        <v>0</v>
      </c>
      <c r="J82" s="153">
        <v>2165</v>
      </c>
      <c r="K82" s="153">
        <f t="shared" si="19"/>
        <v>1082.5</v>
      </c>
      <c r="L82" s="153">
        <v>21</v>
      </c>
      <c r="M82" s="153">
        <f t="shared" si="20"/>
        <v>0</v>
      </c>
      <c r="N82" s="146">
        <v>0</v>
      </c>
      <c r="O82" s="146">
        <f t="shared" si="21"/>
        <v>0</v>
      </c>
      <c r="P82" s="146">
        <v>0</v>
      </c>
      <c r="Q82" s="146">
        <f t="shared" si="22"/>
        <v>0</v>
      </c>
      <c r="R82" s="146"/>
      <c r="S82" s="146"/>
      <c r="T82" s="147">
        <v>4.0430000000000001</v>
      </c>
      <c r="U82" s="146">
        <f t="shared" si="23"/>
        <v>2.02</v>
      </c>
      <c r="V82" s="138"/>
      <c r="W82" s="138"/>
      <c r="X82" s="138"/>
      <c r="Y82" s="138"/>
      <c r="Z82" s="138"/>
      <c r="AA82" s="138"/>
      <c r="AB82" s="138"/>
      <c r="AC82" s="138"/>
      <c r="AD82" s="138"/>
      <c r="AE82" s="138" t="s">
        <v>99</v>
      </c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</row>
    <row r="83" spans="1:60" outlineLevel="1" x14ac:dyDescent="0.25">
      <c r="A83" s="139">
        <v>72</v>
      </c>
      <c r="B83" s="139" t="s">
        <v>291</v>
      </c>
      <c r="C83" s="169" t="s">
        <v>292</v>
      </c>
      <c r="D83" s="145" t="s">
        <v>112</v>
      </c>
      <c r="E83" s="151">
        <v>0.5</v>
      </c>
      <c r="F83" s="153"/>
      <c r="G83" s="153"/>
      <c r="H83" s="153">
        <v>0</v>
      </c>
      <c r="I83" s="153">
        <f t="shared" si="18"/>
        <v>0</v>
      </c>
      <c r="J83" s="153">
        <v>941</v>
      </c>
      <c r="K83" s="153">
        <f t="shared" si="19"/>
        <v>470.5</v>
      </c>
      <c r="L83" s="153">
        <v>21</v>
      </c>
      <c r="M83" s="153">
        <f t="shared" si="20"/>
        <v>0</v>
      </c>
      <c r="N83" s="146">
        <v>0</v>
      </c>
      <c r="O83" s="146">
        <f t="shared" si="21"/>
        <v>0</v>
      </c>
      <c r="P83" s="146">
        <v>0</v>
      </c>
      <c r="Q83" s="146">
        <f t="shared" si="22"/>
        <v>0</v>
      </c>
      <c r="R83" s="146"/>
      <c r="S83" s="146"/>
      <c r="T83" s="147">
        <v>0.48899999999999999</v>
      </c>
      <c r="U83" s="146">
        <f t="shared" si="23"/>
        <v>0.24</v>
      </c>
      <c r="V83" s="138"/>
      <c r="W83" s="138"/>
      <c r="X83" s="138"/>
      <c r="Y83" s="138"/>
      <c r="Z83" s="138"/>
      <c r="AA83" s="138"/>
      <c r="AB83" s="138"/>
      <c r="AC83" s="138"/>
      <c r="AD83" s="138"/>
      <c r="AE83" s="138" t="s">
        <v>99</v>
      </c>
      <c r="AF83" s="138"/>
      <c r="AG83" s="138"/>
      <c r="AH83" s="138"/>
      <c r="AI83" s="138"/>
      <c r="AJ83" s="138"/>
      <c r="AK83" s="138"/>
      <c r="AL83" s="138"/>
      <c r="AM83" s="138"/>
      <c r="AN83" s="138"/>
      <c r="AO83" s="138"/>
      <c r="AP83" s="138"/>
      <c r="AQ83" s="138"/>
      <c r="AR83" s="138"/>
      <c r="AS83" s="138"/>
      <c r="AT83" s="138"/>
      <c r="AU83" s="138"/>
      <c r="AV83" s="138"/>
      <c r="AW83" s="138"/>
      <c r="AX83" s="138"/>
      <c r="AY83" s="138"/>
      <c r="AZ83" s="138"/>
      <c r="BA83" s="138"/>
      <c r="BB83" s="138"/>
      <c r="BC83" s="138"/>
      <c r="BD83" s="138"/>
      <c r="BE83" s="138"/>
      <c r="BF83" s="138"/>
      <c r="BG83" s="138"/>
      <c r="BH83" s="138"/>
    </row>
    <row r="84" spans="1:60" outlineLevel="1" x14ac:dyDescent="0.25">
      <c r="A84" s="139">
        <v>73</v>
      </c>
      <c r="B84" s="139" t="s">
        <v>293</v>
      </c>
      <c r="C84" s="169" t="s">
        <v>294</v>
      </c>
      <c r="D84" s="145" t="s">
        <v>98</v>
      </c>
      <c r="E84" s="151">
        <v>2</v>
      </c>
      <c r="F84" s="153"/>
      <c r="G84" s="153"/>
      <c r="H84" s="153">
        <v>254.57</v>
      </c>
      <c r="I84" s="153">
        <f t="shared" si="18"/>
        <v>509.14</v>
      </c>
      <c r="J84" s="153">
        <v>290.43</v>
      </c>
      <c r="K84" s="153">
        <f t="shared" si="19"/>
        <v>580.86</v>
      </c>
      <c r="L84" s="153">
        <v>21</v>
      </c>
      <c r="M84" s="153">
        <f t="shared" si="20"/>
        <v>0</v>
      </c>
      <c r="N84" s="146">
        <v>6.1799999999999997E-3</v>
      </c>
      <c r="O84" s="146">
        <f t="shared" si="21"/>
        <v>1.2359999999999999E-2</v>
      </c>
      <c r="P84" s="146">
        <v>0</v>
      </c>
      <c r="Q84" s="146">
        <f t="shared" si="22"/>
        <v>0</v>
      </c>
      <c r="R84" s="146"/>
      <c r="S84" s="146"/>
      <c r="T84" s="147">
        <v>0.505</v>
      </c>
      <c r="U84" s="146">
        <f t="shared" si="23"/>
        <v>1.01</v>
      </c>
      <c r="V84" s="138"/>
      <c r="W84" s="138"/>
      <c r="X84" s="138"/>
      <c r="Y84" s="138"/>
      <c r="Z84" s="138"/>
      <c r="AA84" s="138"/>
      <c r="AB84" s="138"/>
      <c r="AC84" s="138"/>
      <c r="AD84" s="138"/>
      <c r="AE84" s="138" t="s">
        <v>99</v>
      </c>
      <c r="AF84" s="138"/>
      <c r="AG84" s="138"/>
      <c r="AH84" s="138"/>
      <c r="AI84" s="138"/>
      <c r="AJ84" s="138"/>
      <c r="AK84" s="138"/>
      <c r="AL84" s="138"/>
      <c r="AM84" s="138"/>
      <c r="AN84" s="138"/>
      <c r="AO84" s="138"/>
      <c r="AP84" s="138"/>
      <c r="AQ84" s="138"/>
      <c r="AR84" s="138"/>
      <c r="AS84" s="138"/>
      <c r="AT84" s="138"/>
      <c r="AU84" s="138"/>
      <c r="AV84" s="138"/>
      <c r="AW84" s="138"/>
      <c r="AX84" s="138"/>
      <c r="AY84" s="138"/>
      <c r="AZ84" s="138"/>
      <c r="BA84" s="138"/>
      <c r="BB84" s="138"/>
      <c r="BC84" s="138"/>
      <c r="BD84" s="138"/>
      <c r="BE84" s="138"/>
      <c r="BF84" s="138"/>
      <c r="BG84" s="138"/>
      <c r="BH84" s="138"/>
    </row>
    <row r="85" spans="1:60" outlineLevel="1" x14ac:dyDescent="0.25">
      <c r="A85" s="139">
        <v>74</v>
      </c>
      <c r="B85" s="139" t="s">
        <v>295</v>
      </c>
      <c r="C85" s="169" t="s">
        <v>296</v>
      </c>
      <c r="D85" s="145" t="s">
        <v>98</v>
      </c>
      <c r="E85" s="151">
        <v>8</v>
      </c>
      <c r="F85" s="153"/>
      <c r="G85" s="153"/>
      <c r="H85" s="153">
        <v>315.58999999999997</v>
      </c>
      <c r="I85" s="153">
        <f t="shared" si="18"/>
        <v>2524.7199999999998</v>
      </c>
      <c r="J85" s="153">
        <v>327.41000000000003</v>
      </c>
      <c r="K85" s="153">
        <f t="shared" si="19"/>
        <v>2619.2800000000002</v>
      </c>
      <c r="L85" s="153">
        <v>21</v>
      </c>
      <c r="M85" s="153">
        <f t="shared" si="20"/>
        <v>0</v>
      </c>
      <c r="N85" s="146">
        <v>7.0400000000000003E-3</v>
      </c>
      <c r="O85" s="146">
        <f t="shared" si="21"/>
        <v>5.6320000000000002E-2</v>
      </c>
      <c r="P85" s="146">
        <v>0</v>
      </c>
      <c r="Q85" s="146">
        <f t="shared" si="22"/>
        <v>0</v>
      </c>
      <c r="R85" s="146"/>
      <c r="S85" s="146"/>
      <c r="T85" s="147">
        <v>0.56499999999999995</v>
      </c>
      <c r="U85" s="146">
        <f t="shared" si="23"/>
        <v>4.5199999999999996</v>
      </c>
      <c r="V85" s="138"/>
      <c r="W85" s="138"/>
      <c r="X85" s="138"/>
      <c r="Y85" s="138"/>
      <c r="Z85" s="138"/>
      <c r="AA85" s="138"/>
      <c r="AB85" s="138"/>
      <c r="AC85" s="138"/>
      <c r="AD85" s="138"/>
      <c r="AE85" s="138" t="s">
        <v>99</v>
      </c>
      <c r="AF85" s="138"/>
      <c r="AG85" s="138"/>
      <c r="AH85" s="138"/>
      <c r="AI85" s="138"/>
      <c r="AJ85" s="138"/>
      <c r="AK85" s="138"/>
      <c r="AL85" s="138"/>
      <c r="AM85" s="138"/>
      <c r="AN85" s="138"/>
      <c r="AO85" s="138"/>
      <c r="AP85" s="138"/>
      <c r="AQ85" s="138"/>
      <c r="AR85" s="138"/>
      <c r="AS85" s="138"/>
      <c r="AT85" s="138"/>
      <c r="AU85" s="138"/>
      <c r="AV85" s="138"/>
      <c r="AW85" s="138"/>
      <c r="AX85" s="138"/>
      <c r="AY85" s="138"/>
      <c r="AZ85" s="138"/>
      <c r="BA85" s="138"/>
      <c r="BB85" s="138"/>
      <c r="BC85" s="138"/>
      <c r="BD85" s="138"/>
      <c r="BE85" s="138"/>
      <c r="BF85" s="138"/>
      <c r="BG85" s="138"/>
      <c r="BH85" s="138"/>
    </row>
    <row r="86" spans="1:60" outlineLevel="1" x14ac:dyDescent="0.25">
      <c r="A86" s="139">
        <v>75</v>
      </c>
      <c r="B86" s="139" t="s">
        <v>434</v>
      </c>
      <c r="C86" s="169" t="s">
        <v>435</v>
      </c>
      <c r="D86" s="145" t="s">
        <v>98</v>
      </c>
      <c r="E86" s="151">
        <v>14</v>
      </c>
      <c r="F86" s="153"/>
      <c r="G86" s="153"/>
      <c r="H86" s="153">
        <v>423.24</v>
      </c>
      <c r="I86" s="153">
        <f t="shared" si="18"/>
        <v>5925.36</v>
      </c>
      <c r="J86" s="153">
        <v>409.76</v>
      </c>
      <c r="K86" s="153">
        <f t="shared" si="19"/>
        <v>5736.64</v>
      </c>
      <c r="L86" s="153">
        <v>21</v>
      </c>
      <c r="M86" s="153">
        <f t="shared" si="20"/>
        <v>0</v>
      </c>
      <c r="N86" s="146">
        <v>7.8499999999999993E-3</v>
      </c>
      <c r="O86" s="146">
        <f t="shared" si="21"/>
        <v>0.1099</v>
      </c>
      <c r="P86" s="146">
        <v>0</v>
      </c>
      <c r="Q86" s="146">
        <f t="shared" si="22"/>
        <v>0</v>
      </c>
      <c r="R86" s="146"/>
      <c r="S86" s="146"/>
      <c r="T86" s="147">
        <v>0.7</v>
      </c>
      <c r="U86" s="146">
        <f t="shared" si="23"/>
        <v>9.8000000000000007</v>
      </c>
      <c r="V86" s="138"/>
      <c r="W86" s="138"/>
      <c r="X86" s="138"/>
      <c r="Y86" s="138"/>
      <c r="Z86" s="138"/>
      <c r="AA86" s="138"/>
      <c r="AB86" s="138"/>
      <c r="AC86" s="138"/>
      <c r="AD86" s="138"/>
      <c r="AE86" s="138" t="s">
        <v>99</v>
      </c>
      <c r="AF86" s="138"/>
      <c r="AG86" s="138"/>
      <c r="AH86" s="138"/>
      <c r="AI86" s="138"/>
      <c r="AJ86" s="138"/>
      <c r="AK86" s="138"/>
      <c r="AL86" s="138"/>
      <c r="AM86" s="138"/>
      <c r="AN86" s="138"/>
      <c r="AO86" s="138"/>
      <c r="AP86" s="138"/>
      <c r="AQ86" s="138"/>
      <c r="AR86" s="138"/>
      <c r="AS86" s="138"/>
      <c r="AT86" s="138"/>
      <c r="AU86" s="138"/>
      <c r="AV86" s="138"/>
      <c r="AW86" s="138"/>
      <c r="AX86" s="138"/>
      <c r="AY86" s="138"/>
      <c r="AZ86" s="138"/>
      <c r="BA86" s="138"/>
      <c r="BB86" s="138"/>
      <c r="BC86" s="138"/>
      <c r="BD86" s="138"/>
      <c r="BE86" s="138"/>
      <c r="BF86" s="138"/>
      <c r="BG86" s="138"/>
      <c r="BH86" s="138"/>
    </row>
    <row r="87" spans="1:60" outlineLevel="1" x14ac:dyDescent="0.25">
      <c r="A87" s="139">
        <v>76</v>
      </c>
      <c r="B87" s="139" t="s">
        <v>297</v>
      </c>
      <c r="C87" s="169" t="s">
        <v>298</v>
      </c>
      <c r="D87" s="145" t="s">
        <v>98</v>
      </c>
      <c r="E87" s="151">
        <v>8</v>
      </c>
      <c r="F87" s="153"/>
      <c r="G87" s="153"/>
      <c r="H87" s="153">
        <v>514.21</v>
      </c>
      <c r="I87" s="153">
        <f t="shared" si="18"/>
        <v>4113.68</v>
      </c>
      <c r="J87" s="153">
        <v>431.78999999999996</v>
      </c>
      <c r="K87" s="153">
        <f t="shared" si="19"/>
        <v>3454.32</v>
      </c>
      <c r="L87" s="153">
        <v>21</v>
      </c>
      <c r="M87" s="153">
        <f t="shared" si="20"/>
        <v>0</v>
      </c>
      <c r="N87" s="146">
        <v>8.2699999999999996E-3</v>
      </c>
      <c r="O87" s="146">
        <f t="shared" si="21"/>
        <v>6.6159999999999997E-2</v>
      </c>
      <c r="P87" s="146">
        <v>0</v>
      </c>
      <c r="Q87" s="146">
        <f t="shared" si="22"/>
        <v>0</v>
      </c>
      <c r="R87" s="146"/>
      <c r="S87" s="146"/>
      <c r="T87" s="147">
        <v>0.73499999999999999</v>
      </c>
      <c r="U87" s="146">
        <f t="shared" si="23"/>
        <v>5.88</v>
      </c>
      <c r="V87" s="138"/>
      <c r="W87" s="138"/>
      <c r="X87" s="138"/>
      <c r="Y87" s="138"/>
      <c r="Z87" s="138"/>
      <c r="AA87" s="138"/>
      <c r="AB87" s="138"/>
      <c r="AC87" s="138"/>
      <c r="AD87" s="138"/>
      <c r="AE87" s="138" t="s">
        <v>99</v>
      </c>
      <c r="AF87" s="138"/>
      <c r="AG87" s="138"/>
      <c r="AH87" s="138"/>
      <c r="AI87" s="138"/>
      <c r="AJ87" s="138"/>
      <c r="AK87" s="138"/>
      <c r="AL87" s="138"/>
      <c r="AM87" s="138"/>
      <c r="AN87" s="138"/>
      <c r="AO87" s="138"/>
      <c r="AP87" s="138"/>
      <c r="AQ87" s="138"/>
      <c r="AR87" s="138"/>
      <c r="AS87" s="138"/>
      <c r="AT87" s="138"/>
      <c r="AU87" s="138"/>
      <c r="AV87" s="138"/>
      <c r="AW87" s="138"/>
      <c r="AX87" s="138"/>
      <c r="AY87" s="138"/>
      <c r="AZ87" s="138"/>
      <c r="BA87" s="138"/>
      <c r="BB87" s="138"/>
      <c r="BC87" s="138"/>
      <c r="BD87" s="138"/>
      <c r="BE87" s="138"/>
      <c r="BF87" s="138"/>
      <c r="BG87" s="138"/>
      <c r="BH87" s="138"/>
    </row>
    <row r="88" spans="1:60" outlineLevel="1" x14ac:dyDescent="0.25">
      <c r="A88" s="139">
        <v>77</v>
      </c>
      <c r="B88" s="139" t="s">
        <v>438</v>
      </c>
      <c r="C88" s="169" t="s">
        <v>439</v>
      </c>
      <c r="D88" s="145" t="s">
        <v>98</v>
      </c>
      <c r="E88" s="151">
        <v>40</v>
      </c>
      <c r="F88" s="153"/>
      <c r="G88" s="153"/>
      <c r="H88" s="153">
        <v>26.17</v>
      </c>
      <c r="I88" s="153">
        <f t="shared" si="18"/>
        <v>1046.8</v>
      </c>
      <c r="J88" s="153">
        <v>96.83</v>
      </c>
      <c r="K88" s="153">
        <f t="shared" si="19"/>
        <v>3873.2</v>
      </c>
      <c r="L88" s="153">
        <v>21</v>
      </c>
      <c r="M88" s="153">
        <f t="shared" si="20"/>
        <v>0</v>
      </c>
      <c r="N88" s="146">
        <v>6.0000000000000002E-5</v>
      </c>
      <c r="O88" s="146">
        <f t="shared" si="21"/>
        <v>2.3999999999999998E-3</v>
      </c>
      <c r="P88" s="146">
        <v>8.4100000000000008E-3</v>
      </c>
      <c r="Q88" s="146">
        <f t="shared" si="22"/>
        <v>0.33639999999999998</v>
      </c>
      <c r="R88" s="146"/>
      <c r="S88" s="146"/>
      <c r="T88" s="147">
        <v>0.187</v>
      </c>
      <c r="U88" s="146">
        <f t="shared" si="23"/>
        <v>7.48</v>
      </c>
      <c r="V88" s="138"/>
      <c r="W88" s="138"/>
      <c r="X88" s="138"/>
      <c r="Y88" s="138"/>
      <c r="Z88" s="138"/>
      <c r="AA88" s="138"/>
      <c r="AB88" s="138"/>
      <c r="AC88" s="138"/>
      <c r="AD88" s="138"/>
      <c r="AE88" s="138" t="s">
        <v>99</v>
      </c>
      <c r="AF88" s="138"/>
      <c r="AG88" s="138"/>
      <c r="AH88" s="138"/>
      <c r="AI88" s="138"/>
      <c r="AJ88" s="138"/>
      <c r="AK88" s="138"/>
      <c r="AL88" s="138"/>
      <c r="AM88" s="138"/>
      <c r="AN88" s="138"/>
      <c r="AO88" s="138"/>
      <c r="AP88" s="138"/>
      <c r="AQ88" s="138"/>
      <c r="AR88" s="138"/>
      <c r="AS88" s="138"/>
      <c r="AT88" s="138"/>
      <c r="AU88" s="138"/>
      <c r="AV88" s="138"/>
      <c r="AW88" s="138"/>
      <c r="AX88" s="138"/>
      <c r="AY88" s="138"/>
      <c r="AZ88" s="138"/>
      <c r="BA88" s="138"/>
      <c r="BB88" s="138"/>
      <c r="BC88" s="138"/>
      <c r="BD88" s="138"/>
      <c r="BE88" s="138"/>
      <c r="BF88" s="138"/>
      <c r="BG88" s="138"/>
      <c r="BH88" s="138"/>
    </row>
    <row r="89" spans="1:60" outlineLevel="1" x14ac:dyDescent="0.25">
      <c r="A89" s="139">
        <v>78</v>
      </c>
      <c r="B89" s="139" t="s">
        <v>301</v>
      </c>
      <c r="C89" s="169" t="s">
        <v>302</v>
      </c>
      <c r="D89" s="145" t="s">
        <v>98</v>
      </c>
      <c r="E89" s="151">
        <v>32</v>
      </c>
      <c r="F89" s="153"/>
      <c r="G89" s="153"/>
      <c r="H89" s="153">
        <v>0.5</v>
      </c>
      <c r="I89" s="153">
        <f t="shared" si="18"/>
        <v>16</v>
      </c>
      <c r="J89" s="153">
        <v>18.100000000000001</v>
      </c>
      <c r="K89" s="153">
        <f t="shared" si="19"/>
        <v>579.20000000000005</v>
      </c>
      <c r="L89" s="153">
        <v>21</v>
      </c>
      <c r="M89" s="153">
        <f t="shared" si="20"/>
        <v>0</v>
      </c>
      <c r="N89" s="146">
        <v>0</v>
      </c>
      <c r="O89" s="146">
        <f t="shared" si="21"/>
        <v>0</v>
      </c>
      <c r="P89" s="146">
        <v>0</v>
      </c>
      <c r="Q89" s="146">
        <f t="shared" si="22"/>
        <v>0</v>
      </c>
      <c r="R89" s="146"/>
      <c r="S89" s="146"/>
      <c r="T89" s="147">
        <v>3.2000000000000001E-2</v>
      </c>
      <c r="U89" s="146">
        <f t="shared" si="23"/>
        <v>1.02</v>
      </c>
      <c r="V89" s="138"/>
      <c r="W89" s="138"/>
      <c r="X89" s="138"/>
      <c r="Y89" s="138"/>
      <c r="Z89" s="138"/>
      <c r="AA89" s="138"/>
      <c r="AB89" s="138"/>
      <c r="AC89" s="138"/>
      <c r="AD89" s="138"/>
      <c r="AE89" s="138" t="s">
        <v>99</v>
      </c>
      <c r="AF89" s="138"/>
      <c r="AG89" s="138"/>
      <c r="AH89" s="138"/>
      <c r="AI89" s="138"/>
      <c r="AJ89" s="138"/>
      <c r="AK89" s="138"/>
      <c r="AL89" s="138"/>
      <c r="AM89" s="138"/>
      <c r="AN89" s="138"/>
      <c r="AO89" s="138"/>
      <c r="AP89" s="138"/>
      <c r="AQ89" s="138"/>
      <c r="AR89" s="138"/>
      <c r="AS89" s="138"/>
      <c r="AT89" s="138"/>
      <c r="AU89" s="138"/>
      <c r="AV89" s="138"/>
      <c r="AW89" s="138"/>
      <c r="AX89" s="138"/>
      <c r="AY89" s="138"/>
      <c r="AZ89" s="138"/>
      <c r="BA89" s="138"/>
      <c r="BB89" s="138"/>
      <c r="BC89" s="138"/>
      <c r="BD89" s="138"/>
      <c r="BE89" s="138"/>
      <c r="BF89" s="138"/>
      <c r="BG89" s="138"/>
      <c r="BH89" s="138"/>
    </row>
    <row r="90" spans="1:60" outlineLevel="1" x14ac:dyDescent="0.25">
      <c r="A90" s="139">
        <v>79</v>
      </c>
      <c r="B90" s="139" t="s">
        <v>303</v>
      </c>
      <c r="C90" s="169" t="s">
        <v>304</v>
      </c>
      <c r="D90" s="145" t="s">
        <v>112</v>
      </c>
      <c r="E90" s="151">
        <v>0.25</v>
      </c>
      <c r="F90" s="153"/>
      <c r="G90" s="153"/>
      <c r="H90" s="153">
        <v>0</v>
      </c>
      <c r="I90" s="153">
        <f t="shared" si="18"/>
        <v>0</v>
      </c>
      <c r="J90" s="153">
        <v>1637</v>
      </c>
      <c r="K90" s="153">
        <f t="shared" si="19"/>
        <v>409.25</v>
      </c>
      <c r="L90" s="153">
        <v>21</v>
      </c>
      <c r="M90" s="153">
        <f t="shared" si="20"/>
        <v>0</v>
      </c>
      <c r="N90" s="146">
        <v>0</v>
      </c>
      <c r="O90" s="146">
        <f t="shared" si="21"/>
        <v>0</v>
      </c>
      <c r="P90" s="146">
        <v>0</v>
      </c>
      <c r="Q90" s="146">
        <f t="shared" si="22"/>
        <v>0</v>
      </c>
      <c r="R90" s="146"/>
      <c r="S90" s="146"/>
      <c r="T90" s="147">
        <v>3.5630000000000002</v>
      </c>
      <c r="U90" s="146">
        <f t="shared" si="23"/>
        <v>0.89</v>
      </c>
      <c r="V90" s="138"/>
      <c r="W90" s="138"/>
      <c r="X90" s="138"/>
      <c r="Y90" s="138"/>
      <c r="Z90" s="138"/>
      <c r="AA90" s="138"/>
      <c r="AB90" s="138"/>
      <c r="AC90" s="138"/>
      <c r="AD90" s="138"/>
      <c r="AE90" s="138" t="s">
        <v>99</v>
      </c>
      <c r="AF90" s="138"/>
      <c r="AG90" s="138"/>
      <c r="AH90" s="138"/>
      <c r="AI90" s="138"/>
      <c r="AJ90" s="138"/>
      <c r="AK90" s="138"/>
      <c r="AL90" s="138"/>
      <c r="AM90" s="138"/>
      <c r="AN90" s="138"/>
      <c r="AO90" s="138"/>
      <c r="AP90" s="138"/>
      <c r="AQ90" s="138"/>
      <c r="AR90" s="138"/>
      <c r="AS90" s="138"/>
      <c r="AT90" s="138"/>
      <c r="AU90" s="138"/>
      <c r="AV90" s="138"/>
      <c r="AW90" s="138"/>
      <c r="AX90" s="138"/>
      <c r="AY90" s="138"/>
      <c r="AZ90" s="138"/>
      <c r="BA90" s="138"/>
      <c r="BB90" s="138"/>
      <c r="BC90" s="138"/>
      <c r="BD90" s="138"/>
      <c r="BE90" s="138"/>
      <c r="BF90" s="138"/>
      <c r="BG90" s="138"/>
      <c r="BH90" s="138"/>
    </row>
    <row r="91" spans="1:60" outlineLevel="1" x14ac:dyDescent="0.25">
      <c r="A91" s="139">
        <v>80</v>
      </c>
      <c r="B91" s="139" t="s">
        <v>305</v>
      </c>
      <c r="C91" s="169" t="s">
        <v>306</v>
      </c>
      <c r="D91" s="145" t="s">
        <v>112</v>
      </c>
      <c r="E91" s="151">
        <v>0.25</v>
      </c>
      <c r="F91" s="153"/>
      <c r="G91" s="153"/>
      <c r="H91" s="153">
        <v>0</v>
      </c>
      <c r="I91" s="153">
        <f t="shared" si="18"/>
        <v>0</v>
      </c>
      <c r="J91" s="153">
        <v>562</v>
      </c>
      <c r="K91" s="153">
        <f t="shared" si="19"/>
        <v>140.5</v>
      </c>
      <c r="L91" s="153">
        <v>21</v>
      </c>
      <c r="M91" s="153">
        <f t="shared" si="20"/>
        <v>0</v>
      </c>
      <c r="N91" s="146">
        <v>0</v>
      </c>
      <c r="O91" s="146">
        <f t="shared" si="21"/>
        <v>0</v>
      </c>
      <c r="P91" s="146">
        <v>0</v>
      </c>
      <c r="Q91" s="146">
        <f t="shared" si="22"/>
        <v>0</v>
      </c>
      <c r="R91" s="146"/>
      <c r="S91" s="146"/>
      <c r="T91" s="147">
        <v>0.81599999999999995</v>
      </c>
      <c r="U91" s="146">
        <f t="shared" si="23"/>
        <v>0.2</v>
      </c>
      <c r="V91" s="138"/>
      <c r="W91" s="138"/>
      <c r="X91" s="138"/>
      <c r="Y91" s="138"/>
      <c r="Z91" s="138"/>
      <c r="AA91" s="138"/>
      <c r="AB91" s="138"/>
      <c r="AC91" s="138"/>
      <c r="AD91" s="138"/>
      <c r="AE91" s="138" t="s">
        <v>99</v>
      </c>
      <c r="AF91" s="138"/>
      <c r="AG91" s="138"/>
      <c r="AH91" s="138"/>
      <c r="AI91" s="138"/>
      <c r="AJ91" s="138"/>
      <c r="AK91" s="138"/>
      <c r="AL91" s="138"/>
      <c r="AM91" s="138"/>
      <c r="AN91" s="138"/>
      <c r="AO91" s="138"/>
      <c r="AP91" s="138"/>
      <c r="AQ91" s="138"/>
      <c r="AR91" s="138"/>
      <c r="AS91" s="138"/>
      <c r="AT91" s="138"/>
      <c r="AU91" s="138"/>
      <c r="AV91" s="138"/>
      <c r="AW91" s="138"/>
      <c r="AX91" s="138"/>
      <c r="AY91" s="138"/>
      <c r="AZ91" s="138"/>
      <c r="BA91" s="138"/>
      <c r="BB91" s="138"/>
      <c r="BC91" s="138"/>
      <c r="BD91" s="138"/>
      <c r="BE91" s="138"/>
      <c r="BF91" s="138"/>
      <c r="BG91" s="138"/>
      <c r="BH91" s="138"/>
    </row>
    <row r="92" spans="1:60" outlineLevel="1" x14ac:dyDescent="0.25">
      <c r="A92" s="139">
        <v>81</v>
      </c>
      <c r="B92" s="139" t="s">
        <v>307</v>
      </c>
      <c r="C92" s="169" t="s">
        <v>308</v>
      </c>
      <c r="D92" s="145" t="s">
        <v>112</v>
      </c>
      <c r="E92" s="151">
        <v>0.03</v>
      </c>
      <c r="F92" s="153"/>
      <c r="G92" s="153"/>
      <c r="H92" s="153">
        <v>0</v>
      </c>
      <c r="I92" s="153">
        <f t="shared" si="18"/>
        <v>0</v>
      </c>
      <c r="J92" s="153">
        <v>1637</v>
      </c>
      <c r="K92" s="153">
        <f t="shared" si="19"/>
        <v>49.11</v>
      </c>
      <c r="L92" s="153">
        <v>21</v>
      </c>
      <c r="M92" s="153">
        <f t="shared" si="20"/>
        <v>0</v>
      </c>
      <c r="N92" s="146">
        <v>0</v>
      </c>
      <c r="O92" s="146">
        <f t="shared" si="21"/>
        <v>0</v>
      </c>
      <c r="P92" s="146">
        <v>0</v>
      </c>
      <c r="Q92" s="146">
        <f t="shared" si="22"/>
        <v>0</v>
      </c>
      <c r="R92" s="146"/>
      <c r="S92" s="146"/>
      <c r="T92" s="147">
        <v>3.5630000000000002</v>
      </c>
      <c r="U92" s="146">
        <f t="shared" si="23"/>
        <v>0.11</v>
      </c>
      <c r="V92" s="138"/>
      <c r="W92" s="138"/>
      <c r="X92" s="138"/>
      <c r="Y92" s="138"/>
      <c r="Z92" s="138"/>
      <c r="AA92" s="138"/>
      <c r="AB92" s="138"/>
      <c r="AC92" s="138"/>
      <c r="AD92" s="138"/>
      <c r="AE92" s="138" t="s">
        <v>99</v>
      </c>
      <c r="AF92" s="138"/>
      <c r="AG92" s="138"/>
      <c r="AH92" s="138"/>
      <c r="AI92" s="138"/>
      <c r="AJ92" s="138"/>
      <c r="AK92" s="138"/>
      <c r="AL92" s="138"/>
      <c r="AM92" s="138"/>
      <c r="AN92" s="138"/>
      <c r="AO92" s="138"/>
      <c r="AP92" s="138"/>
      <c r="AQ92" s="138"/>
      <c r="AR92" s="138"/>
      <c r="AS92" s="138"/>
      <c r="AT92" s="138"/>
      <c r="AU92" s="138"/>
      <c r="AV92" s="138"/>
      <c r="AW92" s="138"/>
      <c r="AX92" s="138"/>
      <c r="AY92" s="138"/>
      <c r="AZ92" s="138"/>
      <c r="BA92" s="138"/>
      <c r="BB92" s="138"/>
      <c r="BC92" s="138"/>
      <c r="BD92" s="138"/>
      <c r="BE92" s="138"/>
      <c r="BF92" s="138"/>
      <c r="BG92" s="138"/>
      <c r="BH92" s="138"/>
    </row>
    <row r="93" spans="1:60" outlineLevel="1" x14ac:dyDescent="0.25">
      <c r="A93" s="139">
        <v>82</v>
      </c>
      <c r="B93" s="139" t="s">
        <v>311</v>
      </c>
      <c r="C93" s="169" t="s">
        <v>312</v>
      </c>
      <c r="D93" s="145" t="s">
        <v>102</v>
      </c>
      <c r="E93" s="151">
        <v>4</v>
      </c>
      <c r="F93" s="153"/>
      <c r="G93" s="153"/>
      <c r="H93" s="153">
        <v>575.11</v>
      </c>
      <c r="I93" s="153">
        <f t="shared" si="18"/>
        <v>2300.44</v>
      </c>
      <c r="J93" s="153">
        <v>127.88999999999999</v>
      </c>
      <c r="K93" s="153">
        <f t="shared" si="19"/>
        <v>511.56</v>
      </c>
      <c r="L93" s="153">
        <v>21</v>
      </c>
      <c r="M93" s="153">
        <f t="shared" si="20"/>
        <v>0</v>
      </c>
      <c r="N93" s="146">
        <v>4.8000000000000001E-4</v>
      </c>
      <c r="O93" s="146">
        <f t="shared" si="21"/>
        <v>1.92E-3</v>
      </c>
      <c r="P93" s="146">
        <v>0</v>
      </c>
      <c r="Q93" s="146">
        <f t="shared" si="22"/>
        <v>0</v>
      </c>
      <c r="R93" s="146"/>
      <c r="S93" s="146"/>
      <c r="T93" s="147">
        <v>0.22700000000000001</v>
      </c>
      <c r="U93" s="146">
        <f t="shared" si="23"/>
        <v>0.91</v>
      </c>
      <c r="V93" s="138"/>
      <c r="W93" s="138"/>
      <c r="X93" s="138"/>
      <c r="Y93" s="138"/>
      <c r="Z93" s="138"/>
      <c r="AA93" s="138"/>
      <c r="AB93" s="138"/>
      <c r="AC93" s="138"/>
      <c r="AD93" s="138"/>
      <c r="AE93" s="138" t="s">
        <v>99</v>
      </c>
      <c r="AF93" s="138"/>
      <c r="AG93" s="138"/>
      <c r="AH93" s="138"/>
      <c r="AI93" s="138"/>
      <c r="AJ93" s="138"/>
      <c r="AK93" s="138"/>
      <c r="AL93" s="138"/>
      <c r="AM93" s="138"/>
      <c r="AN93" s="138"/>
      <c r="AO93" s="138"/>
      <c r="AP93" s="138"/>
      <c r="AQ93" s="138"/>
      <c r="AR93" s="138"/>
      <c r="AS93" s="138"/>
      <c r="AT93" s="138"/>
      <c r="AU93" s="138"/>
      <c r="AV93" s="138"/>
      <c r="AW93" s="138"/>
      <c r="AX93" s="138"/>
      <c r="AY93" s="138"/>
      <c r="AZ93" s="138"/>
      <c r="BA93" s="138"/>
      <c r="BB93" s="138"/>
      <c r="BC93" s="138"/>
      <c r="BD93" s="138"/>
      <c r="BE93" s="138"/>
      <c r="BF93" s="138"/>
      <c r="BG93" s="138"/>
      <c r="BH93" s="138"/>
    </row>
    <row r="94" spans="1:60" outlineLevel="1" x14ac:dyDescent="0.25">
      <c r="A94" s="139">
        <v>83</v>
      </c>
      <c r="B94" s="139" t="s">
        <v>440</v>
      </c>
      <c r="C94" s="169" t="s">
        <v>441</v>
      </c>
      <c r="D94" s="145" t="s">
        <v>102</v>
      </c>
      <c r="E94" s="151">
        <v>6</v>
      </c>
      <c r="F94" s="153"/>
      <c r="G94" s="153"/>
      <c r="H94" s="153">
        <v>817.45</v>
      </c>
      <c r="I94" s="153">
        <f t="shared" si="18"/>
        <v>4904.7</v>
      </c>
      <c r="J94" s="153">
        <v>151.54999999999995</v>
      </c>
      <c r="K94" s="153">
        <f t="shared" si="19"/>
        <v>909.3</v>
      </c>
      <c r="L94" s="153">
        <v>21</v>
      </c>
      <c r="M94" s="153">
        <f t="shared" si="20"/>
        <v>0</v>
      </c>
      <c r="N94" s="146">
        <v>6.8000000000000005E-4</v>
      </c>
      <c r="O94" s="146">
        <f t="shared" si="21"/>
        <v>4.0800000000000003E-3</v>
      </c>
      <c r="P94" s="146">
        <v>0</v>
      </c>
      <c r="Q94" s="146">
        <f t="shared" si="22"/>
        <v>0</v>
      </c>
      <c r="R94" s="146"/>
      <c r="S94" s="146"/>
      <c r="T94" s="147">
        <v>0.26900000000000002</v>
      </c>
      <c r="U94" s="146">
        <f t="shared" si="23"/>
        <v>1.61</v>
      </c>
      <c r="V94" s="138"/>
      <c r="W94" s="138"/>
      <c r="X94" s="138"/>
      <c r="Y94" s="138"/>
      <c r="Z94" s="138"/>
      <c r="AA94" s="138"/>
      <c r="AB94" s="138"/>
      <c r="AC94" s="138"/>
      <c r="AD94" s="138"/>
      <c r="AE94" s="138" t="s">
        <v>99</v>
      </c>
      <c r="AF94" s="138"/>
      <c r="AG94" s="138"/>
      <c r="AH94" s="138"/>
      <c r="AI94" s="138"/>
      <c r="AJ94" s="138"/>
      <c r="AK94" s="138"/>
      <c r="AL94" s="138"/>
      <c r="AM94" s="138"/>
      <c r="AN94" s="138"/>
      <c r="AO94" s="138"/>
      <c r="AP94" s="138"/>
      <c r="AQ94" s="138"/>
      <c r="AR94" s="138"/>
      <c r="AS94" s="138"/>
      <c r="AT94" s="138"/>
      <c r="AU94" s="138"/>
      <c r="AV94" s="138"/>
      <c r="AW94" s="138"/>
      <c r="AX94" s="138"/>
      <c r="AY94" s="138"/>
      <c r="AZ94" s="138"/>
      <c r="BA94" s="138"/>
      <c r="BB94" s="138"/>
      <c r="BC94" s="138"/>
      <c r="BD94" s="138"/>
      <c r="BE94" s="138"/>
      <c r="BF94" s="138"/>
      <c r="BG94" s="138"/>
      <c r="BH94" s="138"/>
    </row>
    <row r="95" spans="1:60" outlineLevel="1" x14ac:dyDescent="0.25">
      <c r="A95" s="139">
        <v>84</v>
      </c>
      <c r="B95" s="139" t="s">
        <v>313</v>
      </c>
      <c r="C95" s="169" t="s">
        <v>314</v>
      </c>
      <c r="D95" s="145" t="s">
        <v>102</v>
      </c>
      <c r="E95" s="151">
        <v>2</v>
      </c>
      <c r="F95" s="153"/>
      <c r="G95" s="153"/>
      <c r="H95" s="153">
        <v>1207.24</v>
      </c>
      <c r="I95" s="153">
        <f t="shared" si="18"/>
        <v>2414.48</v>
      </c>
      <c r="J95" s="153">
        <v>197.76</v>
      </c>
      <c r="K95" s="153">
        <f t="shared" si="19"/>
        <v>395.52</v>
      </c>
      <c r="L95" s="153">
        <v>21</v>
      </c>
      <c r="M95" s="153">
        <f t="shared" si="20"/>
        <v>0</v>
      </c>
      <c r="N95" s="146">
        <v>1.0399999999999999E-3</v>
      </c>
      <c r="O95" s="146">
        <f t="shared" si="21"/>
        <v>2.0799999999999998E-3</v>
      </c>
      <c r="P95" s="146">
        <v>0</v>
      </c>
      <c r="Q95" s="146">
        <f t="shared" si="22"/>
        <v>0</v>
      </c>
      <c r="R95" s="146"/>
      <c r="S95" s="146"/>
      <c r="T95" s="147">
        <v>0.35099999999999998</v>
      </c>
      <c r="U95" s="146">
        <f t="shared" si="23"/>
        <v>0.7</v>
      </c>
      <c r="V95" s="138"/>
      <c r="W95" s="138"/>
      <c r="X95" s="138"/>
      <c r="Y95" s="138"/>
      <c r="Z95" s="138"/>
      <c r="AA95" s="138"/>
      <c r="AB95" s="138"/>
      <c r="AC95" s="138"/>
      <c r="AD95" s="138"/>
      <c r="AE95" s="138" t="s">
        <v>99</v>
      </c>
      <c r="AF95" s="138"/>
      <c r="AG95" s="138"/>
      <c r="AH95" s="138"/>
      <c r="AI95" s="138"/>
      <c r="AJ95" s="138"/>
      <c r="AK95" s="138"/>
      <c r="AL95" s="138"/>
      <c r="AM95" s="138"/>
      <c r="AN95" s="138"/>
      <c r="AO95" s="138"/>
      <c r="AP95" s="138"/>
      <c r="AQ95" s="138"/>
      <c r="AR95" s="138"/>
      <c r="AS95" s="138"/>
      <c r="AT95" s="138"/>
      <c r="AU95" s="138"/>
      <c r="AV95" s="138"/>
      <c r="AW95" s="138"/>
      <c r="AX95" s="138"/>
      <c r="AY95" s="138"/>
      <c r="AZ95" s="138"/>
      <c r="BA95" s="138"/>
      <c r="BB95" s="138"/>
      <c r="BC95" s="138"/>
      <c r="BD95" s="138"/>
      <c r="BE95" s="138"/>
      <c r="BF95" s="138"/>
      <c r="BG95" s="138"/>
      <c r="BH95" s="138"/>
    </row>
    <row r="96" spans="1:60" outlineLevel="1" x14ac:dyDescent="0.25">
      <c r="A96" s="139">
        <v>85</v>
      </c>
      <c r="B96" s="139" t="s">
        <v>444</v>
      </c>
      <c r="C96" s="169" t="s">
        <v>316</v>
      </c>
      <c r="D96" s="145" t="s">
        <v>102</v>
      </c>
      <c r="E96" s="151">
        <v>1</v>
      </c>
      <c r="F96" s="153"/>
      <c r="G96" s="153"/>
      <c r="H96" s="153">
        <v>4430.8</v>
      </c>
      <c r="I96" s="153">
        <f t="shared" si="18"/>
        <v>4430.8</v>
      </c>
      <c r="J96" s="153">
        <v>244.19999999999982</v>
      </c>
      <c r="K96" s="153">
        <f t="shared" si="19"/>
        <v>244.2</v>
      </c>
      <c r="L96" s="153">
        <v>21</v>
      </c>
      <c r="M96" s="153">
        <f t="shared" si="20"/>
        <v>0</v>
      </c>
      <c r="N96" s="146">
        <v>1.5E-3</v>
      </c>
      <c r="O96" s="146">
        <f t="shared" si="21"/>
        <v>1.5E-3</v>
      </c>
      <c r="P96" s="146">
        <v>0</v>
      </c>
      <c r="Q96" s="146">
        <f t="shared" si="22"/>
        <v>0</v>
      </c>
      <c r="R96" s="146"/>
      <c r="S96" s="146"/>
      <c r="T96" s="147">
        <v>0</v>
      </c>
      <c r="U96" s="146">
        <f t="shared" si="23"/>
        <v>0</v>
      </c>
      <c r="V96" s="138"/>
      <c r="W96" s="138"/>
      <c r="X96" s="138"/>
      <c r="Y96" s="138"/>
      <c r="Z96" s="138"/>
      <c r="AA96" s="138"/>
      <c r="AB96" s="138"/>
      <c r="AC96" s="138"/>
      <c r="AD96" s="138"/>
      <c r="AE96" s="138" t="s">
        <v>107</v>
      </c>
      <c r="AF96" s="138"/>
      <c r="AG96" s="138"/>
      <c r="AH96" s="138"/>
      <c r="AI96" s="138"/>
      <c r="AJ96" s="138"/>
      <c r="AK96" s="138"/>
      <c r="AL96" s="138"/>
      <c r="AM96" s="138"/>
      <c r="AN96" s="138"/>
      <c r="AO96" s="138"/>
      <c r="AP96" s="138"/>
      <c r="AQ96" s="138"/>
      <c r="AR96" s="138"/>
      <c r="AS96" s="138"/>
      <c r="AT96" s="138"/>
      <c r="AU96" s="138"/>
      <c r="AV96" s="138"/>
      <c r="AW96" s="138"/>
      <c r="AX96" s="138"/>
      <c r="AY96" s="138"/>
      <c r="AZ96" s="138"/>
      <c r="BA96" s="138"/>
      <c r="BB96" s="138"/>
      <c r="BC96" s="138"/>
      <c r="BD96" s="138"/>
      <c r="BE96" s="138"/>
      <c r="BF96" s="138"/>
      <c r="BG96" s="138"/>
      <c r="BH96" s="138"/>
    </row>
    <row r="97" spans="1:60" outlineLevel="1" x14ac:dyDescent="0.25">
      <c r="A97" s="139">
        <v>86</v>
      </c>
      <c r="B97" s="139" t="s">
        <v>317</v>
      </c>
      <c r="C97" s="169" t="s">
        <v>584</v>
      </c>
      <c r="D97" s="145" t="s">
        <v>102</v>
      </c>
      <c r="E97" s="151">
        <v>2</v>
      </c>
      <c r="F97" s="153"/>
      <c r="G97" s="153"/>
      <c r="H97" s="153">
        <v>4631</v>
      </c>
      <c r="I97" s="153">
        <f t="shared" si="18"/>
        <v>9262</v>
      </c>
      <c r="J97" s="153">
        <v>150</v>
      </c>
      <c r="K97" s="153">
        <f t="shared" si="19"/>
        <v>300</v>
      </c>
      <c r="L97" s="153">
        <v>21</v>
      </c>
      <c r="M97" s="153">
        <f t="shared" si="20"/>
        <v>0</v>
      </c>
      <c r="N97" s="146">
        <v>6.9999999999999999E-4</v>
      </c>
      <c r="O97" s="146">
        <f t="shared" si="21"/>
        <v>1.4E-3</v>
      </c>
      <c r="P97" s="146">
        <v>0</v>
      </c>
      <c r="Q97" s="146">
        <f t="shared" si="22"/>
        <v>0</v>
      </c>
      <c r="R97" s="146"/>
      <c r="S97" s="146"/>
      <c r="T97" s="147">
        <v>0</v>
      </c>
      <c r="U97" s="146">
        <f t="shared" si="23"/>
        <v>0</v>
      </c>
      <c r="V97" s="138"/>
      <c r="W97" s="138"/>
      <c r="X97" s="138"/>
      <c r="Y97" s="138"/>
      <c r="Z97" s="138"/>
      <c r="AA97" s="138"/>
      <c r="AB97" s="138"/>
      <c r="AC97" s="138"/>
      <c r="AD97" s="138"/>
      <c r="AE97" s="138" t="s">
        <v>107</v>
      </c>
      <c r="AF97" s="138"/>
      <c r="AG97" s="138"/>
      <c r="AH97" s="138"/>
      <c r="AI97" s="138"/>
      <c r="AJ97" s="138"/>
      <c r="AK97" s="138"/>
      <c r="AL97" s="138"/>
      <c r="AM97" s="138"/>
      <c r="AN97" s="138"/>
      <c r="AO97" s="138"/>
      <c r="AP97" s="138"/>
      <c r="AQ97" s="138"/>
      <c r="AR97" s="138"/>
      <c r="AS97" s="138"/>
      <c r="AT97" s="138"/>
      <c r="AU97" s="138"/>
      <c r="AV97" s="138"/>
      <c r="AW97" s="138"/>
      <c r="AX97" s="138"/>
      <c r="AY97" s="138"/>
      <c r="AZ97" s="138"/>
      <c r="BA97" s="138"/>
      <c r="BB97" s="138"/>
      <c r="BC97" s="138"/>
      <c r="BD97" s="138"/>
      <c r="BE97" s="138"/>
      <c r="BF97" s="138"/>
      <c r="BG97" s="138"/>
      <c r="BH97" s="138"/>
    </row>
    <row r="98" spans="1:60" outlineLevel="1" x14ac:dyDescent="0.25">
      <c r="A98" s="139">
        <v>87</v>
      </c>
      <c r="B98" s="139" t="s">
        <v>529</v>
      </c>
      <c r="C98" s="169" t="s">
        <v>585</v>
      </c>
      <c r="D98" s="145" t="s">
        <v>102</v>
      </c>
      <c r="E98" s="151">
        <v>1</v>
      </c>
      <c r="F98" s="153"/>
      <c r="G98" s="153"/>
      <c r="H98" s="153">
        <v>408.11</v>
      </c>
      <c r="I98" s="153">
        <f t="shared" si="18"/>
        <v>408.11</v>
      </c>
      <c r="J98" s="153">
        <v>127.88999999999999</v>
      </c>
      <c r="K98" s="153">
        <f t="shared" si="19"/>
        <v>127.89</v>
      </c>
      <c r="L98" s="153">
        <v>21</v>
      </c>
      <c r="M98" s="153">
        <f t="shared" si="20"/>
        <v>0</v>
      </c>
      <c r="N98" s="146">
        <v>4.6000000000000001E-4</v>
      </c>
      <c r="O98" s="146">
        <f t="shared" si="21"/>
        <v>4.6000000000000001E-4</v>
      </c>
      <c r="P98" s="146">
        <v>0</v>
      </c>
      <c r="Q98" s="146">
        <f t="shared" si="22"/>
        <v>0</v>
      </c>
      <c r="R98" s="146"/>
      <c r="S98" s="146"/>
      <c r="T98" s="147">
        <v>0.22700000000000001</v>
      </c>
      <c r="U98" s="146">
        <f t="shared" si="23"/>
        <v>0.23</v>
      </c>
      <c r="V98" s="138"/>
      <c r="W98" s="138"/>
      <c r="X98" s="138"/>
      <c r="Y98" s="138"/>
      <c r="Z98" s="138"/>
      <c r="AA98" s="138"/>
      <c r="AB98" s="138"/>
      <c r="AC98" s="138"/>
      <c r="AD98" s="138"/>
      <c r="AE98" s="138" t="s">
        <v>99</v>
      </c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</row>
    <row r="99" spans="1:60" outlineLevel="1" x14ac:dyDescent="0.25">
      <c r="A99" s="139">
        <v>88</v>
      </c>
      <c r="B99" s="139" t="s">
        <v>447</v>
      </c>
      <c r="C99" s="169" t="s">
        <v>448</v>
      </c>
      <c r="D99" s="145" t="s">
        <v>102</v>
      </c>
      <c r="E99" s="151">
        <v>1</v>
      </c>
      <c r="F99" s="153"/>
      <c r="G99" s="153"/>
      <c r="H99" s="153">
        <v>853.45</v>
      </c>
      <c r="I99" s="153">
        <f t="shared" si="18"/>
        <v>853.45</v>
      </c>
      <c r="J99" s="153">
        <v>151.54999999999995</v>
      </c>
      <c r="K99" s="153">
        <f t="shared" si="19"/>
        <v>151.55000000000001</v>
      </c>
      <c r="L99" s="153">
        <v>21</v>
      </c>
      <c r="M99" s="153">
        <f t="shared" si="20"/>
        <v>0</v>
      </c>
      <c r="N99" s="146">
        <v>6.9999999999999999E-4</v>
      </c>
      <c r="O99" s="146">
        <f t="shared" si="21"/>
        <v>6.9999999999999999E-4</v>
      </c>
      <c r="P99" s="146">
        <v>0</v>
      </c>
      <c r="Q99" s="146">
        <f t="shared" si="22"/>
        <v>0</v>
      </c>
      <c r="R99" s="146"/>
      <c r="S99" s="146"/>
      <c r="T99" s="147">
        <v>0.26900000000000002</v>
      </c>
      <c r="U99" s="146">
        <f t="shared" si="23"/>
        <v>0.27</v>
      </c>
      <c r="V99" s="138"/>
      <c r="W99" s="138"/>
      <c r="X99" s="138"/>
      <c r="Y99" s="138"/>
      <c r="Z99" s="138"/>
      <c r="AA99" s="138"/>
      <c r="AB99" s="138"/>
      <c r="AC99" s="138"/>
      <c r="AD99" s="138"/>
      <c r="AE99" s="138" t="s">
        <v>99</v>
      </c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</row>
    <row r="100" spans="1:60" outlineLevel="1" x14ac:dyDescent="0.25">
      <c r="A100" s="139">
        <v>89</v>
      </c>
      <c r="B100" s="139" t="s">
        <v>325</v>
      </c>
      <c r="C100" s="169" t="s">
        <v>326</v>
      </c>
      <c r="D100" s="145" t="s">
        <v>102</v>
      </c>
      <c r="E100" s="151">
        <v>1</v>
      </c>
      <c r="F100" s="153"/>
      <c r="G100" s="153"/>
      <c r="H100" s="153">
        <v>425.11</v>
      </c>
      <c r="I100" s="153">
        <f t="shared" si="18"/>
        <v>425.11</v>
      </c>
      <c r="J100" s="153">
        <v>127.88999999999999</v>
      </c>
      <c r="K100" s="153">
        <f t="shared" si="19"/>
        <v>127.89</v>
      </c>
      <c r="L100" s="153">
        <v>21</v>
      </c>
      <c r="M100" s="153">
        <f t="shared" si="20"/>
        <v>0</v>
      </c>
      <c r="N100" s="146">
        <v>2.7E-4</v>
      </c>
      <c r="O100" s="146">
        <f t="shared" si="21"/>
        <v>2.7E-4</v>
      </c>
      <c r="P100" s="146">
        <v>0</v>
      </c>
      <c r="Q100" s="146">
        <f t="shared" si="22"/>
        <v>0</v>
      </c>
      <c r="R100" s="146"/>
      <c r="S100" s="146"/>
      <c r="T100" s="147">
        <v>0.22700000000000001</v>
      </c>
      <c r="U100" s="146">
        <f t="shared" si="23"/>
        <v>0.23</v>
      </c>
      <c r="V100" s="138"/>
      <c r="W100" s="138"/>
      <c r="X100" s="138"/>
      <c r="Y100" s="138"/>
      <c r="Z100" s="138"/>
      <c r="AA100" s="138"/>
      <c r="AB100" s="138"/>
      <c r="AC100" s="138"/>
      <c r="AD100" s="138"/>
      <c r="AE100" s="138" t="s">
        <v>99</v>
      </c>
      <c r="AF100" s="138"/>
      <c r="AG100" s="138"/>
      <c r="AH100" s="138"/>
      <c r="AI100" s="138"/>
      <c r="AJ100" s="138"/>
      <c r="AK100" s="138"/>
      <c r="AL100" s="138"/>
      <c r="AM100" s="138"/>
      <c r="AN100" s="138"/>
      <c r="AO100" s="138"/>
      <c r="AP100" s="138"/>
      <c r="AQ100" s="138"/>
      <c r="AR100" s="138"/>
      <c r="AS100" s="138"/>
      <c r="AT100" s="138"/>
      <c r="AU100" s="138"/>
      <c r="AV100" s="138"/>
      <c r="AW100" s="138"/>
      <c r="AX100" s="138"/>
      <c r="AY100" s="138"/>
      <c r="AZ100" s="138"/>
      <c r="BA100" s="138"/>
      <c r="BB100" s="138"/>
      <c r="BC100" s="138"/>
      <c r="BD100" s="138"/>
      <c r="BE100" s="138"/>
      <c r="BF100" s="138"/>
      <c r="BG100" s="138"/>
      <c r="BH100" s="138"/>
    </row>
    <row r="101" spans="1:60" outlineLevel="1" x14ac:dyDescent="0.25">
      <c r="A101" s="139">
        <v>90</v>
      </c>
      <c r="B101" s="139" t="s">
        <v>451</v>
      </c>
      <c r="C101" s="169" t="s">
        <v>452</v>
      </c>
      <c r="D101" s="145" t="s">
        <v>102</v>
      </c>
      <c r="E101" s="151">
        <v>1</v>
      </c>
      <c r="F101" s="153"/>
      <c r="G101" s="153"/>
      <c r="H101" s="153">
        <v>667.45</v>
      </c>
      <c r="I101" s="153">
        <f t="shared" si="18"/>
        <v>667.45</v>
      </c>
      <c r="J101" s="153">
        <v>151.54999999999995</v>
      </c>
      <c r="K101" s="153">
        <f t="shared" si="19"/>
        <v>151.55000000000001</v>
      </c>
      <c r="L101" s="153">
        <v>21</v>
      </c>
      <c r="M101" s="153">
        <f t="shared" si="20"/>
        <v>0</v>
      </c>
      <c r="N101" s="146">
        <v>3.5E-4</v>
      </c>
      <c r="O101" s="146">
        <f t="shared" si="21"/>
        <v>3.5E-4</v>
      </c>
      <c r="P101" s="146">
        <v>0</v>
      </c>
      <c r="Q101" s="146">
        <f t="shared" si="22"/>
        <v>0</v>
      </c>
      <c r="R101" s="146"/>
      <c r="S101" s="146"/>
      <c r="T101" s="147">
        <v>0.26900000000000002</v>
      </c>
      <c r="U101" s="146">
        <f t="shared" si="23"/>
        <v>0.27</v>
      </c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 t="s">
        <v>99</v>
      </c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</row>
    <row r="102" spans="1:60" outlineLevel="1" x14ac:dyDescent="0.25">
      <c r="A102" s="139">
        <v>91</v>
      </c>
      <c r="B102" s="139" t="s">
        <v>457</v>
      </c>
      <c r="C102" s="169" t="s">
        <v>586</v>
      </c>
      <c r="D102" s="145" t="s">
        <v>102</v>
      </c>
      <c r="E102" s="151">
        <v>1</v>
      </c>
      <c r="F102" s="153"/>
      <c r="G102" s="153"/>
      <c r="H102" s="153">
        <v>1564.73</v>
      </c>
      <c r="I102" s="153">
        <f t="shared" si="18"/>
        <v>1564.73</v>
      </c>
      <c r="J102" s="153">
        <v>162.26999999999998</v>
      </c>
      <c r="K102" s="153">
        <f t="shared" si="19"/>
        <v>162.27000000000001</v>
      </c>
      <c r="L102" s="153">
        <v>21</v>
      </c>
      <c r="M102" s="153">
        <f t="shared" si="20"/>
        <v>0</v>
      </c>
      <c r="N102" s="146">
        <v>6.9999999999999999E-4</v>
      </c>
      <c r="O102" s="146">
        <f t="shared" si="21"/>
        <v>6.9999999999999999E-4</v>
      </c>
      <c r="P102" s="146">
        <v>0</v>
      </c>
      <c r="Q102" s="146">
        <f t="shared" si="22"/>
        <v>0</v>
      </c>
      <c r="R102" s="146"/>
      <c r="S102" s="146"/>
      <c r="T102" s="147">
        <v>0.28799999999999998</v>
      </c>
      <c r="U102" s="146">
        <f t="shared" si="23"/>
        <v>0.28999999999999998</v>
      </c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 t="s">
        <v>99</v>
      </c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38"/>
      <c r="AZ102" s="138"/>
      <c r="BA102" s="138"/>
      <c r="BB102" s="138"/>
      <c r="BC102" s="138"/>
      <c r="BD102" s="138"/>
      <c r="BE102" s="138"/>
      <c r="BF102" s="138"/>
      <c r="BG102" s="138"/>
      <c r="BH102" s="138"/>
    </row>
    <row r="103" spans="1:60" outlineLevel="1" x14ac:dyDescent="0.25">
      <c r="A103" s="139">
        <v>92</v>
      </c>
      <c r="B103" s="139" t="s">
        <v>537</v>
      </c>
      <c r="C103" s="169" t="s">
        <v>334</v>
      </c>
      <c r="D103" s="145" t="s">
        <v>102</v>
      </c>
      <c r="E103" s="151">
        <v>1</v>
      </c>
      <c r="F103" s="153"/>
      <c r="G103" s="153"/>
      <c r="H103" s="153">
        <v>2412.11</v>
      </c>
      <c r="I103" s="153">
        <f t="shared" si="18"/>
        <v>2412.11</v>
      </c>
      <c r="J103" s="153">
        <v>127.88999999999987</v>
      </c>
      <c r="K103" s="153">
        <f t="shared" si="19"/>
        <v>127.89</v>
      </c>
      <c r="L103" s="153">
        <v>21</v>
      </c>
      <c r="M103" s="153">
        <f t="shared" si="20"/>
        <v>0</v>
      </c>
      <c r="N103" s="146">
        <v>1.3600000000000001E-3</v>
      </c>
      <c r="O103" s="146">
        <f t="shared" si="21"/>
        <v>1.3600000000000001E-3</v>
      </c>
      <c r="P103" s="146">
        <v>0</v>
      </c>
      <c r="Q103" s="146">
        <f t="shared" si="22"/>
        <v>0</v>
      </c>
      <c r="R103" s="146"/>
      <c r="S103" s="146"/>
      <c r="T103" s="147">
        <v>0.22700000000000001</v>
      </c>
      <c r="U103" s="146">
        <f t="shared" si="23"/>
        <v>0.23</v>
      </c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 t="s">
        <v>99</v>
      </c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38"/>
      <c r="AZ103" s="138"/>
      <c r="BA103" s="138"/>
      <c r="BB103" s="138"/>
      <c r="BC103" s="138"/>
      <c r="BD103" s="138"/>
      <c r="BE103" s="138"/>
      <c r="BF103" s="138"/>
      <c r="BG103" s="138"/>
      <c r="BH103" s="138"/>
    </row>
    <row r="104" spans="1:60" outlineLevel="1" x14ac:dyDescent="0.25">
      <c r="A104" s="139">
        <v>93</v>
      </c>
      <c r="B104" s="139" t="s">
        <v>459</v>
      </c>
      <c r="C104" s="169" t="s">
        <v>460</v>
      </c>
      <c r="D104" s="145" t="s">
        <v>102</v>
      </c>
      <c r="E104" s="151">
        <v>1</v>
      </c>
      <c r="F104" s="153"/>
      <c r="G104" s="153"/>
      <c r="H104" s="153">
        <v>3068.45</v>
      </c>
      <c r="I104" s="153">
        <f t="shared" si="18"/>
        <v>3068.45</v>
      </c>
      <c r="J104" s="153">
        <v>151.55000000000018</v>
      </c>
      <c r="K104" s="153">
        <f t="shared" si="19"/>
        <v>151.55000000000001</v>
      </c>
      <c r="L104" s="153">
        <v>21</v>
      </c>
      <c r="M104" s="153">
        <f t="shared" si="20"/>
        <v>0</v>
      </c>
      <c r="N104" s="146">
        <v>1.9599999999999999E-3</v>
      </c>
      <c r="O104" s="146">
        <f t="shared" si="21"/>
        <v>1.9599999999999999E-3</v>
      </c>
      <c r="P104" s="146">
        <v>0</v>
      </c>
      <c r="Q104" s="146">
        <f t="shared" si="22"/>
        <v>0</v>
      </c>
      <c r="R104" s="146"/>
      <c r="S104" s="146"/>
      <c r="T104" s="147">
        <v>0.26900000000000002</v>
      </c>
      <c r="U104" s="146">
        <f t="shared" si="23"/>
        <v>0.27</v>
      </c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 t="s">
        <v>99</v>
      </c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38"/>
      <c r="AZ104" s="138"/>
      <c r="BA104" s="138"/>
      <c r="BB104" s="138"/>
      <c r="BC104" s="138"/>
      <c r="BD104" s="138"/>
      <c r="BE104" s="138"/>
      <c r="BF104" s="138"/>
      <c r="BG104" s="138"/>
      <c r="BH104" s="138"/>
    </row>
    <row r="105" spans="1:60" outlineLevel="1" x14ac:dyDescent="0.25">
      <c r="A105" s="139">
        <v>94</v>
      </c>
      <c r="B105" s="139" t="s">
        <v>337</v>
      </c>
      <c r="C105" s="169" t="s">
        <v>587</v>
      </c>
      <c r="D105" s="145" t="s">
        <v>102</v>
      </c>
      <c r="E105" s="151">
        <v>2</v>
      </c>
      <c r="F105" s="153"/>
      <c r="G105" s="153"/>
      <c r="H105" s="153">
        <v>1054.1099999999999</v>
      </c>
      <c r="I105" s="153">
        <f t="shared" si="18"/>
        <v>2108.2199999999998</v>
      </c>
      <c r="J105" s="153">
        <v>127.8900000000001</v>
      </c>
      <c r="K105" s="153">
        <f t="shared" si="19"/>
        <v>255.78</v>
      </c>
      <c r="L105" s="153">
        <v>21</v>
      </c>
      <c r="M105" s="153">
        <f t="shared" si="20"/>
        <v>0</v>
      </c>
      <c r="N105" s="146">
        <v>8.9999999999999998E-4</v>
      </c>
      <c r="O105" s="146">
        <f t="shared" si="21"/>
        <v>1.8E-3</v>
      </c>
      <c r="P105" s="146">
        <v>0</v>
      </c>
      <c r="Q105" s="146">
        <f t="shared" si="22"/>
        <v>0</v>
      </c>
      <c r="R105" s="146"/>
      <c r="S105" s="146"/>
      <c r="T105" s="147">
        <v>0.22700000000000001</v>
      </c>
      <c r="U105" s="146">
        <f t="shared" si="23"/>
        <v>0.45</v>
      </c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 t="s">
        <v>99</v>
      </c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38"/>
      <c r="AZ105" s="138"/>
      <c r="BA105" s="138"/>
      <c r="BB105" s="138"/>
      <c r="BC105" s="138"/>
      <c r="BD105" s="138"/>
      <c r="BE105" s="138"/>
      <c r="BF105" s="138"/>
      <c r="BG105" s="138"/>
      <c r="BH105" s="138"/>
    </row>
    <row r="106" spans="1:60" outlineLevel="1" x14ac:dyDescent="0.25">
      <c r="A106" s="139">
        <v>95</v>
      </c>
      <c r="B106" s="139" t="s">
        <v>463</v>
      </c>
      <c r="C106" s="169" t="s">
        <v>464</v>
      </c>
      <c r="D106" s="145" t="s">
        <v>102</v>
      </c>
      <c r="E106" s="151">
        <v>2</v>
      </c>
      <c r="F106" s="153"/>
      <c r="G106" s="153"/>
      <c r="H106" s="153">
        <v>1250.45</v>
      </c>
      <c r="I106" s="153">
        <f t="shared" si="18"/>
        <v>2500.9</v>
      </c>
      <c r="J106" s="153">
        <v>151.54999999999995</v>
      </c>
      <c r="K106" s="153">
        <f t="shared" si="19"/>
        <v>303.10000000000002</v>
      </c>
      <c r="L106" s="153">
        <v>21</v>
      </c>
      <c r="M106" s="153">
        <f t="shared" si="20"/>
        <v>0</v>
      </c>
      <c r="N106" s="146">
        <v>1.25E-3</v>
      </c>
      <c r="O106" s="146">
        <f t="shared" si="21"/>
        <v>2.5000000000000001E-3</v>
      </c>
      <c r="P106" s="146">
        <v>0</v>
      </c>
      <c r="Q106" s="146">
        <f t="shared" si="22"/>
        <v>0</v>
      </c>
      <c r="R106" s="146"/>
      <c r="S106" s="146"/>
      <c r="T106" s="147">
        <v>0.26900000000000002</v>
      </c>
      <c r="U106" s="146">
        <f t="shared" si="23"/>
        <v>0.54</v>
      </c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 t="s">
        <v>99</v>
      </c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38"/>
      <c r="AZ106" s="138"/>
      <c r="BA106" s="138"/>
      <c r="BB106" s="138"/>
      <c r="BC106" s="138"/>
      <c r="BD106" s="138"/>
      <c r="BE106" s="138"/>
      <c r="BF106" s="138"/>
      <c r="BG106" s="138"/>
      <c r="BH106" s="138"/>
    </row>
    <row r="107" spans="1:60" outlineLevel="1" x14ac:dyDescent="0.25">
      <c r="A107" s="139">
        <v>96</v>
      </c>
      <c r="B107" s="139" t="s">
        <v>467</v>
      </c>
      <c r="C107" s="169" t="s">
        <v>340</v>
      </c>
      <c r="D107" s="145" t="s">
        <v>102</v>
      </c>
      <c r="E107" s="151">
        <v>1</v>
      </c>
      <c r="F107" s="153"/>
      <c r="G107" s="153"/>
      <c r="H107" s="153">
        <v>1315.74</v>
      </c>
      <c r="I107" s="153">
        <f t="shared" si="18"/>
        <v>1315.74</v>
      </c>
      <c r="J107" s="153">
        <v>80.259999999999991</v>
      </c>
      <c r="K107" s="153">
        <f t="shared" si="19"/>
        <v>80.260000000000005</v>
      </c>
      <c r="L107" s="153">
        <v>21</v>
      </c>
      <c r="M107" s="153">
        <f t="shared" si="20"/>
        <v>0</v>
      </c>
      <c r="N107" s="146">
        <v>5.6999999999999998E-4</v>
      </c>
      <c r="O107" s="146">
        <f t="shared" si="21"/>
        <v>5.6999999999999998E-4</v>
      </c>
      <c r="P107" s="146">
        <v>0</v>
      </c>
      <c r="Q107" s="146">
        <f t="shared" si="22"/>
        <v>0</v>
      </c>
      <c r="R107" s="146"/>
      <c r="S107" s="146"/>
      <c r="T107" s="147">
        <v>0.22700000000000001</v>
      </c>
      <c r="U107" s="146">
        <f t="shared" si="23"/>
        <v>0.23</v>
      </c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 t="s">
        <v>99</v>
      </c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38"/>
      <c r="AZ107" s="138"/>
      <c r="BA107" s="138"/>
      <c r="BB107" s="138"/>
      <c r="BC107" s="138"/>
      <c r="BD107" s="138"/>
      <c r="BE107" s="138"/>
      <c r="BF107" s="138"/>
      <c r="BG107" s="138"/>
      <c r="BH107" s="138"/>
    </row>
    <row r="108" spans="1:60" outlineLevel="1" x14ac:dyDescent="0.25">
      <c r="A108" s="139">
        <v>97</v>
      </c>
      <c r="B108" s="139" t="s">
        <v>341</v>
      </c>
      <c r="C108" s="169" t="s">
        <v>342</v>
      </c>
      <c r="D108" s="145" t="s">
        <v>102</v>
      </c>
      <c r="E108" s="151">
        <v>7</v>
      </c>
      <c r="F108" s="153"/>
      <c r="G108" s="153"/>
      <c r="H108" s="153">
        <v>279.73</v>
      </c>
      <c r="I108" s="153">
        <f t="shared" si="18"/>
        <v>1958.11</v>
      </c>
      <c r="J108" s="153">
        <v>46.769999999999982</v>
      </c>
      <c r="K108" s="153">
        <f t="shared" si="19"/>
        <v>327.39</v>
      </c>
      <c r="L108" s="153">
        <v>21</v>
      </c>
      <c r="M108" s="153">
        <f t="shared" si="20"/>
        <v>0</v>
      </c>
      <c r="N108" s="146">
        <v>1.9000000000000001E-4</v>
      </c>
      <c r="O108" s="146">
        <f t="shared" si="21"/>
        <v>1.33E-3</v>
      </c>
      <c r="P108" s="146">
        <v>0</v>
      </c>
      <c r="Q108" s="146">
        <f t="shared" si="22"/>
        <v>0</v>
      </c>
      <c r="R108" s="146"/>
      <c r="S108" s="146"/>
      <c r="T108" s="147">
        <v>8.3000000000000004E-2</v>
      </c>
      <c r="U108" s="146">
        <f t="shared" si="23"/>
        <v>0.57999999999999996</v>
      </c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 t="s">
        <v>99</v>
      </c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38"/>
      <c r="AZ108" s="138"/>
      <c r="BA108" s="138"/>
      <c r="BB108" s="138"/>
      <c r="BC108" s="138"/>
      <c r="BD108" s="138"/>
      <c r="BE108" s="138"/>
      <c r="BF108" s="138"/>
      <c r="BG108" s="138"/>
      <c r="BH108" s="138"/>
    </row>
    <row r="109" spans="1:60" outlineLevel="1" x14ac:dyDescent="0.25">
      <c r="A109" s="139">
        <v>98</v>
      </c>
      <c r="B109" s="139" t="s">
        <v>343</v>
      </c>
      <c r="C109" s="169" t="s">
        <v>344</v>
      </c>
      <c r="D109" s="145" t="s">
        <v>102</v>
      </c>
      <c r="E109" s="151">
        <v>3</v>
      </c>
      <c r="F109" s="153"/>
      <c r="G109" s="153"/>
      <c r="H109" s="153">
        <v>293.07</v>
      </c>
      <c r="I109" s="153">
        <f t="shared" si="18"/>
        <v>879.21</v>
      </c>
      <c r="J109" s="153">
        <v>34.930000000000007</v>
      </c>
      <c r="K109" s="153">
        <f t="shared" si="19"/>
        <v>104.79</v>
      </c>
      <c r="L109" s="153">
        <v>21</v>
      </c>
      <c r="M109" s="153">
        <f t="shared" si="20"/>
        <v>0</v>
      </c>
      <c r="N109" s="146">
        <v>1E-4</v>
      </c>
      <c r="O109" s="146">
        <f t="shared" si="21"/>
        <v>2.9999999999999997E-4</v>
      </c>
      <c r="P109" s="146">
        <v>0</v>
      </c>
      <c r="Q109" s="146">
        <f t="shared" si="22"/>
        <v>0</v>
      </c>
      <c r="R109" s="146"/>
      <c r="S109" s="146"/>
      <c r="T109" s="147">
        <v>6.2E-2</v>
      </c>
      <c r="U109" s="146">
        <f t="shared" si="23"/>
        <v>0.19</v>
      </c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 t="s">
        <v>99</v>
      </c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38"/>
      <c r="AZ109" s="138"/>
      <c r="BA109" s="138"/>
      <c r="BB109" s="138"/>
      <c r="BC109" s="138"/>
      <c r="BD109" s="138"/>
      <c r="BE109" s="138"/>
      <c r="BF109" s="138"/>
      <c r="BG109" s="138"/>
      <c r="BH109" s="138"/>
    </row>
    <row r="110" spans="1:60" outlineLevel="1" x14ac:dyDescent="0.25">
      <c r="A110" s="139">
        <v>99</v>
      </c>
      <c r="B110" s="139" t="s">
        <v>345</v>
      </c>
      <c r="C110" s="169" t="s">
        <v>346</v>
      </c>
      <c r="D110" s="145" t="s">
        <v>102</v>
      </c>
      <c r="E110" s="151">
        <v>2</v>
      </c>
      <c r="F110" s="153"/>
      <c r="G110" s="153"/>
      <c r="H110" s="153">
        <v>540.33000000000004</v>
      </c>
      <c r="I110" s="153">
        <f t="shared" si="18"/>
        <v>1080.6600000000001</v>
      </c>
      <c r="J110" s="153">
        <v>214.66999999999996</v>
      </c>
      <c r="K110" s="153">
        <f t="shared" si="19"/>
        <v>429.34</v>
      </c>
      <c r="L110" s="153">
        <v>21</v>
      </c>
      <c r="M110" s="153">
        <f t="shared" si="20"/>
        <v>0</v>
      </c>
      <c r="N110" s="146">
        <v>3.3E-4</v>
      </c>
      <c r="O110" s="146">
        <f t="shared" si="21"/>
        <v>6.6E-4</v>
      </c>
      <c r="P110" s="146">
        <v>0</v>
      </c>
      <c r="Q110" s="146">
        <f t="shared" si="22"/>
        <v>0</v>
      </c>
      <c r="R110" s="146"/>
      <c r="S110" s="146"/>
      <c r="T110" s="147">
        <v>0.38100000000000001</v>
      </c>
      <c r="U110" s="146">
        <f t="shared" si="23"/>
        <v>0.76</v>
      </c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 t="s">
        <v>99</v>
      </c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38"/>
      <c r="AZ110" s="138"/>
      <c r="BA110" s="138"/>
      <c r="BB110" s="138"/>
      <c r="BC110" s="138"/>
      <c r="BD110" s="138"/>
      <c r="BE110" s="138"/>
      <c r="BF110" s="138"/>
      <c r="BG110" s="138"/>
      <c r="BH110" s="138"/>
    </row>
    <row r="111" spans="1:60" outlineLevel="1" x14ac:dyDescent="0.25">
      <c r="A111" s="139">
        <v>100</v>
      </c>
      <c r="B111" s="139" t="s">
        <v>347</v>
      </c>
      <c r="C111" s="169" t="s">
        <v>348</v>
      </c>
      <c r="D111" s="145" t="s">
        <v>102</v>
      </c>
      <c r="E111" s="151">
        <v>4</v>
      </c>
      <c r="F111" s="153"/>
      <c r="G111" s="153"/>
      <c r="H111" s="153">
        <v>540.33000000000004</v>
      </c>
      <c r="I111" s="153">
        <f t="shared" si="18"/>
        <v>2161.3200000000002</v>
      </c>
      <c r="J111" s="153">
        <v>314.66999999999996</v>
      </c>
      <c r="K111" s="153">
        <f t="shared" si="19"/>
        <v>1258.68</v>
      </c>
      <c r="L111" s="153">
        <v>21</v>
      </c>
      <c r="M111" s="153">
        <f t="shared" si="20"/>
        <v>0</v>
      </c>
      <c r="N111" s="146">
        <v>3.3E-4</v>
      </c>
      <c r="O111" s="146">
        <f t="shared" si="21"/>
        <v>1.32E-3</v>
      </c>
      <c r="P111" s="146">
        <v>0</v>
      </c>
      <c r="Q111" s="146">
        <f t="shared" si="22"/>
        <v>0</v>
      </c>
      <c r="R111" s="146"/>
      <c r="S111" s="146"/>
      <c r="T111" s="147">
        <v>0.38100000000000001</v>
      </c>
      <c r="U111" s="146">
        <f t="shared" si="23"/>
        <v>1.52</v>
      </c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 t="s">
        <v>99</v>
      </c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38"/>
      <c r="AZ111" s="138"/>
      <c r="BA111" s="138"/>
      <c r="BB111" s="138"/>
      <c r="BC111" s="138"/>
      <c r="BD111" s="138"/>
      <c r="BE111" s="138"/>
      <c r="BF111" s="138"/>
      <c r="BG111" s="138"/>
      <c r="BH111" s="138"/>
    </row>
    <row r="112" spans="1:60" outlineLevel="1" x14ac:dyDescent="0.25">
      <c r="A112" s="139">
        <v>101</v>
      </c>
      <c r="B112" s="139" t="s">
        <v>151</v>
      </c>
      <c r="C112" s="169" t="s">
        <v>349</v>
      </c>
      <c r="D112" s="145" t="s">
        <v>102</v>
      </c>
      <c r="E112" s="151">
        <v>1</v>
      </c>
      <c r="F112" s="153"/>
      <c r="G112" s="153"/>
      <c r="H112" s="153">
        <v>1850</v>
      </c>
      <c r="I112" s="153">
        <f t="shared" si="18"/>
        <v>1850</v>
      </c>
      <c r="J112" s="153">
        <v>243.96000000000004</v>
      </c>
      <c r="K112" s="153">
        <f t="shared" si="19"/>
        <v>243.96</v>
      </c>
      <c r="L112" s="153">
        <v>21</v>
      </c>
      <c r="M112" s="153">
        <f t="shared" si="20"/>
        <v>0</v>
      </c>
      <c r="N112" s="146">
        <v>2.97E-3</v>
      </c>
      <c r="O112" s="146">
        <f t="shared" si="21"/>
        <v>2.97E-3</v>
      </c>
      <c r="P112" s="146">
        <v>0</v>
      </c>
      <c r="Q112" s="146">
        <f t="shared" si="22"/>
        <v>0</v>
      </c>
      <c r="R112" s="146"/>
      <c r="S112" s="146"/>
      <c r="T112" s="147">
        <v>0.433</v>
      </c>
      <c r="U112" s="146">
        <f t="shared" si="23"/>
        <v>0.43</v>
      </c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 t="s">
        <v>99</v>
      </c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38"/>
      <c r="AZ112" s="138"/>
      <c r="BA112" s="138"/>
      <c r="BB112" s="138"/>
      <c r="BC112" s="138"/>
      <c r="BD112" s="138"/>
      <c r="BE112" s="138"/>
      <c r="BF112" s="138"/>
      <c r="BG112" s="138"/>
      <c r="BH112" s="138"/>
    </row>
    <row r="113" spans="1:60" outlineLevel="1" x14ac:dyDescent="0.25">
      <c r="A113" s="139">
        <v>102</v>
      </c>
      <c r="B113" s="139" t="s">
        <v>350</v>
      </c>
      <c r="C113" s="169" t="s">
        <v>351</v>
      </c>
      <c r="D113" s="145" t="s">
        <v>102</v>
      </c>
      <c r="E113" s="151">
        <v>9</v>
      </c>
      <c r="F113" s="153"/>
      <c r="G113" s="153"/>
      <c r="H113" s="153">
        <v>72.66</v>
      </c>
      <c r="I113" s="153">
        <f t="shared" si="18"/>
        <v>653.94000000000005</v>
      </c>
      <c r="J113" s="153">
        <v>169.84</v>
      </c>
      <c r="K113" s="153">
        <f t="shared" si="19"/>
        <v>1528.56</v>
      </c>
      <c r="L113" s="153">
        <v>21</v>
      </c>
      <c r="M113" s="153">
        <f t="shared" si="20"/>
        <v>0</v>
      </c>
      <c r="N113" s="146">
        <v>2.4000000000000001E-4</v>
      </c>
      <c r="O113" s="146">
        <f t="shared" si="21"/>
        <v>2.16E-3</v>
      </c>
      <c r="P113" s="146">
        <v>0</v>
      </c>
      <c r="Q113" s="146">
        <f t="shared" si="22"/>
        <v>0</v>
      </c>
      <c r="R113" s="146"/>
      <c r="S113" s="146"/>
      <c r="T113" s="147">
        <v>0.27800000000000002</v>
      </c>
      <c r="U113" s="146">
        <f t="shared" si="23"/>
        <v>2.5</v>
      </c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 t="s">
        <v>99</v>
      </c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38"/>
      <c r="AZ113" s="138"/>
      <c r="BA113" s="138"/>
      <c r="BB113" s="138"/>
      <c r="BC113" s="138"/>
      <c r="BD113" s="138"/>
      <c r="BE113" s="138"/>
      <c r="BF113" s="138"/>
      <c r="BG113" s="138"/>
      <c r="BH113" s="138"/>
    </row>
    <row r="114" spans="1:60" outlineLevel="1" x14ac:dyDescent="0.25">
      <c r="A114" s="139">
        <v>103</v>
      </c>
      <c r="B114" s="139" t="s">
        <v>189</v>
      </c>
      <c r="C114" s="169" t="s">
        <v>190</v>
      </c>
      <c r="D114" s="145" t="s">
        <v>102</v>
      </c>
      <c r="E114" s="151">
        <v>1</v>
      </c>
      <c r="F114" s="153"/>
      <c r="G114" s="153"/>
      <c r="H114" s="153">
        <v>147.08000000000001</v>
      </c>
      <c r="I114" s="153">
        <f t="shared" si="18"/>
        <v>147.08000000000001</v>
      </c>
      <c r="J114" s="153">
        <v>141.41999999999999</v>
      </c>
      <c r="K114" s="153">
        <f t="shared" si="19"/>
        <v>141.41999999999999</v>
      </c>
      <c r="L114" s="153">
        <v>21</v>
      </c>
      <c r="M114" s="153">
        <f t="shared" si="20"/>
        <v>0</v>
      </c>
      <c r="N114" s="146">
        <v>5.1000000000000004E-4</v>
      </c>
      <c r="O114" s="146">
        <f t="shared" si="21"/>
        <v>5.1000000000000004E-4</v>
      </c>
      <c r="P114" s="146">
        <v>0</v>
      </c>
      <c r="Q114" s="146">
        <f t="shared" si="22"/>
        <v>0</v>
      </c>
      <c r="R114" s="146"/>
      <c r="S114" s="146"/>
      <c r="T114" s="147">
        <v>0.251</v>
      </c>
      <c r="U114" s="146">
        <f t="shared" si="23"/>
        <v>0.25</v>
      </c>
      <c r="V114" s="138"/>
      <c r="W114" s="138"/>
      <c r="X114" s="138"/>
      <c r="Y114" s="138"/>
      <c r="Z114" s="138"/>
      <c r="AA114" s="138"/>
      <c r="AB114" s="138"/>
      <c r="AC114" s="138"/>
      <c r="AD114" s="138"/>
      <c r="AE114" s="138" t="s">
        <v>99</v>
      </c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  <c r="AT114" s="138"/>
      <c r="AU114" s="138"/>
      <c r="AV114" s="138"/>
      <c r="AW114" s="138"/>
      <c r="AX114" s="138"/>
      <c r="AY114" s="138"/>
      <c r="AZ114" s="138"/>
      <c r="BA114" s="138"/>
      <c r="BB114" s="138"/>
      <c r="BC114" s="138"/>
      <c r="BD114" s="138"/>
      <c r="BE114" s="138"/>
      <c r="BF114" s="138"/>
      <c r="BG114" s="138"/>
      <c r="BH114" s="138"/>
    </row>
    <row r="115" spans="1:60" outlineLevel="1" x14ac:dyDescent="0.25">
      <c r="A115" s="139">
        <v>104</v>
      </c>
      <c r="B115" s="139" t="s">
        <v>352</v>
      </c>
      <c r="C115" s="169" t="s">
        <v>353</v>
      </c>
      <c r="D115" s="145" t="s">
        <v>102</v>
      </c>
      <c r="E115" s="151">
        <v>50</v>
      </c>
      <c r="F115" s="153"/>
      <c r="G115" s="153"/>
      <c r="H115" s="153">
        <v>78.849999999999994</v>
      </c>
      <c r="I115" s="153">
        <f t="shared" si="18"/>
        <v>3942.5</v>
      </c>
      <c r="J115" s="153">
        <v>193.65</v>
      </c>
      <c r="K115" s="153">
        <f t="shared" si="19"/>
        <v>9682.5</v>
      </c>
      <c r="L115" s="153">
        <v>21</v>
      </c>
      <c r="M115" s="153">
        <f t="shared" si="20"/>
        <v>0</v>
      </c>
      <c r="N115" s="146">
        <v>2.1000000000000001E-4</v>
      </c>
      <c r="O115" s="146">
        <f t="shared" si="21"/>
        <v>1.0500000000000001E-2</v>
      </c>
      <c r="P115" s="146">
        <v>3.5000000000000001E-3</v>
      </c>
      <c r="Q115" s="146">
        <f t="shared" si="22"/>
        <v>0.17499999999999999</v>
      </c>
      <c r="R115" s="146"/>
      <c r="S115" s="146"/>
      <c r="T115" s="147">
        <v>0.374</v>
      </c>
      <c r="U115" s="146">
        <f t="shared" si="23"/>
        <v>18.7</v>
      </c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 t="s">
        <v>99</v>
      </c>
      <c r="AF115" s="138"/>
      <c r="AG115" s="138"/>
      <c r="AH115" s="138"/>
      <c r="AI115" s="138"/>
      <c r="AJ115" s="138"/>
      <c r="AK115" s="138"/>
      <c r="AL115" s="138"/>
      <c r="AM115" s="138"/>
      <c r="AN115" s="138"/>
      <c r="AO115" s="138"/>
      <c r="AP115" s="138"/>
      <c r="AQ115" s="138"/>
      <c r="AR115" s="138"/>
      <c r="AS115" s="138"/>
      <c r="AT115" s="138"/>
      <c r="AU115" s="138"/>
      <c r="AV115" s="138"/>
      <c r="AW115" s="138"/>
      <c r="AX115" s="138"/>
      <c r="AY115" s="138"/>
      <c r="AZ115" s="138"/>
      <c r="BA115" s="138"/>
      <c r="BB115" s="138"/>
      <c r="BC115" s="138"/>
      <c r="BD115" s="138"/>
      <c r="BE115" s="138"/>
      <c r="BF115" s="138"/>
      <c r="BG115" s="138"/>
      <c r="BH115" s="138"/>
    </row>
    <row r="116" spans="1:60" outlineLevel="1" x14ac:dyDescent="0.25">
      <c r="A116" s="139">
        <v>105</v>
      </c>
      <c r="B116" s="139" t="s">
        <v>354</v>
      </c>
      <c r="C116" s="169" t="s">
        <v>355</v>
      </c>
      <c r="D116" s="145" t="s">
        <v>112</v>
      </c>
      <c r="E116" s="151">
        <v>0.1</v>
      </c>
      <c r="F116" s="153"/>
      <c r="G116" s="153"/>
      <c r="H116" s="153">
        <v>0</v>
      </c>
      <c r="I116" s="153">
        <f t="shared" si="18"/>
        <v>0</v>
      </c>
      <c r="J116" s="153">
        <v>1239</v>
      </c>
      <c r="K116" s="153">
        <f t="shared" si="19"/>
        <v>123.9</v>
      </c>
      <c r="L116" s="153">
        <v>21</v>
      </c>
      <c r="M116" s="153">
        <f t="shared" si="20"/>
        <v>0</v>
      </c>
      <c r="N116" s="146">
        <v>0</v>
      </c>
      <c r="O116" s="146">
        <f t="shared" si="21"/>
        <v>0</v>
      </c>
      <c r="P116" s="146">
        <v>0</v>
      </c>
      <c r="Q116" s="146">
        <f t="shared" si="22"/>
        <v>0</v>
      </c>
      <c r="R116" s="146"/>
      <c r="S116" s="146"/>
      <c r="T116" s="147">
        <v>2.5750000000000002</v>
      </c>
      <c r="U116" s="146">
        <f t="shared" si="23"/>
        <v>0.26</v>
      </c>
      <c r="V116" s="138"/>
      <c r="W116" s="138"/>
      <c r="X116" s="138"/>
      <c r="Y116" s="138"/>
      <c r="Z116" s="138"/>
      <c r="AA116" s="138"/>
      <c r="AB116" s="138"/>
      <c r="AC116" s="138"/>
      <c r="AD116" s="138"/>
      <c r="AE116" s="138" t="s">
        <v>99</v>
      </c>
      <c r="AF116" s="138"/>
      <c r="AG116" s="138"/>
      <c r="AH116" s="138"/>
      <c r="AI116" s="138"/>
      <c r="AJ116" s="138"/>
      <c r="AK116" s="138"/>
      <c r="AL116" s="138"/>
      <c r="AM116" s="138"/>
      <c r="AN116" s="138"/>
      <c r="AO116" s="138"/>
      <c r="AP116" s="138"/>
      <c r="AQ116" s="138"/>
      <c r="AR116" s="138"/>
      <c r="AS116" s="138"/>
      <c r="AT116" s="138"/>
      <c r="AU116" s="138"/>
      <c r="AV116" s="138"/>
      <c r="AW116" s="138"/>
      <c r="AX116" s="138"/>
      <c r="AY116" s="138"/>
      <c r="AZ116" s="138"/>
      <c r="BA116" s="138"/>
      <c r="BB116" s="138"/>
      <c r="BC116" s="138"/>
      <c r="BD116" s="138"/>
      <c r="BE116" s="138"/>
      <c r="BF116" s="138"/>
      <c r="BG116" s="138"/>
      <c r="BH116" s="138"/>
    </row>
    <row r="117" spans="1:60" outlineLevel="1" x14ac:dyDescent="0.25">
      <c r="A117" s="139">
        <v>106</v>
      </c>
      <c r="B117" s="139" t="s">
        <v>356</v>
      </c>
      <c r="C117" s="169" t="s">
        <v>357</v>
      </c>
      <c r="D117" s="145" t="s">
        <v>112</v>
      </c>
      <c r="E117" s="151">
        <v>0.1</v>
      </c>
      <c r="F117" s="153"/>
      <c r="G117" s="153"/>
      <c r="H117" s="153">
        <v>0</v>
      </c>
      <c r="I117" s="153">
        <f t="shared" si="18"/>
        <v>0</v>
      </c>
      <c r="J117" s="153">
        <v>1781</v>
      </c>
      <c r="K117" s="153">
        <f t="shared" si="19"/>
        <v>178.1</v>
      </c>
      <c r="L117" s="153">
        <v>21</v>
      </c>
      <c r="M117" s="153">
        <f t="shared" si="20"/>
        <v>0</v>
      </c>
      <c r="N117" s="146">
        <v>0</v>
      </c>
      <c r="O117" s="146">
        <f t="shared" si="21"/>
        <v>0</v>
      </c>
      <c r="P117" s="146">
        <v>0</v>
      </c>
      <c r="Q117" s="146">
        <f t="shared" si="22"/>
        <v>0</v>
      </c>
      <c r="R117" s="146"/>
      <c r="S117" s="146"/>
      <c r="T117" s="147">
        <v>1.355</v>
      </c>
      <c r="U117" s="146">
        <f t="shared" si="23"/>
        <v>0.14000000000000001</v>
      </c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 t="s">
        <v>99</v>
      </c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38"/>
      <c r="AZ117" s="138"/>
      <c r="BA117" s="138"/>
      <c r="BB117" s="138"/>
      <c r="BC117" s="138"/>
      <c r="BD117" s="138"/>
      <c r="BE117" s="138"/>
      <c r="BF117" s="138"/>
      <c r="BG117" s="138"/>
      <c r="BH117" s="138"/>
    </row>
    <row r="118" spans="1:60" outlineLevel="1" x14ac:dyDescent="0.25">
      <c r="A118" s="139">
        <v>107</v>
      </c>
      <c r="B118" s="139" t="s">
        <v>358</v>
      </c>
      <c r="C118" s="169" t="s">
        <v>359</v>
      </c>
      <c r="D118" s="145" t="s">
        <v>112</v>
      </c>
      <c r="E118" s="151">
        <v>0.01</v>
      </c>
      <c r="F118" s="153"/>
      <c r="G118" s="153"/>
      <c r="H118" s="153">
        <v>0</v>
      </c>
      <c r="I118" s="153">
        <f t="shared" si="18"/>
        <v>0</v>
      </c>
      <c r="J118" s="153">
        <v>1239</v>
      </c>
      <c r="K118" s="153">
        <f t="shared" si="19"/>
        <v>12.39</v>
      </c>
      <c r="L118" s="153">
        <v>21</v>
      </c>
      <c r="M118" s="153">
        <f t="shared" si="20"/>
        <v>0</v>
      </c>
      <c r="N118" s="146">
        <v>0</v>
      </c>
      <c r="O118" s="146">
        <f t="shared" si="21"/>
        <v>0</v>
      </c>
      <c r="P118" s="146">
        <v>0</v>
      </c>
      <c r="Q118" s="146">
        <f t="shared" si="22"/>
        <v>0</v>
      </c>
      <c r="R118" s="146"/>
      <c r="S118" s="146"/>
      <c r="T118" s="147">
        <v>2.5750000000000002</v>
      </c>
      <c r="U118" s="146">
        <f t="shared" si="23"/>
        <v>0.03</v>
      </c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 t="s">
        <v>99</v>
      </c>
      <c r="AF118" s="138"/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</row>
    <row r="119" spans="1:60" outlineLevel="1" x14ac:dyDescent="0.25">
      <c r="A119" s="139">
        <v>108</v>
      </c>
      <c r="B119" s="139" t="s">
        <v>360</v>
      </c>
      <c r="C119" s="169" t="s">
        <v>204</v>
      </c>
      <c r="D119" s="145" t="s">
        <v>98</v>
      </c>
      <c r="E119" s="151">
        <v>32</v>
      </c>
      <c r="F119" s="153"/>
      <c r="G119" s="153"/>
      <c r="H119" s="153">
        <v>11.58</v>
      </c>
      <c r="I119" s="153">
        <f t="shared" si="18"/>
        <v>370.56</v>
      </c>
      <c r="J119" s="153">
        <v>49.02</v>
      </c>
      <c r="K119" s="153">
        <f t="shared" si="19"/>
        <v>1568.64</v>
      </c>
      <c r="L119" s="153">
        <v>21</v>
      </c>
      <c r="M119" s="153">
        <f t="shared" si="20"/>
        <v>0</v>
      </c>
      <c r="N119" s="146">
        <v>6.9999999999999994E-5</v>
      </c>
      <c r="O119" s="146">
        <f t="shared" si="21"/>
        <v>2.2399999999999998E-3</v>
      </c>
      <c r="P119" s="146">
        <v>0</v>
      </c>
      <c r="Q119" s="146">
        <f t="shared" si="22"/>
        <v>0</v>
      </c>
      <c r="R119" s="146"/>
      <c r="S119" s="146"/>
      <c r="T119" s="147">
        <v>8.6999999999999994E-2</v>
      </c>
      <c r="U119" s="146">
        <f t="shared" si="23"/>
        <v>2.78</v>
      </c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 t="s">
        <v>99</v>
      </c>
      <c r="AF119" s="138"/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38"/>
      <c r="AZ119" s="138"/>
      <c r="BA119" s="138"/>
      <c r="BB119" s="138"/>
      <c r="BC119" s="138"/>
      <c r="BD119" s="138"/>
      <c r="BE119" s="138"/>
      <c r="BF119" s="138"/>
      <c r="BG119" s="138"/>
      <c r="BH119" s="138"/>
    </row>
    <row r="120" spans="1:60" outlineLevel="1" x14ac:dyDescent="0.25">
      <c r="A120" s="139">
        <v>109</v>
      </c>
      <c r="B120" s="139" t="s">
        <v>363</v>
      </c>
      <c r="C120" s="169" t="s">
        <v>364</v>
      </c>
      <c r="D120" s="145" t="s">
        <v>98</v>
      </c>
      <c r="E120" s="151">
        <v>10</v>
      </c>
      <c r="F120" s="153"/>
      <c r="G120" s="153"/>
      <c r="H120" s="153">
        <v>233.5</v>
      </c>
      <c r="I120" s="153">
        <f t="shared" si="18"/>
        <v>2335</v>
      </c>
      <c r="J120" s="153">
        <v>100</v>
      </c>
      <c r="K120" s="153">
        <f t="shared" si="19"/>
        <v>1000</v>
      </c>
      <c r="L120" s="153">
        <v>21</v>
      </c>
      <c r="M120" s="153">
        <f t="shared" si="20"/>
        <v>0</v>
      </c>
      <c r="N120" s="146">
        <v>6.7000000000000002E-4</v>
      </c>
      <c r="O120" s="146">
        <f t="shared" si="21"/>
        <v>6.7000000000000002E-3</v>
      </c>
      <c r="P120" s="146">
        <v>0</v>
      </c>
      <c r="Q120" s="146">
        <f t="shared" si="22"/>
        <v>0</v>
      </c>
      <c r="R120" s="146"/>
      <c r="S120" s="146"/>
      <c r="T120" s="147">
        <v>0</v>
      </c>
      <c r="U120" s="146">
        <f t="shared" si="23"/>
        <v>0</v>
      </c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 t="s">
        <v>107</v>
      </c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38"/>
      <c r="AZ120" s="138"/>
      <c r="BA120" s="138"/>
      <c r="BB120" s="138"/>
      <c r="BC120" s="138"/>
      <c r="BD120" s="138"/>
      <c r="BE120" s="138"/>
      <c r="BF120" s="138"/>
      <c r="BG120" s="138"/>
      <c r="BH120" s="138"/>
    </row>
    <row r="121" spans="1:60" outlineLevel="1" x14ac:dyDescent="0.25">
      <c r="A121" s="139">
        <v>110</v>
      </c>
      <c r="B121" s="139" t="s">
        <v>588</v>
      </c>
      <c r="C121" s="169" t="s">
        <v>589</v>
      </c>
      <c r="D121" s="145" t="s">
        <v>98</v>
      </c>
      <c r="E121" s="151">
        <v>16</v>
      </c>
      <c r="F121" s="153"/>
      <c r="G121" s="153"/>
      <c r="H121" s="153">
        <v>244.5</v>
      </c>
      <c r="I121" s="153">
        <f t="shared" si="18"/>
        <v>3912</v>
      </c>
      <c r="J121" s="153">
        <v>100</v>
      </c>
      <c r="K121" s="153">
        <f t="shared" si="19"/>
        <v>1600</v>
      </c>
      <c r="L121" s="153">
        <v>21</v>
      </c>
      <c r="M121" s="153">
        <f t="shared" si="20"/>
        <v>0</v>
      </c>
      <c r="N121" s="146">
        <v>7.3999999999999999E-4</v>
      </c>
      <c r="O121" s="146">
        <f t="shared" si="21"/>
        <v>1.184E-2</v>
      </c>
      <c r="P121" s="146">
        <v>0</v>
      </c>
      <c r="Q121" s="146">
        <f t="shared" si="22"/>
        <v>0</v>
      </c>
      <c r="R121" s="146"/>
      <c r="S121" s="146"/>
      <c r="T121" s="147">
        <v>0</v>
      </c>
      <c r="U121" s="146">
        <f t="shared" si="23"/>
        <v>0</v>
      </c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 t="s">
        <v>107</v>
      </c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38"/>
      <c r="AZ121" s="138"/>
      <c r="BA121" s="138"/>
      <c r="BB121" s="138"/>
      <c r="BC121" s="138"/>
      <c r="BD121" s="138"/>
      <c r="BE121" s="138"/>
      <c r="BF121" s="138"/>
      <c r="BG121" s="138"/>
      <c r="BH121" s="138"/>
    </row>
    <row r="122" spans="1:60" outlineLevel="1" x14ac:dyDescent="0.25">
      <c r="A122" s="139">
        <v>111</v>
      </c>
      <c r="B122" s="139" t="s">
        <v>365</v>
      </c>
      <c r="C122" s="169" t="s">
        <v>366</v>
      </c>
      <c r="D122" s="145" t="s">
        <v>98</v>
      </c>
      <c r="E122" s="151">
        <v>10</v>
      </c>
      <c r="F122" s="153"/>
      <c r="G122" s="153"/>
      <c r="H122" s="153">
        <v>256.5</v>
      </c>
      <c r="I122" s="153">
        <f t="shared" si="18"/>
        <v>2565</v>
      </c>
      <c r="J122" s="153">
        <v>100</v>
      </c>
      <c r="K122" s="153">
        <f t="shared" si="19"/>
        <v>1000</v>
      </c>
      <c r="L122" s="153">
        <v>21</v>
      </c>
      <c r="M122" s="153">
        <f t="shared" si="20"/>
        <v>0</v>
      </c>
      <c r="N122" s="146">
        <v>8.0000000000000004E-4</v>
      </c>
      <c r="O122" s="146">
        <f t="shared" si="21"/>
        <v>8.0000000000000002E-3</v>
      </c>
      <c r="P122" s="146">
        <v>0</v>
      </c>
      <c r="Q122" s="146">
        <f t="shared" si="22"/>
        <v>0</v>
      </c>
      <c r="R122" s="146"/>
      <c r="S122" s="146"/>
      <c r="T122" s="147">
        <v>0</v>
      </c>
      <c r="U122" s="146">
        <f t="shared" si="23"/>
        <v>0</v>
      </c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 t="s">
        <v>107</v>
      </c>
      <c r="AF122" s="138"/>
      <c r="AG122" s="138"/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38"/>
      <c r="AZ122" s="138"/>
      <c r="BA122" s="138"/>
      <c r="BB122" s="138"/>
      <c r="BC122" s="138"/>
      <c r="BD122" s="138"/>
      <c r="BE122" s="138"/>
      <c r="BF122" s="138"/>
      <c r="BG122" s="138"/>
      <c r="BH122" s="138"/>
    </row>
    <row r="123" spans="1:60" outlineLevel="1" x14ac:dyDescent="0.25">
      <c r="A123" s="139">
        <v>112</v>
      </c>
      <c r="B123" s="139" t="s">
        <v>367</v>
      </c>
      <c r="C123" s="169" t="s">
        <v>368</v>
      </c>
      <c r="D123" s="145" t="s">
        <v>369</v>
      </c>
      <c r="E123" s="151">
        <v>2</v>
      </c>
      <c r="F123" s="153"/>
      <c r="G123" s="153"/>
      <c r="H123" s="153">
        <v>456</v>
      </c>
      <c r="I123" s="153">
        <f t="shared" si="18"/>
        <v>912</v>
      </c>
      <c r="J123" s="153">
        <v>200</v>
      </c>
      <c r="K123" s="153">
        <f t="shared" si="19"/>
        <v>400</v>
      </c>
      <c r="L123" s="153">
        <v>21</v>
      </c>
      <c r="M123" s="153">
        <f t="shared" si="20"/>
        <v>0</v>
      </c>
      <c r="N123" s="146">
        <v>1.4400000000000001E-3</v>
      </c>
      <c r="O123" s="146">
        <f t="shared" si="21"/>
        <v>2.8800000000000002E-3</v>
      </c>
      <c r="P123" s="146">
        <v>0</v>
      </c>
      <c r="Q123" s="146">
        <f t="shared" si="22"/>
        <v>0</v>
      </c>
      <c r="R123" s="146"/>
      <c r="S123" s="146"/>
      <c r="T123" s="147">
        <v>0</v>
      </c>
      <c r="U123" s="146">
        <f t="shared" si="23"/>
        <v>0</v>
      </c>
      <c r="V123" s="138"/>
      <c r="W123" s="138"/>
      <c r="X123" s="138"/>
      <c r="Y123" s="138"/>
      <c r="Z123" s="138"/>
      <c r="AA123" s="138"/>
      <c r="AB123" s="138"/>
      <c r="AC123" s="138"/>
      <c r="AD123" s="138"/>
      <c r="AE123" s="138" t="s">
        <v>107</v>
      </c>
      <c r="AF123" s="138"/>
      <c r="AG123" s="138"/>
      <c r="AH123" s="138"/>
      <c r="AI123" s="138"/>
      <c r="AJ123" s="138"/>
      <c r="AK123" s="138"/>
      <c r="AL123" s="138"/>
      <c r="AM123" s="138"/>
      <c r="AN123" s="138"/>
      <c r="AO123" s="138"/>
      <c r="AP123" s="138"/>
      <c r="AQ123" s="138"/>
      <c r="AR123" s="138"/>
      <c r="AS123" s="138"/>
      <c r="AT123" s="138"/>
      <c r="AU123" s="138"/>
      <c r="AV123" s="138"/>
      <c r="AW123" s="138"/>
      <c r="AX123" s="138"/>
      <c r="AY123" s="138"/>
      <c r="AZ123" s="138"/>
      <c r="BA123" s="138"/>
      <c r="BB123" s="138"/>
      <c r="BC123" s="138"/>
      <c r="BD123" s="138"/>
      <c r="BE123" s="138"/>
      <c r="BF123" s="138"/>
      <c r="BG123" s="138"/>
      <c r="BH123" s="138"/>
    </row>
    <row r="124" spans="1:60" outlineLevel="1" x14ac:dyDescent="0.25">
      <c r="A124" s="139">
        <v>113</v>
      </c>
      <c r="B124" s="139" t="s">
        <v>370</v>
      </c>
      <c r="C124" s="169" t="s">
        <v>371</v>
      </c>
      <c r="D124" s="145" t="s">
        <v>369</v>
      </c>
      <c r="E124" s="151">
        <v>30</v>
      </c>
      <c r="F124" s="153"/>
      <c r="G124" s="153"/>
      <c r="H124" s="153">
        <v>0</v>
      </c>
      <c r="I124" s="153">
        <f t="shared" si="18"/>
        <v>0</v>
      </c>
      <c r="J124" s="153">
        <v>98.7</v>
      </c>
      <c r="K124" s="153">
        <f t="shared" si="19"/>
        <v>2961</v>
      </c>
      <c r="L124" s="153">
        <v>21</v>
      </c>
      <c r="M124" s="153">
        <f t="shared" si="20"/>
        <v>0</v>
      </c>
      <c r="N124" s="146">
        <v>0</v>
      </c>
      <c r="O124" s="146">
        <f t="shared" si="21"/>
        <v>0</v>
      </c>
      <c r="P124" s="146">
        <v>2.0999999999999999E-3</v>
      </c>
      <c r="Q124" s="146">
        <f t="shared" si="22"/>
        <v>6.3E-2</v>
      </c>
      <c r="R124" s="146"/>
      <c r="S124" s="146"/>
      <c r="T124" s="147">
        <v>0.2</v>
      </c>
      <c r="U124" s="146">
        <f t="shared" si="23"/>
        <v>6</v>
      </c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 t="s">
        <v>99</v>
      </c>
      <c r="AF124" s="138"/>
      <c r="AG124" s="138"/>
      <c r="AH124" s="138"/>
      <c r="AI124" s="138"/>
      <c r="AJ124" s="138"/>
      <c r="AK124" s="138"/>
      <c r="AL124" s="138"/>
      <c r="AM124" s="138"/>
      <c r="AN124" s="138"/>
      <c r="AO124" s="138"/>
      <c r="AP124" s="138"/>
      <c r="AQ124" s="138"/>
      <c r="AR124" s="138"/>
      <c r="AS124" s="138"/>
      <c r="AT124" s="138"/>
      <c r="AU124" s="138"/>
      <c r="AV124" s="138"/>
      <c r="AW124" s="138"/>
      <c r="AX124" s="138"/>
      <c r="AY124" s="138"/>
      <c r="AZ124" s="138"/>
      <c r="BA124" s="138"/>
      <c r="BB124" s="138"/>
      <c r="BC124" s="138"/>
      <c r="BD124" s="138"/>
      <c r="BE124" s="138"/>
      <c r="BF124" s="138"/>
      <c r="BG124" s="138"/>
      <c r="BH124" s="138"/>
    </row>
    <row r="125" spans="1:60" outlineLevel="1" x14ac:dyDescent="0.25">
      <c r="A125" s="139">
        <v>114</v>
      </c>
      <c r="B125" s="139" t="s">
        <v>372</v>
      </c>
      <c r="C125" s="169" t="s">
        <v>373</v>
      </c>
      <c r="D125" s="145" t="s">
        <v>112</v>
      </c>
      <c r="E125" s="151">
        <v>2.5000000000000001E-2</v>
      </c>
      <c r="F125" s="153"/>
      <c r="G125" s="153"/>
      <c r="H125" s="153">
        <v>0</v>
      </c>
      <c r="I125" s="153">
        <f t="shared" si="18"/>
        <v>0</v>
      </c>
      <c r="J125" s="153">
        <v>1060</v>
      </c>
      <c r="K125" s="153">
        <f t="shared" si="19"/>
        <v>26.5</v>
      </c>
      <c r="L125" s="153">
        <v>21</v>
      </c>
      <c r="M125" s="153">
        <f t="shared" si="20"/>
        <v>0</v>
      </c>
      <c r="N125" s="146">
        <v>0</v>
      </c>
      <c r="O125" s="146">
        <f t="shared" si="21"/>
        <v>0</v>
      </c>
      <c r="P125" s="146">
        <v>0</v>
      </c>
      <c r="Q125" s="146">
        <f t="shared" si="22"/>
        <v>0</v>
      </c>
      <c r="R125" s="146"/>
      <c r="S125" s="146"/>
      <c r="T125" s="147">
        <v>1.74</v>
      </c>
      <c r="U125" s="146">
        <f t="shared" si="23"/>
        <v>0.04</v>
      </c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 t="s">
        <v>99</v>
      </c>
      <c r="AF125" s="138"/>
      <c r="AG125" s="138"/>
      <c r="AH125" s="138"/>
      <c r="AI125" s="138"/>
      <c r="AJ125" s="138"/>
      <c r="AK125" s="138"/>
      <c r="AL125" s="138"/>
      <c r="AM125" s="138"/>
      <c r="AN125" s="138"/>
      <c r="AO125" s="138"/>
      <c r="AP125" s="138"/>
      <c r="AQ125" s="138"/>
      <c r="AR125" s="138"/>
      <c r="AS125" s="138"/>
      <c r="AT125" s="138"/>
      <c r="AU125" s="138"/>
      <c r="AV125" s="138"/>
      <c r="AW125" s="138"/>
      <c r="AX125" s="138"/>
      <c r="AY125" s="138"/>
      <c r="AZ125" s="138"/>
      <c r="BA125" s="138"/>
      <c r="BB125" s="138"/>
      <c r="BC125" s="138"/>
      <c r="BD125" s="138"/>
      <c r="BE125" s="138"/>
      <c r="BF125" s="138"/>
      <c r="BG125" s="138"/>
      <c r="BH125" s="138"/>
    </row>
    <row r="126" spans="1:60" outlineLevel="1" x14ac:dyDescent="0.25">
      <c r="A126" s="139">
        <v>115</v>
      </c>
      <c r="B126" s="139" t="s">
        <v>216</v>
      </c>
      <c r="C126" s="169" t="s">
        <v>217</v>
      </c>
      <c r="D126" s="145" t="s">
        <v>215</v>
      </c>
      <c r="E126" s="151">
        <v>1</v>
      </c>
      <c r="F126" s="153"/>
      <c r="G126" s="153"/>
      <c r="H126" s="153">
        <v>0</v>
      </c>
      <c r="I126" s="153">
        <f t="shared" si="18"/>
        <v>0</v>
      </c>
      <c r="J126" s="153">
        <v>8000</v>
      </c>
      <c r="K126" s="153">
        <f t="shared" si="19"/>
        <v>8000</v>
      </c>
      <c r="L126" s="153">
        <v>21</v>
      </c>
      <c r="M126" s="153">
        <f t="shared" si="20"/>
        <v>0</v>
      </c>
      <c r="N126" s="146">
        <v>0</v>
      </c>
      <c r="O126" s="146">
        <f t="shared" si="21"/>
        <v>0</v>
      </c>
      <c r="P126" s="146">
        <v>0</v>
      </c>
      <c r="Q126" s="146">
        <f t="shared" si="22"/>
        <v>0</v>
      </c>
      <c r="R126" s="146"/>
      <c r="S126" s="146"/>
      <c r="T126" s="147">
        <v>0</v>
      </c>
      <c r="U126" s="146">
        <f t="shared" si="23"/>
        <v>0</v>
      </c>
      <c r="V126" s="138"/>
      <c r="W126" s="138"/>
      <c r="X126" s="138"/>
      <c r="Y126" s="138"/>
      <c r="Z126" s="138"/>
      <c r="AA126" s="138"/>
      <c r="AB126" s="138"/>
      <c r="AC126" s="138"/>
      <c r="AD126" s="138"/>
      <c r="AE126" s="138" t="s">
        <v>99</v>
      </c>
      <c r="AF126" s="138"/>
      <c r="AG126" s="138"/>
      <c r="AH126" s="138"/>
      <c r="AI126" s="138"/>
      <c r="AJ126" s="138"/>
      <c r="AK126" s="138"/>
      <c r="AL126" s="138"/>
      <c r="AM126" s="138"/>
      <c r="AN126" s="138"/>
      <c r="AO126" s="138"/>
      <c r="AP126" s="138"/>
      <c r="AQ126" s="138"/>
      <c r="AR126" s="138"/>
      <c r="AS126" s="138"/>
      <c r="AT126" s="138"/>
      <c r="AU126" s="138"/>
      <c r="AV126" s="138"/>
      <c r="AW126" s="138"/>
      <c r="AX126" s="138"/>
      <c r="AY126" s="138"/>
      <c r="AZ126" s="138"/>
      <c r="BA126" s="138"/>
      <c r="BB126" s="138"/>
      <c r="BC126" s="138"/>
      <c r="BD126" s="138"/>
      <c r="BE126" s="138"/>
      <c r="BF126" s="138"/>
      <c r="BG126" s="138"/>
      <c r="BH126" s="138"/>
    </row>
    <row r="127" spans="1:60" outlineLevel="1" x14ac:dyDescent="0.25">
      <c r="A127" s="139">
        <v>116</v>
      </c>
      <c r="B127" s="139" t="s">
        <v>213</v>
      </c>
      <c r="C127" s="169" t="s">
        <v>214</v>
      </c>
      <c r="D127" s="145" t="s">
        <v>215</v>
      </c>
      <c r="E127" s="151">
        <v>1</v>
      </c>
      <c r="F127" s="153"/>
      <c r="G127" s="153"/>
      <c r="H127" s="153">
        <v>0</v>
      </c>
      <c r="I127" s="153">
        <f t="shared" ref="I127:I138" si="24">ROUND(E127*H127,2)</f>
        <v>0</v>
      </c>
      <c r="J127" s="153">
        <v>5000</v>
      </c>
      <c r="K127" s="153">
        <f t="shared" ref="K127:K138" si="25">ROUND(E127*J127,2)</f>
        <v>5000</v>
      </c>
      <c r="L127" s="153">
        <v>21</v>
      </c>
      <c r="M127" s="153">
        <f t="shared" ref="M127:M138" si="26">G127*(1+L127/100)</f>
        <v>0</v>
      </c>
      <c r="N127" s="146">
        <v>0</v>
      </c>
      <c r="O127" s="146">
        <f t="shared" ref="O127:O138" si="27">ROUND(E127*N127,5)</f>
        <v>0</v>
      </c>
      <c r="P127" s="146">
        <v>0</v>
      </c>
      <c r="Q127" s="146">
        <f t="shared" ref="Q127:Q138" si="28">ROUND(E127*P127,5)</f>
        <v>0</v>
      </c>
      <c r="R127" s="146"/>
      <c r="S127" s="146"/>
      <c r="T127" s="147">
        <v>0</v>
      </c>
      <c r="U127" s="146">
        <f t="shared" ref="U127:U138" si="29">ROUND(E127*T127,2)</f>
        <v>0</v>
      </c>
      <c r="V127" s="138"/>
      <c r="W127" s="138"/>
      <c r="X127" s="138"/>
      <c r="Y127" s="138"/>
      <c r="Z127" s="138"/>
      <c r="AA127" s="138"/>
      <c r="AB127" s="138"/>
      <c r="AC127" s="138"/>
      <c r="AD127" s="138"/>
      <c r="AE127" s="138" t="s">
        <v>99</v>
      </c>
      <c r="AF127" s="138"/>
      <c r="AG127" s="138"/>
      <c r="AH127" s="138"/>
      <c r="AI127" s="138"/>
      <c r="AJ127" s="138"/>
      <c r="AK127" s="138"/>
      <c r="AL127" s="138"/>
      <c r="AM127" s="138"/>
      <c r="AN127" s="138"/>
      <c r="AO127" s="138"/>
      <c r="AP127" s="138"/>
      <c r="AQ127" s="138"/>
      <c r="AR127" s="138"/>
      <c r="AS127" s="138"/>
      <c r="AT127" s="138"/>
      <c r="AU127" s="138"/>
      <c r="AV127" s="138"/>
      <c r="AW127" s="138"/>
      <c r="AX127" s="138"/>
      <c r="AY127" s="138"/>
      <c r="AZ127" s="138"/>
      <c r="BA127" s="138"/>
      <c r="BB127" s="138"/>
      <c r="BC127" s="138"/>
      <c r="BD127" s="138"/>
      <c r="BE127" s="138"/>
      <c r="BF127" s="138"/>
      <c r="BG127" s="138"/>
      <c r="BH127" s="138"/>
    </row>
    <row r="128" spans="1:60" outlineLevel="1" x14ac:dyDescent="0.25">
      <c r="A128" s="139">
        <v>117</v>
      </c>
      <c r="B128" s="139" t="s">
        <v>374</v>
      </c>
      <c r="C128" s="169" t="s">
        <v>375</v>
      </c>
      <c r="D128" s="145" t="s">
        <v>102</v>
      </c>
      <c r="E128" s="151">
        <v>2</v>
      </c>
      <c r="F128" s="153"/>
      <c r="G128" s="153"/>
      <c r="H128" s="153">
        <v>0</v>
      </c>
      <c r="I128" s="153">
        <f t="shared" si="24"/>
        <v>0</v>
      </c>
      <c r="J128" s="153">
        <v>4000</v>
      </c>
      <c r="K128" s="153">
        <f t="shared" si="25"/>
        <v>8000</v>
      </c>
      <c r="L128" s="153">
        <v>21</v>
      </c>
      <c r="M128" s="153">
        <f t="shared" si="26"/>
        <v>0</v>
      </c>
      <c r="N128" s="146">
        <v>0</v>
      </c>
      <c r="O128" s="146">
        <f t="shared" si="27"/>
        <v>0</v>
      </c>
      <c r="P128" s="146">
        <v>0</v>
      </c>
      <c r="Q128" s="146">
        <f t="shared" si="28"/>
        <v>0</v>
      </c>
      <c r="R128" s="146"/>
      <c r="S128" s="146"/>
      <c r="T128" s="147">
        <v>0</v>
      </c>
      <c r="U128" s="146">
        <f t="shared" si="29"/>
        <v>0</v>
      </c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 t="s">
        <v>99</v>
      </c>
      <c r="AF128" s="138"/>
      <c r="AG128" s="138"/>
      <c r="AH128" s="138"/>
      <c r="AI128" s="138"/>
      <c r="AJ128" s="138"/>
      <c r="AK128" s="138"/>
      <c r="AL128" s="138"/>
      <c r="AM128" s="138"/>
      <c r="AN128" s="138"/>
      <c r="AO128" s="138"/>
      <c r="AP128" s="138"/>
      <c r="AQ128" s="138"/>
      <c r="AR128" s="138"/>
      <c r="AS128" s="138"/>
      <c r="AT128" s="138"/>
      <c r="AU128" s="138"/>
      <c r="AV128" s="138"/>
      <c r="AW128" s="138"/>
      <c r="AX128" s="138"/>
      <c r="AY128" s="138"/>
      <c r="AZ128" s="138"/>
      <c r="BA128" s="138"/>
      <c r="BB128" s="138"/>
      <c r="BC128" s="138"/>
      <c r="BD128" s="138"/>
      <c r="BE128" s="138"/>
      <c r="BF128" s="138"/>
      <c r="BG128" s="138"/>
      <c r="BH128" s="138"/>
    </row>
    <row r="129" spans="1:60" outlineLevel="1" x14ac:dyDescent="0.25">
      <c r="A129" s="139">
        <v>118</v>
      </c>
      <c r="B129" s="139" t="s">
        <v>376</v>
      </c>
      <c r="C129" s="169" t="s">
        <v>377</v>
      </c>
      <c r="D129" s="145" t="s">
        <v>102</v>
      </c>
      <c r="E129" s="151">
        <v>2</v>
      </c>
      <c r="F129" s="153"/>
      <c r="G129" s="153"/>
      <c r="H129" s="153">
        <v>0</v>
      </c>
      <c r="I129" s="153">
        <f t="shared" si="24"/>
        <v>0</v>
      </c>
      <c r="J129" s="153">
        <v>10000</v>
      </c>
      <c r="K129" s="153">
        <f t="shared" si="25"/>
        <v>20000</v>
      </c>
      <c r="L129" s="153">
        <v>21</v>
      </c>
      <c r="M129" s="153">
        <f t="shared" si="26"/>
        <v>0</v>
      </c>
      <c r="N129" s="146">
        <v>0</v>
      </c>
      <c r="O129" s="146">
        <f t="shared" si="27"/>
        <v>0</v>
      </c>
      <c r="P129" s="146">
        <v>0</v>
      </c>
      <c r="Q129" s="146">
        <f t="shared" si="28"/>
        <v>0</v>
      </c>
      <c r="R129" s="146"/>
      <c r="S129" s="146"/>
      <c r="T129" s="147">
        <v>0</v>
      </c>
      <c r="U129" s="146">
        <f t="shared" si="29"/>
        <v>0</v>
      </c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 t="s">
        <v>99</v>
      </c>
      <c r="AF129" s="138"/>
      <c r="AG129" s="138"/>
      <c r="AH129" s="138"/>
      <c r="AI129" s="138"/>
      <c r="AJ129" s="138"/>
      <c r="AK129" s="138"/>
      <c r="AL129" s="138"/>
      <c r="AM129" s="138"/>
      <c r="AN129" s="138"/>
      <c r="AO129" s="138"/>
      <c r="AP129" s="138"/>
      <c r="AQ129" s="138"/>
      <c r="AR129" s="138"/>
      <c r="AS129" s="138"/>
      <c r="AT129" s="138"/>
      <c r="AU129" s="138"/>
      <c r="AV129" s="138"/>
      <c r="AW129" s="138"/>
      <c r="AX129" s="138"/>
      <c r="AY129" s="138"/>
      <c r="AZ129" s="138"/>
      <c r="BA129" s="138"/>
      <c r="BB129" s="138"/>
      <c r="BC129" s="138"/>
      <c r="BD129" s="138"/>
      <c r="BE129" s="138"/>
      <c r="BF129" s="138"/>
      <c r="BG129" s="138"/>
      <c r="BH129" s="138"/>
    </row>
    <row r="130" spans="1:60" outlineLevel="1" x14ac:dyDescent="0.25">
      <c r="A130" s="139">
        <v>119</v>
      </c>
      <c r="B130" s="139" t="s">
        <v>378</v>
      </c>
      <c r="C130" s="169" t="s">
        <v>379</v>
      </c>
      <c r="D130" s="145" t="s">
        <v>215</v>
      </c>
      <c r="E130" s="151">
        <v>2</v>
      </c>
      <c r="F130" s="153"/>
      <c r="G130" s="153"/>
      <c r="H130" s="153">
        <v>0</v>
      </c>
      <c r="I130" s="153">
        <f t="shared" si="24"/>
        <v>0</v>
      </c>
      <c r="J130" s="153">
        <v>240.5</v>
      </c>
      <c r="K130" s="153">
        <f t="shared" si="25"/>
        <v>481</v>
      </c>
      <c r="L130" s="153">
        <v>21</v>
      </c>
      <c r="M130" s="153">
        <f t="shared" si="26"/>
        <v>0</v>
      </c>
      <c r="N130" s="146">
        <v>0</v>
      </c>
      <c r="O130" s="146">
        <f t="shared" si="27"/>
        <v>0</v>
      </c>
      <c r="P130" s="146">
        <v>0</v>
      </c>
      <c r="Q130" s="146">
        <f t="shared" si="28"/>
        <v>0</v>
      </c>
      <c r="R130" s="146"/>
      <c r="S130" s="146"/>
      <c r="T130" s="147">
        <v>0.42599999999999999</v>
      </c>
      <c r="U130" s="146">
        <f t="shared" si="29"/>
        <v>0.85</v>
      </c>
      <c r="V130" s="138"/>
      <c r="W130" s="138"/>
      <c r="X130" s="138"/>
      <c r="Y130" s="138"/>
      <c r="Z130" s="138"/>
      <c r="AA130" s="138"/>
      <c r="AB130" s="138"/>
      <c r="AC130" s="138"/>
      <c r="AD130" s="138"/>
      <c r="AE130" s="138" t="s">
        <v>99</v>
      </c>
      <c r="AF130" s="138"/>
      <c r="AG130" s="138"/>
      <c r="AH130" s="138"/>
      <c r="AI130" s="138"/>
      <c r="AJ130" s="138"/>
      <c r="AK130" s="138"/>
      <c r="AL130" s="138"/>
      <c r="AM130" s="138"/>
      <c r="AN130" s="138"/>
      <c r="AO130" s="138"/>
      <c r="AP130" s="138"/>
      <c r="AQ130" s="138"/>
      <c r="AR130" s="138"/>
      <c r="AS130" s="138"/>
      <c r="AT130" s="138"/>
      <c r="AU130" s="138"/>
      <c r="AV130" s="138"/>
      <c r="AW130" s="138"/>
      <c r="AX130" s="138"/>
      <c r="AY130" s="138"/>
      <c r="AZ130" s="138"/>
      <c r="BA130" s="138"/>
      <c r="BB130" s="138"/>
      <c r="BC130" s="138"/>
      <c r="BD130" s="138"/>
      <c r="BE130" s="138"/>
      <c r="BF130" s="138"/>
      <c r="BG130" s="138"/>
      <c r="BH130" s="138"/>
    </row>
    <row r="131" spans="1:60" outlineLevel="1" x14ac:dyDescent="0.25">
      <c r="A131" s="139">
        <v>120</v>
      </c>
      <c r="B131" s="139" t="s">
        <v>380</v>
      </c>
      <c r="C131" s="169" t="s">
        <v>381</v>
      </c>
      <c r="D131" s="145" t="s">
        <v>254</v>
      </c>
      <c r="E131" s="151">
        <v>24</v>
      </c>
      <c r="F131" s="153"/>
      <c r="G131" s="153"/>
      <c r="H131" s="153">
        <v>0</v>
      </c>
      <c r="I131" s="153">
        <f t="shared" si="24"/>
        <v>0</v>
      </c>
      <c r="J131" s="153">
        <v>800</v>
      </c>
      <c r="K131" s="153">
        <f t="shared" si="25"/>
        <v>19200</v>
      </c>
      <c r="L131" s="153">
        <v>21</v>
      </c>
      <c r="M131" s="153">
        <f t="shared" si="26"/>
        <v>0</v>
      </c>
      <c r="N131" s="146">
        <v>0</v>
      </c>
      <c r="O131" s="146">
        <f t="shared" si="27"/>
        <v>0</v>
      </c>
      <c r="P131" s="146">
        <v>0</v>
      </c>
      <c r="Q131" s="146">
        <f t="shared" si="28"/>
        <v>0</v>
      </c>
      <c r="R131" s="146"/>
      <c r="S131" s="146"/>
      <c r="T131" s="147">
        <v>0</v>
      </c>
      <c r="U131" s="146">
        <f t="shared" si="29"/>
        <v>0</v>
      </c>
      <c r="V131" s="138"/>
      <c r="W131" s="138"/>
      <c r="X131" s="138"/>
      <c r="Y131" s="138"/>
      <c r="Z131" s="138"/>
      <c r="AA131" s="138"/>
      <c r="AB131" s="138"/>
      <c r="AC131" s="138"/>
      <c r="AD131" s="138"/>
      <c r="AE131" s="138" t="s">
        <v>99</v>
      </c>
      <c r="AF131" s="138"/>
      <c r="AG131" s="138"/>
      <c r="AH131" s="138"/>
      <c r="AI131" s="138"/>
      <c r="AJ131" s="138"/>
      <c r="AK131" s="138"/>
      <c r="AL131" s="138"/>
      <c r="AM131" s="138"/>
      <c r="AN131" s="138"/>
      <c r="AO131" s="138"/>
      <c r="AP131" s="138"/>
      <c r="AQ131" s="138"/>
      <c r="AR131" s="138"/>
      <c r="AS131" s="138"/>
      <c r="AT131" s="138"/>
      <c r="AU131" s="138"/>
      <c r="AV131" s="138"/>
      <c r="AW131" s="138"/>
      <c r="AX131" s="138"/>
      <c r="AY131" s="138"/>
      <c r="AZ131" s="138"/>
      <c r="BA131" s="138"/>
      <c r="BB131" s="138"/>
      <c r="BC131" s="138"/>
      <c r="BD131" s="138"/>
      <c r="BE131" s="138"/>
      <c r="BF131" s="138"/>
      <c r="BG131" s="138"/>
      <c r="BH131" s="138"/>
    </row>
    <row r="132" spans="1:60" outlineLevel="1" x14ac:dyDescent="0.25">
      <c r="A132" s="139">
        <v>121</v>
      </c>
      <c r="B132" s="139" t="s">
        <v>382</v>
      </c>
      <c r="C132" s="169" t="s">
        <v>383</v>
      </c>
      <c r="D132" s="145" t="s">
        <v>384</v>
      </c>
      <c r="E132" s="151">
        <v>10</v>
      </c>
      <c r="F132" s="153"/>
      <c r="G132" s="153"/>
      <c r="H132" s="153">
        <v>120</v>
      </c>
      <c r="I132" s="153">
        <f t="shared" si="24"/>
        <v>1200</v>
      </c>
      <c r="J132" s="153">
        <v>0</v>
      </c>
      <c r="K132" s="153">
        <f t="shared" si="25"/>
        <v>0</v>
      </c>
      <c r="L132" s="153">
        <v>21</v>
      </c>
      <c r="M132" s="153">
        <f t="shared" si="26"/>
        <v>0</v>
      </c>
      <c r="N132" s="146">
        <v>1.8000000000000001E-4</v>
      </c>
      <c r="O132" s="146">
        <f t="shared" si="27"/>
        <v>1.8E-3</v>
      </c>
      <c r="P132" s="146">
        <v>0</v>
      </c>
      <c r="Q132" s="146">
        <f t="shared" si="28"/>
        <v>0</v>
      </c>
      <c r="R132" s="146"/>
      <c r="S132" s="146"/>
      <c r="T132" s="147">
        <v>0</v>
      </c>
      <c r="U132" s="146">
        <f t="shared" si="29"/>
        <v>0</v>
      </c>
      <c r="V132" s="138"/>
      <c r="W132" s="138"/>
      <c r="X132" s="138"/>
      <c r="Y132" s="138"/>
      <c r="Z132" s="138"/>
      <c r="AA132" s="138"/>
      <c r="AB132" s="138"/>
      <c r="AC132" s="138"/>
      <c r="AD132" s="138"/>
      <c r="AE132" s="138" t="s">
        <v>107</v>
      </c>
      <c r="AF132" s="138"/>
      <c r="AG132" s="138"/>
      <c r="AH132" s="138"/>
      <c r="AI132" s="138"/>
      <c r="AJ132" s="138"/>
      <c r="AK132" s="138"/>
      <c r="AL132" s="138"/>
      <c r="AM132" s="138"/>
      <c r="AN132" s="138"/>
      <c r="AO132" s="138"/>
      <c r="AP132" s="138"/>
      <c r="AQ132" s="138"/>
      <c r="AR132" s="138"/>
      <c r="AS132" s="138"/>
      <c r="AT132" s="138"/>
      <c r="AU132" s="138"/>
      <c r="AV132" s="138"/>
      <c r="AW132" s="138"/>
      <c r="AX132" s="138"/>
      <c r="AY132" s="138"/>
      <c r="AZ132" s="138"/>
      <c r="BA132" s="138"/>
      <c r="BB132" s="138"/>
      <c r="BC132" s="138"/>
      <c r="BD132" s="138"/>
      <c r="BE132" s="138"/>
      <c r="BF132" s="138"/>
      <c r="BG132" s="138"/>
      <c r="BH132" s="138"/>
    </row>
    <row r="133" spans="1:60" outlineLevel="1" x14ac:dyDescent="0.25">
      <c r="A133" s="139">
        <v>122</v>
      </c>
      <c r="B133" s="139" t="s">
        <v>224</v>
      </c>
      <c r="C133" s="169" t="s">
        <v>225</v>
      </c>
      <c r="D133" s="145" t="s">
        <v>112</v>
      </c>
      <c r="E133" s="151">
        <v>5</v>
      </c>
      <c r="F133" s="153"/>
      <c r="G133" s="153"/>
      <c r="H133" s="153">
        <v>0</v>
      </c>
      <c r="I133" s="153">
        <f t="shared" si="24"/>
        <v>0</v>
      </c>
      <c r="J133" s="153">
        <v>484.5</v>
      </c>
      <c r="K133" s="153">
        <f t="shared" si="25"/>
        <v>2422.5</v>
      </c>
      <c r="L133" s="153">
        <v>21</v>
      </c>
      <c r="M133" s="153">
        <f t="shared" si="26"/>
        <v>0</v>
      </c>
      <c r="N133" s="146">
        <v>0</v>
      </c>
      <c r="O133" s="146">
        <f t="shared" si="27"/>
        <v>0</v>
      </c>
      <c r="P133" s="146">
        <v>0</v>
      </c>
      <c r="Q133" s="146">
        <f t="shared" si="28"/>
        <v>0</v>
      </c>
      <c r="R133" s="146"/>
      <c r="S133" s="146"/>
      <c r="T133" s="147">
        <v>0.72599999999999998</v>
      </c>
      <c r="U133" s="146">
        <f t="shared" si="29"/>
        <v>3.63</v>
      </c>
      <c r="V133" s="138"/>
      <c r="W133" s="138"/>
      <c r="X133" s="138"/>
      <c r="Y133" s="138"/>
      <c r="Z133" s="138"/>
      <c r="AA133" s="138"/>
      <c r="AB133" s="138"/>
      <c r="AC133" s="138"/>
      <c r="AD133" s="138"/>
      <c r="AE133" s="138" t="s">
        <v>99</v>
      </c>
      <c r="AF133" s="138"/>
      <c r="AG133" s="138"/>
      <c r="AH133" s="138"/>
      <c r="AI133" s="138"/>
      <c r="AJ133" s="138"/>
      <c r="AK133" s="138"/>
      <c r="AL133" s="138"/>
      <c r="AM133" s="138"/>
      <c r="AN133" s="138"/>
      <c r="AO133" s="138"/>
      <c r="AP133" s="138"/>
      <c r="AQ133" s="138"/>
      <c r="AR133" s="138"/>
      <c r="AS133" s="138"/>
      <c r="AT133" s="138"/>
      <c r="AU133" s="138"/>
      <c r="AV133" s="138"/>
      <c r="AW133" s="138"/>
      <c r="AX133" s="138"/>
      <c r="AY133" s="138"/>
      <c r="AZ133" s="138"/>
      <c r="BA133" s="138"/>
      <c r="BB133" s="138"/>
      <c r="BC133" s="138"/>
      <c r="BD133" s="138"/>
      <c r="BE133" s="138"/>
      <c r="BF133" s="138"/>
      <c r="BG133" s="138"/>
      <c r="BH133" s="138"/>
    </row>
    <row r="134" spans="1:60" outlineLevel="1" x14ac:dyDescent="0.25">
      <c r="A134" s="139">
        <v>123</v>
      </c>
      <c r="B134" s="139" t="s">
        <v>226</v>
      </c>
      <c r="C134" s="169" t="s">
        <v>227</v>
      </c>
      <c r="D134" s="145" t="s">
        <v>112</v>
      </c>
      <c r="E134" s="151">
        <v>5</v>
      </c>
      <c r="F134" s="153"/>
      <c r="G134" s="153"/>
      <c r="H134" s="153">
        <v>0</v>
      </c>
      <c r="I134" s="153">
        <f t="shared" si="24"/>
        <v>0</v>
      </c>
      <c r="J134" s="153">
        <v>271.5</v>
      </c>
      <c r="K134" s="153">
        <f t="shared" si="25"/>
        <v>1357.5</v>
      </c>
      <c r="L134" s="153">
        <v>21</v>
      </c>
      <c r="M134" s="153">
        <f t="shared" si="26"/>
        <v>0</v>
      </c>
      <c r="N134" s="146">
        <v>0</v>
      </c>
      <c r="O134" s="146">
        <f t="shared" si="27"/>
        <v>0</v>
      </c>
      <c r="P134" s="146">
        <v>0</v>
      </c>
      <c r="Q134" s="146">
        <f t="shared" si="28"/>
        <v>0</v>
      </c>
      <c r="R134" s="146"/>
      <c r="S134" s="146"/>
      <c r="T134" s="147">
        <v>0.49</v>
      </c>
      <c r="U134" s="146">
        <f t="shared" si="29"/>
        <v>2.4500000000000002</v>
      </c>
      <c r="V134" s="138"/>
      <c r="W134" s="138"/>
      <c r="X134" s="138"/>
      <c r="Y134" s="138"/>
      <c r="Z134" s="138"/>
      <c r="AA134" s="138"/>
      <c r="AB134" s="138"/>
      <c r="AC134" s="138"/>
      <c r="AD134" s="138"/>
      <c r="AE134" s="138" t="s">
        <v>99</v>
      </c>
      <c r="AF134" s="138"/>
      <c r="AG134" s="138"/>
      <c r="AH134" s="138"/>
      <c r="AI134" s="138"/>
      <c r="AJ134" s="138"/>
      <c r="AK134" s="138"/>
      <c r="AL134" s="138"/>
      <c r="AM134" s="138"/>
      <c r="AN134" s="138"/>
      <c r="AO134" s="138"/>
      <c r="AP134" s="138"/>
      <c r="AQ134" s="138"/>
      <c r="AR134" s="138"/>
      <c r="AS134" s="138"/>
      <c r="AT134" s="138"/>
      <c r="AU134" s="138"/>
      <c r="AV134" s="138"/>
      <c r="AW134" s="138"/>
      <c r="AX134" s="138"/>
      <c r="AY134" s="138"/>
      <c r="AZ134" s="138"/>
      <c r="BA134" s="138"/>
      <c r="BB134" s="138"/>
      <c r="BC134" s="138"/>
      <c r="BD134" s="138"/>
      <c r="BE134" s="138"/>
      <c r="BF134" s="138"/>
      <c r="BG134" s="138"/>
      <c r="BH134" s="138"/>
    </row>
    <row r="135" spans="1:60" outlineLevel="1" x14ac:dyDescent="0.25">
      <c r="A135" s="139">
        <v>124</v>
      </c>
      <c r="B135" s="139" t="s">
        <v>228</v>
      </c>
      <c r="C135" s="169" t="s">
        <v>229</v>
      </c>
      <c r="D135" s="145" t="s">
        <v>112</v>
      </c>
      <c r="E135" s="151">
        <v>5</v>
      </c>
      <c r="F135" s="153"/>
      <c r="G135" s="153"/>
      <c r="H135" s="153">
        <v>0</v>
      </c>
      <c r="I135" s="153">
        <f t="shared" si="24"/>
        <v>0</v>
      </c>
      <c r="J135" s="153">
        <v>25</v>
      </c>
      <c r="K135" s="153">
        <f t="shared" si="25"/>
        <v>125</v>
      </c>
      <c r="L135" s="153">
        <v>21</v>
      </c>
      <c r="M135" s="153">
        <f t="shared" si="26"/>
        <v>0</v>
      </c>
      <c r="N135" s="146">
        <v>0</v>
      </c>
      <c r="O135" s="146">
        <f t="shared" si="27"/>
        <v>0</v>
      </c>
      <c r="P135" s="146">
        <v>0</v>
      </c>
      <c r="Q135" s="146">
        <f t="shared" si="28"/>
        <v>0</v>
      </c>
      <c r="R135" s="146"/>
      <c r="S135" s="146"/>
      <c r="T135" s="147">
        <v>0</v>
      </c>
      <c r="U135" s="146">
        <f t="shared" si="29"/>
        <v>0</v>
      </c>
      <c r="V135" s="138"/>
      <c r="W135" s="138"/>
      <c r="X135" s="138"/>
      <c r="Y135" s="138"/>
      <c r="Z135" s="138"/>
      <c r="AA135" s="138"/>
      <c r="AB135" s="138"/>
      <c r="AC135" s="138"/>
      <c r="AD135" s="138"/>
      <c r="AE135" s="138" t="s">
        <v>99</v>
      </c>
      <c r="AF135" s="138"/>
      <c r="AG135" s="138"/>
      <c r="AH135" s="138"/>
      <c r="AI135" s="138"/>
      <c r="AJ135" s="138"/>
      <c r="AK135" s="138"/>
      <c r="AL135" s="138"/>
      <c r="AM135" s="138"/>
      <c r="AN135" s="138"/>
      <c r="AO135" s="138"/>
      <c r="AP135" s="138"/>
      <c r="AQ135" s="138"/>
      <c r="AR135" s="138"/>
      <c r="AS135" s="138"/>
      <c r="AT135" s="138"/>
      <c r="AU135" s="138"/>
      <c r="AV135" s="138"/>
      <c r="AW135" s="138"/>
      <c r="AX135" s="138"/>
      <c r="AY135" s="138"/>
      <c r="AZ135" s="138"/>
      <c r="BA135" s="138"/>
      <c r="BB135" s="138"/>
      <c r="BC135" s="138"/>
      <c r="BD135" s="138"/>
      <c r="BE135" s="138"/>
      <c r="BF135" s="138"/>
      <c r="BG135" s="138"/>
      <c r="BH135" s="138"/>
    </row>
    <row r="136" spans="1:60" outlineLevel="1" x14ac:dyDescent="0.25">
      <c r="A136" s="139">
        <v>125</v>
      </c>
      <c r="B136" s="139" t="s">
        <v>230</v>
      </c>
      <c r="C136" s="169" t="s">
        <v>231</v>
      </c>
      <c r="D136" s="145" t="s">
        <v>112</v>
      </c>
      <c r="E136" s="151">
        <v>5</v>
      </c>
      <c r="F136" s="153"/>
      <c r="G136" s="153"/>
      <c r="H136" s="153">
        <v>0</v>
      </c>
      <c r="I136" s="153">
        <f t="shared" si="24"/>
        <v>0</v>
      </c>
      <c r="J136" s="153">
        <v>383.5</v>
      </c>
      <c r="K136" s="153">
        <f t="shared" si="25"/>
        <v>1917.5</v>
      </c>
      <c r="L136" s="153">
        <v>21</v>
      </c>
      <c r="M136" s="153">
        <f t="shared" si="26"/>
        <v>0</v>
      </c>
      <c r="N136" s="146">
        <v>0</v>
      </c>
      <c r="O136" s="146">
        <f t="shared" si="27"/>
        <v>0</v>
      </c>
      <c r="P136" s="146">
        <v>0</v>
      </c>
      <c r="Q136" s="146">
        <f t="shared" si="28"/>
        <v>0</v>
      </c>
      <c r="R136" s="146"/>
      <c r="S136" s="146"/>
      <c r="T136" s="147">
        <v>0.94199999999999995</v>
      </c>
      <c r="U136" s="146">
        <f t="shared" si="29"/>
        <v>4.71</v>
      </c>
      <c r="V136" s="138"/>
      <c r="W136" s="138"/>
      <c r="X136" s="138"/>
      <c r="Y136" s="138"/>
      <c r="Z136" s="138"/>
      <c r="AA136" s="138"/>
      <c r="AB136" s="138"/>
      <c r="AC136" s="138"/>
      <c r="AD136" s="138"/>
      <c r="AE136" s="138" t="s">
        <v>99</v>
      </c>
      <c r="AF136" s="138"/>
      <c r="AG136" s="138"/>
      <c r="AH136" s="138"/>
      <c r="AI136" s="138"/>
      <c r="AJ136" s="138"/>
      <c r="AK136" s="138"/>
      <c r="AL136" s="138"/>
      <c r="AM136" s="138"/>
      <c r="AN136" s="138"/>
      <c r="AO136" s="138"/>
      <c r="AP136" s="138"/>
      <c r="AQ136" s="138"/>
      <c r="AR136" s="138"/>
      <c r="AS136" s="138"/>
      <c r="AT136" s="138"/>
      <c r="AU136" s="138"/>
      <c r="AV136" s="138"/>
      <c r="AW136" s="138"/>
      <c r="AX136" s="138"/>
      <c r="AY136" s="138"/>
      <c r="AZ136" s="138"/>
      <c r="BA136" s="138"/>
      <c r="BB136" s="138"/>
      <c r="BC136" s="138"/>
      <c r="BD136" s="138"/>
      <c r="BE136" s="138"/>
      <c r="BF136" s="138"/>
      <c r="BG136" s="138"/>
      <c r="BH136" s="138"/>
    </row>
    <row r="137" spans="1:60" outlineLevel="1" x14ac:dyDescent="0.25">
      <c r="A137" s="139">
        <v>126</v>
      </c>
      <c r="B137" s="139" t="s">
        <v>232</v>
      </c>
      <c r="C137" s="169" t="s">
        <v>233</v>
      </c>
      <c r="D137" s="145" t="s">
        <v>112</v>
      </c>
      <c r="E137" s="151">
        <v>5</v>
      </c>
      <c r="F137" s="153"/>
      <c r="G137" s="153"/>
      <c r="H137" s="153">
        <v>0</v>
      </c>
      <c r="I137" s="153">
        <f t="shared" si="24"/>
        <v>0</v>
      </c>
      <c r="J137" s="153">
        <v>42.7</v>
      </c>
      <c r="K137" s="153">
        <f t="shared" si="25"/>
        <v>213.5</v>
      </c>
      <c r="L137" s="153">
        <v>21</v>
      </c>
      <c r="M137" s="153">
        <f t="shared" si="26"/>
        <v>0</v>
      </c>
      <c r="N137" s="146">
        <v>0</v>
      </c>
      <c r="O137" s="146">
        <f t="shared" si="27"/>
        <v>0</v>
      </c>
      <c r="P137" s="146">
        <v>0</v>
      </c>
      <c r="Q137" s="146">
        <f t="shared" si="28"/>
        <v>0</v>
      </c>
      <c r="R137" s="146"/>
      <c r="S137" s="146"/>
      <c r="T137" s="147">
        <v>0.105</v>
      </c>
      <c r="U137" s="146">
        <f t="shared" si="29"/>
        <v>0.53</v>
      </c>
      <c r="V137" s="138"/>
      <c r="W137" s="138"/>
      <c r="X137" s="138"/>
      <c r="Y137" s="138"/>
      <c r="Z137" s="138"/>
      <c r="AA137" s="138"/>
      <c r="AB137" s="138"/>
      <c r="AC137" s="138"/>
      <c r="AD137" s="138"/>
      <c r="AE137" s="138" t="s">
        <v>99</v>
      </c>
      <c r="AF137" s="138"/>
      <c r="AG137" s="138"/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  <c r="AT137" s="138"/>
      <c r="AU137" s="138"/>
      <c r="AV137" s="138"/>
      <c r="AW137" s="138"/>
      <c r="AX137" s="138"/>
      <c r="AY137" s="138"/>
      <c r="AZ137" s="138"/>
      <c r="BA137" s="138"/>
      <c r="BB137" s="138"/>
      <c r="BC137" s="138"/>
      <c r="BD137" s="138"/>
      <c r="BE137" s="138"/>
      <c r="BF137" s="138"/>
      <c r="BG137" s="138"/>
      <c r="BH137" s="138"/>
    </row>
    <row r="138" spans="1:60" outlineLevel="1" x14ac:dyDescent="0.25">
      <c r="A138" s="139">
        <v>127</v>
      </c>
      <c r="B138" s="139" t="s">
        <v>234</v>
      </c>
      <c r="C138" s="169" t="s">
        <v>235</v>
      </c>
      <c r="D138" s="145" t="s">
        <v>112</v>
      </c>
      <c r="E138" s="151">
        <v>5</v>
      </c>
      <c r="F138" s="153"/>
      <c r="G138" s="153"/>
      <c r="H138" s="153">
        <v>0</v>
      </c>
      <c r="I138" s="153">
        <f t="shared" si="24"/>
        <v>0</v>
      </c>
      <c r="J138" s="153">
        <v>1725</v>
      </c>
      <c r="K138" s="153">
        <f t="shared" si="25"/>
        <v>8625</v>
      </c>
      <c r="L138" s="153">
        <v>21</v>
      </c>
      <c r="M138" s="153">
        <f t="shared" si="26"/>
        <v>0</v>
      </c>
      <c r="N138" s="146">
        <v>0</v>
      </c>
      <c r="O138" s="146">
        <f t="shared" si="27"/>
        <v>0</v>
      </c>
      <c r="P138" s="146">
        <v>0</v>
      </c>
      <c r="Q138" s="146">
        <f t="shared" si="28"/>
        <v>0</v>
      </c>
      <c r="R138" s="146"/>
      <c r="S138" s="146"/>
      <c r="T138" s="147">
        <v>0</v>
      </c>
      <c r="U138" s="146">
        <f t="shared" si="29"/>
        <v>0</v>
      </c>
      <c r="V138" s="138"/>
      <c r="W138" s="138"/>
      <c r="X138" s="138"/>
      <c r="Y138" s="138"/>
      <c r="Z138" s="138"/>
      <c r="AA138" s="138"/>
      <c r="AB138" s="138"/>
      <c r="AC138" s="138"/>
      <c r="AD138" s="138"/>
      <c r="AE138" s="138" t="s">
        <v>99</v>
      </c>
      <c r="AF138" s="138"/>
      <c r="AG138" s="138"/>
      <c r="AH138" s="138"/>
      <c r="AI138" s="138"/>
      <c r="AJ138" s="138"/>
      <c r="AK138" s="138"/>
      <c r="AL138" s="138"/>
      <c r="AM138" s="138"/>
      <c r="AN138" s="138"/>
      <c r="AO138" s="138"/>
      <c r="AP138" s="138"/>
      <c r="AQ138" s="138"/>
      <c r="AR138" s="138"/>
      <c r="AS138" s="138"/>
      <c r="AT138" s="138"/>
      <c r="AU138" s="138"/>
      <c r="AV138" s="138"/>
      <c r="AW138" s="138"/>
      <c r="AX138" s="138"/>
      <c r="AY138" s="138"/>
      <c r="AZ138" s="138"/>
      <c r="BA138" s="138"/>
      <c r="BB138" s="138"/>
      <c r="BC138" s="138"/>
      <c r="BD138" s="138"/>
      <c r="BE138" s="138"/>
      <c r="BF138" s="138"/>
      <c r="BG138" s="138"/>
      <c r="BH138" s="138"/>
    </row>
    <row r="139" spans="1:60" x14ac:dyDescent="0.25">
      <c r="A139" s="140" t="s">
        <v>94</v>
      </c>
      <c r="B139" s="140" t="s">
        <v>65</v>
      </c>
      <c r="C139" s="170" t="s">
        <v>66</v>
      </c>
      <c r="D139" s="148"/>
      <c r="E139" s="152"/>
      <c r="F139" s="154"/>
      <c r="G139" s="154"/>
      <c r="H139" s="154"/>
      <c r="I139" s="154">
        <f>SUM(I140:I191)</f>
        <v>174187.86000000004</v>
      </c>
      <c r="J139" s="154"/>
      <c r="K139" s="154">
        <f>SUM(K140:K191)</f>
        <v>141635.57999999999</v>
      </c>
      <c r="L139" s="154"/>
      <c r="M139" s="154">
        <f>SUM(M140:M191)</f>
        <v>0</v>
      </c>
      <c r="N139" s="149"/>
      <c r="O139" s="149">
        <f>SUM(O140:O191)</f>
        <v>1.2269499999999998</v>
      </c>
      <c r="P139" s="149"/>
      <c r="Q139" s="149">
        <f>SUM(Q140:Q191)</f>
        <v>1.1285400000000001</v>
      </c>
      <c r="R139" s="149"/>
      <c r="S139" s="149"/>
      <c r="T139" s="150"/>
      <c r="U139" s="149">
        <f>SUM(U140:U191)</f>
        <v>95.939999999999984</v>
      </c>
      <c r="AE139" t="s">
        <v>95</v>
      </c>
    </row>
    <row r="140" spans="1:60" outlineLevel="1" x14ac:dyDescent="0.25">
      <c r="A140" s="139">
        <v>128</v>
      </c>
      <c r="B140" s="139" t="s">
        <v>473</v>
      </c>
      <c r="C140" s="169" t="s">
        <v>474</v>
      </c>
      <c r="D140" s="145" t="s">
        <v>102</v>
      </c>
      <c r="E140" s="151">
        <v>1</v>
      </c>
      <c r="F140" s="153"/>
      <c r="G140" s="153"/>
      <c r="H140" s="153">
        <v>4520</v>
      </c>
      <c r="I140" s="153">
        <f t="shared" ref="I140:I191" si="30">ROUND(E140*H140,2)</f>
        <v>4520</v>
      </c>
      <c r="J140" s="153">
        <v>449.8100000000004</v>
      </c>
      <c r="K140" s="153">
        <f t="shared" ref="K140:K191" si="31">ROUND(E140*J140,2)</f>
        <v>449.81</v>
      </c>
      <c r="L140" s="153">
        <v>21</v>
      </c>
      <c r="M140" s="153">
        <f t="shared" ref="M140:M191" si="32">G140*(1+L140/100)</f>
        <v>0</v>
      </c>
      <c r="N140" s="146">
        <v>2.7289999999999998E-2</v>
      </c>
      <c r="O140" s="146">
        <f t="shared" ref="O140:O191" si="33">ROUND(E140*N140,5)</f>
        <v>2.7289999999999998E-2</v>
      </c>
      <c r="P140" s="146">
        <v>0</v>
      </c>
      <c r="Q140" s="146">
        <f t="shared" ref="Q140:Q191" si="34">ROUND(E140*P140,5)</f>
        <v>0</v>
      </c>
      <c r="R140" s="146"/>
      <c r="S140" s="146"/>
      <c r="T140" s="147">
        <v>0.94499999999999995</v>
      </c>
      <c r="U140" s="146">
        <f t="shared" ref="U140:U191" si="35">ROUND(E140*T140,2)</f>
        <v>0.95</v>
      </c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8" t="s">
        <v>99</v>
      </c>
      <c r="AF140" s="138"/>
      <c r="AG140" s="138"/>
      <c r="AH140" s="138"/>
      <c r="AI140" s="138"/>
      <c r="AJ140" s="138"/>
      <c r="AK140" s="138"/>
      <c r="AL140" s="138"/>
      <c r="AM140" s="138"/>
      <c r="AN140" s="138"/>
      <c r="AO140" s="138"/>
      <c r="AP140" s="138"/>
      <c r="AQ140" s="138"/>
      <c r="AR140" s="138"/>
      <c r="AS140" s="138"/>
      <c r="AT140" s="138"/>
      <c r="AU140" s="138"/>
      <c r="AV140" s="138"/>
      <c r="AW140" s="138"/>
      <c r="AX140" s="138"/>
      <c r="AY140" s="138"/>
      <c r="AZ140" s="138"/>
      <c r="BA140" s="138"/>
      <c r="BB140" s="138"/>
      <c r="BC140" s="138"/>
      <c r="BD140" s="138"/>
      <c r="BE140" s="138"/>
      <c r="BF140" s="138"/>
      <c r="BG140" s="138"/>
      <c r="BH140" s="138"/>
    </row>
    <row r="141" spans="1:60" outlineLevel="1" x14ac:dyDescent="0.25">
      <c r="A141" s="139">
        <v>129</v>
      </c>
      <c r="B141" s="139" t="s">
        <v>556</v>
      </c>
      <c r="C141" s="169" t="s">
        <v>590</v>
      </c>
      <c r="D141" s="145" t="s">
        <v>102</v>
      </c>
      <c r="E141" s="151">
        <v>1</v>
      </c>
      <c r="F141" s="153"/>
      <c r="G141" s="153"/>
      <c r="H141" s="153">
        <v>6007.63</v>
      </c>
      <c r="I141" s="153">
        <f t="shared" si="30"/>
        <v>6007.63</v>
      </c>
      <c r="J141" s="153">
        <v>482.36999999999989</v>
      </c>
      <c r="K141" s="153">
        <f t="shared" si="31"/>
        <v>482.37</v>
      </c>
      <c r="L141" s="153">
        <v>21</v>
      </c>
      <c r="M141" s="153">
        <f t="shared" si="32"/>
        <v>0</v>
      </c>
      <c r="N141" s="146">
        <v>4.2459999999999998E-2</v>
      </c>
      <c r="O141" s="146">
        <f t="shared" si="33"/>
        <v>4.2459999999999998E-2</v>
      </c>
      <c r="P141" s="146">
        <v>0</v>
      </c>
      <c r="Q141" s="146">
        <f t="shared" si="34"/>
        <v>0</v>
      </c>
      <c r="R141" s="146"/>
      <c r="S141" s="146"/>
      <c r="T141" s="147">
        <v>1.008</v>
      </c>
      <c r="U141" s="146">
        <f t="shared" si="35"/>
        <v>1.01</v>
      </c>
      <c r="V141" s="138"/>
      <c r="W141" s="138"/>
      <c r="X141" s="138"/>
      <c r="Y141" s="138"/>
      <c r="Z141" s="138"/>
      <c r="AA141" s="138"/>
      <c r="AB141" s="138"/>
      <c r="AC141" s="138"/>
      <c r="AD141" s="138"/>
      <c r="AE141" s="138" t="s">
        <v>99</v>
      </c>
      <c r="AF141" s="138"/>
      <c r="AG141" s="138"/>
      <c r="AH141" s="138"/>
      <c r="AI141" s="138"/>
      <c r="AJ141" s="138"/>
      <c r="AK141" s="138"/>
      <c r="AL141" s="138"/>
      <c r="AM141" s="138"/>
      <c r="AN141" s="138"/>
      <c r="AO141" s="138"/>
      <c r="AP141" s="138"/>
      <c r="AQ141" s="138"/>
      <c r="AR141" s="138"/>
      <c r="AS141" s="138"/>
      <c r="AT141" s="138"/>
      <c r="AU141" s="138"/>
      <c r="AV141" s="138"/>
      <c r="AW141" s="138"/>
      <c r="AX141" s="138"/>
      <c r="AY141" s="138"/>
      <c r="AZ141" s="138"/>
      <c r="BA141" s="138"/>
      <c r="BB141" s="138"/>
      <c r="BC141" s="138"/>
      <c r="BD141" s="138"/>
      <c r="BE141" s="138"/>
      <c r="BF141" s="138"/>
      <c r="BG141" s="138"/>
      <c r="BH141" s="138"/>
    </row>
    <row r="142" spans="1:60" outlineLevel="1" x14ac:dyDescent="0.25">
      <c r="A142" s="139">
        <v>130</v>
      </c>
      <c r="B142" s="139" t="s">
        <v>591</v>
      </c>
      <c r="C142" s="169" t="s">
        <v>592</v>
      </c>
      <c r="D142" s="145" t="s">
        <v>102</v>
      </c>
      <c r="E142" s="151">
        <v>1</v>
      </c>
      <c r="F142" s="153"/>
      <c r="G142" s="153"/>
      <c r="H142" s="153">
        <v>6631.12</v>
      </c>
      <c r="I142" s="153">
        <f t="shared" si="30"/>
        <v>6631.12</v>
      </c>
      <c r="J142" s="153">
        <v>543.88000000000011</v>
      </c>
      <c r="K142" s="153">
        <f t="shared" si="31"/>
        <v>543.88</v>
      </c>
      <c r="L142" s="153">
        <v>21</v>
      </c>
      <c r="M142" s="153">
        <f t="shared" si="32"/>
        <v>0</v>
      </c>
      <c r="N142" s="146">
        <v>4.8520000000000001E-2</v>
      </c>
      <c r="O142" s="146">
        <f t="shared" si="33"/>
        <v>4.8520000000000001E-2</v>
      </c>
      <c r="P142" s="146">
        <v>0</v>
      </c>
      <c r="Q142" s="146">
        <f t="shared" si="34"/>
        <v>0</v>
      </c>
      <c r="R142" s="146"/>
      <c r="S142" s="146"/>
      <c r="T142" s="147">
        <v>1.127</v>
      </c>
      <c r="U142" s="146">
        <f t="shared" si="35"/>
        <v>1.1299999999999999</v>
      </c>
      <c r="V142" s="138"/>
      <c r="W142" s="138"/>
      <c r="X142" s="138"/>
      <c r="Y142" s="138"/>
      <c r="Z142" s="138"/>
      <c r="AA142" s="138"/>
      <c r="AB142" s="138"/>
      <c r="AC142" s="138"/>
      <c r="AD142" s="138"/>
      <c r="AE142" s="138" t="s">
        <v>99</v>
      </c>
      <c r="AF142" s="138"/>
      <c r="AG142" s="138"/>
      <c r="AH142" s="138"/>
      <c r="AI142" s="138"/>
      <c r="AJ142" s="138"/>
      <c r="AK142" s="138"/>
      <c r="AL142" s="138"/>
      <c r="AM142" s="138"/>
      <c r="AN142" s="138"/>
      <c r="AO142" s="138"/>
      <c r="AP142" s="138"/>
      <c r="AQ142" s="138"/>
      <c r="AR142" s="138"/>
      <c r="AS142" s="138"/>
      <c r="AT142" s="138"/>
      <c r="AU142" s="138"/>
      <c r="AV142" s="138"/>
      <c r="AW142" s="138"/>
      <c r="AX142" s="138"/>
      <c r="AY142" s="138"/>
      <c r="AZ142" s="138"/>
      <c r="BA142" s="138"/>
      <c r="BB142" s="138"/>
      <c r="BC142" s="138"/>
      <c r="BD142" s="138"/>
      <c r="BE142" s="138"/>
      <c r="BF142" s="138"/>
      <c r="BG142" s="138"/>
      <c r="BH142" s="138"/>
    </row>
    <row r="143" spans="1:60" outlineLevel="1" x14ac:dyDescent="0.25">
      <c r="A143" s="139">
        <v>131</v>
      </c>
      <c r="B143" s="139" t="s">
        <v>593</v>
      </c>
      <c r="C143" s="169" t="s">
        <v>594</v>
      </c>
      <c r="D143" s="145" t="s">
        <v>102</v>
      </c>
      <c r="E143" s="151">
        <v>3</v>
      </c>
      <c r="F143" s="153"/>
      <c r="G143" s="153"/>
      <c r="H143" s="153">
        <v>7287.06</v>
      </c>
      <c r="I143" s="153">
        <f t="shared" si="30"/>
        <v>21861.18</v>
      </c>
      <c r="J143" s="153">
        <v>572.9399999999996</v>
      </c>
      <c r="K143" s="153">
        <f t="shared" si="31"/>
        <v>1718.82</v>
      </c>
      <c r="L143" s="153">
        <v>21</v>
      </c>
      <c r="M143" s="153">
        <f t="shared" si="32"/>
        <v>0</v>
      </c>
      <c r="N143" s="146">
        <v>5.459E-2</v>
      </c>
      <c r="O143" s="146">
        <f t="shared" si="33"/>
        <v>0.16377</v>
      </c>
      <c r="P143" s="146">
        <v>0</v>
      </c>
      <c r="Q143" s="146">
        <f t="shared" si="34"/>
        <v>0</v>
      </c>
      <c r="R143" s="146"/>
      <c r="S143" s="146"/>
      <c r="T143" s="147">
        <v>1.1835</v>
      </c>
      <c r="U143" s="146">
        <f t="shared" si="35"/>
        <v>3.55</v>
      </c>
      <c r="V143" s="138"/>
      <c r="W143" s="138"/>
      <c r="X143" s="138"/>
      <c r="Y143" s="138"/>
      <c r="Z143" s="138"/>
      <c r="AA143" s="138"/>
      <c r="AB143" s="138"/>
      <c r="AC143" s="138"/>
      <c r="AD143" s="138"/>
      <c r="AE143" s="138" t="s">
        <v>99</v>
      </c>
      <c r="AF143" s="138"/>
      <c r="AG143" s="138"/>
      <c r="AH143" s="138"/>
      <c r="AI143" s="138"/>
      <c r="AJ143" s="138"/>
      <c r="AK143" s="138"/>
      <c r="AL143" s="138"/>
      <c r="AM143" s="138"/>
      <c r="AN143" s="138"/>
      <c r="AO143" s="138"/>
      <c r="AP143" s="138"/>
      <c r="AQ143" s="138"/>
      <c r="AR143" s="138"/>
      <c r="AS143" s="138"/>
      <c r="AT143" s="138"/>
      <c r="AU143" s="138"/>
      <c r="AV143" s="138"/>
      <c r="AW143" s="138"/>
      <c r="AX143" s="138"/>
      <c r="AY143" s="138"/>
      <c r="AZ143" s="138"/>
      <c r="BA143" s="138"/>
      <c r="BB143" s="138"/>
      <c r="BC143" s="138"/>
      <c r="BD143" s="138"/>
      <c r="BE143" s="138"/>
      <c r="BF143" s="138"/>
      <c r="BG143" s="138"/>
      <c r="BH143" s="138"/>
    </row>
    <row r="144" spans="1:60" outlineLevel="1" x14ac:dyDescent="0.25">
      <c r="A144" s="139">
        <v>132</v>
      </c>
      <c r="B144" s="139" t="s">
        <v>595</v>
      </c>
      <c r="C144" s="169" t="s">
        <v>596</v>
      </c>
      <c r="D144" s="145" t="s">
        <v>102</v>
      </c>
      <c r="E144" s="151">
        <v>2</v>
      </c>
      <c r="F144" s="153"/>
      <c r="G144" s="153"/>
      <c r="H144" s="153">
        <v>8530.2800000000007</v>
      </c>
      <c r="I144" s="153">
        <f t="shared" si="30"/>
        <v>17060.560000000001</v>
      </c>
      <c r="J144" s="153">
        <v>569.71999999999935</v>
      </c>
      <c r="K144" s="153">
        <f t="shared" si="31"/>
        <v>1139.44</v>
      </c>
      <c r="L144" s="153">
        <v>21</v>
      </c>
      <c r="M144" s="153">
        <f t="shared" si="32"/>
        <v>0</v>
      </c>
      <c r="N144" s="146">
        <v>6.6119999999999998E-2</v>
      </c>
      <c r="O144" s="146">
        <f t="shared" si="33"/>
        <v>0.13224</v>
      </c>
      <c r="P144" s="146">
        <v>0</v>
      </c>
      <c r="Q144" s="146">
        <f t="shared" si="34"/>
        <v>0</v>
      </c>
      <c r="R144" s="146"/>
      <c r="S144" s="146"/>
      <c r="T144" s="147">
        <v>1.177</v>
      </c>
      <c r="U144" s="146">
        <f t="shared" si="35"/>
        <v>2.35</v>
      </c>
      <c r="V144" s="138"/>
      <c r="W144" s="138"/>
      <c r="X144" s="138"/>
      <c r="Y144" s="138"/>
      <c r="Z144" s="138"/>
      <c r="AA144" s="138"/>
      <c r="AB144" s="138"/>
      <c r="AC144" s="138"/>
      <c r="AD144" s="138"/>
      <c r="AE144" s="138" t="s">
        <v>99</v>
      </c>
      <c r="AF144" s="138"/>
      <c r="AG144" s="138"/>
      <c r="AH144" s="138"/>
      <c r="AI144" s="138"/>
      <c r="AJ144" s="138"/>
      <c r="AK144" s="138"/>
      <c r="AL144" s="138"/>
      <c r="AM144" s="138"/>
      <c r="AN144" s="138"/>
      <c r="AO144" s="138"/>
      <c r="AP144" s="138"/>
      <c r="AQ144" s="138"/>
      <c r="AR144" s="138"/>
      <c r="AS144" s="138"/>
      <c r="AT144" s="138"/>
      <c r="AU144" s="138"/>
      <c r="AV144" s="138"/>
      <c r="AW144" s="138"/>
      <c r="AX144" s="138"/>
      <c r="AY144" s="138"/>
      <c r="AZ144" s="138"/>
      <c r="BA144" s="138"/>
      <c r="BB144" s="138"/>
      <c r="BC144" s="138"/>
      <c r="BD144" s="138"/>
      <c r="BE144" s="138"/>
      <c r="BF144" s="138"/>
      <c r="BG144" s="138"/>
      <c r="BH144" s="138"/>
    </row>
    <row r="145" spans="1:60" outlineLevel="1" x14ac:dyDescent="0.25">
      <c r="A145" s="139">
        <v>133</v>
      </c>
      <c r="B145" s="139" t="s">
        <v>597</v>
      </c>
      <c r="C145" s="169" t="s">
        <v>598</v>
      </c>
      <c r="D145" s="145" t="s">
        <v>102</v>
      </c>
      <c r="E145" s="151">
        <v>1</v>
      </c>
      <c r="F145" s="153"/>
      <c r="G145" s="153"/>
      <c r="H145" s="153">
        <v>10820.08</v>
      </c>
      <c r="I145" s="153">
        <f t="shared" si="30"/>
        <v>10820.08</v>
      </c>
      <c r="J145" s="153">
        <v>529.92000000000007</v>
      </c>
      <c r="K145" s="153">
        <f t="shared" si="31"/>
        <v>529.91999999999996</v>
      </c>
      <c r="L145" s="153">
        <v>21</v>
      </c>
      <c r="M145" s="153">
        <f t="shared" si="32"/>
        <v>0</v>
      </c>
      <c r="N145" s="146">
        <v>8.4500000000000006E-2</v>
      </c>
      <c r="O145" s="146">
        <f t="shared" si="33"/>
        <v>8.4500000000000006E-2</v>
      </c>
      <c r="P145" s="146">
        <v>0</v>
      </c>
      <c r="Q145" s="146">
        <f t="shared" si="34"/>
        <v>0</v>
      </c>
      <c r="R145" s="146"/>
      <c r="S145" s="146"/>
      <c r="T145" s="147">
        <v>1.1000000000000001</v>
      </c>
      <c r="U145" s="146">
        <f t="shared" si="35"/>
        <v>1.1000000000000001</v>
      </c>
      <c r="V145" s="138"/>
      <c r="W145" s="138"/>
      <c r="X145" s="138"/>
      <c r="Y145" s="138"/>
      <c r="Z145" s="138"/>
      <c r="AA145" s="138"/>
      <c r="AB145" s="138"/>
      <c r="AC145" s="138"/>
      <c r="AD145" s="138"/>
      <c r="AE145" s="138" t="s">
        <v>99</v>
      </c>
      <c r="AF145" s="138"/>
      <c r="AG145" s="138"/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  <c r="AT145" s="138"/>
      <c r="AU145" s="138"/>
      <c r="AV145" s="138"/>
      <c r="AW145" s="138"/>
      <c r="AX145" s="138"/>
      <c r="AY145" s="138"/>
      <c r="AZ145" s="138"/>
      <c r="BA145" s="138"/>
      <c r="BB145" s="138"/>
      <c r="BC145" s="138"/>
      <c r="BD145" s="138"/>
      <c r="BE145" s="138"/>
      <c r="BF145" s="138"/>
      <c r="BG145" s="138"/>
      <c r="BH145" s="138"/>
    </row>
    <row r="146" spans="1:60" outlineLevel="1" x14ac:dyDescent="0.25">
      <c r="A146" s="139">
        <v>134</v>
      </c>
      <c r="B146" s="139" t="s">
        <v>599</v>
      </c>
      <c r="C146" s="169" t="s">
        <v>600</v>
      </c>
      <c r="D146" s="145" t="s">
        <v>102</v>
      </c>
      <c r="E146" s="151">
        <v>2</v>
      </c>
      <c r="F146" s="153"/>
      <c r="G146" s="153"/>
      <c r="H146" s="153">
        <v>12237.22</v>
      </c>
      <c r="I146" s="153">
        <f t="shared" si="30"/>
        <v>24474.44</v>
      </c>
      <c r="J146" s="153">
        <v>602.78000000000065</v>
      </c>
      <c r="K146" s="153">
        <f t="shared" si="31"/>
        <v>1205.56</v>
      </c>
      <c r="L146" s="153">
        <v>21</v>
      </c>
      <c r="M146" s="153">
        <f t="shared" si="32"/>
        <v>0</v>
      </c>
      <c r="N146" s="146">
        <v>0.1014</v>
      </c>
      <c r="O146" s="146">
        <f t="shared" si="33"/>
        <v>0.20280000000000001</v>
      </c>
      <c r="P146" s="146">
        <v>0</v>
      </c>
      <c r="Q146" s="146">
        <f t="shared" si="34"/>
        <v>0</v>
      </c>
      <c r="R146" s="146"/>
      <c r="S146" s="146"/>
      <c r="T146" s="147">
        <v>1.2410000000000001</v>
      </c>
      <c r="U146" s="146">
        <f t="shared" si="35"/>
        <v>2.48</v>
      </c>
      <c r="V146" s="138"/>
      <c r="W146" s="138"/>
      <c r="X146" s="138"/>
      <c r="Y146" s="138"/>
      <c r="Z146" s="138"/>
      <c r="AA146" s="138"/>
      <c r="AB146" s="138"/>
      <c r="AC146" s="138"/>
      <c r="AD146" s="138"/>
      <c r="AE146" s="138" t="s">
        <v>99</v>
      </c>
      <c r="AF146" s="138"/>
      <c r="AG146" s="138"/>
      <c r="AH146" s="138"/>
      <c r="AI146" s="138"/>
      <c r="AJ146" s="138"/>
      <c r="AK146" s="138"/>
      <c r="AL146" s="138"/>
      <c r="AM146" s="138"/>
      <c r="AN146" s="138"/>
      <c r="AO146" s="138"/>
      <c r="AP146" s="138"/>
      <c r="AQ146" s="138"/>
      <c r="AR146" s="138"/>
      <c r="AS146" s="138"/>
      <c r="AT146" s="138"/>
      <c r="AU146" s="138"/>
      <c r="AV146" s="138"/>
      <c r="AW146" s="138"/>
      <c r="AX146" s="138"/>
      <c r="AY146" s="138"/>
      <c r="AZ146" s="138"/>
      <c r="BA146" s="138"/>
      <c r="BB146" s="138"/>
      <c r="BC146" s="138"/>
      <c r="BD146" s="138"/>
      <c r="BE146" s="138"/>
      <c r="BF146" s="138"/>
      <c r="BG146" s="138"/>
      <c r="BH146" s="138"/>
    </row>
    <row r="147" spans="1:60" ht="20.399999999999999" outlineLevel="1" x14ac:dyDescent="0.25">
      <c r="A147" s="139">
        <v>135</v>
      </c>
      <c r="B147" s="139" t="s">
        <v>601</v>
      </c>
      <c r="C147" s="169" t="s">
        <v>602</v>
      </c>
      <c r="D147" s="145" t="s">
        <v>102</v>
      </c>
      <c r="E147" s="151">
        <v>2</v>
      </c>
      <c r="F147" s="153"/>
      <c r="G147" s="153"/>
      <c r="H147" s="153">
        <v>8846.52</v>
      </c>
      <c r="I147" s="153">
        <f t="shared" si="30"/>
        <v>17693.04</v>
      </c>
      <c r="J147" s="153">
        <v>19653.48</v>
      </c>
      <c r="K147" s="153">
        <f t="shared" si="31"/>
        <v>39306.959999999999</v>
      </c>
      <c r="L147" s="153">
        <v>21</v>
      </c>
      <c r="M147" s="153">
        <f t="shared" si="32"/>
        <v>0</v>
      </c>
      <c r="N147" s="146">
        <v>1.44E-2</v>
      </c>
      <c r="O147" s="146">
        <f t="shared" si="33"/>
        <v>2.8799999999999999E-2</v>
      </c>
      <c r="P147" s="146">
        <v>0</v>
      </c>
      <c r="Q147" s="146">
        <f t="shared" si="34"/>
        <v>0</v>
      </c>
      <c r="R147" s="146"/>
      <c r="S147" s="146"/>
      <c r="T147" s="147">
        <v>1.8420000000000001</v>
      </c>
      <c r="U147" s="146">
        <f t="shared" si="35"/>
        <v>3.68</v>
      </c>
      <c r="V147" s="138"/>
      <c r="W147" s="138"/>
      <c r="X147" s="138"/>
      <c r="Y147" s="138"/>
      <c r="Z147" s="138"/>
      <c r="AA147" s="138"/>
      <c r="AB147" s="138"/>
      <c r="AC147" s="138"/>
      <c r="AD147" s="138"/>
      <c r="AE147" s="138" t="s">
        <v>99</v>
      </c>
      <c r="AF147" s="138"/>
      <c r="AG147" s="138"/>
      <c r="AH147" s="138"/>
      <c r="AI147" s="138"/>
      <c r="AJ147" s="138"/>
      <c r="AK147" s="138"/>
      <c r="AL147" s="138"/>
      <c r="AM147" s="138"/>
      <c r="AN147" s="138"/>
      <c r="AO147" s="138"/>
      <c r="AP147" s="138"/>
      <c r="AQ147" s="138"/>
      <c r="AR147" s="138"/>
      <c r="AS147" s="138"/>
      <c r="AT147" s="138"/>
      <c r="AU147" s="138"/>
      <c r="AV147" s="138"/>
      <c r="AW147" s="138"/>
      <c r="AX147" s="138"/>
      <c r="AY147" s="138"/>
      <c r="AZ147" s="138"/>
      <c r="BA147" s="138"/>
      <c r="BB147" s="138"/>
      <c r="BC147" s="138"/>
      <c r="BD147" s="138"/>
      <c r="BE147" s="138"/>
      <c r="BF147" s="138"/>
      <c r="BG147" s="138"/>
      <c r="BH147" s="138"/>
    </row>
    <row r="148" spans="1:60" ht="20.399999999999999" outlineLevel="1" x14ac:dyDescent="0.25">
      <c r="A148" s="139">
        <v>136</v>
      </c>
      <c r="B148" s="139" t="s">
        <v>603</v>
      </c>
      <c r="C148" s="169" t="s">
        <v>604</v>
      </c>
      <c r="D148" s="145" t="s">
        <v>102</v>
      </c>
      <c r="E148" s="151">
        <v>1</v>
      </c>
      <c r="F148" s="153"/>
      <c r="G148" s="153"/>
      <c r="H148" s="153">
        <v>8846.52</v>
      </c>
      <c r="I148" s="153">
        <f t="shared" si="30"/>
        <v>8846.52</v>
      </c>
      <c r="J148" s="153">
        <v>19153.48</v>
      </c>
      <c r="K148" s="153">
        <f t="shared" si="31"/>
        <v>19153.48</v>
      </c>
      <c r="L148" s="153">
        <v>21</v>
      </c>
      <c r="M148" s="153">
        <f t="shared" si="32"/>
        <v>0</v>
      </c>
      <c r="N148" s="146">
        <v>1.44E-2</v>
      </c>
      <c r="O148" s="146">
        <f t="shared" si="33"/>
        <v>1.44E-2</v>
      </c>
      <c r="P148" s="146">
        <v>0</v>
      </c>
      <c r="Q148" s="146">
        <f t="shared" si="34"/>
        <v>0</v>
      </c>
      <c r="R148" s="146"/>
      <c r="S148" s="146"/>
      <c r="T148" s="147">
        <v>1.8420000000000001</v>
      </c>
      <c r="U148" s="146">
        <f t="shared" si="35"/>
        <v>1.84</v>
      </c>
      <c r="V148" s="138"/>
      <c r="W148" s="138"/>
      <c r="X148" s="138"/>
      <c r="Y148" s="138"/>
      <c r="Z148" s="138"/>
      <c r="AA148" s="138"/>
      <c r="AB148" s="138"/>
      <c r="AC148" s="138"/>
      <c r="AD148" s="138"/>
      <c r="AE148" s="138" t="s">
        <v>99</v>
      </c>
      <c r="AF148" s="138"/>
      <c r="AG148" s="138"/>
      <c r="AH148" s="138"/>
      <c r="AI148" s="138"/>
      <c r="AJ148" s="138"/>
      <c r="AK148" s="138"/>
      <c r="AL148" s="138"/>
      <c r="AM148" s="138"/>
      <c r="AN148" s="138"/>
      <c r="AO148" s="138"/>
      <c r="AP148" s="138"/>
      <c r="AQ148" s="138"/>
      <c r="AR148" s="138"/>
      <c r="AS148" s="138"/>
      <c r="AT148" s="138"/>
      <c r="AU148" s="138"/>
      <c r="AV148" s="138"/>
      <c r="AW148" s="138"/>
      <c r="AX148" s="138"/>
      <c r="AY148" s="138"/>
      <c r="AZ148" s="138"/>
      <c r="BA148" s="138"/>
      <c r="BB148" s="138"/>
      <c r="BC148" s="138"/>
      <c r="BD148" s="138"/>
      <c r="BE148" s="138"/>
      <c r="BF148" s="138"/>
      <c r="BG148" s="138"/>
      <c r="BH148" s="138"/>
    </row>
    <row r="149" spans="1:60" outlineLevel="1" x14ac:dyDescent="0.25">
      <c r="A149" s="139">
        <v>137</v>
      </c>
      <c r="B149" s="139" t="s">
        <v>483</v>
      </c>
      <c r="C149" s="169" t="s">
        <v>484</v>
      </c>
      <c r="D149" s="145" t="s">
        <v>369</v>
      </c>
      <c r="E149" s="151">
        <v>19</v>
      </c>
      <c r="F149" s="153"/>
      <c r="G149" s="153"/>
      <c r="H149" s="153">
        <v>0</v>
      </c>
      <c r="I149" s="153">
        <f t="shared" si="30"/>
        <v>0</v>
      </c>
      <c r="J149" s="153">
        <v>42.4</v>
      </c>
      <c r="K149" s="153">
        <f t="shared" si="31"/>
        <v>805.6</v>
      </c>
      <c r="L149" s="153">
        <v>21</v>
      </c>
      <c r="M149" s="153">
        <f t="shared" si="32"/>
        <v>0</v>
      </c>
      <c r="N149" s="146">
        <v>0</v>
      </c>
      <c r="O149" s="146">
        <f t="shared" si="33"/>
        <v>0</v>
      </c>
      <c r="P149" s="146">
        <v>1.057E-2</v>
      </c>
      <c r="Q149" s="146">
        <f t="shared" si="34"/>
        <v>0.20083000000000001</v>
      </c>
      <c r="R149" s="146"/>
      <c r="S149" s="146"/>
      <c r="T149" s="147">
        <v>8.2000000000000003E-2</v>
      </c>
      <c r="U149" s="146">
        <f t="shared" si="35"/>
        <v>1.56</v>
      </c>
      <c r="V149" s="138"/>
      <c r="W149" s="138"/>
      <c r="X149" s="138"/>
      <c r="Y149" s="138"/>
      <c r="Z149" s="138"/>
      <c r="AA149" s="138"/>
      <c r="AB149" s="138"/>
      <c r="AC149" s="138"/>
      <c r="AD149" s="138"/>
      <c r="AE149" s="138" t="s">
        <v>99</v>
      </c>
      <c r="AF149" s="138"/>
      <c r="AG149" s="138"/>
      <c r="AH149" s="138"/>
      <c r="AI149" s="138"/>
      <c r="AJ149" s="138"/>
      <c r="AK149" s="138"/>
      <c r="AL149" s="138"/>
      <c r="AM149" s="138"/>
      <c r="AN149" s="138"/>
      <c r="AO149" s="138"/>
      <c r="AP149" s="138"/>
      <c r="AQ149" s="138"/>
      <c r="AR149" s="138"/>
      <c r="AS149" s="138"/>
      <c r="AT149" s="138"/>
      <c r="AU149" s="138"/>
      <c r="AV149" s="138"/>
      <c r="AW149" s="138"/>
      <c r="AX149" s="138"/>
      <c r="AY149" s="138"/>
      <c r="AZ149" s="138"/>
      <c r="BA149" s="138"/>
      <c r="BB149" s="138"/>
      <c r="BC149" s="138"/>
      <c r="BD149" s="138"/>
      <c r="BE149" s="138"/>
      <c r="BF149" s="138"/>
      <c r="BG149" s="138"/>
      <c r="BH149" s="138"/>
    </row>
    <row r="150" spans="1:60" outlineLevel="1" x14ac:dyDescent="0.25">
      <c r="A150" s="139">
        <v>138</v>
      </c>
      <c r="B150" s="139" t="s">
        <v>605</v>
      </c>
      <c r="C150" s="169" t="s">
        <v>606</v>
      </c>
      <c r="D150" s="145" t="s">
        <v>102</v>
      </c>
      <c r="E150" s="151">
        <v>9</v>
      </c>
      <c r="F150" s="153"/>
      <c r="G150" s="153"/>
      <c r="H150" s="153">
        <v>85.25</v>
      </c>
      <c r="I150" s="153">
        <f t="shared" si="30"/>
        <v>767.25</v>
      </c>
      <c r="J150" s="153">
        <v>202.25</v>
      </c>
      <c r="K150" s="153">
        <f t="shared" si="31"/>
        <v>1820.25</v>
      </c>
      <c r="L150" s="153">
        <v>21</v>
      </c>
      <c r="M150" s="153">
        <f t="shared" si="32"/>
        <v>0</v>
      </c>
      <c r="N150" s="146">
        <v>2.2000000000000001E-4</v>
      </c>
      <c r="O150" s="146">
        <f t="shared" si="33"/>
        <v>1.98E-3</v>
      </c>
      <c r="P150" s="146">
        <v>7.689E-2</v>
      </c>
      <c r="Q150" s="146">
        <f t="shared" si="34"/>
        <v>0.69201000000000001</v>
      </c>
      <c r="R150" s="146"/>
      <c r="S150" s="146"/>
      <c r="T150" s="147">
        <v>0.39100000000000001</v>
      </c>
      <c r="U150" s="146">
        <f t="shared" si="35"/>
        <v>3.52</v>
      </c>
      <c r="V150" s="138"/>
      <c r="W150" s="138"/>
      <c r="X150" s="138"/>
      <c r="Y150" s="138"/>
      <c r="Z150" s="138"/>
      <c r="AA150" s="138"/>
      <c r="AB150" s="138"/>
      <c r="AC150" s="138"/>
      <c r="AD150" s="138"/>
      <c r="AE150" s="138" t="s">
        <v>99</v>
      </c>
      <c r="AF150" s="138"/>
      <c r="AG150" s="138"/>
      <c r="AH150" s="138"/>
      <c r="AI150" s="138"/>
      <c r="AJ150" s="138"/>
      <c r="AK150" s="138"/>
      <c r="AL150" s="138"/>
      <c r="AM150" s="138"/>
      <c r="AN150" s="138"/>
      <c r="AO150" s="138"/>
      <c r="AP150" s="138"/>
      <c r="AQ150" s="138"/>
      <c r="AR150" s="138"/>
      <c r="AS150" s="138"/>
      <c r="AT150" s="138"/>
      <c r="AU150" s="138"/>
      <c r="AV150" s="138"/>
      <c r="AW150" s="138"/>
      <c r="AX150" s="138"/>
      <c r="AY150" s="138"/>
      <c r="AZ150" s="138"/>
      <c r="BA150" s="138"/>
      <c r="BB150" s="138"/>
      <c r="BC150" s="138"/>
      <c r="BD150" s="138"/>
      <c r="BE150" s="138"/>
      <c r="BF150" s="138"/>
      <c r="BG150" s="138"/>
      <c r="BH150" s="138"/>
    </row>
    <row r="151" spans="1:60" outlineLevel="1" x14ac:dyDescent="0.25">
      <c r="A151" s="139">
        <v>139</v>
      </c>
      <c r="B151" s="139" t="s">
        <v>485</v>
      </c>
      <c r="C151" s="169" t="s">
        <v>486</v>
      </c>
      <c r="D151" s="145" t="s">
        <v>112</v>
      </c>
      <c r="E151" s="151">
        <v>0.68</v>
      </c>
      <c r="F151" s="153"/>
      <c r="G151" s="153"/>
      <c r="H151" s="153">
        <v>0</v>
      </c>
      <c r="I151" s="153">
        <f t="shared" si="30"/>
        <v>0</v>
      </c>
      <c r="J151" s="153">
        <v>1470</v>
      </c>
      <c r="K151" s="153">
        <f t="shared" si="31"/>
        <v>999.6</v>
      </c>
      <c r="L151" s="153">
        <v>21</v>
      </c>
      <c r="M151" s="153">
        <f t="shared" si="32"/>
        <v>0</v>
      </c>
      <c r="N151" s="146">
        <v>0</v>
      </c>
      <c r="O151" s="146">
        <f t="shared" si="33"/>
        <v>0</v>
      </c>
      <c r="P151" s="146">
        <v>0</v>
      </c>
      <c r="Q151" s="146">
        <f t="shared" si="34"/>
        <v>0</v>
      </c>
      <c r="R151" s="146"/>
      <c r="S151" s="146"/>
      <c r="T151" s="147">
        <v>3.0750000000000002</v>
      </c>
      <c r="U151" s="146">
        <f t="shared" si="35"/>
        <v>2.09</v>
      </c>
      <c r="V151" s="138"/>
      <c r="W151" s="138"/>
      <c r="X151" s="138"/>
      <c r="Y151" s="138"/>
      <c r="Z151" s="138"/>
      <c r="AA151" s="138"/>
      <c r="AB151" s="138"/>
      <c r="AC151" s="138"/>
      <c r="AD151" s="138"/>
      <c r="AE151" s="138" t="s">
        <v>99</v>
      </c>
      <c r="AF151" s="138"/>
      <c r="AG151" s="138"/>
      <c r="AH151" s="138"/>
      <c r="AI151" s="138"/>
      <c r="AJ151" s="138"/>
      <c r="AK151" s="138"/>
      <c r="AL151" s="138"/>
      <c r="AM151" s="138"/>
      <c r="AN151" s="138"/>
      <c r="AO151" s="138"/>
      <c r="AP151" s="138"/>
      <c r="AQ151" s="138"/>
      <c r="AR151" s="138"/>
      <c r="AS151" s="138"/>
      <c r="AT151" s="138"/>
      <c r="AU151" s="138"/>
      <c r="AV151" s="138"/>
      <c r="AW151" s="138"/>
      <c r="AX151" s="138"/>
      <c r="AY151" s="138"/>
      <c r="AZ151" s="138"/>
      <c r="BA151" s="138"/>
      <c r="BB151" s="138"/>
      <c r="BC151" s="138"/>
      <c r="BD151" s="138"/>
      <c r="BE151" s="138"/>
      <c r="BF151" s="138"/>
      <c r="BG151" s="138"/>
      <c r="BH151" s="138"/>
    </row>
    <row r="152" spans="1:60" outlineLevel="1" x14ac:dyDescent="0.25">
      <c r="A152" s="139">
        <v>140</v>
      </c>
      <c r="B152" s="139" t="s">
        <v>409</v>
      </c>
      <c r="C152" s="169" t="s">
        <v>410</v>
      </c>
      <c r="D152" s="145" t="s">
        <v>112</v>
      </c>
      <c r="E152" s="151">
        <v>6.8000000000000005E-2</v>
      </c>
      <c r="F152" s="153"/>
      <c r="G152" s="153"/>
      <c r="H152" s="153">
        <v>0</v>
      </c>
      <c r="I152" s="153">
        <f t="shared" si="30"/>
        <v>0</v>
      </c>
      <c r="J152" s="153">
        <v>623</v>
      </c>
      <c r="K152" s="153">
        <f t="shared" si="31"/>
        <v>42.36</v>
      </c>
      <c r="L152" s="153">
        <v>21</v>
      </c>
      <c r="M152" s="153">
        <f t="shared" si="32"/>
        <v>0</v>
      </c>
      <c r="N152" s="146">
        <v>0</v>
      </c>
      <c r="O152" s="146">
        <f t="shared" si="33"/>
        <v>0</v>
      </c>
      <c r="P152" s="146">
        <v>0</v>
      </c>
      <c r="Q152" s="146">
        <f t="shared" si="34"/>
        <v>0</v>
      </c>
      <c r="R152" s="146"/>
      <c r="S152" s="146"/>
      <c r="T152" s="147">
        <v>0.88100000000000001</v>
      </c>
      <c r="U152" s="146">
        <f t="shared" si="35"/>
        <v>0.06</v>
      </c>
      <c r="V152" s="138"/>
      <c r="W152" s="138"/>
      <c r="X152" s="138"/>
      <c r="Y152" s="138"/>
      <c r="Z152" s="138"/>
      <c r="AA152" s="138"/>
      <c r="AB152" s="138"/>
      <c r="AC152" s="138"/>
      <c r="AD152" s="138"/>
      <c r="AE152" s="138" t="s">
        <v>99</v>
      </c>
      <c r="AF152" s="138"/>
      <c r="AG152" s="138"/>
      <c r="AH152" s="138"/>
      <c r="AI152" s="138"/>
      <c r="AJ152" s="138"/>
      <c r="AK152" s="138"/>
      <c r="AL152" s="138"/>
      <c r="AM152" s="138"/>
      <c r="AN152" s="138"/>
      <c r="AO152" s="138"/>
      <c r="AP152" s="138"/>
      <c r="AQ152" s="138"/>
      <c r="AR152" s="138"/>
      <c r="AS152" s="138"/>
      <c r="AT152" s="138"/>
      <c r="AU152" s="138"/>
      <c r="AV152" s="138"/>
      <c r="AW152" s="138"/>
      <c r="AX152" s="138"/>
      <c r="AY152" s="138"/>
      <c r="AZ152" s="138"/>
      <c r="BA152" s="138"/>
      <c r="BB152" s="138"/>
      <c r="BC152" s="138"/>
      <c r="BD152" s="138"/>
      <c r="BE152" s="138"/>
      <c r="BF152" s="138"/>
      <c r="BG152" s="138"/>
      <c r="BH152" s="138"/>
    </row>
    <row r="153" spans="1:60" outlineLevel="1" x14ac:dyDescent="0.25">
      <c r="A153" s="139">
        <v>141</v>
      </c>
      <c r="B153" s="139" t="s">
        <v>407</v>
      </c>
      <c r="C153" s="169" t="s">
        <v>408</v>
      </c>
      <c r="D153" s="145" t="s">
        <v>112</v>
      </c>
      <c r="E153" s="151">
        <v>0.8</v>
      </c>
      <c r="F153" s="153"/>
      <c r="G153" s="153"/>
      <c r="H153" s="153">
        <v>0</v>
      </c>
      <c r="I153" s="153">
        <f t="shared" si="30"/>
        <v>0</v>
      </c>
      <c r="J153" s="153">
        <v>1469</v>
      </c>
      <c r="K153" s="153">
        <f t="shared" si="31"/>
        <v>1175.2</v>
      </c>
      <c r="L153" s="153">
        <v>21</v>
      </c>
      <c r="M153" s="153">
        <f t="shared" si="32"/>
        <v>0</v>
      </c>
      <c r="N153" s="146">
        <v>0</v>
      </c>
      <c r="O153" s="146">
        <f t="shared" si="33"/>
        <v>0</v>
      </c>
      <c r="P153" s="146">
        <v>0</v>
      </c>
      <c r="Q153" s="146">
        <f t="shared" si="34"/>
        <v>0</v>
      </c>
      <c r="R153" s="146"/>
      <c r="S153" s="146"/>
      <c r="T153" s="147">
        <v>3.0739999999999998</v>
      </c>
      <c r="U153" s="146">
        <f t="shared" si="35"/>
        <v>2.46</v>
      </c>
      <c r="V153" s="138"/>
      <c r="W153" s="138"/>
      <c r="X153" s="138"/>
      <c r="Y153" s="138"/>
      <c r="Z153" s="138"/>
      <c r="AA153" s="138"/>
      <c r="AB153" s="138"/>
      <c r="AC153" s="138"/>
      <c r="AD153" s="138"/>
      <c r="AE153" s="138" t="s">
        <v>99</v>
      </c>
      <c r="AF153" s="138"/>
      <c r="AG153" s="138"/>
      <c r="AH153" s="138"/>
      <c r="AI153" s="138"/>
      <c r="AJ153" s="138"/>
      <c r="AK153" s="138"/>
      <c r="AL153" s="138"/>
      <c r="AM153" s="138"/>
      <c r="AN153" s="138"/>
      <c r="AO153" s="138"/>
      <c r="AP153" s="138"/>
      <c r="AQ153" s="138"/>
      <c r="AR153" s="138"/>
      <c r="AS153" s="138"/>
      <c r="AT153" s="138"/>
      <c r="AU153" s="138"/>
      <c r="AV153" s="138"/>
      <c r="AW153" s="138"/>
      <c r="AX153" s="138"/>
      <c r="AY153" s="138"/>
      <c r="AZ153" s="138"/>
      <c r="BA153" s="138"/>
      <c r="BB153" s="138"/>
      <c r="BC153" s="138"/>
      <c r="BD153" s="138"/>
      <c r="BE153" s="138"/>
      <c r="BF153" s="138"/>
      <c r="BG153" s="138"/>
      <c r="BH153" s="138"/>
    </row>
    <row r="154" spans="1:60" outlineLevel="1" x14ac:dyDescent="0.25">
      <c r="A154" s="139">
        <v>142</v>
      </c>
      <c r="B154" s="139" t="s">
        <v>487</v>
      </c>
      <c r="C154" s="169" t="s">
        <v>488</v>
      </c>
      <c r="D154" s="145" t="s">
        <v>102</v>
      </c>
      <c r="E154" s="151">
        <v>11</v>
      </c>
      <c r="F154" s="153"/>
      <c r="G154" s="153"/>
      <c r="H154" s="153">
        <v>616.4</v>
      </c>
      <c r="I154" s="153">
        <f t="shared" si="30"/>
        <v>6780.4</v>
      </c>
      <c r="J154" s="153">
        <v>98.600000000000023</v>
      </c>
      <c r="K154" s="153">
        <f t="shared" si="31"/>
        <v>1084.5999999999999</v>
      </c>
      <c r="L154" s="153">
        <v>21</v>
      </c>
      <c r="M154" s="153">
        <f t="shared" si="32"/>
        <v>0</v>
      </c>
      <c r="N154" s="146">
        <v>2.0000000000000001E-4</v>
      </c>
      <c r="O154" s="146">
        <f t="shared" si="33"/>
        <v>2.2000000000000001E-3</v>
      </c>
      <c r="P154" s="146">
        <v>0</v>
      </c>
      <c r="Q154" s="146">
        <f t="shared" si="34"/>
        <v>0</v>
      </c>
      <c r="R154" s="146"/>
      <c r="S154" s="146"/>
      <c r="T154" s="147">
        <v>0.17499999999999999</v>
      </c>
      <c r="U154" s="146">
        <f t="shared" si="35"/>
        <v>1.93</v>
      </c>
      <c r="V154" s="138"/>
      <c r="W154" s="138"/>
      <c r="X154" s="138"/>
      <c r="Y154" s="138"/>
      <c r="Z154" s="138"/>
      <c r="AA154" s="138"/>
      <c r="AB154" s="138"/>
      <c r="AC154" s="138"/>
      <c r="AD154" s="138"/>
      <c r="AE154" s="138" t="s">
        <v>99</v>
      </c>
      <c r="AF154" s="138"/>
      <c r="AG154" s="138"/>
      <c r="AH154" s="138"/>
      <c r="AI154" s="138"/>
      <c r="AJ154" s="138"/>
      <c r="AK154" s="138"/>
      <c r="AL154" s="138"/>
      <c r="AM154" s="138"/>
      <c r="AN154" s="138"/>
      <c r="AO154" s="138"/>
      <c r="AP154" s="138"/>
      <c r="AQ154" s="138"/>
      <c r="AR154" s="138"/>
      <c r="AS154" s="138"/>
      <c r="AT154" s="138"/>
      <c r="AU154" s="138"/>
      <c r="AV154" s="138"/>
      <c r="AW154" s="138"/>
      <c r="AX154" s="138"/>
      <c r="AY154" s="138"/>
      <c r="AZ154" s="138"/>
      <c r="BA154" s="138"/>
      <c r="BB154" s="138"/>
      <c r="BC154" s="138"/>
      <c r="BD154" s="138"/>
      <c r="BE154" s="138"/>
      <c r="BF154" s="138"/>
      <c r="BG154" s="138"/>
      <c r="BH154" s="138"/>
    </row>
    <row r="155" spans="1:60" outlineLevel="1" x14ac:dyDescent="0.25">
      <c r="A155" s="139">
        <v>143</v>
      </c>
      <c r="B155" s="139" t="s">
        <v>489</v>
      </c>
      <c r="C155" s="169" t="s">
        <v>490</v>
      </c>
      <c r="D155" s="145" t="s">
        <v>102</v>
      </c>
      <c r="E155" s="151">
        <v>11</v>
      </c>
      <c r="F155" s="153"/>
      <c r="G155" s="153"/>
      <c r="H155" s="153">
        <v>436.94</v>
      </c>
      <c r="I155" s="153">
        <f t="shared" si="30"/>
        <v>4806.34</v>
      </c>
      <c r="J155" s="153">
        <v>40.56</v>
      </c>
      <c r="K155" s="153">
        <f t="shared" si="31"/>
        <v>446.16</v>
      </c>
      <c r="L155" s="153">
        <v>21</v>
      </c>
      <c r="M155" s="153">
        <f t="shared" si="32"/>
        <v>0</v>
      </c>
      <c r="N155" s="146">
        <v>2.5999999999999998E-4</v>
      </c>
      <c r="O155" s="146">
        <f t="shared" si="33"/>
        <v>2.8600000000000001E-3</v>
      </c>
      <c r="P155" s="146">
        <v>0</v>
      </c>
      <c r="Q155" s="146">
        <f t="shared" si="34"/>
        <v>0</v>
      </c>
      <c r="R155" s="146"/>
      <c r="S155" s="146"/>
      <c r="T155" s="147">
        <v>7.1999999999999995E-2</v>
      </c>
      <c r="U155" s="146">
        <f t="shared" si="35"/>
        <v>0.79</v>
      </c>
      <c r="V155" s="138"/>
      <c r="W155" s="138"/>
      <c r="X155" s="138"/>
      <c r="Y155" s="138"/>
      <c r="Z155" s="138"/>
      <c r="AA155" s="138"/>
      <c r="AB155" s="138"/>
      <c r="AC155" s="138"/>
      <c r="AD155" s="138"/>
      <c r="AE155" s="138" t="s">
        <v>99</v>
      </c>
      <c r="AF155" s="138"/>
      <c r="AG155" s="138"/>
      <c r="AH155" s="138"/>
      <c r="AI155" s="138"/>
      <c r="AJ155" s="138"/>
      <c r="AK155" s="138"/>
      <c r="AL155" s="138"/>
      <c r="AM155" s="138"/>
      <c r="AN155" s="138"/>
      <c r="AO155" s="138"/>
      <c r="AP155" s="138"/>
      <c r="AQ155" s="138"/>
      <c r="AR155" s="138"/>
      <c r="AS155" s="138"/>
      <c r="AT155" s="138"/>
      <c r="AU155" s="138"/>
      <c r="AV155" s="138"/>
      <c r="AW155" s="138"/>
      <c r="AX155" s="138"/>
      <c r="AY155" s="138"/>
      <c r="AZ155" s="138"/>
      <c r="BA155" s="138"/>
      <c r="BB155" s="138"/>
      <c r="BC155" s="138"/>
      <c r="BD155" s="138"/>
      <c r="BE155" s="138"/>
      <c r="BF155" s="138"/>
      <c r="BG155" s="138"/>
      <c r="BH155" s="138"/>
    </row>
    <row r="156" spans="1:60" outlineLevel="1" x14ac:dyDescent="0.25">
      <c r="A156" s="139">
        <v>144</v>
      </c>
      <c r="B156" s="139" t="s">
        <v>491</v>
      </c>
      <c r="C156" s="169" t="s">
        <v>492</v>
      </c>
      <c r="D156" s="145" t="s">
        <v>102</v>
      </c>
      <c r="E156" s="151">
        <v>11</v>
      </c>
      <c r="F156" s="153"/>
      <c r="G156" s="153"/>
      <c r="H156" s="153">
        <v>426.3</v>
      </c>
      <c r="I156" s="153">
        <f t="shared" si="30"/>
        <v>4689.3</v>
      </c>
      <c r="J156" s="153">
        <v>46.199999999999989</v>
      </c>
      <c r="K156" s="153">
        <f t="shared" si="31"/>
        <v>508.2</v>
      </c>
      <c r="L156" s="153">
        <v>21</v>
      </c>
      <c r="M156" s="153">
        <f t="shared" si="32"/>
        <v>0</v>
      </c>
      <c r="N156" s="146">
        <v>2.2000000000000001E-4</v>
      </c>
      <c r="O156" s="146">
        <f t="shared" si="33"/>
        <v>2.4199999999999998E-3</v>
      </c>
      <c r="P156" s="146">
        <v>0</v>
      </c>
      <c r="Q156" s="146">
        <f t="shared" si="34"/>
        <v>0</v>
      </c>
      <c r="R156" s="146"/>
      <c r="S156" s="146"/>
      <c r="T156" s="147">
        <v>8.2000000000000003E-2</v>
      </c>
      <c r="U156" s="146">
        <f t="shared" si="35"/>
        <v>0.9</v>
      </c>
      <c r="V156" s="138"/>
      <c r="W156" s="138"/>
      <c r="X156" s="138"/>
      <c r="Y156" s="138"/>
      <c r="Z156" s="138"/>
      <c r="AA156" s="138"/>
      <c r="AB156" s="138"/>
      <c r="AC156" s="138"/>
      <c r="AD156" s="138"/>
      <c r="AE156" s="138" t="s">
        <v>99</v>
      </c>
      <c r="AF156" s="138"/>
      <c r="AG156" s="138"/>
      <c r="AH156" s="138"/>
      <c r="AI156" s="138"/>
      <c r="AJ156" s="138"/>
      <c r="AK156" s="138"/>
      <c r="AL156" s="138"/>
      <c r="AM156" s="138"/>
      <c r="AN156" s="138"/>
      <c r="AO156" s="138"/>
      <c r="AP156" s="138"/>
      <c r="AQ156" s="138"/>
      <c r="AR156" s="138"/>
      <c r="AS156" s="138"/>
      <c r="AT156" s="138"/>
      <c r="AU156" s="138"/>
      <c r="AV156" s="138"/>
      <c r="AW156" s="138"/>
      <c r="AX156" s="138"/>
      <c r="AY156" s="138"/>
      <c r="AZ156" s="138"/>
      <c r="BA156" s="138"/>
      <c r="BB156" s="138"/>
      <c r="BC156" s="138"/>
      <c r="BD156" s="138"/>
      <c r="BE156" s="138"/>
      <c r="BF156" s="138"/>
      <c r="BG156" s="138"/>
      <c r="BH156" s="138"/>
    </row>
    <row r="157" spans="1:60" outlineLevel="1" x14ac:dyDescent="0.25">
      <c r="A157" s="139">
        <v>145</v>
      </c>
      <c r="B157" s="139" t="s">
        <v>341</v>
      </c>
      <c r="C157" s="169" t="s">
        <v>342</v>
      </c>
      <c r="D157" s="145" t="s">
        <v>102</v>
      </c>
      <c r="E157" s="151">
        <v>11</v>
      </c>
      <c r="F157" s="153"/>
      <c r="G157" s="153"/>
      <c r="H157" s="153">
        <v>279.73</v>
      </c>
      <c r="I157" s="153">
        <f t="shared" si="30"/>
        <v>3077.03</v>
      </c>
      <c r="J157" s="153">
        <v>46.769999999999982</v>
      </c>
      <c r="K157" s="153">
        <f t="shared" si="31"/>
        <v>514.47</v>
      </c>
      <c r="L157" s="153">
        <v>21</v>
      </c>
      <c r="M157" s="153">
        <f t="shared" si="32"/>
        <v>0</v>
      </c>
      <c r="N157" s="146">
        <v>1.9000000000000001E-4</v>
      </c>
      <c r="O157" s="146">
        <f t="shared" si="33"/>
        <v>2.0899999999999998E-3</v>
      </c>
      <c r="P157" s="146">
        <v>0</v>
      </c>
      <c r="Q157" s="146">
        <f t="shared" si="34"/>
        <v>0</v>
      </c>
      <c r="R157" s="146"/>
      <c r="S157" s="146"/>
      <c r="T157" s="147">
        <v>8.3000000000000004E-2</v>
      </c>
      <c r="U157" s="146">
        <f t="shared" si="35"/>
        <v>0.91</v>
      </c>
      <c r="V157" s="138"/>
      <c r="W157" s="138"/>
      <c r="X157" s="138"/>
      <c r="Y157" s="138"/>
      <c r="Z157" s="138"/>
      <c r="AA157" s="138"/>
      <c r="AB157" s="138"/>
      <c r="AC157" s="138"/>
      <c r="AD157" s="138"/>
      <c r="AE157" s="138" t="s">
        <v>99</v>
      </c>
      <c r="AF157" s="138"/>
      <c r="AG157" s="138"/>
      <c r="AH157" s="138"/>
      <c r="AI157" s="138"/>
      <c r="AJ157" s="138"/>
      <c r="AK157" s="138"/>
      <c r="AL157" s="138"/>
      <c r="AM157" s="138"/>
      <c r="AN157" s="138"/>
      <c r="AO157" s="138"/>
      <c r="AP157" s="138"/>
      <c r="AQ157" s="138"/>
      <c r="AR157" s="138"/>
      <c r="AS157" s="138"/>
      <c r="AT157" s="138"/>
      <c r="AU157" s="138"/>
      <c r="AV157" s="138"/>
      <c r="AW157" s="138"/>
      <c r="AX157" s="138"/>
      <c r="AY157" s="138"/>
      <c r="AZ157" s="138"/>
      <c r="BA157" s="138"/>
      <c r="BB157" s="138"/>
      <c r="BC157" s="138"/>
      <c r="BD157" s="138"/>
      <c r="BE157" s="138"/>
      <c r="BF157" s="138"/>
      <c r="BG157" s="138"/>
      <c r="BH157" s="138"/>
    </row>
    <row r="158" spans="1:60" outlineLevel="1" x14ac:dyDescent="0.25">
      <c r="A158" s="139">
        <v>146</v>
      </c>
      <c r="B158" s="139" t="s">
        <v>309</v>
      </c>
      <c r="C158" s="169" t="s">
        <v>310</v>
      </c>
      <c r="D158" s="145" t="s">
        <v>102</v>
      </c>
      <c r="E158" s="151">
        <v>6</v>
      </c>
      <c r="F158" s="153"/>
      <c r="G158" s="153"/>
      <c r="H158" s="153">
        <v>368.38</v>
      </c>
      <c r="I158" s="153">
        <f t="shared" si="30"/>
        <v>2210.2800000000002</v>
      </c>
      <c r="J158" s="153">
        <v>116.62</v>
      </c>
      <c r="K158" s="153">
        <f t="shared" si="31"/>
        <v>699.72</v>
      </c>
      <c r="L158" s="153">
        <v>21</v>
      </c>
      <c r="M158" s="153">
        <f t="shared" si="32"/>
        <v>0</v>
      </c>
      <c r="N158" s="146">
        <v>3.1E-4</v>
      </c>
      <c r="O158" s="146">
        <f t="shared" si="33"/>
        <v>1.8600000000000001E-3</v>
      </c>
      <c r="P158" s="146">
        <v>0</v>
      </c>
      <c r="Q158" s="146">
        <f t="shared" si="34"/>
        <v>0</v>
      </c>
      <c r="R158" s="146"/>
      <c r="S158" s="146"/>
      <c r="T158" s="147">
        <v>0.20699999999999999</v>
      </c>
      <c r="U158" s="146">
        <f t="shared" si="35"/>
        <v>1.24</v>
      </c>
      <c r="V158" s="138"/>
      <c r="W158" s="138"/>
      <c r="X158" s="138"/>
      <c r="Y158" s="138"/>
      <c r="Z158" s="138"/>
      <c r="AA158" s="138"/>
      <c r="AB158" s="138"/>
      <c r="AC158" s="138"/>
      <c r="AD158" s="138"/>
      <c r="AE158" s="138" t="s">
        <v>99</v>
      </c>
      <c r="AF158" s="138"/>
      <c r="AG158" s="138"/>
      <c r="AH158" s="138"/>
      <c r="AI158" s="138"/>
      <c r="AJ158" s="138"/>
      <c r="AK158" s="138"/>
      <c r="AL158" s="138"/>
      <c r="AM158" s="138"/>
      <c r="AN158" s="138"/>
      <c r="AO158" s="138"/>
      <c r="AP158" s="138"/>
      <c r="AQ158" s="138"/>
      <c r="AR158" s="138"/>
      <c r="AS158" s="138"/>
      <c r="AT158" s="138"/>
      <c r="AU158" s="138"/>
      <c r="AV158" s="138"/>
      <c r="AW158" s="138"/>
      <c r="AX158" s="138"/>
      <c r="AY158" s="138"/>
      <c r="AZ158" s="138"/>
      <c r="BA158" s="138"/>
      <c r="BB158" s="138"/>
      <c r="BC158" s="138"/>
      <c r="BD158" s="138"/>
      <c r="BE158" s="138"/>
      <c r="BF158" s="138"/>
      <c r="BG158" s="138"/>
      <c r="BH158" s="138"/>
    </row>
    <row r="159" spans="1:60" outlineLevel="1" x14ac:dyDescent="0.25">
      <c r="A159" s="139">
        <v>147</v>
      </c>
      <c r="B159" s="139" t="s">
        <v>607</v>
      </c>
      <c r="C159" s="169" t="s">
        <v>608</v>
      </c>
      <c r="D159" s="145" t="s">
        <v>102</v>
      </c>
      <c r="E159" s="151">
        <v>3</v>
      </c>
      <c r="F159" s="153"/>
      <c r="G159" s="153"/>
      <c r="H159" s="153">
        <v>2133.38</v>
      </c>
      <c r="I159" s="153">
        <f t="shared" si="30"/>
        <v>6400.14</v>
      </c>
      <c r="J159" s="153">
        <v>116.61999999999989</v>
      </c>
      <c r="K159" s="153">
        <f t="shared" si="31"/>
        <v>349.86</v>
      </c>
      <c r="L159" s="153">
        <v>21</v>
      </c>
      <c r="M159" s="153">
        <f t="shared" si="32"/>
        <v>0</v>
      </c>
      <c r="N159" s="146">
        <v>8.4000000000000003E-4</v>
      </c>
      <c r="O159" s="146">
        <f t="shared" si="33"/>
        <v>2.5200000000000001E-3</v>
      </c>
      <c r="P159" s="146">
        <v>0</v>
      </c>
      <c r="Q159" s="146">
        <f t="shared" si="34"/>
        <v>0</v>
      </c>
      <c r="R159" s="146"/>
      <c r="S159" s="146"/>
      <c r="T159" s="147">
        <v>0.20699999999999999</v>
      </c>
      <c r="U159" s="146">
        <f t="shared" si="35"/>
        <v>0.62</v>
      </c>
      <c r="V159" s="138"/>
      <c r="W159" s="138"/>
      <c r="X159" s="138"/>
      <c r="Y159" s="138"/>
      <c r="Z159" s="138"/>
      <c r="AA159" s="138"/>
      <c r="AB159" s="138"/>
      <c r="AC159" s="138"/>
      <c r="AD159" s="138"/>
      <c r="AE159" s="138" t="s">
        <v>99</v>
      </c>
      <c r="AF159" s="138"/>
      <c r="AG159" s="138"/>
      <c r="AH159" s="138"/>
      <c r="AI159" s="138"/>
      <c r="AJ159" s="138"/>
      <c r="AK159" s="138"/>
      <c r="AL159" s="138"/>
      <c r="AM159" s="138"/>
      <c r="AN159" s="138"/>
      <c r="AO159" s="138"/>
      <c r="AP159" s="138"/>
      <c r="AQ159" s="138"/>
      <c r="AR159" s="138"/>
      <c r="AS159" s="138"/>
      <c r="AT159" s="138"/>
      <c r="AU159" s="138"/>
      <c r="AV159" s="138"/>
      <c r="AW159" s="138"/>
      <c r="AX159" s="138"/>
      <c r="AY159" s="138"/>
      <c r="AZ159" s="138"/>
      <c r="BA159" s="138"/>
      <c r="BB159" s="138"/>
      <c r="BC159" s="138"/>
      <c r="BD159" s="138"/>
      <c r="BE159" s="138"/>
      <c r="BF159" s="138"/>
      <c r="BG159" s="138"/>
      <c r="BH159" s="138"/>
    </row>
    <row r="160" spans="1:60" outlineLevel="1" x14ac:dyDescent="0.25">
      <c r="A160" s="139">
        <v>148</v>
      </c>
      <c r="B160" s="139" t="s">
        <v>343</v>
      </c>
      <c r="C160" s="169" t="s">
        <v>344</v>
      </c>
      <c r="D160" s="145" t="s">
        <v>102</v>
      </c>
      <c r="E160" s="151">
        <v>3</v>
      </c>
      <c r="F160" s="153"/>
      <c r="G160" s="153"/>
      <c r="H160" s="153">
        <v>293.07</v>
      </c>
      <c r="I160" s="153">
        <f t="shared" si="30"/>
        <v>879.21</v>
      </c>
      <c r="J160" s="153">
        <v>34.930000000000007</v>
      </c>
      <c r="K160" s="153">
        <f t="shared" si="31"/>
        <v>104.79</v>
      </c>
      <c r="L160" s="153">
        <v>21</v>
      </c>
      <c r="M160" s="153">
        <f t="shared" si="32"/>
        <v>0</v>
      </c>
      <c r="N160" s="146">
        <v>1E-4</v>
      </c>
      <c r="O160" s="146">
        <f t="shared" si="33"/>
        <v>2.9999999999999997E-4</v>
      </c>
      <c r="P160" s="146">
        <v>0</v>
      </c>
      <c r="Q160" s="146">
        <f t="shared" si="34"/>
        <v>0</v>
      </c>
      <c r="R160" s="146"/>
      <c r="S160" s="146"/>
      <c r="T160" s="147">
        <v>6.2E-2</v>
      </c>
      <c r="U160" s="146">
        <f t="shared" si="35"/>
        <v>0.19</v>
      </c>
      <c r="V160" s="138"/>
      <c r="W160" s="138"/>
      <c r="X160" s="138"/>
      <c r="Y160" s="138"/>
      <c r="Z160" s="138"/>
      <c r="AA160" s="138"/>
      <c r="AB160" s="138"/>
      <c r="AC160" s="138"/>
      <c r="AD160" s="138"/>
      <c r="AE160" s="138" t="s">
        <v>99</v>
      </c>
      <c r="AF160" s="138"/>
      <c r="AG160" s="138"/>
      <c r="AH160" s="138"/>
      <c r="AI160" s="138"/>
      <c r="AJ160" s="138"/>
      <c r="AK160" s="138"/>
      <c r="AL160" s="138"/>
      <c r="AM160" s="138"/>
      <c r="AN160" s="138"/>
      <c r="AO160" s="138"/>
      <c r="AP160" s="138"/>
      <c r="AQ160" s="138"/>
      <c r="AR160" s="138"/>
      <c r="AS160" s="138"/>
      <c r="AT160" s="138"/>
      <c r="AU160" s="138"/>
      <c r="AV160" s="138"/>
      <c r="AW160" s="138"/>
      <c r="AX160" s="138"/>
      <c r="AY160" s="138"/>
      <c r="AZ160" s="138"/>
      <c r="BA160" s="138"/>
      <c r="BB160" s="138"/>
      <c r="BC160" s="138"/>
      <c r="BD160" s="138"/>
      <c r="BE160" s="138"/>
      <c r="BF160" s="138"/>
      <c r="BG160" s="138"/>
      <c r="BH160" s="138"/>
    </row>
    <row r="161" spans="1:60" outlineLevel="1" x14ac:dyDescent="0.25">
      <c r="A161" s="139">
        <v>149</v>
      </c>
      <c r="B161" s="139" t="s">
        <v>609</v>
      </c>
      <c r="C161" s="169" t="s">
        <v>610</v>
      </c>
      <c r="D161" s="145" t="s">
        <v>215</v>
      </c>
      <c r="E161" s="151">
        <v>6</v>
      </c>
      <c r="F161" s="153"/>
      <c r="G161" s="153"/>
      <c r="H161" s="153">
        <v>811.01</v>
      </c>
      <c r="I161" s="153">
        <f t="shared" si="30"/>
        <v>4866.0600000000004</v>
      </c>
      <c r="J161" s="153">
        <v>38.990000000000009</v>
      </c>
      <c r="K161" s="153">
        <f t="shared" si="31"/>
        <v>233.94</v>
      </c>
      <c r="L161" s="153">
        <v>21</v>
      </c>
      <c r="M161" s="153">
        <f t="shared" si="32"/>
        <v>0</v>
      </c>
      <c r="N161" s="146">
        <v>6.9999999999999999E-4</v>
      </c>
      <c r="O161" s="146">
        <f t="shared" si="33"/>
        <v>4.1999999999999997E-3</v>
      </c>
      <c r="P161" s="146">
        <v>0</v>
      </c>
      <c r="Q161" s="146">
        <f t="shared" si="34"/>
        <v>0</v>
      </c>
      <c r="R161" s="146"/>
      <c r="S161" s="146"/>
      <c r="T161" s="147">
        <v>0.14499999999999999</v>
      </c>
      <c r="U161" s="146">
        <f t="shared" si="35"/>
        <v>0.87</v>
      </c>
      <c r="V161" s="138"/>
      <c r="W161" s="138"/>
      <c r="X161" s="138"/>
      <c r="Y161" s="138"/>
      <c r="Z161" s="138"/>
      <c r="AA161" s="138"/>
      <c r="AB161" s="138"/>
      <c r="AC161" s="138"/>
      <c r="AD161" s="138"/>
      <c r="AE161" s="138" t="s">
        <v>99</v>
      </c>
      <c r="AF161" s="138"/>
      <c r="AG161" s="138"/>
      <c r="AH161" s="138"/>
      <c r="AI161" s="138"/>
      <c r="AJ161" s="138"/>
      <c r="AK161" s="138"/>
      <c r="AL161" s="138"/>
      <c r="AM161" s="138"/>
      <c r="AN161" s="138"/>
      <c r="AO161" s="138"/>
      <c r="AP161" s="138"/>
      <c r="AQ161" s="138"/>
      <c r="AR161" s="138"/>
      <c r="AS161" s="138"/>
      <c r="AT161" s="138"/>
      <c r="AU161" s="138"/>
      <c r="AV161" s="138"/>
      <c r="AW161" s="138"/>
      <c r="AX161" s="138"/>
      <c r="AY161" s="138"/>
      <c r="AZ161" s="138"/>
      <c r="BA161" s="138"/>
      <c r="BB161" s="138"/>
      <c r="BC161" s="138"/>
      <c r="BD161" s="138"/>
      <c r="BE161" s="138"/>
      <c r="BF161" s="138"/>
      <c r="BG161" s="138"/>
      <c r="BH161" s="138"/>
    </row>
    <row r="162" spans="1:60" outlineLevel="1" x14ac:dyDescent="0.25">
      <c r="A162" s="139">
        <v>150</v>
      </c>
      <c r="B162" s="139" t="s">
        <v>389</v>
      </c>
      <c r="C162" s="169" t="s">
        <v>390</v>
      </c>
      <c r="D162" s="145" t="s">
        <v>102</v>
      </c>
      <c r="E162" s="151">
        <v>26</v>
      </c>
      <c r="F162" s="153"/>
      <c r="G162" s="153"/>
      <c r="H162" s="153">
        <v>34.64</v>
      </c>
      <c r="I162" s="153">
        <f t="shared" si="30"/>
        <v>900.64</v>
      </c>
      <c r="J162" s="153">
        <v>85.86</v>
      </c>
      <c r="K162" s="153">
        <f t="shared" si="31"/>
        <v>2232.36</v>
      </c>
      <c r="L162" s="153">
        <v>21</v>
      </c>
      <c r="M162" s="153">
        <f t="shared" si="32"/>
        <v>0</v>
      </c>
      <c r="N162" s="146">
        <v>9.0000000000000006E-5</v>
      </c>
      <c r="O162" s="146">
        <f t="shared" si="33"/>
        <v>2.3400000000000001E-3</v>
      </c>
      <c r="P162" s="146">
        <v>4.4999999999999999E-4</v>
      </c>
      <c r="Q162" s="146">
        <f t="shared" si="34"/>
        <v>1.17E-2</v>
      </c>
      <c r="R162" s="146"/>
      <c r="S162" s="146"/>
      <c r="T162" s="147">
        <v>0.16600000000000001</v>
      </c>
      <c r="U162" s="146">
        <f t="shared" si="35"/>
        <v>4.32</v>
      </c>
      <c r="V162" s="138"/>
      <c r="W162" s="138"/>
      <c r="X162" s="138"/>
      <c r="Y162" s="138"/>
      <c r="Z162" s="138"/>
      <c r="AA162" s="138"/>
      <c r="AB162" s="138"/>
      <c r="AC162" s="138"/>
      <c r="AD162" s="138"/>
      <c r="AE162" s="138" t="s">
        <v>99</v>
      </c>
      <c r="AF162" s="138"/>
      <c r="AG162" s="138"/>
      <c r="AH162" s="138"/>
      <c r="AI162" s="138"/>
      <c r="AJ162" s="138"/>
      <c r="AK162" s="138"/>
      <c r="AL162" s="138"/>
      <c r="AM162" s="138"/>
      <c r="AN162" s="138"/>
      <c r="AO162" s="138"/>
      <c r="AP162" s="138"/>
      <c r="AQ162" s="138"/>
      <c r="AR162" s="138"/>
      <c r="AS162" s="138"/>
      <c r="AT162" s="138"/>
      <c r="AU162" s="138"/>
      <c r="AV162" s="138"/>
      <c r="AW162" s="138"/>
      <c r="AX162" s="138"/>
      <c r="AY162" s="138"/>
      <c r="AZ162" s="138"/>
      <c r="BA162" s="138"/>
      <c r="BB162" s="138"/>
      <c r="BC162" s="138"/>
      <c r="BD162" s="138"/>
      <c r="BE162" s="138"/>
      <c r="BF162" s="138"/>
      <c r="BG162" s="138"/>
      <c r="BH162" s="138"/>
    </row>
    <row r="163" spans="1:60" outlineLevel="1" x14ac:dyDescent="0.25">
      <c r="A163" s="139">
        <v>151</v>
      </c>
      <c r="B163" s="139" t="s">
        <v>387</v>
      </c>
      <c r="C163" s="169" t="s">
        <v>388</v>
      </c>
      <c r="D163" s="145" t="s">
        <v>369</v>
      </c>
      <c r="E163" s="151">
        <v>37</v>
      </c>
      <c r="F163" s="153"/>
      <c r="G163" s="153"/>
      <c r="H163" s="153">
        <v>0</v>
      </c>
      <c r="I163" s="153">
        <f t="shared" si="30"/>
        <v>0</v>
      </c>
      <c r="J163" s="153">
        <v>26.9</v>
      </c>
      <c r="K163" s="153">
        <f t="shared" si="31"/>
        <v>995.3</v>
      </c>
      <c r="L163" s="153">
        <v>21</v>
      </c>
      <c r="M163" s="153">
        <f t="shared" si="32"/>
        <v>0</v>
      </c>
      <c r="N163" s="146">
        <v>0</v>
      </c>
      <c r="O163" s="146">
        <f t="shared" si="33"/>
        <v>0</v>
      </c>
      <c r="P163" s="146">
        <v>0</v>
      </c>
      <c r="Q163" s="146">
        <f t="shared" si="34"/>
        <v>0</v>
      </c>
      <c r="R163" s="146"/>
      <c r="S163" s="146"/>
      <c r="T163" s="147">
        <v>5.1999999999999998E-2</v>
      </c>
      <c r="U163" s="146">
        <f t="shared" si="35"/>
        <v>1.92</v>
      </c>
      <c r="V163" s="138"/>
      <c r="W163" s="138"/>
      <c r="X163" s="138"/>
      <c r="Y163" s="138"/>
      <c r="Z163" s="138"/>
      <c r="AA163" s="138"/>
      <c r="AB163" s="138"/>
      <c r="AC163" s="138"/>
      <c r="AD163" s="138"/>
      <c r="AE163" s="138" t="s">
        <v>99</v>
      </c>
      <c r="AF163" s="138"/>
      <c r="AG163" s="138"/>
      <c r="AH163" s="138"/>
      <c r="AI163" s="138"/>
      <c r="AJ163" s="138"/>
      <c r="AK163" s="138"/>
      <c r="AL163" s="138"/>
      <c r="AM163" s="138"/>
      <c r="AN163" s="138"/>
      <c r="AO163" s="138"/>
      <c r="AP163" s="138"/>
      <c r="AQ163" s="138"/>
      <c r="AR163" s="138"/>
      <c r="AS163" s="138"/>
      <c r="AT163" s="138"/>
      <c r="AU163" s="138"/>
      <c r="AV163" s="138"/>
      <c r="AW163" s="138"/>
      <c r="AX163" s="138"/>
      <c r="AY163" s="138"/>
      <c r="AZ163" s="138"/>
      <c r="BA163" s="138"/>
      <c r="BB163" s="138"/>
      <c r="BC163" s="138"/>
      <c r="BD163" s="138"/>
      <c r="BE163" s="138"/>
      <c r="BF163" s="138"/>
      <c r="BG163" s="138"/>
      <c r="BH163" s="138"/>
    </row>
    <row r="164" spans="1:60" outlineLevel="1" x14ac:dyDescent="0.25">
      <c r="A164" s="139">
        <v>152</v>
      </c>
      <c r="B164" s="139" t="s">
        <v>395</v>
      </c>
      <c r="C164" s="169" t="s">
        <v>396</v>
      </c>
      <c r="D164" s="145" t="s">
        <v>369</v>
      </c>
      <c r="E164" s="151">
        <v>26</v>
      </c>
      <c r="F164" s="153"/>
      <c r="G164" s="153"/>
      <c r="H164" s="153">
        <v>0</v>
      </c>
      <c r="I164" s="153">
        <f t="shared" si="30"/>
        <v>0</v>
      </c>
      <c r="J164" s="153">
        <v>16.100000000000001</v>
      </c>
      <c r="K164" s="153">
        <f t="shared" si="31"/>
        <v>418.6</v>
      </c>
      <c r="L164" s="153">
        <v>21</v>
      </c>
      <c r="M164" s="153">
        <f t="shared" si="32"/>
        <v>0</v>
      </c>
      <c r="N164" s="146">
        <v>0</v>
      </c>
      <c r="O164" s="146">
        <f t="shared" si="33"/>
        <v>0</v>
      </c>
      <c r="P164" s="146">
        <v>0</v>
      </c>
      <c r="Q164" s="146">
        <f t="shared" si="34"/>
        <v>0</v>
      </c>
      <c r="R164" s="146"/>
      <c r="S164" s="146"/>
      <c r="T164" s="147">
        <v>3.1E-2</v>
      </c>
      <c r="U164" s="146">
        <f t="shared" si="35"/>
        <v>0.81</v>
      </c>
      <c r="V164" s="138"/>
      <c r="W164" s="138"/>
      <c r="X164" s="138"/>
      <c r="Y164" s="138"/>
      <c r="Z164" s="138"/>
      <c r="AA164" s="138"/>
      <c r="AB164" s="138"/>
      <c r="AC164" s="138"/>
      <c r="AD164" s="138"/>
      <c r="AE164" s="138" t="s">
        <v>99</v>
      </c>
      <c r="AF164" s="138"/>
      <c r="AG164" s="138"/>
      <c r="AH164" s="138"/>
      <c r="AI164" s="138"/>
      <c r="AJ164" s="138"/>
      <c r="AK164" s="138"/>
      <c r="AL164" s="138"/>
      <c r="AM164" s="138"/>
      <c r="AN164" s="138"/>
      <c r="AO164" s="138"/>
      <c r="AP164" s="138"/>
      <c r="AQ164" s="138"/>
      <c r="AR164" s="138"/>
      <c r="AS164" s="138"/>
      <c r="AT164" s="138"/>
      <c r="AU164" s="138"/>
      <c r="AV164" s="138"/>
      <c r="AW164" s="138"/>
      <c r="AX164" s="138"/>
      <c r="AY164" s="138"/>
      <c r="AZ164" s="138"/>
      <c r="BA164" s="138"/>
      <c r="BB164" s="138"/>
      <c r="BC164" s="138"/>
      <c r="BD164" s="138"/>
      <c r="BE164" s="138"/>
      <c r="BF164" s="138"/>
      <c r="BG164" s="138"/>
      <c r="BH164" s="138"/>
    </row>
    <row r="165" spans="1:60" outlineLevel="1" x14ac:dyDescent="0.25">
      <c r="A165" s="139">
        <v>153</v>
      </c>
      <c r="B165" s="139" t="s">
        <v>397</v>
      </c>
      <c r="C165" s="169" t="s">
        <v>398</v>
      </c>
      <c r="D165" s="145" t="s">
        <v>102</v>
      </c>
      <c r="E165" s="151">
        <v>14</v>
      </c>
      <c r="F165" s="153"/>
      <c r="G165" s="153"/>
      <c r="H165" s="153">
        <v>0</v>
      </c>
      <c r="I165" s="153">
        <f t="shared" si="30"/>
        <v>0</v>
      </c>
      <c r="J165" s="153">
        <v>151</v>
      </c>
      <c r="K165" s="153">
        <f t="shared" si="31"/>
        <v>2114</v>
      </c>
      <c r="L165" s="153">
        <v>21</v>
      </c>
      <c r="M165" s="153">
        <f t="shared" si="32"/>
        <v>0</v>
      </c>
      <c r="N165" s="146">
        <v>0</v>
      </c>
      <c r="O165" s="146">
        <f t="shared" si="33"/>
        <v>0</v>
      </c>
      <c r="P165" s="146">
        <v>0</v>
      </c>
      <c r="Q165" s="146">
        <f t="shared" si="34"/>
        <v>0</v>
      </c>
      <c r="R165" s="146"/>
      <c r="S165" s="146"/>
      <c r="T165" s="147">
        <v>0.26800000000000002</v>
      </c>
      <c r="U165" s="146">
        <f t="shared" si="35"/>
        <v>3.75</v>
      </c>
      <c r="V165" s="138"/>
      <c r="W165" s="138"/>
      <c r="X165" s="138"/>
      <c r="Y165" s="138"/>
      <c r="Z165" s="138"/>
      <c r="AA165" s="138"/>
      <c r="AB165" s="138"/>
      <c r="AC165" s="138"/>
      <c r="AD165" s="138"/>
      <c r="AE165" s="138" t="s">
        <v>99</v>
      </c>
      <c r="AF165" s="138"/>
      <c r="AG165" s="138"/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38"/>
      <c r="AW165" s="138"/>
      <c r="AX165" s="138"/>
      <c r="AY165" s="138"/>
      <c r="AZ165" s="138"/>
      <c r="BA165" s="138"/>
      <c r="BB165" s="138"/>
      <c r="BC165" s="138"/>
      <c r="BD165" s="138"/>
      <c r="BE165" s="138"/>
      <c r="BF165" s="138"/>
      <c r="BG165" s="138"/>
      <c r="BH165" s="138"/>
    </row>
    <row r="166" spans="1:60" outlineLevel="1" x14ac:dyDescent="0.25">
      <c r="A166" s="139">
        <v>154</v>
      </c>
      <c r="B166" s="139" t="s">
        <v>399</v>
      </c>
      <c r="C166" s="169" t="s">
        <v>400</v>
      </c>
      <c r="D166" s="145" t="s">
        <v>102</v>
      </c>
      <c r="E166" s="151">
        <v>11</v>
      </c>
      <c r="F166" s="153"/>
      <c r="G166" s="153"/>
      <c r="H166" s="153">
        <v>0</v>
      </c>
      <c r="I166" s="153">
        <f t="shared" si="30"/>
        <v>0</v>
      </c>
      <c r="J166" s="153">
        <v>32.1</v>
      </c>
      <c r="K166" s="153">
        <f t="shared" si="31"/>
        <v>353.1</v>
      </c>
      <c r="L166" s="153">
        <v>21</v>
      </c>
      <c r="M166" s="153">
        <f t="shared" si="32"/>
        <v>0</v>
      </c>
      <c r="N166" s="146">
        <v>0</v>
      </c>
      <c r="O166" s="146">
        <f t="shared" si="33"/>
        <v>0</v>
      </c>
      <c r="P166" s="146">
        <v>0</v>
      </c>
      <c r="Q166" s="146">
        <f t="shared" si="34"/>
        <v>0</v>
      </c>
      <c r="R166" s="146"/>
      <c r="S166" s="146"/>
      <c r="T166" s="147">
        <v>6.2E-2</v>
      </c>
      <c r="U166" s="146">
        <f t="shared" si="35"/>
        <v>0.68</v>
      </c>
      <c r="V166" s="138"/>
      <c r="W166" s="138"/>
      <c r="X166" s="138"/>
      <c r="Y166" s="138"/>
      <c r="Z166" s="138"/>
      <c r="AA166" s="138"/>
      <c r="AB166" s="138"/>
      <c r="AC166" s="138"/>
      <c r="AD166" s="138"/>
      <c r="AE166" s="138" t="s">
        <v>99</v>
      </c>
      <c r="AF166" s="138"/>
      <c r="AG166" s="138"/>
      <c r="AH166" s="138"/>
      <c r="AI166" s="138"/>
      <c r="AJ166" s="138"/>
      <c r="AK166" s="138"/>
      <c r="AL166" s="138"/>
      <c r="AM166" s="138"/>
      <c r="AN166" s="138"/>
      <c r="AO166" s="138"/>
      <c r="AP166" s="138"/>
      <c r="AQ166" s="138"/>
      <c r="AR166" s="138"/>
      <c r="AS166" s="138"/>
      <c r="AT166" s="138"/>
      <c r="AU166" s="138"/>
      <c r="AV166" s="138"/>
      <c r="AW166" s="138"/>
      <c r="AX166" s="138"/>
      <c r="AY166" s="138"/>
      <c r="AZ166" s="138"/>
      <c r="BA166" s="138"/>
      <c r="BB166" s="138"/>
      <c r="BC166" s="138"/>
      <c r="BD166" s="138"/>
      <c r="BE166" s="138"/>
      <c r="BF166" s="138"/>
      <c r="BG166" s="138"/>
      <c r="BH166" s="138"/>
    </row>
    <row r="167" spans="1:60" outlineLevel="1" x14ac:dyDescent="0.25">
      <c r="A167" s="139">
        <v>155</v>
      </c>
      <c r="B167" s="139" t="s">
        <v>354</v>
      </c>
      <c r="C167" s="169" t="s">
        <v>355</v>
      </c>
      <c r="D167" s="145" t="s">
        <v>112</v>
      </c>
      <c r="E167" s="151">
        <v>1.4999999999999999E-2</v>
      </c>
      <c r="F167" s="153"/>
      <c r="G167" s="153"/>
      <c r="H167" s="153">
        <v>0</v>
      </c>
      <c r="I167" s="153">
        <f t="shared" si="30"/>
        <v>0</v>
      </c>
      <c r="J167" s="153">
        <v>1239</v>
      </c>
      <c r="K167" s="153">
        <f t="shared" si="31"/>
        <v>18.59</v>
      </c>
      <c r="L167" s="153">
        <v>21</v>
      </c>
      <c r="M167" s="153">
        <f t="shared" si="32"/>
        <v>0</v>
      </c>
      <c r="N167" s="146">
        <v>0</v>
      </c>
      <c r="O167" s="146">
        <f t="shared" si="33"/>
        <v>0</v>
      </c>
      <c r="P167" s="146">
        <v>0</v>
      </c>
      <c r="Q167" s="146">
        <f t="shared" si="34"/>
        <v>0</v>
      </c>
      <c r="R167" s="146"/>
      <c r="S167" s="146"/>
      <c r="T167" s="147">
        <v>2.5750000000000002</v>
      </c>
      <c r="U167" s="146">
        <f t="shared" si="35"/>
        <v>0.04</v>
      </c>
      <c r="V167" s="138"/>
      <c r="W167" s="138"/>
      <c r="X167" s="138"/>
      <c r="Y167" s="138"/>
      <c r="Z167" s="138"/>
      <c r="AA167" s="138"/>
      <c r="AB167" s="138"/>
      <c r="AC167" s="138"/>
      <c r="AD167" s="138"/>
      <c r="AE167" s="138" t="s">
        <v>99</v>
      </c>
      <c r="AF167" s="138"/>
      <c r="AG167" s="138"/>
      <c r="AH167" s="138"/>
      <c r="AI167" s="138"/>
      <c r="AJ167" s="138"/>
      <c r="AK167" s="138"/>
      <c r="AL167" s="138"/>
      <c r="AM167" s="138"/>
      <c r="AN167" s="138"/>
      <c r="AO167" s="138"/>
      <c r="AP167" s="138"/>
      <c r="AQ167" s="138"/>
      <c r="AR167" s="138"/>
      <c r="AS167" s="138"/>
      <c r="AT167" s="138"/>
      <c r="AU167" s="138"/>
      <c r="AV167" s="138"/>
      <c r="AW167" s="138"/>
      <c r="AX167" s="138"/>
      <c r="AY167" s="138"/>
      <c r="AZ167" s="138"/>
      <c r="BA167" s="138"/>
      <c r="BB167" s="138"/>
      <c r="BC167" s="138"/>
      <c r="BD167" s="138"/>
      <c r="BE167" s="138"/>
      <c r="BF167" s="138"/>
      <c r="BG167" s="138"/>
      <c r="BH167" s="138"/>
    </row>
    <row r="168" spans="1:60" outlineLevel="1" x14ac:dyDescent="0.25">
      <c r="A168" s="139">
        <v>156</v>
      </c>
      <c r="B168" s="139" t="s">
        <v>356</v>
      </c>
      <c r="C168" s="169" t="s">
        <v>357</v>
      </c>
      <c r="D168" s="145" t="s">
        <v>112</v>
      </c>
      <c r="E168" s="151">
        <v>1.4999999999999999E-2</v>
      </c>
      <c r="F168" s="153"/>
      <c r="G168" s="153"/>
      <c r="H168" s="153">
        <v>0</v>
      </c>
      <c r="I168" s="153">
        <f t="shared" si="30"/>
        <v>0</v>
      </c>
      <c r="J168" s="153">
        <v>1781</v>
      </c>
      <c r="K168" s="153">
        <f t="shared" si="31"/>
        <v>26.72</v>
      </c>
      <c r="L168" s="153">
        <v>21</v>
      </c>
      <c r="M168" s="153">
        <f t="shared" si="32"/>
        <v>0</v>
      </c>
      <c r="N168" s="146">
        <v>0</v>
      </c>
      <c r="O168" s="146">
        <f t="shared" si="33"/>
        <v>0</v>
      </c>
      <c r="P168" s="146">
        <v>0</v>
      </c>
      <c r="Q168" s="146">
        <f t="shared" si="34"/>
        <v>0</v>
      </c>
      <c r="R168" s="146"/>
      <c r="S168" s="146"/>
      <c r="T168" s="147">
        <v>1.355</v>
      </c>
      <c r="U168" s="146">
        <f t="shared" si="35"/>
        <v>0.02</v>
      </c>
      <c r="V168" s="138"/>
      <c r="W168" s="138"/>
      <c r="X168" s="138"/>
      <c r="Y168" s="138"/>
      <c r="Z168" s="138"/>
      <c r="AA168" s="138"/>
      <c r="AB168" s="138"/>
      <c r="AC168" s="138"/>
      <c r="AD168" s="138"/>
      <c r="AE168" s="138" t="s">
        <v>99</v>
      </c>
      <c r="AF168" s="138"/>
      <c r="AG168" s="138"/>
      <c r="AH168" s="138"/>
      <c r="AI168" s="138"/>
      <c r="AJ168" s="138"/>
      <c r="AK168" s="138"/>
      <c r="AL168" s="138"/>
      <c r="AM168" s="138"/>
      <c r="AN168" s="138"/>
      <c r="AO168" s="138"/>
      <c r="AP168" s="138"/>
      <c r="AQ168" s="138"/>
      <c r="AR168" s="138"/>
      <c r="AS168" s="138"/>
      <c r="AT168" s="138"/>
      <c r="AU168" s="138"/>
      <c r="AV168" s="138"/>
      <c r="AW168" s="138"/>
      <c r="AX168" s="138"/>
      <c r="AY168" s="138"/>
      <c r="AZ168" s="138"/>
      <c r="BA168" s="138"/>
      <c r="BB168" s="138"/>
      <c r="BC168" s="138"/>
      <c r="BD168" s="138"/>
      <c r="BE168" s="138"/>
      <c r="BF168" s="138"/>
      <c r="BG168" s="138"/>
      <c r="BH168" s="138"/>
    </row>
    <row r="169" spans="1:60" outlineLevel="1" x14ac:dyDescent="0.25">
      <c r="A169" s="139">
        <v>157</v>
      </c>
      <c r="B169" s="139" t="s">
        <v>358</v>
      </c>
      <c r="C169" s="169" t="s">
        <v>359</v>
      </c>
      <c r="D169" s="145" t="s">
        <v>112</v>
      </c>
      <c r="E169" s="151">
        <v>5.0000000000000001E-3</v>
      </c>
      <c r="F169" s="153"/>
      <c r="G169" s="153"/>
      <c r="H169" s="153">
        <v>0</v>
      </c>
      <c r="I169" s="153">
        <f t="shared" si="30"/>
        <v>0</v>
      </c>
      <c r="J169" s="153">
        <v>1239</v>
      </c>
      <c r="K169" s="153">
        <f t="shared" si="31"/>
        <v>6.2</v>
      </c>
      <c r="L169" s="153">
        <v>21</v>
      </c>
      <c r="M169" s="153">
        <f t="shared" si="32"/>
        <v>0</v>
      </c>
      <c r="N169" s="146">
        <v>0</v>
      </c>
      <c r="O169" s="146">
        <f t="shared" si="33"/>
        <v>0</v>
      </c>
      <c r="P169" s="146">
        <v>0</v>
      </c>
      <c r="Q169" s="146">
        <f t="shared" si="34"/>
        <v>0</v>
      </c>
      <c r="R169" s="146"/>
      <c r="S169" s="146"/>
      <c r="T169" s="147">
        <v>2.5750000000000002</v>
      </c>
      <c r="U169" s="146">
        <f t="shared" si="35"/>
        <v>0.01</v>
      </c>
      <c r="V169" s="138"/>
      <c r="W169" s="138"/>
      <c r="X169" s="138"/>
      <c r="Y169" s="138"/>
      <c r="Z169" s="138"/>
      <c r="AA169" s="138"/>
      <c r="AB169" s="138"/>
      <c r="AC169" s="138"/>
      <c r="AD169" s="138"/>
      <c r="AE169" s="138" t="s">
        <v>99</v>
      </c>
      <c r="AF169" s="138"/>
      <c r="AG169" s="138"/>
      <c r="AH169" s="138"/>
      <c r="AI169" s="138"/>
      <c r="AJ169" s="138"/>
      <c r="AK169" s="138"/>
      <c r="AL169" s="138"/>
      <c r="AM169" s="138"/>
      <c r="AN169" s="138"/>
      <c r="AO169" s="138"/>
      <c r="AP169" s="138"/>
      <c r="AQ169" s="138"/>
      <c r="AR169" s="138"/>
      <c r="AS169" s="138"/>
      <c r="AT169" s="138"/>
      <c r="AU169" s="138"/>
      <c r="AV169" s="138"/>
      <c r="AW169" s="138"/>
      <c r="AX169" s="138"/>
      <c r="AY169" s="138"/>
      <c r="AZ169" s="138"/>
      <c r="BA169" s="138"/>
      <c r="BB169" s="138"/>
      <c r="BC169" s="138"/>
      <c r="BD169" s="138"/>
      <c r="BE169" s="138"/>
      <c r="BF169" s="138"/>
      <c r="BG169" s="138"/>
      <c r="BH169" s="138"/>
    </row>
    <row r="170" spans="1:60" outlineLevel="1" x14ac:dyDescent="0.25">
      <c r="A170" s="139">
        <v>158</v>
      </c>
      <c r="B170" s="139" t="s">
        <v>611</v>
      </c>
      <c r="C170" s="169" t="s">
        <v>612</v>
      </c>
      <c r="D170" s="145" t="s">
        <v>98</v>
      </c>
      <c r="E170" s="151">
        <v>6</v>
      </c>
      <c r="F170" s="153"/>
      <c r="G170" s="153"/>
      <c r="H170" s="153">
        <v>120.11</v>
      </c>
      <c r="I170" s="153">
        <f t="shared" si="30"/>
        <v>720.66</v>
      </c>
      <c r="J170" s="153">
        <v>201.39</v>
      </c>
      <c r="K170" s="153">
        <f t="shared" si="31"/>
        <v>1208.3399999999999</v>
      </c>
      <c r="L170" s="153">
        <v>21</v>
      </c>
      <c r="M170" s="153">
        <f t="shared" si="32"/>
        <v>0</v>
      </c>
      <c r="N170" s="146">
        <v>6.8599999999999998E-3</v>
      </c>
      <c r="O170" s="146">
        <f t="shared" si="33"/>
        <v>4.1160000000000002E-2</v>
      </c>
      <c r="P170" s="146">
        <v>0</v>
      </c>
      <c r="Q170" s="146">
        <f t="shared" si="34"/>
        <v>0</v>
      </c>
      <c r="R170" s="146"/>
      <c r="S170" s="146"/>
      <c r="T170" s="147">
        <v>0.38100000000000001</v>
      </c>
      <c r="U170" s="146">
        <f t="shared" si="35"/>
        <v>2.29</v>
      </c>
      <c r="V170" s="138"/>
      <c r="W170" s="138"/>
      <c r="X170" s="138"/>
      <c r="Y170" s="138"/>
      <c r="Z170" s="138"/>
      <c r="AA170" s="138"/>
      <c r="AB170" s="138"/>
      <c r="AC170" s="138"/>
      <c r="AD170" s="138"/>
      <c r="AE170" s="138" t="s">
        <v>99</v>
      </c>
      <c r="AF170" s="138"/>
      <c r="AG170" s="138"/>
      <c r="AH170" s="138"/>
      <c r="AI170" s="138"/>
      <c r="AJ170" s="138"/>
      <c r="AK170" s="138"/>
      <c r="AL170" s="138"/>
      <c r="AM170" s="138"/>
      <c r="AN170" s="138"/>
      <c r="AO170" s="138"/>
      <c r="AP170" s="138"/>
      <c r="AQ170" s="138"/>
      <c r="AR170" s="138"/>
      <c r="AS170" s="138"/>
      <c r="AT170" s="138"/>
      <c r="AU170" s="138"/>
      <c r="AV170" s="138"/>
      <c r="AW170" s="138"/>
      <c r="AX170" s="138"/>
      <c r="AY170" s="138"/>
      <c r="AZ170" s="138"/>
      <c r="BA170" s="138"/>
      <c r="BB170" s="138"/>
      <c r="BC170" s="138"/>
      <c r="BD170" s="138"/>
      <c r="BE170" s="138"/>
      <c r="BF170" s="138"/>
      <c r="BG170" s="138"/>
      <c r="BH170" s="138"/>
    </row>
    <row r="171" spans="1:60" outlineLevel="1" x14ac:dyDescent="0.25">
      <c r="A171" s="139">
        <v>159</v>
      </c>
      <c r="B171" s="139" t="s">
        <v>613</v>
      </c>
      <c r="C171" s="169" t="s">
        <v>614</v>
      </c>
      <c r="D171" s="145" t="s">
        <v>98</v>
      </c>
      <c r="E171" s="151">
        <v>16</v>
      </c>
      <c r="F171" s="153"/>
      <c r="G171" s="153"/>
      <c r="H171" s="153">
        <v>180.04</v>
      </c>
      <c r="I171" s="153">
        <f t="shared" si="30"/>
        <v>2880.64</v>
      </c>
      <c r="J171" s="153">
        <v>208.46</v>
      </c>
      <c r="K171" s="153">
        <f t="shared" si="31"/>
        <v>3335.36</v>
      </c>
      <c r="L171" s="153">
        <v>21</v>
      </c>
      <c r="M171" s="153">
        <f t="shared" si="32"/>
        <v>0</v>
      </c>
      <c r="N171" s="146">
        <v>6.8599999999999998E-3</v>
      </c>
      <c r="O171" s="146">
        <f t="shared" si="33"/>
        <v>0.10976</v>
      </c>
      <c r="P171" s="146">
        <v>0</v>
      </c>
      <c r="Q171" s="146">
        <f t="shared" si="34"/>
        <v>0</v>
      </c>
      <c r="R171" s="146"/>
      <c r="S171" s="146"/>
      <c r="T171" s="147">
        <v>0.39200000000000002</v>
      </c>
      <c r="U171" s="146">
        <f t="shared" si="35"/>
        <v>6.27</v>
      </c>
      <c r="V171" s="138"/>
      <c r="W171" s="138"/>
      <c r="X171" s="138"/>
      <c r="Y171" s="138"/>
      <c r="Z171" s="138"/>
      <c r="AA171" s="138"/>
      <c r="AB171" s="138"/>
      <c r="AC171" s="138"/>
      <c r="AD171" s="138"/>
      <c r="AE171" s="138" t="s">
        <v>99</v>
      </c>
      <c r="AF171" s="138"/>
      <c r="AG171" s="138"/>
      <c r="AH171" s="138"/>
      <c r="AI171" s="138"/>
      <c r="AJ171" s="138"/>
      <c r="AK171" s="138"/>
      <c r="AL171" s="138"/>
      <c r="AM171" s="138"/>
      <c r="AN171" s="138"/>
      <c r="AO171" s="138"/>
      <c r="AP171" s="138"/>
      <c r="AQ171" s="138"/>
      <c r="AR171" s="138"/>
      <c r="AS171" s="138"/>
      <c r="AT171" s="138"/>
      <c r="AU171" s="138"/>
      <c r="AV171" s="138"/>
      <c r="AW171" s="138"/>
      <c r="AX171" s="138"/>
      <c r="AY171" s="138"/>
      <c r="AZ171" s="138"/>
      <c r="BA171" s="138"/>
      <c r="BB171" s="138"/>
      <c r="BC171" s="138"/>
      <c r="BD171" s="138"/>
      <c r="BE171" s="138"/>
      <c r="BF171" s="138"/>
      <c r="BG171" s="138"/>
      <c r="BH171" s="138"/>
    </row>
    <row r="172" spans="1:60" outlineLevel="1" x14ac:dyDescent="0.25">
      <c r="A172" s="139">
        <v>160</v>
      </c>
      <c r="B172" s="139" t="s">
        <v>615</v>
      </c>
      <c r="C172" s="169" t="s">
        <v>616</v>
      </c>
      <c r="D172" s="145" t="s">
        <v>98</v>
      </c>
      <c r="E172" s="151">
        <v>20</v>
      </c>
      <c r="F172" s="153"/>
      <c r="G172" s="153"/>
      <c r="H172" s="153">
        <v>206.2</v>
      </c>
      <c r="I172" s="153">
        <f t="shared" si="30"/>
        <v>4124</v>
      </c>
      <c r="J172" s="153">
        <v>196.3</v>
      </c>
      <c r="K172" s="153">
        <f t="shared" si="31"/>
        <v>3926</v>
      </c>
      <c r="L172" s="153">
        <v>21</v>
      </c>
      <c r="M172" s="153">
        <f t="shared" si="32"/>
        <v>0</v>
      </c>
      <c r="N172" s="146">
        <v>6.5399999999999998E-3</v>
      </c>
      <c r="O172" s="146">
        <f t="shared" si="33"/>
        <v>0.1308</v>
      </c>
      <c r="P172" s="146">
        <v>0</v>
      </c>
      <c r="Q172" s="146">
        <f t="shared" si="34"/>
        <v>0</v>
      </c>
      <c r="R172" s="146"/>
      <c r="S172" s="146"/>
      <c r="T172" s="147">
        <v>0.36799999999999999</v>
      </c>
      <c r="U172" s="146">
        <f t="shared" si="35"/>
        <v>7.36</v>
      </c>
      <c r="V172" s="138"/>
      <c r="W172" s="138"/>
      <c r="X172" s="138"/>
      <c r="Y172" s="138"/>
      <c r="Z172" s="138"/>
      <c r="AA172" s="138"/>
      <c r="AB172" s="138"/>
      <c r="AC172" s="138"/>
      <c r="AD172" s="138"/>
      <c r="AE172" s="138" t="s">
        <v>99</v>
      </c>
      <c r="AF172" s="138"/>
      <c r="AG172" s="138"/>
      <c r="AH172" s="138"/>
      <c r="AI172" s="138"/>
      <c r="AJ172" s="138"/>
      <c r="AK172" s="138"/>
      <c r="AL172" s="138"/>
      <c r="AM172" s="138"/>
      <c r="AN172" s="138"/>
      <c r="AO172" s="138"/>
      <c r="AP172" s="138"/>
      <c r="AQ172" s="138"/>
      <c r="AR172" s="138"/>
      <c r="AS172" s="138"/>
      <c r="AT172" s="138"/>
      <c r="AU172" s="138"/>
      <c r="AV172" s="138"/>
      <c r="AW172" s="138"/>
      <c r="AX172" s="138"/>
      <c r="AY172" s="138"/>
      <c r="AZ172" s="138"/>
      <c r="BA172" s="138"/>
      <c r="BB172" s="138"/>
      <c r="BC172" s="138"/>
      <c r="BD172" s="138"/>
      <c r="BE172" s="138"/>
      <c r="BF172" s="138"/>
      <c r="BG172" s="138"/>
      <c r="BH172" s="138"/>
    </row>
    <row r="173" spans="1:60" outlineLevel="1" x14ac:dyDescent="0.25">
      <c r="A173" s="139">
        <v>161</v>
      </c>
      <c r="B173" s="139" t="s">
        <v>617</v>
      </c>
      <c r="C173" s="169" t="s">
        <v>618</v>
      </c>
      <c r="D173" s="145" t="s">
        <v>98</v>
      </c>
      <c r="E173" s="151">
        <v>22</v>
      </c>
      <c r="F173" s="153"/>
      <c r="G173" s="153"/>
      <c r="H173" s="153">
        <v>267.44</v>
      </c>
      <c r="I173" s="153">
        <f t="shared" si="30"/>
        <v>5883.68</v>
      </c>
      <c r="J173" s="153">
        <v>224.56</v>
      </c>
      <c r="K173" s="153">
        <f t="shared" si="31"/>
        <v>4940.32</v>
      </c>
      <c r="L173" s="153">
        <v>21</v>
      </c>
      <c r="M173" s="153">
        <f t="shared" si="32"/>
        <v>0</v>
      </c>
      <c r="N173" s="146">
        <v>7.4000000000000003E-3</v>
      </c>
      <c r="O173" s="146">
        <f t="shared" si="33"/>
        <v>0.1628</v>
      </c>
      <c r="P173" s="146">
        <v>0</v>
      </c>
      <c r="Q173" s="146">
        <f t="shared" si="34"/>
        <v>0</v>
      </c>
      <c r="R173" s="146"/>
      <c r="S173" s="146"/>
      <c r="T173" s="147">
        <v>0.42099999999999999</v>
      </c>
      <c r="U173" s="146">
        <f t="shared" si="35"/>
        <v>9.26</v>
      </c>
      <c r="V173" s="138"/>
      <c r="W173" s="138"/>
      <c r="X173" s="138"/>
      <c r="Y173" s="138"/>
      <c r="Z173" s="138"/>
      <c r="AA173" s="138"/>
      <c r="AB173" s="138"/>
      <c r="AC173" s="138"/>
      <c r="AD173" s="138"/>
      <c r="AE173" s="138" t="s">
        <v>99</v>
      </c>
      <c r="AF173" s="138"/>
      <c r="AG173" s="138"/>
      <c r="AH173" s="138"/>
      <c r="AI173" s="138"/>
      <c r="AJ173" s="138"/>
      <c r="AK173" s="138"/>
      <c r="AL173" s="138"/>
      <c r="AM173" s="138"/>
      <c r="AN173" s="138"/>
      <c r="AO173" s="138"/>
      <c r="AP173" s="138"/>
      <c r="AQ173" s="138"/>
      <c r="AR173" s="138"/>
      <c r="AS173" s="138"/>
      <c r="AT173" s="138"/>
      <c r="AU173" s="138"/>
      <c r="AV173" s="138"/>
      <c r="AW173" s="138"/>
      <c r="AX173" s="138"/>
      <c r="AY173" s="138"/>
      <c r="AZ173" s="138"/>
      <c r="BA173" s="138"/>
      <c r="BB173" s="138"/>
      <c r="BC173" s="138"/>
      <c r="BD173" s="138"/>
      <c r="BE173" s="138"/>
      <c r="BF173" s="138"/>
      <c r="BG173" s="138"/>
      <c r="BH173" s="138"/>
    </row>
    <row r="174" spans="1:60" outlineLevel="1" x14ac:dyDescent="0.25">
      <c r="A174" s="139">
        <v>162</v>
      </c>
      <c r="B174" s="139" t="s">
        <v>493</v>
      </c>
      <c r="C174" s="169" t="s">
        <v>494</v>
      </c>
      <c r="D174" s="145" t="s">
        <v>102</v>
      </c>
      <c r="E174" s="151">
        <v>18</v>
      </c>
      <c r="F174" s="153"/>
      <c r="G174" s="153"/>
      <c r="H174" s="153">
        <v>0</v>
      </c>
      <c r="I174" s="153">
        <f t="shared" si="30"/>
        <v>0</v>
      </c>
      <c r="J174" s="153">
        <v>128</v>
      </c>
      <c r="K174" s="153">
        <f t="shared" si="31"/>
        <v>2304</v>
      </c>
      <c r="L174" s="153">
        <v>21</v>
      </c>
      <c r="M174" s="153">
        <f t="shared" si="32"/>
        <v>0</v>
      </c>
      <c r="N174" s="146">
        <v>0</v>
      </c>
      <c r="O174" s="146">
        <f t="shared" si="33"/>
        <v>0</v>
      </c>
      <c r="P174" s="146">
        <v>0</v>
      </c>
      <c r="Q174" s="146">
        <f t="shared" si="34"/>
        <v>0</v>
      </c>
      <c r="R174" s="146"/>
      <c r="S174" s="146"/>
      <c r="T174" s="147">
        <v>0.22700000000000001</v>
      </c>
      <c r="U174" s="146">
        <f t="shared" si="35"/>
        <v>4.09</v>
      </c>
      <c r="V174" s="138"/>
      <c r="W174" s="138"/>
      <c r="X174" s="138"/>
      <c r="Y174" s="138"/>
      <c r="Z174" s="138"/>
      <c r="AA174" s="138"/>
      <c r="AB174" s="138"/>
      <c r="AC174" s="138"/>
      <c r="AD174" s="138"/>
      <c r="AE174" s="138" t="s">
        <v>99</v>
      </c>
      <c r="AF174" s="138"/>
      <c r="AG174" s="138"/>
      <c r="AH174" s="138"/>
      <c r="AI174" s="138"/>
      <c r="AJ174" s="138"/>
      <c r="AK174" s="138"/>
      <c r="AL174" s="138"/>
      <c r="AM174" s="138"/>
      <c r="AN174" s="138"/>
      <c r="AO174" s="138"/>
      <c r="AP174" s="138"/>
      <c r="AQ174" s="138"/>
      <c r="AR174" s="138"/>
      <c r="AS174" s="138"/>
      <c r="AT174" s="138"/>
      <c r="AU174" s="138"/>
      <c r="AV174" s="138"/>
      <c r="AW174" s="138"/>
      <c r="AX174" s="138"/>
      <c r="AY174" s="138"/>
      <c r="AZ174" s="138"/>
      <c r="BA174" s="138"/>
      <c r="BB174" s="138"/>
      <c r="BC174" s="138"/>
      <c r="BD174" s="138"/>
      <c r="BE174" s="138"/>
      <c r="BF174" s="138"/>
      <c r="BG174" s="138"/>
      <c r="BH174" s="138"/>
    </row>
    <row r="175" spans="1:60" outlineLevel="1" x14ac:dyDescent="0.25">
      <c r="A175" s="139">
        <v>163</v>
      </c>
      <c r="B175" s="139" t="s">
        <v>619</v>
      </c>
      <c r="C175" s="169" t="s">
        <v>620</v>
      </c>
      <c r="D175" s="145" t="s">
        <v>102</v>
      </c>
      <c r="E175" s="151">
        <v>4</v>
      </c>
      <c r="F175" s="153"/>
      <c r="G175" s="153"/>
      <c r="H175" s="153">
        <v>0</v>
      </c>
      <c r="I175" s="153">
        <f t="shared" si="30"/>
        <v>0</v>
      </c>
      <c r="J175" s="153">
        <v>128</v>
      </c>
      <c r="K175" s="153">
        <f t="shared" si="31"/>
        <v>512</v>
      </c>
      <c r="L175" s="153">
        <v>21</v>
      </c>
      <c r="M175" s="153">
        <f t="shared" si="32"/>
        <v>0</v>
      </c>
      <c r="N175" s="146">
        <v>0</v>
      </c>
      <c r="O175" s="146">
        <f t="shared" si="33"/>
        <v>0</v>
      </c>
      <c r="P175" s="146">
        <v>0</v>
      </c>
      <c r="Q175" s="146">
        <f t="shared" si="34"/>
        <v>0</v>
      </c>
      <c r="R175" s="146"/>
      <c r="S175" s="146"/>
      <c r="T175" s="147">
        <v>0.22700000000000001</v>
      </c>
      <c r="U175" s="146">
        <f t="shared" si="35"/>
        <v>0.91</v>
      </c>
      <c r="V175" s="138"/>
      <c r="W175" s="138"/>
      <c r="X175" s="138"/>
      <c r="Y175" s="138"/>
      <c r="Z175" s="138"/>
      <c r="AA175" s="138"/>
      <c r="AB175" s="138"/>
      <c r="AC175" s="138"/>
      <c r="AD175" s="138"/>
      <c r="AE175" s="138" t="s">
        <v>99</v>
      </c>
      <c r="AF175" s="138"/>
      <c r="AG175" s="138"/>
      <c r="AH175" s="138"/>
      <c r="AI175" s="138"/>
      <c r="AJ175" s="138"/>
      <c r="AK175" s="138"/>
      <c r="AL175" s="138"/>
      <c r="AM175" s="138"/>
      <c r="AN175" s="138"/>
      <c r="AO175" s="138"/>
      <c r="AP175" s="138"/>
      <c r="AQ175" s="138"/>
      <c r="AR175" s="138"/>
      <c r="AS175" s="138"/>
      <c r="AT175" s="138"/>
      <c r="AU175" s="138"/>
      <c r="AV175" s="138"/>
      <c r="AW175" s="138"/>
      <c r="AX175" s="138"/>
      <c r="AY175" s="138"/>
      <c r="AZ175" s="138"/>
      <c r="BA175" s="138"/>
      <c r="BB175" s="138"/>
      <c r="BC175" s="138"/>
      <c r="BD175" s="138"/>
      <c r="BE175" s="138"/>
      <c r="BF175" s="138"/>
      <c r="BG175" s="138"/>
      <c r="BH175" s="138"/>
    </row>
    <row r="176" spans="1:60" outlineLevel="1" x14ac:dyDescent="0.25">
      <c r="A176" s="139">
        <v>164</v>
      </c>
      <c r="B176" s="139" t="s">
        <v>621</v>
      </c>
      <c r="C176" s="169" t="s">
        <v>622</v>
      </c>
      <c r="D176" s="145" t="s">
        <v>102</v>
      </c>
      <c r="E176" s="151">
        <v>6</v>
      </c>
      <c r="F176" s="153"/>
      <c r="G176" s="153"/>
      <c r="H176" s="153">
        <v>0</v>
      </c>
      <c r="I176" s="153">
        <f t="shared" si="30"/>
        <v>0</v>
      </c>
      <c r="J176" s="153">
        <v>197.5</v>
      </c>
      <c r="K176" s="153">
        <f t="shared" si="31"/>
        <v>1185</v>
      </c>
      <c r="L176" s="153">
        <v>21</v>
      </c>
      <c r="M176" s="153">
        <f t="shared" si="32"/>
        <v>0</v>
      </c>
      <c r="N176" s="146">
        <v>0</v>
      </c>
      <c r="O176" s="146">
        <f t="shared" si="33"/>
        <v>0</v>
      </c>
      <c r="P176" s="146">
        <v>0</v>
      </c>
      <c r="Q176" s="146">
        <f t="shared" si="34"/>
        <v>0</v>
      </c>
      <c r="R176" s="146"/>
      <c r="S176" s="146"/>
      <c r="T176" s="147">
        <v>0.35</v>
      </c>
      <c r="U176" s="146">
        <f t="shared" si="35"/>
        <v>2.1</v>
      </c>
      <c r="V176" s="138"/>
      <c r="W176" s="138"/>
      <c r="X176" s="138"/>
      <c r="Y176" s="138"/>
      <c r="Z176" s="138"/>
      <c r="AA176" s="138"/>
      <c r="AB176" s="138"/>
      <c r="AC176" s="138"/>
      <c r="AD176" s="138"/>
      <c r="AE176" s="138" t="s">
        <v>99</v>
      </c>
      <c r="AF176" s="138"/>
      <c r="AG176" s="138"/>
      <c r="AH176" s="138"/>
      <c r="AI176" s="138"/>
      <c r="AJ176" s="138"/>
      <c r="AK176" s="138"/>
      <c r="AL176" s="138"/>
      <c r="AM176" s="138"/>
      <c r="AN176" s="138"/>
      <c r="AO176" s="138"/>
      <c r="AP176" s="138"/>
      <c r="AQ176" s="138"/>
      <c r="AR176" s="138"/>
      <c r="AS176" s="138"/>
      <c r="AT176" s="138"/>
      <c r="AU176" s="138"/>
      <c r="AV176" s="138"/>
      <c r="AW176" s="138"/>
      <c r="AX176" s="138"/>
      <c r="AY176" s="138"/>
      <c r="AZ176" s="138"/>
      <c r="BA176" s="138"/>
      <c r="BB176" s="138"/>
      <c r="BC176" s="138"/>
      <c r="BD176" s="138"/>
      <c r="BE176" s="138"/>
      <c r="BF176" s="138"/>
      <c r="BG176" s="138"/>
      <c r="BH176" s="138"/>
    </row>
    <row r="177" spans="1:60" outlineLevel="1" x14ac:dyDescent="0.25">
      <c r="A177" s="139">
        <v>165</v>
      </c>
      <c r="B177" s="139" t="s">
        <v>623</v>
      </c>
      <c r="C177" s="169" t="s">
        <v>624</v>
      </c>
      <c r="D177" s="145" t="s">
        <v>98</v>
      </c>
      <c r="E177" s="151">
        <v>64</v>
      </c>
      <c r="F177" s="153"/>
      <c r="G177" s="153"/>
      <c r="H177" s="153">
        <v>0.26</v>
      </c>
      <c r="I177" s="153">
        <f t="shared" si="30"/>
        <v>16.64</v>
      </c>
      <c r="J177" s="153">
        <v>10.24</v>
      </c>
      <c r="K177" s="153">
        <f t="shared" si="31"/>
        <v>655.36</v>
      </c>
      <c r="L177" s="153">
        <v>21</v>
      </c>
      <c r="M177" s="153">
        <f t="shared" si="32"/>
        <v>0</v>
      </c>
      <c r="N177" s="146">
        <v>0</v>
      </c>
      <c r="O177" s="146">
        <f t="shared" si="33"/>
        <v>0</v>
      </c>
      <c r="P177" s="146">
        <v>0</v>
      </c>
      <c r="Q177" s="146">
        <f t="shared" si="34"/>
        <v>0</v>
      </c>
      <c r="R177" s="146"/>
      <c r="S177" s="146"/>
      <c r="T177" s="147">
        <v>1.7999999999999999E-2</v>
      </c>
      <c r="U177" s="146">
        <f t="shared" si="35"/>
        <v>1.1499999999999999</v>
      </c>
      <c r="V177" s="138"/>
      <c r="W177" s="138"/>
      <c r="X177" s="138"/>
      <c r="Y177" s="138"/>
      <c r="Z177" s="138"/>
      <c r="AA177" s="138"/>
      <c r="AB177" s="138"/>
      <c r="AC177" s="138"/>
      <c r="AD177" s="138"/>
      <c r="AE177" s="138" t="s">
        <v>99</v>
      </c>
      <c r="AF177" s="138"/>
      <c r="AG177" s="138"/>
      <c r="AH177" s="138"/>
      <c r="AI177" s="138"/>
      <c r="AJ177" s="138"/>
      <c r="AK177" s="138"/>
      <c r="AL177" s="138"/>
      <c r="AM177" s="138"/>
      <c r="AN177" s="138"/>
      <c r="AO177" s="138"/>
      <c r="AP177" s="138"/>
      <c r="AQ177" s="138"/>
      <c r="AR177" s="138"/>
      <c r="AS177" s="138"/>
      <c r="AT177" s="138"/>
      <c r="AU177" s="138"/>
      <c r="AV177" s="138"/>
      <c r="AW177" s="138"/>
      <c r="AX177" s="138"/>
      <c r="AY177" s="138"/>
      <c r="AZ177" s="138"/>
      <c r="BA177" s="138"/>
      <c r="BB177" s="138"/>
      <c r="BC177" s="138"/>
      <c r="BD177" s="138"/>
      <c r="BE177" s="138"/>
      <c r="BF177" s="138"/>
      <c r="BG177" s="138"/>
      <c r="BH177" s="138"/>
    </row>
    <row r="178" spans="1:60" outlineLevel="1" x14ac:dyDescent="0.25">
      <c r="A178" s="139">
        <v>166</v>
      </c>
      <c r="B178" s="139" t="s">
        <v>625</v>
      </c>
      <c r="C178" s="169" t="s">
        <v>626</v>
      </c>
      <c r="D178" s="145" t="s">
        <v>98</v>
      </c>
      <c r="E178" s="151">
        <v>70</v>
      </c>
      <c r="F178" s="153"/>
      <c r="G178" s="153"/>
      <c r="H178" s="153">
        <v>7.57</v>
      </c>
      <c r="I178" s="153">
        <f t="shared" si="30"/>
        <v>529.9</v>
      </c>
      <c r="J178" s="153">
        <v>27.43</v>
      </c>
      <c r="K178" s="153">
        <f t="shared" si="31"/>
        <v>1920.1</v>
      </c>
      <c r="L178" s="153">
        <v>21</v>
      </c>
      <c r="M178" s="153">
        <f t="shared" si="32"/>
        <v>0</v>
      </c>
      <c r="N178" s="146">
        <v>2.0000000000000002E-5</v>
      </c>
      <c r="O178" s="146">
        <f t="shared" si="33"/>
        <v>1.4E-3</v>
      </c>
      <c r="P178" s="146">
        <v>3.2000000000000002E-3</v>
      </c>
      <c r="Q178" s="146">
        <f t="shared" si="34"/>
        <v>0.224</v>
      </c>
      <c r="R178" s="146"/>
      <c r="S178" s="146"/>
      <c r="T178" s="147">
        <v>5.2999999999999999E-2</v>
      </c>
      <c r="U178" s="146">
        <f t="shared" si="35"/>
        <v>3.71</v>
      </c>
      <c r="V178" s="138"/>
      <c r="W178" s="138"/>
      <c r="X178" s="138"/>
      <c r="Y178" s="138"/>
      <c r="Z178" s="138"/>
      <c r="AA178" s="138"/>
      <c r="AB178" s="138"/>
      <c r="AC178" s="138"/>
      <c r="AD178" s="138"/>
      <c r="AE178" s="138" t="s">
        <v>99</v>
      </c>
      <c r="AF178" s="138"/>
      <c r="AG178" s="138"/>
      <c r="AH178" s="138"/>
      <c r="AI178" s="138"/>
      <c r="AJ178" s="138"/>
      <c r="AK178" s="138"/>
      <c r="AL178" s="138"/>
      <c r="AM178" s="138"/>
      <c r="AN178" s="138"/>
      <c r="AO178" s="138"/>
      <c r="AP178" s="138"/>
      <c r="AQ178" s="138"/>
      <c r="AR178" s="138"/>
      <c r="AS178" s="138"/>
      <c r="AT178" s="138"/>
      <c r="AU178" s="138"/>
      <c r="AV178" s="138"/>
      <c r="AW178" s="138"/>
      <c r="AX178" s="138"/>
      <c r="AY178" s="138"/>
      <c r="AZ178" s="138"/>
      <c r="BA178" s="138"/>
      <c r="BB178" s="138"/>
      <c r="BC178" s="138"/>
      <c r="BD178" s="138"/>
      <c r="BE178" s="138"/>
      <c r="BF178" s="138"/>
      <c r="BG178" s="138"/>
      <c r="BH178" s="138"/>
    </row>
    <row r="179" spans="1:60" outlineLevel="1" x14ac:dyDescent="0.25">
      <c r="A179" s="139">
        <v>167</v>
      </c>
      <c r="B179" s="139" t="s">
        <v>303</v>
      </c>
      <c r="C179" s="169" t="s">
        <v>304</v>
      </c>
      <c r="D179" s="145" t="s">
        <v>112</v>
      </c>
      <c r="E179" s="151">
        <v>0.44</v>
      </c>
      <c r="F179" s="153"/>
      <c r="G179" s="153"/>
      <c r="H179" s="153">
        <v>0</v>
      </c>
      <c r="I179" s="153">
        <f t="shared" si="30"/>
        <v>0</v>
      </c>
      <c r="J179" s="153">
        <v>1637</v>
      </c>
      <c r="K179" s="153">
        <f t="shared" si="31"/>
        <v>720.28</v>
      </c>
      <c r="L179" s="153">
        <v>21</v>
      </c>
      <c r="M179" s="153">
        <f t="shared" si="32"/>
        <v>0</v>
      </c>
      <c r="N179" s="146">
        <v>0</v>
      </c>
      <c r="O179" s="146">
        <f t="shared" si="33"/>
        <v>0</v>
      </c>
      <c r="P179" s="146">
        <v>0</v>
      </c>
      <c r="Q179" s="146">
        <f t="shared" si="34"/>
        <v>0</v>
      </c>
      <c r="R179" s="146"/>
      <c r="S179" s="146"/>
      <c r="T179" s="147">
        <v>3.5630000000000002</v>
      </c>
      <c r="U179" s="146">
        <f t="shared" si="35"/>
        <v>1.57</v>
      </c>
      <c r="V179" s="138"/>
      <c r="W179" s="138"/>
      <c r="X179" s="138"/>
      <c r="Y179" s="138"/>
      <c r="Z179" s="138"/>
      <c r="AA179" s="138"/>
      <c r="AB179" s="138"/>
      <c r="AC179" s="138"/>
      <c r="AD179" s="138"/>
      <c r="AE179" s="138" t="s">
        <v>99</v>
      </c>
      <c r="AF179" s="138"/>
      <c r="AG179" s="138"/>
      <c r="AH179" s="138"/>
      <c r="AI179" s="138"/>
      <c r="AJ179" s="138"/>
      <c r="AK179" s="138"/>
      <c r="AL179" s="138"/>
      <c r="AM179" s="138"/>
      <c r="AN179" s="138"/>
      <c r="AO179" s="138"/>
      <c r="AP179" s="138"/>
      <c r="AQ179" s="138"/>
      <c r="AR179" s="138"/>
      <c r="AS179" s="138"/>
      <c r="AT179" s="138"/>
      <c r="AU179" s="138"/>
      <c r="AV179" s="138"/>
      <c r="AW179" s="138"/>
      <c r="AX179" s="138"/>
      <c r="AY179" s="138"/>
      <c r="AZ179" s="138"/>
      <c r="BA179" s="138"/>
      <c r="BB179" s="138"/>
      <c r="BC179" s="138"/>
      <c r="BD179" s="138"/>
      <c r="BE179" s="138"/>
      <c r="BF179" s="138"/>
      <c r="BG179" s="138"/>
      <c r="BH179" s="138"/>
    </row>
    <row r="180" spans="1:60" outlineLevel="1" x14ac:dyDescent="0.25">
      <c r="A180" s="139">
        <v>168</v>
      </c>
      <c r="B180" s="139" t="s">
        <v>305</v>
      </c>
      <c r="C180" s="169" t="s">
        <v>306</v>
      </c>
      <c r="D180" s="145" t="s">
        <v>112</v>
      </c>
      <c r="E180" s="151">
        <v>0.44</v>
      </c>
      <c r="F180" s="153"/>
      <c r="G180" s="153"/>
      <c r="H180" s="153">
        <v>0</v>
      </c>
      <c r="I180" s="153">
        <f t="shared" si="30"/>
        <v>0</v>
      </c>
      <c r="J180" s="153">
        <v>562</v>
      </c>
      <c r="K180" s="153">
        <f t="shared" si="31"/>
        <v>247.28</v>
      </c>
      <c r="L180" s="153">
        <v>21</v>
      </c>
      <c r="M180" s="153">
        <f t="shared" si="32"/>
        <v>0</v>
      </c>
      <c r="N180" s="146">
        <v>0</v>
      </c>
      <c r="O180" s="146">
        <f t="shared" si="33"/>
        <v>0</v>
      </c>
      <c r="P180" s="146">
        <v>0</v>
      </c>
      <c r="Q180" s="146">
        <f t="shared" si="34"/>
        <v>0</v>
      </c>
      <c r="R180" s="146"/>
      <c r="S180" s="146"/>
      <c r="T180" s="147">
        <v>0.81599999999999995</v>
      </c>
      <c r="U180" s="146">
        <f t="shared" si="35"/>
        <v>0.36</v>
      </c>
      <c r="V180" s="138"/>
      <c r="W180" s="138"/>
      <c r="X180" s="138"/>
      <c r="Y180" s="138"/>
      <c r="Z180" s="138"/>
      <c r="AA180" s="138"/>
      <c r="AB180" s="138"/>
      <c r="AC180" s="138"/>
      <c r="AD180" s="138"/>
      <c r="AE180" s="138" t="s">
        <v>99</v>
      </c>
      <c r="AF180" s="138"/>
      <c r="AG180" s="138"/>
      <c r="AH180" s="138"/>
      <c r="AI180" s="138"/>
      <c r="AJ180" s="138"/>
      <c r="AK180" s="138"/>
      <c r="AL180" s="138"/>
      <c r="AM180" s="138"/>
      <c r="AN180" s="138"/>
      <c r="AO180" s="138"/>
      <c r="AP180" s="138"/>
      <c r="AQ180" s="138"/>
      <c r="AR180" s="138"/>
      <c r="AS180" s="138"/>
      <c r="AT180" s="138"/>
      <c r="AU180" s="138"/>
      <c r="AV180" s="138"/>
      <c r="AW180" s="138"/>
      <c r="AX180" s="138"/>
      <c r="AY180" s="138"/>
      <c r="AZ180" s="138"/>
      <c r="BA180" s="138"/>
      <c r="BB180" s="138"/>
      <c r="BC180" s="138"/>
      <c r="BD180" s="138"/>
      <c r="BE180" s="138"/>
      <c r="BF180" s="138"/>
      <c r="BG180" s="138"/>
      <c r="BH180" s="138"/>
    </row>
    <row r="181" spans="1:60" outlineLevel="1" x14ac:dyDescent="0.25">
      <c r="A181" s="139">
        <v>169</v>
      </c>
      <c r="B181" s="139" t="s">
        <v>360</v>
      </c>
      <c r="C181" s="169" t="s">
        <v>204</v>
      </c>
      <c r="D181" s="145" t="s">
        <v>98</v>
      </c>
      <c r="E181" s="151">
        <v>64</v>
      </c>
      <c r="F181" s="153"/>
      <c r="G181" s="153"/>
      <c r="H181" s="153">
        <v>11.58</v>
      </c>
      <c r="I181" s="153">
        <f t="shared" si="30"/>
        <v>741.12</v>
      </c>
      <c r="J181" s="153">
        <v>49.02</v>
      </c>
      <c r="K181" s="153">
        <f t="shared" si="31"/>
        <v>3137.28</v>
      </c>
      <c r="L181" s="153">
        <v>21</v>
      </c>
      <c r="M181" s="153">
        <f t="shared" si="32"/>
        <v>0</v>
      </c>
      <c r="N181" s="146">
        <v>6.9999999999999994E-5</v>
      </c>
      <c r="O181" s="146">
        <f t="shared" si="33"/>
        <v>4.4799999999999996E-3</v>
      </c>
      <c r="P181" s="146">
        <v>0</v>
      </c>
      <c r="Q181" s="146">
        <f t="shared" si="34"/>
        <v>0</v>
      </c>
      <c r="R181" s="146"/>
      <c r="S181" s="146"/>
      <c r="T181" s="147">
        <v>8.6999999999999994E-2</v>
      </c>
      <c r="U181" s="146">
        <f t="shared" si="35"/>
        <v>5.57</v>
      </c>
      <c r="V181" s="138"/>
      <c r="W181" s="138"/>
      <c r="X181" s="138"/>
      <c r="Y181" s="138"/>
      <c r="Z181" s="138"/>
      <c r="AA181" s="138"/>
      <c r="AB181" s="138"/>
      <c r="AC181" s="138"/>
      <c r="AD181" s="138"/>
      <c r="AE181" s="138" t="s">
        <v>99</v>
      </c>
      <c r="AF181" s="138"/>
      <c r="AG181" s="138"/>
      <c r="AH181" s="138"/>
      <c r="AI181" s="138"/>
      <c r="AJ181" s="138"/>
      <c r="AK181" s="138"/>
      <c r="AL181" s="138"/>
      <c r="AM181" s="138"/>
      <c r="AN181" s="138"/>
      <c r="AO181" s="138"/>
      <c r="AP181" s="138"/>
      <c r="AQ181" s="138"/>
      <c r="AR181" s="138"/>
      <c r="AS181" s="138"/>
      <c r="AT181" s="138"/>
      <c r="AU181" s="138"/>
      <c r="AV181" s="138"/>
      <c r="AW181" s="138"/>
      <c r="AX181" s="138"/>
      <c r="AY181" s="138"/>
      <c r="AZ181" s="138"/>
      <c r="BA181" s="138"/>
      <c r="BB181" s="138"/>
      <c r="BC181" s="138"/>
      <c r="BD181" s="138"/>
      <c r="BE181" s="138"/>
      <c r="BF181" s="138"/>
      <c r="BG181" s="138"/>
      <c r="BH181" s="138"/>
    </row>
    <row r="182" spans="1:60" outlineLevel="1" x14ac:dyDescent="0.25">
      <c r="A182" s="139">
        <v>170</v>
      </c>
      <c r="B182" s="139" t="s">
        <v>380</v>
      </c>
      <c r="C182" s="169" t="s">
        <v>381</v>
      </c>
      <c r="D182" s="145" t="s">
        <v>254</v>
      </c>
      <c r="E182" s="151">
        <v>24</v>
      </c>
      <c r="F182" s="153"/>
      <c r="G182" s="153"/>
      <c r="H182" s="153">
        <v>0</v>
      </c>
      <c r="I182" s="153">
        <f t="shared" si="30"/>
        <v>0</v>
      </c>
      <c r="J182" s="153">
        <v>800</v>
      </c>
      <c r="K182" s="153">
        <f t="shared" si="31"/>
        <v>19200</v>
      </c>
      <c r="L182" s="153">
        <v>21</v>
      </c>
      <c r="M182" s="153">
        <f t="shared" si="32"/>
        <v>0</v>
      </c>
      <c r="N182" s="146">
        <v>0</v>
      </c>
      <c r="O182" s="146">
        <f t="shared" si="33"/>
        <v>0</v>
      </c>
      <c r="P182" s="146">
        <v>0</v>
      </c>
      <c r="Q182" s="146">
        <f t="shared" si="34"/>
        <v>0</v>
      </c>
      <c r="R182" s="146"/>
      <c r="S182" s="146"/>
      <c r="T182" s="147">
        <v>0</v>
      </c>
      <c r="U182" s="146">
        <f t="shared" si="35"/>
        <v>0</v>
      </c>
      <c r="V182" s="138"/>
      <c r="W182" s="138"/>
      <c r="X182" s="138"/>
      <c r="Y182" s="138"/>
      <c r="Z182" s="138"/>
      <c r="AA182" s="138"/>
      <c r="AB182" s="138"/>
      <c r="AC182" s="138"/>
      <c r="AD182" s="138"/>
      <c r="AE182" s="138" t="s">
        <v>99</v>
      </c>
      <c r="AF182" s="138"/>
      <c r="AG182" s="138"/>
      <c r="AH182" s="138"/>
      <c r="AI182" s="138"/>
      <c r="AJ182" s="138"/>
      <c r="AK182" s="138"/>
      <c r="AL182" s="138"/>
      <c r="AM182" s="138"/>
      <c r="AN182" s="138"/>
      <c r="AO182" s="138"/>
      <c r="AP182" s="138"/>
      <c r="AQ182" s="138"/>
      <c r="AR182" s="138"/>
      <c r="AS182" s="138"/>
      <c r="AT182" s="138"/>
      <c r="AU182" s="138"/>
      <c r="AV182" s="138"/>
      <c r="AW182" s="138"/>
      <c r="AX182" s="138"/>
      <c r="AY182" s="138"/>
      <c r="AZ182" s="138"/>
      <c r="BA182" s="138"/>
      <c r="BB182" s="138"/>
      <c r="BC182" s="138"/>
      <c r="BD182" s="138"/>
      <c r="BE182" s="138"/>
      <c r="BF182" s="138"/>
      <c r="BG182" s="138"/>
      <c r="BH182" s="138"/>
    </row>
    <row r="183" spans="1:60" outlineLevel="1" x14ac:dyDescent="0.25">
      <c r="A183" s="139">
        <v>171</v>
      </c>
      <c r="B183" s="139" t="s">
        <v>382</v>
      </c>
      <c r="C183" s="169" t="s">
        <v>383</v>
      </c>
      <c r="D183" s="145" t="s">
        <v>384</v>
      </c>
      <c r="E183" s="151">
        <v>50</v>
      </c>
      <c r="F183" s="153"/>
      <c r="G183" s="153"/>
      <c r="H183" s="153">
        <v>120</v>
      </c>
      <c r="I183" s="153">
        <f t="shared" si="30"/>
        <v>6000</v>
      </c>
      <c r="J183" s="153">
        <v>0</v>
      </c>
      <c r="K183" s="153">
        <f t="shared" si="31"/>
        <v>0</v>
      </c>
      <c r="L183" s="153">
        <v>21</v>
      </c>
      <c r="M183" s="153">
        <f t="shared" si="32"/>
        <v>0</v>
      </c>
      <c r="N183" s="146">
        <v>1.8000000000000001E-4</v>
      </c>
      <c r="O183" s="146">
        <f t="shared" si="33"/>
        <v>8.9999999999999993E-3</v>
      </c>
      <c r="P183" s="146">
        <v>0</v>
      </c>
      <c r="Q183" s="146">
        <f t="shared" si="34"/>
        <v>0</v>
      </c>
      <c r="R183" s="146"/>
      <c r="S183" s="146"/>
      <c r="T183" s="147">
        <v>0</v>
      </c>
      <c r="U183" s="146">
        <f t="shared" si="35"/>
        <v>0</v>
      </c>
      <c r="V183" s="138"/>
      <c r="W183" s="138"/>
      <c r="X183" s="138"/>
      <c r="Y183" s="138"/>
      <c r="Z183" s="138"/>
      <c r="AA183" s="138"/>
      <c r="AB183" s="138"/>
      <c r="AC183" s="138"/>
      <c r="AD183" s="138"/>
      <c r="AE183" s="138" t="s">
        <v>107</v>
      </c>
      <c r="AF183" s="138"/>
      <c r="AG183" s="138"/>
      <c r="AH183" s="138"/>
      <c r="AI183" s="138"/>
      <c r="AJ183" s="138"/>
      <c r="AK183" s="138"/>
      <c r="AL183" s="138"/>
      <c r="AM183" s="138"/>
      <c r="AN183" s="138"/>
      <c r="AO183" s="138"/>
      <c r="AP183" s="138"/>
      <c r="AQ183" s="138"/>
      <c r="AR183" s="138"/>
      <c r="AS183" s="138"/>
      <c r="AT183" s="138"/>
      <c r="AU183" s="138"/>
      <c r="AV183" s="138"/>
      <c r="AW183" s="138"/>
      <c r="AX183" s="138"/>
      <c r="AY183" s="138"/>
      <c r="AZ183" s="138"/>
      <c r="BA183" s="138"/>
      <c r="BB183" s="138"/>
      <c r="BC183" s="138"/>
      <c r="BD183" s="138"/>
      <c r="BE183" s="138"/>
      <c r="BF183" s="138"/>
      <c r="BG183" s="138"/>
      <c r="BH183" s="138"/>
    </row>
    <row r="184" spans="1:60" outlineLevel="1" x14ac:dyDescent="0.25">
      <c r="A184" s="139">
        <v>172</v>
      </c>
      <c r="B184" s="139" t="s">
        <v>216</v>
      </c>
      <c r="C184" s="169" t="s">
        <v>495</v>
      </c>
      <c r="D184" s="145" t="s">
        <v>215</v>
      </c>
      <c r="E184" s="151">
        <v>1</v>
      </c>
      <c r="F184" s="153"/>
      <c r="G184" s="153"/>
      <c r="H184" s="153">
        <v>0</v>
      </c>
      <c r="I184" s="153">
        <f t="shared" si="30"/>
        <v>0</v>
      </c>
      <c r="J184" s="153">
        <v>10000</v>
      </c>
      <c r="K184" s="153">
        <f t="shared" si="31"/>
        <v>10000</v>
      </c>
      <c r="L184" s="153">
        <v>21</v>
      </c>
      <c r="M184" s="153">
        <f t="shared" si="32"/>
        <v>0</v>
      </c>
      <c r="N184" s="146">
        <v>0</v>
      </c>
      <c r="O184" s="146">
        <f t="shared" si="33"/>
        <v>0</v>
      </c>
      <c r="P184" s="146">
        <v>0</v>
      </c>
      <c r="Q184" s="146">
        <f t="shared" si="34"/>
        <v>0</v>
      </c>
      <c r="R184" s="146"/>
      <c r="S184" s="146"/>
      <c r="T184" s="147">
        <v>0</v>
      </c>
      <c r="U184" s="146">
        <f t="shared" si="35"/>
        <v>0</v>
      </c>
      <c r="V184" s="138"/>
      <c r="W184" s="138"/>
      <c r="X184" s="138"/>
      <c r="Y184" s="138"/>
      <c r="Z184" s="138"/>
      <c r="AA184" s="138"/>
      <c r="AB184" s="138"/>
      <c r="AC184" s="138"/>
      <c r="AD184" s="138"/>
      <c r="AE184" s="138" t="s">
        <v>99</v>
      </c>
      <c r="AF184" s="138"/>
      <c r="AG184" s="138"/>
      <c r="AH184" s="138"/>
      <c r="AI184" s="138"/>
      <c r="AJ184" s="138"/>
      <c r="AK184" s="138"/>
      <c r="AL184" s="138"/>
      <c r="AM184" s="138"/>
      <c r="AN184" s="138"/>
      <c r="AO184" s="138"/>
      <c r="AP184" s="138"/>
      <c r="AQ184" s="138"/>
      <c r="AR184" s="138"/>
      <c r="AS184" s="138"/>
      <c r="AT184" s="138"/>
      <c r="AU184" s="138"/>
      <c r="AV184" s="138"/>
      <c r="AW184" s="138"/>
      <c r="AX184" s="138"/>
      <c r="AY184" s="138"/>
      <c r="AZ184" s="138"/>
      <c r="BA184" s="138"/>
      <c r="BB184" s="138"/>
      <c r="BC184" s="138"/>
      <c r="BD184" s="138"/>
      <c r="BE184" s="138"/>
      <c r="BF184" s="138"/>
      <c r="BG184" s="138"/>
      <c r="BH184" s="138"/>
    </row>
    <row r="185" spans="1:60" outlineLevel="1" x14ac:dyDescent="0.25">
      <c r="A185" s="139">
        <v>173</v>
      </c>
      <c r="B185" s="139" t="s">
        <v>213</v>
      </c>
      <c r="C185" s="169" t="s">
        <v>214</v>
      </c>
      <c r="D185" s="145" t="s">
        <v>215</v>
      </c>
      <c r="E185" s="151">
        <v>1</v>
      </c>
      <c r="F185" s="153"/>
      <c r="G185" s="153"/>
      <c r="H185" s="153">
        <v>0</v>
      </c>
      <c r="I185" s="153">
        <f t="shared" si="30"/>
        <v>0</v>
      </c>
      <c r="J185" s="153">
        <v>3000</v>
      </c>
      <c r="K185" s="153">
        <f t="shared" si="31"/>
        <v>3000</v>
      </c>
      <c r="L185" s="153">
        <v>21</v>
      </c>
      <c r="M185" s="153">
        <f t="shared" si="32"/>
        <v>0</v>
      </c>
      <c r="N185" s="146">
        <v>0</v>
      </c>
      <c r="O185" s="146">
        <f t="shared" si="33"/>
        <v>0</v>
      </c>
      <c r="P185" s="146">
        <v>0</v>
      </c>
      <c r="Q185" s="146">
        <f t="shared" si="34"/>
        <v>0</v>
      </c>
      <c r="R185" s="146"/>
      <c r="S185" s="146"/>
      <c r="T185" s="147">
        <v>0</v>
      </c>
      <c r="U185" s="146">
        <f t="shared" si="35"/>
        <v>0</v>
      </c>
      <c r="V185" s="138"/>
      <c r="W185" s="138"/>
      <c r="X185" s="138"/>
      <c r="Y185" s="138"/>
      <c r="Z185" s="138"/>
      <c r="AA185" s="138"/>
      <c r="AB185" s="138"/>
      <c r="AC185" s="138"/>
      <c r="AD185" s="138"/>
      <c r="AE185" s="138" t="s">
        <v>99</v>
      </c>
      <c r="AF185" s="138"/>
      <c r="AG185" s="138"/>
      <c r="AH185" s="138"/>
      <c r="AI185" s="138"/>
      <c r="AJ185" s="138"/>
      <c r="AK185" s="138"/>
      <c r="AL185" s="138"/>
      <c r="AM185" s="138"/>
      <c r="AN185" s="138"/>
      <c r="AO185" s="138"/>
      <c r="AP185" s="138"/>
      <c r="AQ185" s="138"/>
      <c r="AR185" s="138"/>
      <c r="AS185" s="138"/>
      <c r="AT185" s="138"/>
      <c r="AU185" s="138"/>
      <c r="AV185" s="138"/>
      <c r="AW185" s="138"/>
      <c r="AX185" s="138"/>
      <c r="AY185" s="138"/>
      <c r="AZ185" s="138"/>
      <c r="BA185" s="138"/>
      <c r="BB185" s="138"/>
      <c r="BC185" s="138"/>
      <c r="BD185" s="138"/>
      <c r="BE185" s="138"/>
      <c r="BF185" s="138"/>
      <c r="BG185" s="138"/>
      <c r="BH185" s="138"/>
    </row>
    <row r="186" spans="1:60" outlineLevel="1" x14ac:dyDescent="0.25">
      <c r="A186" s="139">
        <v>174</v>
      </c>
      <c r="B186" s="139" t="s">
        <v>224</v>
      </c>
      <c r="C186" s="169" t="s">
        <v>225</v>
      </c>
      <c r="D186" s="145" t="s">
        <v>112</v>
      </c>
      <c r="E186" s="151">
        <v>2</v>
      </c>
      <c r="F186" s="153"/>
      <c r="G186" s="153"/>
      <c r="H186" s="153">
        <v>0</v>
      </c>
      <c r="I186" s="153">
        <f t="shared" si="30"/>
        <v>0</v>
      </c>
      <c r="J186" s="153">
        <v>484.5</v>
      </c>
      <c r="K186" s="153">
        <f t="shared" si="31"/>
        <v>969</v>
      </c>
      <c r="L186" s="153">
        <v>21</v>
      </c>
      <c r="M186" s="153">
        <f t="shared" si="32"/>
        <v>0</v>
      </c>
      <c r="N186" s="146">
        <v>0</v>
      </c>
      <c r="O186" s="146">
        <f t="shared" si="33"/>
        <v>0</v>
      </c>
      <c r="P186" s="146">
        <v>0</v>
      </c>
      <c r="Q186" s="146">
        <f t="shared" si="34"/>
        <v>0</v>
      </c>
      <c r="R186" s="146"/>
      <c r="S186" s="146"/>
      <c r="T186" s="147">
        <v>0.72599999999999998</v>
      </c>
      <c r="U186" s="146">
        <f t="shared" si="35"/>
        <v>1.45</v>
      </c>
      <c r="V186" s="138"/>
      <c r="W186" s="138"/>
      <c r="X186" s="138"/>
      <c r="Y186" s="138"/>
      <c r="Z186" s="138"/>
      <c r="AA186" s="138"/>
      <c r="AB186" s="138"/>
      <c r="AC186" s="138"/>
      <c r="AD186" s="138"/>
      <c r="AE186" s="138" t="s">
        <v>99</v>
      </c>
      <c r="AF186" s="138"/>
      <c r="AG186" s="138"/>
      <c r="AH186" s="138"/>
      <c r="AI186" s="138"/>
      <c r="AJ186" s="138"/>
      <c r="AK186" s="138"/>
      <c r="AL186" s="138"/>
      <c r="AM186" s="138"/>
      <c r="AN186" s="138"/>
      <c r="AO186" s="138"/>
      <c r="AP186" s="138"/>
      <c r="AQ186" s="138"/>
      <c r="AR186" s="138"/>
      <c r="AS186" s="138"/>
      <c r="AT186" s="138"/>
      <c r="AU186" s="138"/>
      <c r="AV186" s="138"/>
      <c r="AW186" s="138"/>
      <c r="AX186" s="138"/>
      <c r="AY186" s="138"/>
      <c r="AZ186" s="138"/>
      <c r="BA186" s="138"/>
      <c r="BB186" s="138"/>
      <c r="BC186" s="138"/>
      <c r="BD186" s="138"/>
      <c r="BE186" s="138"/>
      <c r="BF186" s="138"/>
      <c r="BG186" s="138"/>
      <c r="BH186" s="138"/>
    </row>
    <row r="187" spans="1:60" outlineLevel="1" x14ac:dyDescent="0.25">
      <c r="A187" s="139">
        <v>175</v>
      </c>
      <c r="B187" s="139" t="s">
        <v>226</v>
      </c>
      <c r="C187" s="169" t="s">
        <v>227</v>
      </c>
      <c r="D187" s="145" t="s">
        <v>112</v>
      </c>
      <c r="E187" s="151">
        <v>2</v>
      </c>
      <c r="F187" s="153"/>
      <c r="G187" s="153"/>
      <c r="H187" s="153">
        <v>0</v>
      </c>
      <c r="I187" s="153">
        <f t="shared" si="30"/>
        <v>0</v>
      </c>
      <c r="J187" s="153">
        <v>271.5</v>
      </c>
      <c r="K187" s="153">
        <f t="shared" si="31"/>
        <v>543</v>
      </c>
      <c r="L187" s="153">
        <v>21</v>
      </c>
      <c r="M187" s="153">
        <f t="shared" si="32"/>
        <v>0</v>
      </c>
      <c r="N187" s="146">
        <v>0</v>
      </c>
      <c r="O187" s="146">
        <f t="shared" si="33"/>
        <v>0</v>
      </c>
      <c r="P187" s="146">
        <v>0</v>
      </c>
      <c r="Q187" s="146">
        <f t="shared" si="34"/>
        <v>0</v>
      </c>
      <c r="R187" s="146"/>
      <c r="S187" s="146"/>
      <c r="T187" s="147">
        <v>0.49</v>
      </c>
      <c r="U187" s="146">
        <f t="shared" si="35"/>
        <v>0.98</v>
      </c>
      <c r="V187" s="138"/>
      <c r="W187" s="138"/>
      <c r="X187" s="138"/>
      <c r="Y187" s="138"/>
      <c r="Z187" s="138"/>
      <c r="AA187" s="138"/>
      <c r="AB187" s="138"/>
      <c r="AC187" s="138"/>
      <c r="AD187" s="138"/>
      <c r="AE187" s="138" t="s">
        <v>99</v>
      </c>
      <c r="AF187" s="138"/>
      <c r="AG187" s="138"/>
      <c r="AH187" s="138"/>
      <c r="AI187" s="138"/>
      <c r="AJ187" s="138"/>
      <c r="AK187" s="138"/>
      <c r="AL187" s="138"/>
      <c r="AM187" s="138"/>
      <c r="AN187" s="138"/>
      <c r="AO187" s="138"/>
      <c r="AP187" s="138"/>
      <c r="AQ187" s="138"/>
      <c r="AR187" s="138"/>
      <c r="AS187" s="138"/>
      <c r="AT187" s="138"/>
      <c r="AU187" s="138"/>
      <c r="AV187" s="138"/>
      <c r="AW187" s="138"/>
      <c r="AX187" s="138"/>
      <c r="AY187" s="138"/>
      <c r="AZ187" s="138"/>
      <c r="BA187" s="138"/>
      <c r="BB187" s="138"/>
      <c r="BC187" s="138"/>
      <c r="BD187" s="138"/>
      <c r="BE187" s="138"/>
      <c r="BF187" s="138"/>
      <c r="BG187" s="138"/>
      <c r="BH187" s="138"/>
    </row>
    <row r="188" spans="1:60" outlineLevel="1" x14ac:dyDescent="0.25">
      <c r="A188" s="139">
        <v>176</v>
      </c>
      <c r="B188" s="139" t="s">
        <v>228</v>
      </c>
      <c r="C188" s="169" t="s">
        <v>229</v>
      </c>
      <c r="D188" s="145" t="s">
        <v>112</v>
      </c>
      <c r="E188" s="151">
        <v>2</v>
      </c>
      <c r="F188" s="153"/>
      <c r="G188" s="153"/>
      <c r="H188" s="153">
        <v>0</v>
      </c>
      <c r="I188" s="153">
        <f t="shared" si="30"/>
        <v>0</v>
      </c>
      <c r="J188" s="153">
        <v>25</v>
      </c>
      <c r="K188" s="153">
        <f t="shared" si="31"/>
        <v>50</v>
      </c>
      <c r="L188" s="153">
        <v>21</v>
      </c>
      <c r="M188" s="153">
        <f t="shared" si="32"/>
        <v>0</v>
      </c>
      <c r="N188" s="146">
        <v>0</v>
      </c>
      <c r="O188" s="146">
        <f t="shared" si="33"/>
        <v>0</v>
      </c>
      <c r="P188" s="146">
        <v>0</v>
      </c>
      <c r="Q188" s="146">
        <f t="shared" si="34"/>
        <v>0</v>
      </c>
      <c r="R188" s="146"/>
      <c r="S188" s="146"/>
      <c r="T188" s="147">
        <v>0</v>
      </c>
      <c r="U188" s="146">
        <f t="shared" si="35"/>
        <v>0</v>
      </c>
      <c r="V188" s="138"/>
      <c r="W188" s="138"/>
      <c r="X188" s="138"/>
      <c r="Y188" s="138"/>
      <c r="Z188" s="138"/>
      <c r="AA188" s="138"/>
      <c r="AB188" s="138"/>
      <c r="AC188" s="138"/>
      <c r="AD188" s="138"/>
      <c r="AE188" s="138" t="s">
        <v>99</v>
      </c>
      <c r="AF188" s="138"/>
      <c r="AG188" s="138"/>
      <c r="AH188" s="138"/>
      <c r="AI188" s="138"/>
      <c r="AJ188" s="138"/>
      <c r="AK188" s="138"/>
      <c r="AL188" s="138"/>
      <c r="AM188" s="138"/>
      <c r="AN188" s="138"/>
      <c r="AO188" s="138"/>
      <c r="AP188" s="138"/>
      <c r="AQ188" s="138"/>
      <c r="AR188" s="138"/>
      <c r="AS188" s="138"/>
      <c r="AT188" s="138"/>
      <c r="AU188" s="138"/>
      <c r="AV188" s="138"/>
      <c r="AW188" s="138"/>
      <c r="AX188" s="138"/>
      <c r="AY188" s="138"/>
      <c r="AZ188" s="138"/>
      <c r="BA188" s="138"/>
      <c r="BB188" s="138"/>
      <c r="BC188" s="138"/>
      <c r="BD188" s="138"/>
      <c r="BE188" s="138"/>
      <c r="BF188" s="138"/>
      <c r="BG188" s="138"/>
      <c r="BH188" s="138"/>
    </row>
    <row r="189" spans="1:60" outlineLevel="1" x14ac:dyDescent="0.25">
      <c r="A189" s="139">
        <v>177</v>
      </c>
      <c r="B189" s="139" t="s">
        <v>230</v>
      </c>
      <c r="C189" s="169" t="s">
        <v>231</v>
      </c>
      <c r="D189" s="145" t="s">
        <v>112</v>
      </c>
      <c r="E189" s="151">
        <v>2</v>
      </c>
      <c r="F189" s="153"/>
      <c r="G189" s="153"/>
      <c r="H189" s="153">
        <v>0</v>
      </c>
      <c r="I189" s="153">
        <f t="shared" si="30"/>
        <v>0</v>
      </c>
      <c r="J189" s="153">
        <v>383.5</v>
      </c>
      <c r="K189" s="153">
        <f t="shared" si="31"/>
        <v>767</v>
      </c>
      <c r="L189" s="153">
        <v>21</v>
      </c>
      <c r="M189" s="153">
        <f t="shared" si="32"/>
        <v>0</v>
      </c>
      <c r="N189" s="146">
        <v>0</v>
      </c>
      <c r="O189" s="146">
        <f t="shared" si="33"/>
        <v>0</v>
      </c>
      <c r="P189" s="146">
        <v>0</v>
      </c>
      <c r="Q189" s="146">
        <f t="shared" si="34"/>
        <v>0</v>
      </c>
      <c r="R189" s="146"/>
      <c r="S189" s="146"/>
      <c r="T189" s="147">
        <v>0.94199999999999995</v>
      </c>
      <c r="U189" s="146">
        <f t="shared" si="35"/>
        <v>1.88</v>
      </c>
      <c r="V189" s="138"/>
      <c r="W189" s="138"/>
      <c r="X189" s="138"/>
      <c r="Y189" s="138"/>
      <c r="Z189" s="138"/>
      <c r="AA189" s="138"/>
      <c r="AB189" s="138"/>
      <c r="AC189" s="138"/>
      <c r="AD189" s="138"/>
      <c r="AE189" s="138" t="s">
        <v>99</v>
      </c>
      <c r="AF189" s="138"/>
      <c r="AG189" s="138"/>
      <c r="AH189" s="138"/>
      <c r="AI189" s="138"/>
      <c r="AJ189" s="138"/>
      <c r="AK189" s="138"/>
      <c r="AL189" s="138"/>
      <c r="AM189" s="138"/>
      <c r="AN189" s="138"/>
      <c r="AO189" s="138"/>
      <c r="AP189" s="138"/>
      <c r="AQ189" s="138"/>
      <c r="AR189" s="138"/>
      <c r="AS189" s="138"/>
      <c r="AT189" s="138"/>
      <c r="AU189" s="138"/>
      <c r="AV189" s="138"/>
      <c r="AW189" s="138"/>
      <c r="AX189" s="138"/>
      <c r="AY189" s="138"/>
      <c r="AZ189" s="138"/>
      <c r="BA189" s="138"/>
      <c r="BB189" s="138"/>
      <c r="BC189" s="138"/>
      <c r="BD189" s="138"/>
      <c r="BE189" s="138"/>
      <c r="BF189" s="138"/>
      <c r="BG189" s="138"/>
      <c r="BH189" s="138"/>
    </row>
    <row r="190" spans="1:60" outlineLevel="1" x14ac:dyDescent="0.25">
      <c r="A190" s="139">
        <v>178</v>
      </c>
      <c r="B190" s="139" t="s">
        <v>232</v>
      </c>
      <c r="C190" s="169" t="s">
        <v>233</v>
      </c>
      <c r="D190" s="145" t="s">
        <v>112</v>
      </c>
      <c r="E190" s="151">
        <v>2</v>
      </c>
      <c r="F190" s="153"/>
      <c r="G190" s="153"/>
      <c r="H190" s="153">
        <v>0</v>
      </c>
      <c r="I190" s="153">
        <f t="shared" si="30"/>
        <v>0</v>
      </c>
      <c r="J190" s="153">
        <v>42.7</v>
      </c>
      <c r="K190" s="153">
        <f t="shared" si="31"/>
        <v>85.4</v>
      </c>
      <c r="L190" s="153">
        <v>21</v>
      </c>
      <c r="M190" s="153">
        <f t="shared" si="32"/>
        <v>0</v>
      </c>
      <c r="N190" s="146">
        <v>0</v>
      </c>
      <c r="O190" s="146">
        <f t="shared" si="33"/>
        <v>0</v>
      </c>
      <c r="P190" s="146">
        <v>0</v>
      </c>
      <c r="Q190" s="146">
        <f t="shared" si="34"/>
        <v>0</v>
      </c>
      <c r="R190" s="146"/>
      <c r="S190" s="146"/>
      <c r="T190" s="147">
        <v>0.105</v>
      </c>
      <c r="U190" s="146">
        <f t="shared" si="35"/>
        <v>0.21</v>
      </c>
      <c r="V190" s="138"/>
      <c r="W190" s="138"/>
      <c r="X190" s="138"/>
      <c r="Y190" s="138"/>
      <c r="Z190" s="138"/>
      <c r="AA190" s="138"/>
      <c r="AB190" s="138"/>
      <c r="AC190" s="138"/>
      <c r="AD190" s="138"/>
      <c r="AE190" s="138" t="s">
        <v>99</v>
      </c>
      <c r="AF190" s="138"/>
      <c r="AG190" s="138"/>
      <c r="AH190" s="138"/>
      <c r="AI190" s="138"/>
      <c r="AJ190" s="138"/>
      <c r="AK190" s="138"/>
      <c r="AL190" s="138"/>
      <c r="AM190" s="138"/>
      <c r="AN190" s="138"/>
      <c r="AO190" s="138"/>
      <c r="AP190" s="138"/>
      <c r="AQ190" s="138"/>
      <c r="AR190" s="138"/>
      <c r="AS190" s="138"/>
      <c r="AT190" s="138"/>
      <c r="AU190" s="138"/>
      <c r="AV190" s="138"/>
      <c r="AW190" s="138"/>
      <c r="AX190" s="138"/>
      <c r="AY190" s="138"/>
      <c r="AZ190" s="138"/>
      <c r="BA190" s="138"/>
      <c r="BB190" s="138"/>
      <c r="BC190" s="138"/>
      <c r="BD190" s="138"/>
      <c r="BE190" s="138"/>
      <c r="BF190" s="138"/>
      <c r="BG190" s="138"/>
      <c r="BH190" s="138"/>
    </row>
    <row r="191" spans="1:60" outlineLevel="1" x14ac:dyDescent="0.25">
      <c r="A191" s="163">
        <v>179</v>
      </c>
      <c r="B191" s="163" t="s">
        <v>234</v>
      </c>
      <c r="C191" s="171" t="s">
        <v>235</v>
      </c>
      <c r="D191" s="164" t="s">
        <v>112</v>
      </c>
      <c r="E191" s="165">
        <v>2</v>
      </c>
      <c r="F191" s="166"/>
      <c r="G191" s="166"/>
      <c r="H191" s="166">
        <v>0</v>
      </c>
      <c r="I191" s="166">
        <f t="shared" si="30"/>
        <v>0</v>
      </c>
      <c r="J191" s="166">
        <v>1725</v>
      </c>
      <c r="K191" s="166">
        <f t="shared" si="31"/>
        <v>3450</v>
      </c>
      <c r="L191" s="166">
        <v>21</v>
      </c>
      <c r="M191" s="166">
        <f t="shared" si="32"/>
        <v>0</v>
      </c>
      <c r="N191" s="167">
        <v>0</v>
      </c>
      <c r="O191" s="167">
        <f t="shared" si="33"/>
        <v>0</v>
      </c>
      <c r="P191" s="167">
        <v>0</v>
      </c>
      <c r="Q191" s="167">
        <f t="shared" si="34"/>
        <v>0</v>
      </c>
      <c r="R191" s="167"/>
      <c r="S191" s="167"/>
      <c r="T191" s="168">
        <v>0</v>
      </c>
      <c r="U191" s="167">
        <f t="shared" si="35"/>
        <v>0</v>
      </c>
      <c r="V191" s="138"/>
      <c r="W191" s="138"/>
      <c r="X191" s="138"/>
      <c r="Y191" s="138"/>
      <c r="Z191" s="138"/>
      <c r="AA191" s="138"/>
      <c r="AB191" s="138"/>
      <c r="AC191" s="138"/>
      <c r="AD191" s="138"/>
      <c r="AE191" s="138" t="s">
        <v>99</v>
      </c>
      <c r="AF191" s="138"/>
      <c r="AG191" s="138"/>
      <c r="AH191" s="138"/>
      <c r="AI191" s="138"/>
      <c r="AJ191" s="138"/>
      <c r="AK191" s="138"/>
      <c r="AL191" s="138"/>
      <c r="AM191" s="138"/>
      <c r="AN191" s="138"/>
      <c r="AO191" s="138"/>
      <c r="AP191" s="138"/>
      <c r="AQ191" s="138"/>
      <c r="AR191" s="138"/>
      <c r="AS191" s="138"/>
      <c r="AT191" s="138"/>
      <c r="AU191" s="138"/>
      <c r="AV191" s="138"/>
      <c r="AW191" s="138"/>
      <c r="AX191" s="138"/>
      <c r="AY191" s="138"/>
      <c r="AZ191" s="138"/>
      <c r="BA191" s="138"/>
      <c r="BB191" s="138"/>
      <c r="BC191" s="138"/>
      <c r="BD191" s="138"/>
      <c r="BE191" s="138"/>
      <c r="BF191" s="138"/>
      <c r="BG191" s="138"/>
      <c r="BH191" s="138"/>
    </row>
    <row r="192" spans="1:60" x14ac:dyDescent="0.25">
      <c r="A192" s="4"/>
      <c r="B192" s="5" t="s">
        <v>411</v>
      </c>
      <c r="C192" s="172" t="s">
        <v>411</v>
      </c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AC192">
        <v>15</v>
      </c>
      <c r="AD192">
        <v>21</v>
      </c>
    </row>
    <row r="193" spans="3:31" x14ac:dyDescent="0.25">
      <c r="C193" s="173"/>
      <c r="AE193" t="s">
        <v>412</v>
      </c>
    </row>
  </sheetData>
  <mergeCells count="4">
    <mergeCell ref="A1:G1"/>
    <mergeCell ref="C2:G2"/>
    <mergeCell ref="C3:G3"/>
    <mergeCell ref="C4:G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47</vt:i4>
      </vt:variant>
    </vt:vector>
  </HeadingPairs>
  <TitlesOfParts>
    <vt:vector size="54" baseType="lpstr">
      <vt:lpstr>Pokyny pro vyplnění</vt:lpstr>
      <vt:lpstr>Stavba</vt:lpstr>
      <vt:lpstr>VzorPolozky</vt:lpstr>
      <vt:lpstr>SO.01</vt:lpstr>
      <vt:lpstr>SO.02</vt:lpstr>
      <vt:lpstr>SO.03</vt:lpstr>
      <vt:lpstr>SO.04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SO.01!Oblast_tisku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Větrovský</dc:creator>
  <cp:lastModifiedBy>Lukáš Stávek</cp:lastModifiedBy>
  <cp:lastPrinted>2014-02-28T09:52:57Z</cp:lastPrinted>
  <dcterms:created xsi:type="dcterms:W3CDTF">2009-04-08T07:15:50Z</dcterms:created>
  <dcterms:modified xsi:type="dcterms:W3CDTF">2024-11-18T13:32:19Z</dcterms:modified>
</cp:coreProperties>
</file>