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y\1 - textové dokumenty aktuální\Speciální škola Ivančice - oprava podlahy - II.etapa\zadávací dokumentace\"/>
    </mc:Choice>
  </mc:AlternateContent>
  <xr:revisionPtr revIDLastSave="0" documentId="13_ncr:1_{2689B457-BDA9-4820-9FC1-D3CF92752EFF}" xr6:coauthVersionLast="47" xr6:coauthVersionMax="47" xr10:uidLastSave="{00000000-0000-0000-0000-000000000000}"/>
  <bookViews>
    <workbookView xWindow="23460" yWindow="1350" windowWidth="18015" windowHeight="14550" activeTab="2" xr2:uid="{00000000-000D-0000-FFFF-FFFF00000000}"/>
  </bookViews>
  <sheets>
    <sheet name="Stavba" sheetId="1" r:id="rId1"/>
    <sheet name="VzorPolozky" sheetId="10" state="hidden" r:id="rId2"/>
    <sheet name="01 24_028_1 Pol" sheetId="12" r:id="rId3"/>
    <sheet name="01 24_028_2 Pol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24_028_1 Pol'!$1:$7</definedName>
    <definedName name="_xlnm.Print_Titles" localSheetId="3">'01 24_028_2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24_028_1 Pol'!$A$1:$Z$187</definedName>
    <definedName name="_xlnm.Print_Area" localSheetId="3">'01 24_028_2 Pol'!$A$1:$Z$96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7" i="13"/>
  <c r="G26" i="13" s="1"/>
  <c r="I27" i="13"/>
  <c r="I26" i="13" s="1"/>
  <c r="K27" i="13"/>
  <c r="K26" i="13" s="1"/>
  <c r="M27" i="13"/>
  <c r="M26" i="13" s="1"/>
  <c r="O27" i="13"/>
  <c r="O26" i="13" s="1"/>
  <c r="Q27" i="13"/>
  <c r="Q26" i="13" s="1"/>
  <c r="V27" i="13"/>
  <c r="V26" i="13" s="1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5" i="13"/>
  <c r="G34" i="13" s="1"/>
  <c r="I35" i="13"/>
  <c r="I34" i="13" s="1"/>
  <c r="K35" i="13"/>
  <c r="K34" i="13" s="1"/>
  <c r="M35" i="13"/>
  <c r="M34" i="13" s="1"/>
  <c r="O35" i="13"/>
  <c r="O34" i="13" s="1"/>
  <c r="Q35" i="13"/>
  <c r="Q34" i="13" s="1"/>
  <c r="V35" i="13"/>
  <c r="V34" i="13" s="1"/>
  <c r="G37" i="13"/>
  <c r="G36" i="13" s="1"/>
  <c r="I37" i="13"/>
  <c r="I36" i="13" s="1"/>
  <c r="K37" i="13"/>
  <c r="K36" i="13" s="1"/>
  <c r="M37" i="13"/>
  <c r="M36" i="13" s="1"/>
  <c r="O37" i="13"/>
  <c r="O36" i="13" s="1"/>
  <c r="Q37" i="13"/>
  <c r="Q36" i="13" s="1"/>
  <c r="V37" i="13"/>
  <c r="V36" i="13" s="1"/>
  <c r="G39" i="13"/>
  <c r="I39" i="13"/>
  <c r="K39" i="13"/>
  <c r="M39" i="13"/>
  <c r="O39" i="13"/>
  <c r="Q39" i="13"/>
  <c r="V39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AE88" i="13"/>
  <c r="F42" i="1" s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9" i="12"/>
  <c r="I29" i="12"/>
  <c r="K29" i="12"/>
  <c r="M29" i="12"/>
  <c r="O29" i="12"/>
  <c r="Q29" i="12"/>
  <c r="V29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6" i="12"/>
  <c r="G75" i="12" s="1"/>
  <c r="I56" i="1" s="1"/>
  <c r="I76" i="12"/>
  <c r="I75" i="12" s="1"/>
  <c r="K76" i="12"/>
  <c r="K75" i="12" s="1"/>
  <c r="O76" i="12"/>
  <c r="O75" i="12" s="1"/>
  <c r="Q76" i="12"/>
  <c r="Q75" i="12" s="1"/>
  <c r="V76" i="12"/>
  <c r="V75" i="12" s="1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2" i="12"/>
  <c r="G111" i="12" s="1"/>
  <c r="I61" i="1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9" i="12"/>
  <c r="I139" i="12"/>
  <c r="K139" i="12"/>
  <c r="M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G148" i="12" s="1"/>
  <c r="I64" i="1" s="1"/>
  <c r="I149" i="12"/>
  <c r="I148" i="12" s="1"/>
  <c r="K149" i="12"/>
  <c r="K148" i="12" s="1"/>
  <c r="M149" i="12"/>
  <c r="M148" i="12" s="1"/>
  <c r="O149" i="12"/>
  <c r="O148" i="12" s="1"/>
  <c r="Q149" i="12"/>
  <c r="Q148" i="12" s="1"/>
  <c r="V149" i="12"/>
  <c r="V148" i="12" s="1"/>
  <c r="G152" i="12"/>
  <c r="I152" i="12"/>
  <c r="K152" i="12"/>
  <c r="M152" i="12"/>
  <c r="O152" i="12"/>
  <c r="Q152" i="12"/>
  <c r="V152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AE179" i="12"/>
  <c r="I20" i="1"/>
  <c r="J28" i="1"/>
  <c r="J26" i="1"/>
  <c r="G38" i="1"/>
  <c r="F38" i="1"/>
  <c r="J23" i="1"/>
  <c r="J24" i="1"/>
  <c r="J25" i="1"/>
  <c r="J27" i="1"/>
  <c r="E24" i="1"/>
  <c r="E26" i="1"/>
  <c r="F40" i="1" l="1"/>
  <c r="AF179" i="12"/>
  <c r="AF88" i="13"/>
  <c r="G42" i="1" s="1"/>
  <c r="H42" i="1" s="1"/>
  <c r="I42" i="1" s="1"/>
  <c r="M112" i="12"/>
  <c r="M111" i="12" s="1"/>
  <c r="M76" i="12"/>
  <c r="M75" i="12" s="1"/>
  <c r="F41" i="1"/>
  <c r="F39" i="1"/>
  <c r="V84" i="13"/>
  <c r="Q84" i="13"/>
  <c r="O84" i="13"/>
  <c r="M84" i="13"/>
  <c r="K84" i="13"/>
  <c r="I84" i="13"/>
  <c r="G84" i="13"/>
  <c r="V77" i="13"/>
  <c r="Q77" i="13"/>
  <c r="O77" i="13"/>
  <c r="M77" i="13"/>
  <c r="K77" i="13"/>
  <c r="I77" i="13"/>
  <c r="G77" i="13"/>
  <c r="V74" i="13"/>
  <c r="Q74" i="13"/>
  <c r="O74" i="13"/>
  <c r="M74" i="13"/>
  <c r="K74" i="13"/>
  <c r="I74" i="13"/>
  <c r="G74" i="13"/>
  <c r="V64" i="13"/>
  <c r="Q64" i="13"/>
  <c r="O64" i="13"/>
  <c r="M64" i="13"/>
  <c r="K64" i="13"/>
  <c r="I64" i="13"/>
  <c r="G64" i="13"/>
  <c r="V38" i="13"/>
  <c r="Q38" i="13"/>
  <c r="O38" i="13"/>
  <c r="M38" i="13"/>
  <c r="K38" i="13"/>
  <c r="I38" i="13"/>
  <c r="G38" i="13"/>
  <c r="V29" i="13"/>
  <c r="Q29" i="13"/>
  <c r="O29" i="13"/>
  <c r="M29" i="13"/>
  <c r="K29" i="13"/>
  <c r="I29" i="13"/>
  <c r="G29" i="13"/>
  <c r="V21" i="13"/>
  <c r="Q21" i="13"/>
  <c r="O21" i="13"/>
  <c r="M21" i="13"/>
  <c r="K21" i="13"/>
  <c r="I21" i="13"/>
  <c r="G21" i="13"/>
  <c r="V8" i="13"/>
  <c r="Q8" i="13"/>
  <c r="O8" i="13"/>
  <c r="M8" i="13"/>
  <c r="K8" i="13"/>
  <c r="I8" i="13"/>
  <c r="G8" i="13"/>
  <c r="V175" i="12"/>
  <c r="Q175" i="12"/>
  <c r="O175" i="12"/>
  <c r="M175" i="12"/>
  <c r="K175" i="12"/>
  <c r="I175" i="12"/>
  <c r="G175" i="12"/>
  <c r="V166" i="12"/>
  <c r="Q166" i="12"/>
  <c r="O166" i="12"/>
  <c r="M166" i="12"/>
  <c r="K166" i="12"/>
  <c r="I166" i="12"/>
  <c r="G166" i="12"/>
  <c r="I67" i="1" s="1"/>
  <c r="V163" i="12"/>
  <c r="Q163" i="12"/>
  <c r="O163" i="12"/>
  <c r="M163" i="12"/>
  <c r="K163" i="12"/>
  <c r="I163" i="12"/>
  <c r="G163" i="12"/>
  <c r="V151" i="12"/>
  <c r="Q151" i="12"/>
  <c r="O151" i="12"/>
  <c r="M151" i="12"/>
  <c r="K151" i="12"/>
  <c r="I151" i="12"/>
  <c r="G151" i="12"/>
  <c r="I65" i="1" s="1"/>
  <c r="V124" i="12"/>
  <c r="Q124" i="12"/>
  <c r="O124" i="12"/>
  <c r="M124" i="12"/>
  <c r="K124" i="12"/>
  <c r="I124" i="12"/>
  <c r="G124" i="12"/>
  <c r="V115" i="12"/>
  <c r="Q115" i="12"/>
  <c r="O115" i="12"/>
  <c r="M115" i="12"/>
  <c r="K115" i="12"/>
  <c r="I115" i="12"/>
  <c r="G115" i="12"/>
  <c r="I62" i="1" s="1"/>
  <c r="V104" i="12"/>
  <c r="Q104" i="12"/>
  <c r="O104" i="12"/>
  <c r="M104" i="12"/>
  <c r="K104" i="12"/>
  <c r="I104" i="12"/>
  <c r="G104" i="12"/>
  <c r="I60" i="1" s="1"/>
  <c r="V90" i="12"/>
  <c r="Q90" i="12"/>
  <c r="O90" i="12"/>
  <c r="M90" i="12"/>
  <c r="K90" i="12"/>
  <c r="I90" i="12"/>
  <c r="G90" i="12"/>
  <c r="I59" i="1" s="1"/>
  <c r="V82" i="12"/>
  <c r="Q82" i="12"/>
  <c r="O82" i="12"/>
  <c r="M82" i="12"/>
  <c r="K82" i="12"/>
  <c r="I82" i="12"/>
  <c r="G82" i="12"/>
  <c r="I58" i="1" s="1"/>
  <c r="V77" i="12"/>
  <c r="Q77" i="12"/>
  <c r="O77" i="12"/>
  <c r="M77" i="12"/>
  <c r="K77" i="12"/>
  <c r="I77" i="12"/>
  <c r="G77" i="12"/>
  <c r="I57" i="1" s="1"/>
  <c r="V70" i="12"/>
  <c r="Q70" i="12"/>
  <c r="O70" i="12"/>
  <c r="M70" i="12"/>
  <c r="K70" i="12"/>
  <c r="I70" i="12"/>
  <c r="G70" i="12"/>
  <c r="I55" i="1" s="1"/>
  <c r="V53" i="12"/>
  <c r="Q53" i="12"/>
  <c r="O53" i="12"/>
  <c r="M53" i="12"/>
  <c r="K53" i="12"/>
  <c r="I53" i="12"/>
  <c r="G53" i="12"/>
  <c r="I54" i="1" s="1"/>
  <c r="V47" i="12"/>
  <c r="Q47" i="12"/>
  <c r="O47" i="12"/>
  <c r="M47" i="12"/>
  <c r="K47" i="12"/>
  <c r="I47" i="12"/>
  <c r="G47" i="12"/>
  <c r="I53" i="1" s="1"/>
  <c r="V33" i="12"/>
  <c r="Q33" i="12"/>
  <c r="O33" i="12"/>
  <c r="M33" i="12"/>
  <c r="K33" i="12"/>
  <c r="I33" i="12"/>
  <c r="G33" i="12"/>
  <c r="I52" i="1" s="1"/>
  <c r="V13" i="12"/>
  <c r="Q13" i="12"/>
  <c r="O13" i="12"/>
  <c r="M13" i="12"/>
  <c r="K13" i="12"/>
  <c r="I13" i="12"/>
  <c r="G13" i="12"/>
  <c r="V8" i="12"/>
  <c r="Q8" i="12"/>
  <c r="O8" i="12"/>
  <c r="M8" i="12"/>
  <c r="K8" i="12"/>
  <c r="I8" i="12"/>
  <c r="G8" i="12"/>
  <c r="I50" i="1" s="1"/>
  <c r="I68" i="1" l="1"/>
  <c r="I19" i="1" s="1"/>
  <c r="G88" i="13"/>
  <c r="I51" i="1"/>
  <c r="G39" i="1"/>
  <c r="G43" i="1" s="1"/>
  <c r="G25" i="1" s="1"/>
  <c r="A25" i="1" s="1"/>
  <c r="G26" i="1" s="1"/>
  <c r="G41" i="1"/>
  <c r="G40" i="1"/>
  <c r="H40" i="1" s="1"/>
  <c r="I40" i="1" s="1"/>
  <c r="I66" i="1"/>
  <c r="I18" i="1" s="1"/>
  <c r="I16" i="1"/>
  <c r="G179" i="12"/>
  <c r="I63" i="1"/>
  <c r="H41" i="1"/>
  <c r="I41" i="1" s="1"/>
  <c r="H39" i="1"/>
  <c r="F43" i="1"/>
  <c r="A26" i="1" l="1"/>
  <c r="G28" i="1"/>
  <c r="G23" i="1"/>
  <c r="A23" i="1" s="1"/>
  <c r="G24" i="1" s="1"/>
  <c r="A27" i="1" s="1"/>
  <c r="H43" i="1"/>
  <c r="I39" i="1"/>
  <c r="I43" i="1" s="1"/>
  <c r="I17" i="1"/>
  <c r="I21" i="1" s="1"/>
  <c r="I69" i="1"/>
  <c r="A24" i="1" l="1"/>
  <c r="J42" i="1"/>
  <c r="J41" i="1"/>
  <c r="J40" i="1"/>
  <c r="J39" i="1"/>
  <c r="J43" i="1" s="1"/>
  <c r="J68" i="1"/>
  <c r="J62" i="1"/>
  <c r="J56" i="1"/>
  <c r="J50" i="1"/>
  <c r="J67" i="1"/>
  <c r="J61" i="1"/>
  <c r="J55" i="1"/>
  <c r="J66" i="1"/>
  <c r="J60" i="1"/>
  <c r="J54" i="1"/>
  <c r="J65" i="1"/>
  <c r="J59" i="1"/>
  <c r="J53" i="1"/>
  <c r="J64" i="1"/>
  <c r="J58" i="1"/>
  <c r="J52" i="1"/>
  <c r="J63" i="1"/>
  <c r="J57" i="1"/>
  <c r="J51" i="1"/>
  <c r="G29" i="1"/>
  <c r="G27" i="1" s="1"/>
  <c r="A29" i="1"/>
  <c r="J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Šlechtová</author>
  </authors>
  <commentList>
    <comment ref="S6" authorId="0" shapeId="0" xr:uid="{F9B46E23-A7B5-4654-83BD-577C4BF6CB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CFDE7E3-90C1-49EE-9589-10138C1AC2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Šlechtová</author>
  </authors>
  <commentList>
    <comment ref="S6" authorId="0" shapeId="0" xr:uid="{75EA494B-5DD1-4916-BC2F-AE75734A86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1D414F-EA72-4C8A-B1C3-A1277A680F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<sst xmlns="http://schemas.openxmlformats.org/spreadsheetml/2006/main" count="1649" uniqueCount="402">
  <si>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</si>
  <si>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</si>
  <si>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</si>
  <si>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</si>
  <si>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</si>
  <si>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</si>
  <si>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</si>
  <si>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</si>
  <si>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</si>
  <si>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</si>
  <si>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</si>
  <si>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</si>
  <si>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</si>
  <si>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</si>
  <si>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</si>
  <si>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</si>
  <si>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</si>
  <si>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</si>
  <si>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</si>
  <si>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</si>
  <si>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</si>
  <si>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</si>
  <si>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</si>
  <si>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</si>
  <si>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</si>
  <si>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</si>
  <si>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</si>
  <si>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</si>
  <si>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</si>
  <si>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</si>
  <si>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</si>
  <si>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</si>
  <si>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</si>
  <si>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</si>
  <si>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</si>
  <si>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</si>
  <si>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</si>
  <si>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</si>
  <si>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</si>
  <si>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</si>
  <si>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</si>
  <si>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24/028</t>
  </si>
  <si>
    <t>Odstranění havarijního stavu v MŠ Ivančice - II.etapa</t>
  </si>
  <si>
    <t>Stavba</t>
  </si>
  <si>
    <t>01</t>
  </si>
  <si>
    <t>Odstranění havarijního stavu - pokles podlahy</t>
  </si>
  <si>
    <t>24/028/1</t>
  </si>
  <si>
    <t>Oprava podlah m.č. 101 - 106</t>
  </si>
  <si>
    <t>24/028/2</t>
  </si>
  <si>
    <t>Oprava podlah m.č. 107 - 108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</si>
  <si>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</si>
  <si>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</si>
  <si>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</si>
  <si>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</si>
  <si>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</si>
  <si>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</si>
  <si>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</si>
  <si>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</si>
  <si>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</si>
  <si>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</si>
  <si>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</si>
  <si>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</si>
  <si>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</si>
  <si>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</si>
  <si>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961</t>
  </si>
  <si>
    <t>Sondy - rezerva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</si>
  <si>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</si>
  <si>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</si>
  <si>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</si>
  <si>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</si>
  <si>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</si>
  <si>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</si>
  <si>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</si>
  <si>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</si>
  <si>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</si>
  <si>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</si>
  <si>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</si>
  <si>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</si>
  <si>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</si>
  <si>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</si>
  <si>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</si>
  <si>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</si>
  <si>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</si>
  <si>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</si>
  <si>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</si>
  <si>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</si>
  <si>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</si>
  <si>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</si>
  <si>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</si>
  <si>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</si>
  <si>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</si>
  <si>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</si>
  <si>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</si>
  <si>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</si>
  <si>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</si>
  <si>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</si>
  <si>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</si>
  <si>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</si>
  <si>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</si>
  <si>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</si>
  <si>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</si>
  <si>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</si>
  <si>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</si>
  <si>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</si>
  <si>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</si>
  <si>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</si>
  <si>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</si>
  <si>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</si>
  <si>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</si>
  <si>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</si>
  <si>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</si>
  <si>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</si>
  <si>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</si>
  <si>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</si>
  <si>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</si>
  <si>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</si>
  <si>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</si>
  <si>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</si>
  <si>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</si>
  <si>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</si>
  <si>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</si>
  <si>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342668111R00</t>
  </si>
  <si>
    <t>Těsnění styku příčky se stáv. konstrukcí PU pěnou provázání se stávajícím zdivem</t>
  </si>
  <si>
    <t>m</t>
  </si>
  <si>
    <t>RTS 24/ I</t>
  </si>
  <si>
    <t>Práce</t>
  </si>
  <si>
    <t>Běžná</t>
  </si>
  <si>
    <t>POL1_</t>
  </si>
  <si>
    <t>2*6,60*7</t>
  </si>
  <si>
    <t>VV</t>
  </si>
  <si>
    <t>346244313R00</t>
  </si>
  <si>
    <t>Obezdívky stoupacích šachet z desek pórobeton tl. 100 mm</t>
  </si>
  <si>
    <t>m2</t>
  </si>
  <si>
    <t>3,20*6,60</t>
  </si>
  <si>
    <t>601016193R00</t>
  </si>
  <si>
    <t>Penetrace hloubková stropů</t>
  </si>
  <si>
    <t>4,61+27,60+18,30+13,30+66,9+11,50</t>
  </si>
  <si>
    <t>602016193R00</t>
  </si>
  <si>
    <t>Penetrace hloubková stěn</t>
  </si>
  <si>
    <t>3,04*(2*(2,08+2,13)+2*(5,95+3,15+1,95)+2*(4,00+4,40))</t>
  </si>
  <si>
    <t>3,04*(2*(2,65+5,95)+2*(11,08+5,80+3,40+2,90+1,00+4,40))</t>
  </si>
  <si>
    <t>3,04*(2*(4,30+3,30))</t>
  </si>
  <si>
    <t>611471411R00</t>
  </si>
  <si>
    <t>Úprava stropů aktivovaným štukem tl. 2 - 3 mm</t>
  </si>
  <si>
    <t>611481211RT2</t>
  </si>
  <si>
    <t>Montáž výztužné sítě (perlinky) do stěrky-stropy včetně výztužné sítě a stěrkového tmelu</t>
  </si>
  <si>
    <t>612421615R00</t>
  </si>
  <si>
    <t>Omítka vnitřní zdiva, MVC, hrubá zatřená</t>
  </si>
  <si>
    <t>612471411R00</t>
  </si>
  <si>
    <t>Úprava vnitřních stěn aktivovaným štukem</t>
  </si>
  <si>
    <t>612481211RT2</t>
  </si>
  <si>
    <t xml:space="preserve">Montáž výztužné sítě(perlinky)do stěrky-vnit.stěny včetně výztužné sítě a stěrkového tmelu </t>
  </si>
  <si>
    <t>380931113R00</t>
  </si>
  <si>
    <t>Vložení trnu průměru 10 mm do betonu na dvousložkové lepidlo, bez dodávky trnu</t>
  </si>
  <si>
    <t>kus</t>
  </si>
  <si>
    <t>631313621R00</t>
  </si>
  <si>
    <t>Mazanina betonová tl. 8 - 12 cm C 20/25</t>
  </si>
  <si>
    <t>m3</t>
  </si>
  <si>
    <t>0,10*43,50</t>
  </si>
  <si>
    <t>631315621R00</t>
  </si>
  <si>
    <t>Mazanina betonová tl. 12 - 24 cm C 20/25</t>
  </si>
  <si>
    <t>0,15*43,50</t>
  </si>
  <si>
    <t>631361921RT3</t>
  </si>
  <si>
    <t>Výztuž mazanin svařovanou sítí KD 37, drát d 5,0 mm, oko 150 x 150 mm</t>
  </si>
  <si>
    <t>t</t>
  </si>
  <si>
    <t>0,001*2,10*43,50</t>
  </si>
  <si>
    <t>631361921RT5</t>
  </si>
  <si>
    <t>Výztuž mazanin svařovanou sítí KH 20, drát d 6,0 mm, oko 150 x 150 mm</t>
  </si>
  <si>
    <t>0,001*3,03*43,50</t>
  </si>
  <si>
    <t>631571004R00</t>
  </si>
  <si>
    <t>Násyp ze štěrkopísku 0 - 32, tř. I</t>
  </si>
  <si>
    <t>1,35*43,50</t>
  </si>
  <si>
    <t>13285291R</t>
  </si>
  <si>
    <t>Tyč žebírková pro betonářskou výztuž B500B, d 10 mm</t>
  </si>
  <si>
    <t>SPCM</t>
  </si>
  <si>
    <t>Specifikace</t>
  </si>
  <si>
    <t>POL3_</t>
  </si>
  <si>
    <t>0,001*0,617*0,20*475</t>
  </si>
  <si>
    <t>946941102R00</t>
  </si>
  <si>
    <t xml:space="preserve">sada  </t>
  </si>
  <si>
    <t>946941192R00</t>
  </si>
  <si>
    <t>den</t>
  </si>
  <si>
    <t>2*60</t>
  </si>
  <si>
    <t>946941501R00</t>
  </si>
  <si>
    <t>Návoz a odvoz pojízdného lešení</t>
  </si>
  <si>
    <t>kompl</t>
  </si>
  <si>
    <t>946941802R00</t>
  </si>
  <si>
    <t>sada</t>
  </si>
  <si>
    <t>962031116R00</t>
  </si>
  <si>
    <t>Bourání příček z cihel pálených plných tl. 140 mm obezdívka stoupacích šachet</t>
  </si>
  <si>
    <t>965042141R00</t>
  </si>
  <si>
    <t>Bourání mazanin betonových tl. 10 cm, nad 4 m2</t>
  </si>
  <si>
    <t>965042241R00</t>
  </si>
  <si>
    <t>Bourání mazanin betonových tl. nad 10 cm, nad 4 m2</t>
  </si>
  <si>
    <t>965048515R00</t>
  </si>
  <si>
    <t>Broušení betonových povrchů do tl. 5 mm</t>
  </si>
  <si>
    <t>4,61+27,60+18,30+13,30+66,90+11,50</t>
  </si>
  <si>
    <t>965049112RT1</t>
  </si>
  <si>
    <t>Příplatek, bourání mazanin se svař.síťí nad 10 cm jednostranná výztuž svařovanou sítí</t>
  </si>
  <si>
    <t>965081713R00</t>
  </si>
  <si>
    <t>Bourání dlažeb keramických tl.10 mm, nad 1 m2</t>
  </si>
  <si>
    <t>4,61+27,60</t>
  </si>
  <si>
    <t>965081702R00</t>
  </si>
  <si>
    <t xml:space="preserve">Bourání soklíků z dlažeb keramických </t>
  </si>
  <si>
    <t>965082941R00</t>
  </si>
  <si>
    <t>Odstranění násypu tl. nad 20 cm jakékoliv plochy</t>
  </si>
  <si>
    <t>Indiv</t>
  </si>
  <si>
    <t>0,75*43,50</t>
  </si>
  <si>
    <t>0,60*43,50</t>
  </si>
  <si>
    <t>971042122R00</t>
  </si>
  <si>
    <t>Vrtání otvorů, kce betonové, do 3 cm, hl. do 30 cm</t>
  </si>
  <si>
    <t>411121221R00</t>
  </si>
  <si>
    <t>Osazování stropních desek š. do 60, dl. do 90 cm zpětná montáž</t>
  </si>
  <si>
    <t>963015111R00</t>
  </si>
  <si>
    <t>Demontáž prefabrikovaných krycích desek 0,06 t</t>
  </si>
  <si>
    <t>965042221R00</t>
  </si>
  <si>
    <t>Bourání mazanin betonových tl. nad 10 cm, pl. 1 m2</t>
  </si>
  <si>
    <t>999281145R00</t>
  </si>
  <si>
    <t>Přesun hmot pro opravy a údržbu do v. 6 m, nošením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</si>
  <si>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</si>
  <si>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</si>
  <si>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</si>
  <si>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</si>
  <si>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711141559RZ2</t>
  </si>
  <si>
    <t>711140102R00</t>
  </si>
  <si>
    <t>Odstranění izolace proti vlhkosti na ploše vodorovné, asfaltové pásy přitavením, 2 vrstvy</t>
  </si>
  <si>
    <t>998711101R00</t>
  </si>
  <si>
    <t>Přesun hmot pro izolace proti vodě, výšky do 6 m</t>
  </si>
  <si>
    <t>713121111RV5</t>
  </si>
  <si>
    <t>Montáž tepelné nebo kročejové izolace podlah na sucho, jednovrstvé včetně dodávky polystyren XPS tl. 40 mm</t>
  </si>
  <si>
    <t>713121118RU1</t>
  </si>
  <si>
    <t>21,42+65,30</t>
  </si>
  <si>
    <t>713191100RT9</t>
  </si>
  <si>
    <t>Položení separační fólie včetně dodávky PE fólie</t>
  </si>
  <si>
    <t>998713101R00</t>
  </si>
  <si>
    <t>Přesun hmot pro izolace tepelné, výšky do 6 m</t>
  </si>
  <si>
    <t>892855111R00</t>
  </si>
  <si>
    <t>Kontrola kanalizace TV kamerou do 15 m</t>
  </si>
  <si>
    <t>úsek</t>
  </si>
  <si>
    <t>721140806R00</t>
  </si>
  <si>
    <t>Demontáž potrubí litinového do DN 200 mm</t>
  </si>
  <si>
    <t>721176115R00</t>
  </si>
  <si>
    <t>Potrubí HT odpadní svislé, D 110 x 2,7 mm</t>
  </si>
  <si>
    <t>721176116R00</t>
  </si>
  <si>
    <t>Potrubí HT odpadní svislé, D 125 x 3,1 mm</t>
  </si>
  <si>
    <t>721176222R00</t>
  </si>
  <si>
    <t>Potrubí KG svodné (ležaté) v zemi, D 110 x 3,2 mm</t>
  </si>
  <si>
    <t>RTS 22/ II</t>
  </si>
  <si>
    <t>721176223R00</t>
  </si>
  <si>
    <t>Potrubí KG svodné (ležaté) v zemi, D 125 x 3,2 mm</t>
  </si>
  <si>
    <t>721176224R00</t>
  </si>
  <si>
    <t>Potrubí KG svodné (ležaté) v zemi, D 160 x 4,0 mm</t>
  </si>
  <si>
    <t>721176225R00</t>
  </si>
  <si>
    <t>Potrubí KG svodné (ležaté) v zemi, D 200 x 4,9 mm</t>
  </si>
  <si>
    <t>721176232R00</t>
  </si>
  <si>
    <t>Potrubí KG svodné (ležaté) zavěšené, D 110 x 3,2 mm</t>
  </si>
  <si>
    <t>721176233R00</t>
  </si>
  <si>
    <t>Potrubí KG svodné (ležaté) zavěšené, D 125 x 3,2 mm</t>
  </si>
  <si>
    <t>721176234R00</t>
  </si>
  <si>
    <t>Potrubí KG svodné (ležaté) zavěšené, D 160 x 4,0 mm</t>
  </si>
  <si>
    <t>721290112R00</t>
  </si>
  <si>
    <t>Zkouška těsnosti kanalizace vodou do DN 200 mm</t>
  </si>
  <si>
    <t>721176235R00</t>
  </si>
  <si>
    <t>Potrubí KG svodné (ležaté) zavěšené, D 200 x 4,9 mm</t>
  </si>
  <si>
    <t>Vlastní</t>
  </si>
  <si>
    <t>725114911R00</t>
  </si>
  <si>
    <t>Odmontování klozetové mísy a sedátka</t>
  </si>
  <si>
    <t>725114912R00</t>
  </si>
  <si>
    <t>Zpětná montáž klozetové mísy a sedátka</t>
  </si>
  <si>
    <t>725210911R00</t>
  </si>
  <si>
    <t>Demontáž umyvadla bez výtokových armtur</t>
  </si>
  <si>
    <t>725210914R00</t>
  </si>
  <si>
    <t>Zpětná montáž umyvadla bez výtokových armatur</t>
  </si>
  <si>
    <t>725220908R00</t>
  </si>
  <si>
    <t>Odmontování sprchové vaničky</t>
  </si>
  <si>
    <t>725220912R00</t>
  </si>
  <si>
    <t>Zpětná montáž sprchové vaničky</t>
  </si>
  <si>
    <t>766699612R00</t>
  </si>
  <si>
    <t>Demontáž a zpětná montáž krytů topných těles</t>
  </si>
  <si>
    <t>11,00</t>
  </si>
  <si>
    <t>6,00</t>
  </si>
  <si>
    <t>771475014R00</t>
  </si>
  <si>
    <t>Obklad soklíků keram.rovných, tmel,výška 10 cm</t>
  </si>
  <si>
    <t>771575109R00</t>
  </si>
  <si>
    <t>Montáž keramické dlažby, hladké, na tmel, 300 x 300 m</t>
  </si>
  <si>
    <t>597642030R</t>
  </si>
  <si>
    <t>Dlažba keramická 300 x 300 x 9 mm dle výběru investora</t>
  </si>
  <si>
    <t>1,02*(4,61+27,60)</t>
  </si>
  <si>
    <t>597642410R</t>
  </si>
  <si>
    <t>Dlažba keramická sokl 300 x 80 x 9 mm dle výběru investora</t>
  </si>
  <si>
    <t>1,02*21,40/0,30</t>
  </si>
  <si>
    <t>998771101R00</t>
  </si>
  <si>
    <t>Přesun hmot pro podlahy z dlaždic, výšky do 6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</si>
  <si>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</si>
  <si>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</si>
  <si>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</si>
  <si>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</si>
  <si>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</si>
  <si>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 povlakové podlahové krytiny a samonivelační hmoty</t>
  </si>
  <si>
    <t>776401800R00</t>
  </si>
  <si>
    <t>Demontáž soklíků nebo lišt, pryžových nebo z PVC</t>
  </si>
  <si>
    <t>776421100R00</t>
  </si>
  <si>
    <t>Lepení podlahových soklíků z PVC a vinylu</t>
  </si>
  <si>
    <t>776511810R00</t>
  </si>
  <si>
    <t>Odstranění PVC a koberců lepených bez podložky</t>
  </si>
  <si>
    <t>18,30+13,30+66,90+11,50</t>
  </si>
  <si>
    <t>776521200R00</t>
  </si>
  <si>
    <t>Lepení povlakových podlah z PVC a CV (vinyl)</t>
  </si>
  <si>
    <t>28342458R</t>
  </si>
  <si>
    <t>Lišta soklová měkké PVC 30x30 mm</t>
  </si>
  <si>
    <t>1,02*65,30</t>
  </si>
  <si>
    <t>28410302R</t>
  </si>
  <si>
    <t>Podlaha lepená Vinyl tl. 2 mm</t>
  </si>
  <si>
    <t>RTS 23/ II</t>
  </si>
  <si>
    <t>1,04*(18,30+13,30+66,90+11,50)</t>
  </si>
  <si>
    <t>58301200R</t>
  </si>
  <si>
    <t>Písek weber křemičitý LOD zrnitost 0,1 – 0,6 mm</t>
  </si>
  <si>
    <t>kg</t>
  </si>
  <si>
    <t>2,50*142,21</t>
  </si>
  <si>
    <t>585817202R</t>
  </si>
  <si>
    <t>58581731R</t>
  </si>
  <si>
    <t>0,50*142,21</t>
  </si>
  <si>
    <t>998776101R00</t>
  </si>
  <si>
    <t>Přesun hmot pro podlahy povlakové, výšky do 6 m</t>
  </si>
  <si>
    <t>783224900R00</t>
  </si>
  <si>
    <t>Údržba, nátěr syntetický kov. konstr.1x + 1x email poklopy šachet</t>
  </si>
  <si>
    <t>1,30*2</t>
  </si>
  <si>
    <t>784402801R00</t>
  </si>
  <si>
    <t>Odstranění malby oškrábáním v místnosti H do 3,8 m</t>
  </si>
  <si>
    <t>stropy : 4,61+27,60+18,30+13,30+66,9+11,50</t>
  </si>
  <si>
    <t>stěny : 3,04*(2*(2,08+2,13)+2*(5,95+3,15+1,95)+2*(4,00+4,40))</t>
  </si>
  <si>
    <t>784161401R00</t>
  </si>
  <si>
    <t>784165512R00</t>
  </si>
  <si>
    <t>784011221RT2</t>
  </si>
  <si>
    <t>Zakrytí předmětů, včetně odstranění včetně dodávky fólie tl. 0,04 mm</t>
  </si>
  <si>
    <t>okna : 2,65*2,02+1,75*2,02+1,80*1,00</t>
  </si>
  <si>
    <t>dveře : 0,90*2,02*19+1,60*2,02*3</t>
  </si>
  <si>
    <t>radiátory : 2*1,50</t>
  </si>
  <si>
    <t>650101331R00</t>
  </si>
  <si>
    <t>Montáž zářivkového svítidla stropního zavěšeného zpětná montáž</t>
  </si>
  <si>
    <t>650801115R00</t>
  </si>
  <si>
    <t>Demontáž svítidla stropního zavěšeného</t>
  </si>
  <si>
    <t>979951122R00</t>
  </si>
  <si>
    <t>Výkup kovů - litina, velikost nad 40 x 40 cm</t>
  </si>
  <si>
    <t>979990107R00</t>
  </si>
  <si>
    <t>Poplatek za uložení suti - směs betonu, cihel, dřeva, skupina odpadu 170904</t>
  </si>
  <si>
    <t>979990121R00</t>
  </si>
  <si>
    <t>Poplatek za uložení suti - asfaltové pásy, skupina odpadu 170302</t>
  </si>
  <si>
    <t>979990181R00</t>
  </si>
  <si>
    <t>Poplatek za uložení suti - PVC podlahová krytina, skupina odpadu 200307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</si>
  <si>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</si>
  <si>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</si>
  <si>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</si>
  <si>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</si>
  <si>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</si>
  <si>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</si>
  <si>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979087311R00</t>
  </si>
  <si>
    <t>Vodorovné přemístění suti nošením do 10 m</t>
  </si>
  <si>
    <t>979087391R00</t>
  </si>
  <si>
    <t>Příplatek za nošení suti každých dalších 10 m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</si>
  <si>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</si>
  <si>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</si>
  <si>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</si>
  <si>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</si>
  <si>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</si>
  <si>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</si>
  <si>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</si>
  <si>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</si>
  <si>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SUM</t>
  </si>
  <si>
    <t>Poznámky uchazeče k zadání</t>
  </si>
  <si>
    <t>POPUZIV</t>
  </si>
  <si>
    <t>END</t>
  </si>
  <si>
    <t>43,20+41,40</t>
  </si>
  <si>
    <t>3,04*(2*(7,20+5,95)+2*(6,95+5,95))</t>
  </si>
  <si>
    <t>2*(7,20+5,95)+2*(6,95+5,95)</t>
  </si>
  <si>
    <t>1,02*(2*(7,20+5,95)+2*(6,95+5,95))</t>
  </si>
  <si>
    <t>1,04*(43,20+41,40)</t>
  </si>
  <si>
    <t>2,50*84,60</t>
  </si>
  <si>
    <t>0,50*84,60</t>
  </si>
  <si>
    <t>stropy : 43,20+41,40</t>
  </si>
  <si>
    <t>stěny : 3,04*(2*(7,20+5,95)+2*(6,95+5,95))</t>
  </si>
  <si>
    <t>okna : 2,65*2,02*2+1,75*2,02*2+1,00*3,00*2+1,80*1,00*3</t>
  </si>
  <si>
    <t>dveře : 1,00*2,02*8</t>
  </si>
  <si>
    <t>radiátory : 4*1,50</t>
  </si>
  <si>
    <t>1,50*60,00*142,21</t>
  </si>
  <si>
    <t>Montáž pojízdných Alu věží typu BOSS, 2,5 x 1,45 m</t>
  </si>
  <si>
    <t>Nájemné pojízdných Alu věží typu BOSS, 2,5 x 1,45 m</t>
  </si>
  <si>
    <t>Demontáž pojízdných Alu věží typu BOSS, 2,5 x 1,45 m</t>
  </si>
  <si>
    <t>Provedení izolace proti vlhkosti na ploše vodorovné, asfaltovými pásy přitavením 2 vrstvy - včetně dodávky typu Bitubitagit S 35</t>
  </si>
  <si>
    <t>Montáž dilatačního pásku podél stěn včetně dodávky typu ISOVER N/PP 15 x 100 x 1000 mm</t>
  </si>
  <si>
    <t>Hmota vazná a penetrační typu weberepox P100</t>
  </si>
  <si>
    <t>Penetrace podkladu nátěrem typu HET, Klasik, 1 x</t>
  </si>
  <si>
    <t>Malba typu HET Klasik, bílá, bez penetrace, 2 x</t>
  </si>
  <si>
    <t xml:space="preserve">Hmota samonivelační typu weberfloor 4320. </t>
  </si>
  <si>
    <t xml:space="preserve">pozn. Objednatele </t>
  </si>
  <si>
    <t xml:space="preserve">V rozpočtu počítáno na kompletní plochy, bude řešeno a AD a TDS po oškrábání stěn a provedení hlavních stavebních prací. </t>
  </si>
  <si>
    <t>V rozpočtu počítáno položení TI do - bude řešeno s AD a TDS po provedení bouracích prací</t>
  </si>
  <si>
    <t xml:space="preserve">Nutno řešit s investorem a TDS a v návaznosti na stávající plochy. </t>
  </si>
  <si>
    <t>V rozpočtu uvažováno s kompletními plochami a s tloušťkou 60mm. Nutno ověřit po bouracíchh pracích a objednat dle skutečného stavu</t>
  </si>
  <si>
    <t>Hmota samonivelační typu weberfloor 4320</t>
  </si>
  <si>
    <t xml:space="preserve">V rozpočtu počítáno na kompletní plochy, bude řešeno a AD a TDS po oškrábání stropů a provedení hlavních stavebních prací. </t>
  </si>
  <si>
    <t>1,50*60,00*84,60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</si>
</sst>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/>
    <xf numFmtId="0" fontId="0" fillId="0" borderId="39" xfId="0" applyBorder="1"/>
    <xf numFmtId="0" fontId="16" fillId="0" borderId="39" xfId="0" applyFont="1" applyBorder="1"/>
    <xf numFmtId="0" fontId="16" fillId="0" borderId="39" xfId="0" applyFont="1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41" zoomScaleNormal="100" zoomScaleSheetLayoutView="75" workbookViewId="0">
      <selection activeCell="L89" sqref="L8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6" t="s">
        <v>24</v>
      </c>
      <c r="C2" s="77"/>
      <c r="D2" s="78" t="s">
        <v>41</v>
      </c>
      <c r="E2" s="201" t="s">
        <v>42</v>
      </c>
      <c r="F2" s="202"/>
      <c r="G2" s="202"/>
      <c r="H2" s="202"/>
      <c r="I2" s="202"/>
      <c r="J2" s="203"/>
      <c r="O2" s="1"/>
    </row>
    <row r="3" spans="1:15" ht="27" hidden="1" customHeight="1" x14ac:dyDescent="0.2">
      <c r="A3" s="2"/>
      <c r="B3" s="79"/>
      <c r="C3" s="77"/>
      <c r="D3" s="80"/>
      <c r="E3" s="204"/>
      <c r="F3" s="205"/>
      <c r="G3" s="205"/>
      <c r="H3" s="205"/>
      <c r="I3" s="205"/>
      <c r="J3" s="206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SUMIF(F50:F68,A16,I50:I68)+SUMIF(F50:F68,"PSU",I50:I68)</f>
        <v>0</v>
      </c>
      <c r="J16" s="200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SUMIF(F50:F68,A17,I50:I68)</f>
        <v>0</v>
      </c>
      <c r="J17" s="200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SUMIF(F50:F68,A18,I50:I68)</f>
        <v>0</v>
      </c>
      <c r="J18" s="200"/>
    </row>
    <row r="19" spans="1:10" ht="23.25" customHeight="1" x14ac:dyDescent="0.2">
      <c r="A19" s="138" t="s">
        <v>91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SUMIF(F50:F68,A19,I50:I68)</f>
        <v>0</v>
      </c>
      <c r="J19" s="200"/>
    </row>
    <row r="20" spans="1:10" ht="23.25" customHeight="1" x14ac:dyDescent="0.2">
      <c r="A20" s="138" t="s">
        <v>92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SUMIF(F50:F68,A20,I50:I68)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2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0">
        <f>ZakladDPHSniVypocet+ZakladDPHZaklVypocet</f>
        <v>0</v>
      </c>
      <c r="H28" s="231"/>
      <c r="I28" s="23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0">
        <f>A27</f>
        <v>0</v>
      </c>
      <c r="H29" s="230"/>
      <c r="I29" s="230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36"/>
      <c r="D39" s="236"/>
      <c r="E39" s="236"/>
      <c r="F39" s="98">
        <f>'01 24_028_1 Pol'!AE179+'01 24_028_2 Pol'!AE88</f>
        <v>0</v>
      </c>
      <c r="G39" s="99">
        <f>'01 24_028_1 Pol'!AF179+'01 24_028_2 Pol'!AF88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37" t="s">
        <v>45</v>
      </c>
      <c r="D40" s="237"/>
      <c r="E40" s="237"/>
      <c r="F40" s="103">
        <f>'01 24_028_1 Pol'!AE179+'01 24_028_2 Pol'!AE88</f>
        <v>0</v>
      </c>
      <c r="G40" s="104">
        <f>'01 24_028_1 Pol'!AF179+'01 24_028_2 Pol'!AF88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46</v>
      </c>
      <c r="C41" s="236" t="s">
        <v>47</v>
      </c>
      <c r="D41" s="236"/>
      <c r="E41" s="236"/>
      <c r="F41" s="107">
        <f>'01 24_028_1 Pol'!AE179</f>
        <v>0</v>
      </c>
      <c r="G41" s="100">
        <f>'01 24_028_1 Pol'!AF179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48</v>
      </c>
      <c r="C42" s="236" t="s">
        <v>49</v>
      </c>
      <c r="D42" s="236"/>
      <c r="E42" s="236"/>
      <c r="F42" s="107">
        <f>'01 24_028_2 Pol'!AE88</f>
        <v>0</v>
      </c>
      <c r="G42" s="100">
        <f>'01 24_028_2 Pol'!AF88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/>
      <c r="B43" s="238" t="s">
        <v>50</v>
      </c>
      <c r="C43" s="239"/>
      <c r="D43" s="239"/>
      <c r="E43" s="240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7" spans="1:10" ht="15.75" x14ac:dyDescent="0.25">
      <c r="B47" s="119" t="s">
        <v>52</v>
      </c>
    </row>
    <row r="49" spans="1:10" ht="25.5" customHeight="1" x14ac:dyDescent="0.2">
      <c r="A49" s="121"/>
      <c r="B49" s="124" t="s">
        <v>18</v>
      </c>
      <c r="C49" s="124" t="s">
        <v>6</v>
      </c>
      <c r="D49" s="125"/>
      <c r="E49" s="125"/>
      <c r="F49" s="126" t="s">
        <v>53</v>
      </c>
      <c r="G49" s="126"/>
      <c r="H49" s="126"/>
      <c r="I49" s="126" t="s">
        <v>31</v>
      </c>
      <c r="J49" s="126" t="s">
        <v>0</v>
      </c>
    </row>
    <row r="50" spans="1:10" ht="36.75" customHeight="1" x14ac:dyDescent="0.2">
      <c r="A50" s="122"/>
      <c r="B50" s="127" t="s">
        <v>54</v>
      </c>
      <c r="C50" s="241" t="s">
        <v>55</v>
      </c>
      <c r="D50" s="242"/>
      <c r="E50" s="242"/>
      <c r="F50" s="136" t="s">
        <v>26</v>
      </c>
      <c r="G50" s="128"/>
      <c r="H50" s="128"/>
      <c r="I50" s="128">
        <f>'01 24_028_1 Pol'!G8</f>
        <v>0</v>
      </c>
      <c r="J50" s="133" t="str">
        <f>IF(I69=0,"",I50/I69*100)</f>
        <v/>
      </c>
    </row>
    <row r="51" spans="1:10" ht="36.75" customHeight="1" x14ac:dyDescent="0.2">
      <c r="A51" s="122"/>
      <c r="B51" s="127" t="s">
        <v>56</v>
      </c>
      <c r="C51" s="241" t="s">
        <v>57</v>
      </c>
      <c r="D51" s="242"/>
      <c r="E51" s="242"/>
      <c r="F51" s="136" t="s">
        <v>26</v>
      </c>
      <c r="G51" s="128"/>
      <c r="H51" s="128"/>
      <c r="I51" s="128">
        <f>'01 24_028_1 Pol'!G13+'01 24_028_2 Pol'!G8</f>
        <v>0</v>
      </c>
      <c r="J51" s="133" t="str">
        <f>IF(I69=0,"",I51/I69*100)</f>
        <v/>
      </c>
    </row>
    <row r="52" spans="1:10" ht="36.75" customHeight="1" x14ac:dyDescent="0.2">
      <c r="A52" s="122"/>
      <c r="B52" s="127" t="s">
        <v>58</v>
      </c>
      <c r="C52" s="241" t="s">
        <v>59</v>
      </c>
      <c r="D52" s="242"/>
      <c r="E52" s="242"/>
      <c r="F52" s="136" t="s">
        <v>26</v>
      </c>
      <c r="G52" s="128"/>
      <c r="H52" s="128"/>
      <c r="I52" s="128">
        <f>'01 24_028_1 Pol'!G33</f>
        <v>0</v>
      </c>
      <c r="J52" s="133" t="str">
        <f>IF(I69=0,"",I52/I69*100)</f>
        <v/>
      </c>
    </row>
    <row r="53" spans="1:10" ht="36.75" customHeight="1" x14ac:dyDescent="0.2">
      <c r="A53" s="122"/>
      <c r="B53" s="127" t="s">
        <v>60</v>
      </c>
      <c r="C53" s="241" t="s">
        <v>61</v>
      </c>
      <c r="D53" s="242"/>
      <c r="E53" s="242"/>
      <c r="F53" s="136" t="s">
        <v>26</v>
      </c>
      <c r="G53" s="128"/>
      <c r="H53" s="128"/>
      <c r="I53" s="128">
        <f>'01 24_028_1 Pol'!G47+'01 24_028_2 Pol'!G21</f>
        <v>0</v>
      </c>
      <c r="J53" s="133" t="str">
        <f>IF(I69=0,"",I53/I69*100)</f>
        <v/>
      </c>
    </row>
    <row r="54" spans="1:10" ht="36.75" customHeight="1" x14ac:dyDescent="0.2">
      <c r="A54" s="122"/>
      <c r="B54" s="127" t="s">
        <v>62</v>
      </c>
      <c r="C54" s="241" t="s">
        <v>63</v>
      </c>
      <c r="D54" s="242"/>
      <c r="E54" s="242"/>
      <c r="F54" s="136" t="s">
        <v>26</v>
      </c>
      <c r="G54" s="128"/>
      <c r="H54" s="128"/>
      <c r="I54" s="128">
        <f>'01 24_028_1 Pol'!G53+'01 24_028_2 Pol'!G26</f>
        <v>0</v>
      </c>
      <c r="J54" s="133" t="str">
        <f>IF(I69=0,"",I54/I69*100)</f>
        <v/>
      </c>
    </row>
    <row r="55" spans="1:10" ht="36.75" customHeight="1" x14ac:dyDescent="0.2">
      <c r="A55" s="122"/>
      <c r="B55" s="127" t="s">
        <v>64</v>
      </c>
      <c r="C55" s="241" t="s">
        <v>65</v>
      </c>
      <c r="D55" s="242"/>
      <c r="E55" s="242"/>
      <c r="F55" s="136" t="s">
        <v>26</v>
      </c>
      <c r="G55" s="128"/>
      <c r="H55" s="128"/>
      <c r="I55" s="128">
        <f>'01 24_028_1 Pol'!G70+'01 24_028_2 Pol'!G29</f>
        <v>0</v>
      </c>
      <c r="J55" s="133" t="str">
        <f>IF(I69=0,"",I55/I69*100)</f>
        <v/>
      </c>
    </row>
    <row r="56" spans="1:10" ht="36.75" customHeight="1" x14ac:dyDescent="0.2">
      <c r="A56" s="122"/>
      <c r="B56" s="127" t="s">
        <v>66</v>
      </c>
      <c r="C56" s="241" t="s">
        <v>67</v>
      </c>
      <c r="D56" s="242"/>
      <c r="E56" s="242"/>
      <c r="F56" s="136" t="s">
        <v>26</v>
      </c>
      <c r="G56" s="128"/>
      <c r="H56" s="128"/>
      <c r="I56" s="128">
        <f>'01 24_028_1 Pol'!G75+'01 24_028_2 Pol'!G34</f>
        <v>0</v>
      </c>
      <c r="J56" s="133" t="str">
        <f>IF(I69=0,"",I56/I69*100)</f>
        <v/>
      </c>
    </row>
    <row r="57" spans="1:10" ht="36.75" customHeight="1" x14ac:dyDescent="0.2">
      <c r="A57" s="122"/>
      <c r="B57" s="127" t="s">
        <v>68</v>
      </c>
      <c r="C57" s="241" t="s">
        <v>69</v>
      </c>
      <c r="D57" s="242"/>
      <c r="E57" s="242"/>
      <c r="F57" s="136" t="s">
        <v>27</v>
      </c>
      <c r="G57" s="128"/>
      <c r="H57" s="128"/>
      <c r="I57" s="128">
        <f>'01 24_028_1 Pol'!G77</f>
        <v>0</v>
      </c>
      <c r="J57" s="133" t="str">
        <f>IF(I69=0,"",I57/I69*100)</f>
        <v/>
      </c>
    </row>
    <row r="58" spans="1:10" ht="36.75" customHeight="1" x14ac:dyDescent="0.2">
      <c r="A58" s="122"/>
      <c r="B58" s="127" t="s">
        <v>70</v>
      </c>
      <c r="C58" s="241" t="s">
        <v>71</v>
      </c>
      <c r="D58" s="242"/>
      <c r="E58" s="242"/>
      <c r="F58" s="136" t="s">
        <v>27</v>
      </c>
      <c r="G58" s="128"/>
      <c r="H58" s="128"/>
      <c r="I58" s="128">
        <f>'01 24_028_1 Pol'!G82</f>
        <v>0</v>
      </c>
      <c r="J58" s="133" t="str">
        <f>IF(I69=0,"",I58/I69*100)</f>
        <v/>
      </c>
    </row>
    <row r="59" spans="1:10" ht="36.75" customHeight="1" x14ac:dyDescent="0.2">
      <c r="A59" s="122"/>
      <c r="B59" s="127" t="s">
        <v>72</v>
      </c>
      <c r="C59" s="241" t="s">
        <v>73</v>
      </c>
      <c r="D59" s="242"/>
      <c r="E59" s="242"/>
      <c r="F59" s="136" t="s">
        <v>27</v>
      </c>
      <c r="G59" s="128"/>
      <c r="H59" s="128"/>
      <c r="I59" s="128">
        <f>'01 24_028_1 Pol'!G90</f>
        <v>0</v>
      </c>
      <c r="J59" s="133" t="str">
        <f>IF(I69=0,"",I59/I69*100)</f>
        <v/>
      </c>
    </row>
    <row r="60" spans="1:10" ht="36.75" customHeight="1" x14ac:dyDescent="0.2">
      <c r="A60" s="122"/>
      <c r="B60" s="127" t="s">
        <v>74</v>
      </c>
      <c r="C60" s="241" t="s">
        <v>75</v>
      </c>
      <c r="D60" s="242"/>
      <c r="E60" s="242"/>
      <c r="F60" s="136" t="s">
        <v>27</v>
      </c>
      <c r="G60" s="128"/>
      <c r="H60" s="128"/>
      <c r="I60" s="128">
        <f>'01 24_028_1 Pol'!G104</f>
        <v>0</v>
      </c>
      <c r="J60" s="133" t="str">
        <f>IF(I69=0,"",I60/I69*100)</f>
        <v/>
      </c>
    </row>
    <row r="61" spans="1:10" ht="36.75" customHeight="1" x14ac:dyDescent="0.2">
      <c r="A61" s="122"/>
      <c r="B61" s="127" t="s">
        <v>76</v>
      </c>
      <c r="C61" s="241" t="s">
        <v>77</v>
      </c>
      <c r="D61" s="242"/>
      <c r="E61" s="242"/>
      <c r="F61" s="136" t="s">
        <v>27</v>
      </c>
      <c r="G61" s="128"/>
      <c r="H61" s="128"/>
      <c r="I61" s="128">
        <f>'01 24_028_1 Pol'!G111+'01 24_028_2 Pol'!G36</f>
        <v>0</v>
      </c>
      <c r="J61" s="133" t="str">
        <f>IF(I69=0,"",I61/I69*100)</f>
        <v/>
      </c>
    </row>
    <row r="62" spans="1:10" ht="36.75" customHeight="1" x14ac:dyDescent="0.2">
      <c r="A62" s="122"/>
      <c r="B62" s="127" t="s">
        <v>78</v>
      </c>
      <c r="C62" s="241" t="s">
        <v>79</v>
      </c>
      <c r="D62" s="242"/>
      <c r="E62" s="242"/>
      <c r="F62" s="136" t="s">
        <v>27</v>
      </c>
      <c r="G62" s="128"/>
      <c r="H62" s="128"/>
      <c r="I62" s="128">
        <f>'01 24_028_1 Pol'!G115</f>
        <v>0</v>
      </c>
      <c r="J62" s="133" t="str">
        <f>IF(I69=0,"",I62/I69*100)</f>
        <v/>
      </c>
    </row>
    <row r="63" spans="1:10" ht="36.75" customHeight="1" x14ac:dyDescent="0.2">
      <c r="A63" s="122"/>
      <c r="B63" s="127" t="s">
        <v>80</v>
      </c>
      <c r="C63" s="241" t="s">
        <v>81</v>
      </c>
      <c r="D63" s="242"/>
      <c r="E63" s="242"/>
      <c r="F63" s="136" t="s">
        <v>27</v>
      </c>
      <c r="G63" s="128"/>
      <c r="H63" s="128"/>
      <c r="I63" s="128">
        <f>'01 24_028_1 Pol'!G124+'01 24_028_2 Pol'!G38</f>
        <v>0</v>
      </c>
      <c r="J63" s="133" t="str">
        <f>IF(I69=0,"",I63/I69*100)</f>
        <v/>
      </c>
    </row>
    <row r="64" spans="1:10" ht="36.75" customHeight="1" x14ac:dyDescent="0.2">
      <c r="A64" s="122"/>
      <c r="B64" s="127" t="s">
        <v>82</v>
      </c>
      <c r="C64" s="241" t="s">
        <v>83</v>
      </c>
      <c r="D64" s="242"/>
      <c r="E64" s="242"/>
      <c r="F64" s="136" t="s">
        <v>27</v>
      </c>
      <c r="G64" s="128"/>
      <c r="H64" s="128"/>
      <c r="I64" s="128">
        <f>'01 24_028_1 Pol'!G148</f>
        <v>0</v>
      </c>
      <c r="J64" s="133" t="str">
        <f>IF(I69=0,"",I64/I69*100)</f>
        <v/>
      </c>
    </row>
    <row r="65" spans="1:10" ht="36.75" customHeight="1" x14ac:dyDescent="0.2">
      <c r="A65" s="122"/>
      <c r="B65" s="127" t="s">
        <v>84</v>
      </c>
      <c r="C65" s="241" t="s">
        <v>85</v>
      </c>
      <c r="D65" s="242"/>
      <c r="E65" s="242"/>
      <c r="F65" s="136" t="s">
        <v>27</v>
      </c>
      <c r="G65" s="128"/>
      <c r="H65" s="128"/>
      <c r="I65" s="128">
        <f>'01 24_028_1 Pol'!G151+'01 24_028_2 Pol'!G64</f>
        <v>0</v>
      </c>
      <c r="J65" s="133" t="str">
        <f>IF(I69=0,"",I65/I69*100)</f>
        <v/>
      </c>
    </row>
    <row r="66" spans="1:10" ht="36.75" customHeight="1" x14ac:dyDescent="0.2">
      <c r="A66" s="122"/>
      <c r="B66" s="127" t="s">
        <v>86</v>
      </c>
      <c r="C66" s="241" t="s">
        <v>87</v>
      </c>
      <c r="D66" s="242"/>
      <c r="E66" s="242"/>
      <c r="F66" s="136" t="s">
        <v>28</v>
      </c>
      <c r="G66" s="128"/>
      <c r="H66" s="128"/>
      <c r="I66" s="128">
        <f>'01 24_028_1 Pol'!G163+'01 24_028_2 Pol'!G74</f>
        <v>0</v>
      </c>
      <c r="J66" s="133" t="str">
        <f>IF(I69=0,"",I66/I69*100)</f>
        <v/>
      </c>
    </row>
    <row r="67" spans="1:10" ht="36.75" customHeight="1" x14ac:dyDescent="0.2">
      <c r="A67" s="122"/>
      <c r="B67" s="127" t="s">
        <v>88</v>
      </c>
      <c r="C67" s="241" t="s">
        <v>89</v>
      </c>
      <c r="D67" s="242"/>
      <c r="E67" s="242"/>
      <c r="F67" s="136" t="s">
        <v>90</v>
      </c>
      <c r="G67" s="128"/>
      <c r="H67" s="128"/>
      <c r="I67" s="128">
        <f>'01 24_028_1 Pol'!G166+'01 24_028_2 Pol'!G77</f>
        <v>0</v>
      </c>
      <c r="J67" s="133" t="str">
        <f>IF(I69=0,"",I67/I69*100)</f>
        <v/>
      </c>
    </row>
    <row r="68" spans="1:10" ht="36.75" customHeight="1" x14ac:dyDescent="0.2">
      <c r="A68" s="122"/>
      <c r="B68" s="127" t="s">
        <v>91</v>
      </c>
      <c r="C68" s="241" t="s">
        <v>29</v>
      </c>
      <c r="D68" s="242"/>
      <c r="E68" s="242"/>
      <c r="F68" s="136" t="s">
        <v>91</v>
      </c>
      <c r="G68" s="128"/>
      <c r="H68" s="128"/>
      <c r="I68" s="128">
        <f>'01 24_028_1 Pol'!G175+'01 24_028_2 Pol'!G84</f>
        <v>0</v>
      </c>
      <c r="J68" s="133" t="str">
        <f>IF(I69=0,"",I68/I69*100)</f>
        <v/>
      </c>
    </row>
    <row r="69" spans="1:10" ht="25.5" customHeight="1" x14ac:dyDescent="0.2">
      <c r="A69" s="123"/>
      <c r="B69" s="129" t="s">
        <v>1</v>
      </c>
      <c r="C69" s="130"/>
      <c r="D69" s="131"/>
      <c r="E69" s="131"/>
      <c r="F69" s="137"/>
      <c r="G69" s="132"/>
      <c r="H69" s="132"/>
      <c r="I69" s="132">
        <f>SUM(I50:I68)</f>
        <v>0</v>
      </c>
      <c r="J69" s="134">
        <f>SUM(J50:J68)</f>
        <v>0</v>
      </c>
    </row>
    <row r="70" spans="1:10" x14ac:dyDescent="0.2">
      <c r="F70" s="86"/>
      <c r="G70" s="86"/>
      <c r="H70" s="86"/>
      <c r="I70" s="86"/>
      <c r="J70" s="135"/>
    </row>
    <row r="71" spans="1:10" x14ac:dyDescent="0.2">
      <c r="F71" s="86"/>
      <c r="G71" s="86"/>
      <c r="H71" s="86"/>
      <c r="I71" s="86"/>
      <c r="J71" s="135"/>
    </row>
    <row r="72" spans="1:10" x14ac:dyDescent="0.2">
      <c r="F72" s="86"/>
      <c r="G72" s="86"/>
      <c r="H72" s="86"/>
      <c r="I72" s="86"/>
      <c r="J7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C3EA-88AD-45C3-BC2E-955EEDC2EACE}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6" max="26" width="12" customWidth="1"/>
    <col min="27" max="27" width="9.140625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93</v>
      </c>
    </row>
    <row r="2" spans="1:60" ht="25.15" customHeight="1" x14ac:dyDescent="0.2">
      <c r="A2" s="50" t="s">
        <v>8</v>
      </c>
      <c r="B2" s="49" t="s">
        <v>41</v>
      </c>
      <c r="C2" s="260" t="s">
        <v>42</v>
      </c>
      <c r="D2" s="261"/>
      <c r="E2" s="261"/>
      <c r="F2" s="261"/>
      <c r="G2" s="262"/>
      <c r="AG2" t="s">
        <v>94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0" t="s">
        <v>94</v>
      </c>
      <c r="AG3" t="s">
        <v>95</v>
      </c>
    </row>
    <row r="4" spans="1:60" ht="25.15" customHeight="1" x14ac:dyDescent="0.2">
      <c r="A4" s="139" t="s">
        <v>10</v>
      </c>
      <c r="B4" s="140" t="s">
        <v>46</v>
      </c>
      <c r="C4" s="263" t="s">
        <v>47</v>
      </c>
      <c r="D4" s="264"/>
      <c r="E4" s="264"/>
      <c r="F4" s="264"/>
      <c r="G4" s="265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  <c r="Y6" s="145" t="s">
        <v>118</v>
      </c>
      <c r="Z6" s="145" t="s">
        <v>394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119</v>
      </c>
      <c r="B8" s="163" t="s">
        <v>54</v>
      </c>
      <c r="C8" s="181" t="s">
        <v>55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13703</v>
      </c>
      <c r="J8" s="161"/>
      <c r="K8" s="161">
        <f>SUM(K9:K12)</f>
        <v>18208</v>
      </c>
      <c r="L8" s="161"/>
      <c r="M8" s="161">
        <f>SUM(M9:M12)</f>
        <v>0</v>
      </c>
      <c r="N8" s="160"/>
      <c r="O8" s="160">
        <f>SUM(O9:O12)</f>
        <v>1.57</v>
      </c>
      <c r="P8" s="160"/>
      <c r="Q8" s="160">
        <f>SUM(Q9:Q12)</f>
        <v>0</v>
      </c>
      <c r="R8" s="161"/>
      <c r="S8" s="161"/>
      <c r="T8" s="161"/>
      <c r="U8" s="161"/>
      <c r="V8" s="161">
        <f>SUM(V9:V12)</f>
        <v>33.04</v>
      </c>
      <c r="W8" s="161"/>
      <c r="X8" s="161"/>
      <c r="Y8" s="161"/>
      <c r="Z8" s="189"/>
      <c r="AG8" t="s">
        <v>120</v>
      </c>
    </row>
    <row r="9" spans="1:60" ht="22.5" outlineLevel="1" x14ac:dyDescent="0.2">
      <c r="A9" s="169">
        <v>1</v>
      </c>
      <c r="B9" s="170" t="s">
        <v>121</v>
      </c>
      <c r="C9" s="182" t="s">
        <v>122</v>
      </c>
      <c r="D9" s="171" t="s">
        <v>123</v>
      </c>
      <c r="E9" s="172">
        <v>92.4</v>
      </c>
      <c r="F9" s="173"/>
      <c r="G9" s="174">
        <f>ROUND(E9*F9,2)</f>
        <v>0</v>
      </c>
      <c r="H9" s="157">
        <v>22.39</v>
      </c>
      <c r="I9" s="156">
        <f>ROUND(E9*H9,2)</f>
        <v>2068.84</v>
      </c>
      <c r="J9" s="157">
        <v>100.11</v>
      </c>
      <c r="K9" s="156">
        <f>ROUND(E9*J9,2)</f>
        <v>9250.16</v>
      </c>
      <c r="L9" s="156">
        <v>21</v>
      </c>
      <c r="M9" s="156">
        <f>G9*(1+L9/100)</f>
        <v>0</v>
      </c>
      <c r="N9" s="155">
        <v>8.0000000000000007E-5</v>
      </c>
      <c r="O9" s="155">
        <f>ROUND(E9*N9,2)</f>
        <v>0.01</v>
      </c>
      <c r="P9" s="155">
        <v>0</v>
      </c>
      <c r="Q9" s="155">
        <f>ROUND(E9*P9,2)</f>
        <v>0</v>
      </c>
      <c r="R9" s="156"/>
      <c r="S9" s="156" t="s">
        <v>124</v>
      </c>
      <c r="T9" s="156" t="s">
        <v>124</v>
      </c>
      <c r="U9" s="156">
        <v>0.18</v>
      </c>
      <c r="V9" s="156">
        <f>ROUND(E9*U9,2)</f>
        <v>16.63</v>
      </c>
      <c r="W9" s="156"/>
      <c r="X9" s="156" t="s">
        <v>125</v>
      </c>
      <c r="Y9" s="156" t="s">
        <v>126</v>
      </c>
      <c r="Z9" s="190"/>
      <c r="AA9" s="146"/>
      <c r="AB9" s="146"/>
      <c r="AC9" s="146"/>
      <c r="AD9" s="146"/>
      <c r="AE9" s="146"/>
      <c r="AF9" s="146"/>
      <c r="AG9" s="146" t="s">
        <v>127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3" t="s">
        <v>128</v>
      </c>
      <c r="D10" s="158"/>
      <c r="E10" s="159">
        <v>92.4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9">
        <v>2</v>
      </c>
      <c r="B11" s="170" t="s">
        <v>130</v>
      </c>
      <c r="C11" s="182" t="s">
        <v>131</v>
      </c>
      <c r="D11" s="171" t="s">
        <v>132</v>
      </c>
      <c r="E11" s="172">
        <v>21.12</v>
      </c>
      <c r="F11" s="173"/>
      <c r="G11" s="174">
        <f>ROUND(E11*F11,2)</f>
        <v>0</v>
      </c>
      <c r="H11" s="157">
        <v>550.86</v>
      </c>
      <c r="I11" s="156">
        <f>ROUND(E11*H11,2)</f>
        <v>11634.16</v>
      </c>
      <c r="J11" s="157">
        <v>424.14</v>
      </c>
      <c r="K11" s="156">
        <f>ROUND(E11*J11,2)</f>
        <v>8957.84</v>
      </c>
      <c r="L11" s="156">
        <v>21</v>
      </c>
      <c r="M11" s="156">
        <f>G11*(1+L11/100)</f>
        <v>0</v>
      </c>
      <c r="N11" s="155">
        <v>7.392E-2</v>
      </c>
      <c r="O11" s="155">
        <f>ROUND(E11*N11,2)</f>
        <v>1.56</v>
      </c>
      <c r="P11" s="155">
        <v>0</v>
      </c>
      <c r="Q11" s="155">
        <f>ROUND(E11*P11,2)</f>
        <v>0</v>
      </c>
      <c r="R11" s="156"/>
      <c r="S11" s="156" t="s">
        <v>124</v>
      </c>
      <c r="T11" s="156" t="s">
        <v>124</v>
      </c>
      <c r="U11" s="156">
        <v>0.77700000000000002</v>
      </c>
      <c r="V11" s="156">
        <f>ROUND(E11*U11,2)</f>
        <v>16.41</v>
      </c>
      <c r="W11" s="156"/>
      <c r="X11" s="156" t="s">
        <v>125</v>
      </c>
      <c r="Y11" s="156" t="s">
        <v>126</v>
      </c>
      <c r="Z11" s="190"/>
      <c r="AA11" s="146"/>
      <c r="AB11" s="146"/>
      <c r="AC11" s="146"/>
      <c r="AD11" s="146"/>
      <c r="AE11" s="146"/>
      <c r="AF11" s="146"/>
      <c r="AG11" s="146" t="s">
        <v>127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3" t="s">
        <v>133</v>
      </c>
      <c r="D12" s="158"/>
      <c r="E12" s="159">
        <v>21.12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2" t="s">
        <v>119</v>
      </c>
      <c r="B13" s="163" t="s">
        <v>56</v>
      </c>
      <c r="C13" s="181" t="s">
        <v>57</v>
      </c>
      <c r="D13" s="164"/>
      <c r="E13" s="165"/>
      <c r="F13" s="166"/>
      <c r="G13" s="167">
        <f>SUMIF(AG14:AG32,"&lt;&gt;NOR",G14:G32)</f>
        <v>0</v>
      </c>
      <c r="H13" s="161"/>
      <c r="I13" s="161">
        <f>SUM(I14:I32)</f>
        <v>80906.799999999988</v>
      </c>
      <c r="J13" s="161"/>
      <c r="K13" s="161">
        <f>SUM(K14:K32)</f>
        <v>260525.7</v>
      </c>
      <c r="L13" s="161"/>
      <c r="M13" s="161">
        <f>SUM(M14:M32)</f>
        <v>0</v>
      </c>
      <c r="N13" s="160"/>
      <c r="O13" s="160">
        <f>SUM(O14:O32)</f>
        <v>6.8500000000000005</v>
      </c>
      <c r="P13" s="160"/>
      <c r="Q13" s="160">
        <f>SUM(Q14:Q32)</f>
        <v>0</v>
      </c>
      <c r="R13" s="161"/>
      <c r="S13" s="161"/>
      <c r="T13" s="161"/>
      <c r="U13" s="161"/>
      <c r="V13" s="161">
        <f>SUM(V14:V32)</f>
        <v>456.53000000000003</v>
      </c>
      <c r="W13" s="161"/>
      <c r="X13" s="161"/>
      <c r="Y13" s="161"/>
      <c r="Z13" s="189"/>
      <c r="AG13" t="s">
        <v>120</v>
      </c>
    </row>
    <row r="14" spans="1:60" outlineLevel="1" x14ac:dyDescent="0.2">
      <c r="A14" s="169">
        <v>3</v>
      </c>
      <c r="B14" s="170" t="s">
        <v>134</v>
      </c>
      <c r="C14" s="182" t="s">
        <v>135</v>
      </c>
      <c r="D14" s="171" t="s">
        <v>132</v>
      </c>
      <c r="E14" s="172">
        <v>142.21</v>
      </c>
      <c r="F14" s="173"/>
      <c r="G14" s="174">
        <f>ROUND(E14*F14,2)</f>
        <v>0</v>
      </c>
      <c r="H14" s="157">
        <v>34.39</v>
      </c>
      <c r="I14" s="156">
        <f>ROUND(E14*H14,2)</f>
        <v>4890.6000000000004</v>
      </c>
      <c r="J14" s="157">
        <v>48.21</v>
      </c>
      <c r="K14" s="156">
        <f>ROUND(E14*J14,2)</f>
        <v>6855.94</v>
      </c>
      <c r="L14" s="156">
        <v>21</v>
      </c>
      <c r="M14" s="156">
        <f>G14*(1+L14/100)</f>
        <v>0</v>
      </c>
      <c r="N14" s="155">
        <v>3.3E-4</v>
      </c>
      <c r="O14" s="155">
        <f>ROUND(E14*N14,2)</f>
        <v>0.05</v>
      </c>
      <c r="P14" s="155">
        <v>0</v>
      </c>
      <c r="Q14" s="155">
        <f>ROUND(E14*P14,2)</f>
        <v>0</v>
      </c>
      <c r="R14" s="156"/>
      <c r="S14" s="156" t="s">
        <v>124</v>
      </c>
      <c r="T14" s="156" t="s">
        <v>124</v>
      </c>
      <c r="U14" s="156">
        <v>8.8999999999999996E-2</v>
      </c>
      <c r="V14" s="156">
        <f>ROUND(E14*U14,2)</f>
        <v>12.66</v>
      </c>
      <c r="W14" s="156"/>
      <c r="X14" s="156" t="s">
        <v>125</v>
      </c>
      <c r="Y14" s="156" t="s">
        <v>126</v>
      </c>
      <c r="Z14" s="190"/>
      <c r="AA14" s="146"/>
      <c r="AB14" s="146"/>
      <c r="AC14" s="146"/>
      <c r="AD14" s="146"/>
      <c r="AE14" s="146"/>
      <c r="AF14" s="146"/>
      <c r="AG14" s="146" t="s">
        <v>127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3" t="s">
        <v>136</v>
      </c>
      <c r="D15" s="158"/>
      <c r="E15" s="159">
        <v>142.21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129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9">
        <v>4</v>
      </c>
      <c r="B16" s="170" t="s">
        <v>137</v>
      </c>
      <c r="C16" s="182" t="s">
        <v>138</v>
      </c>
      <c r="D16" s="171" t="s">
        <v>132</v>
      </c>
      <c r="E16" s="172">
        <v>416.11520000000002</v>
      </c>
      <c r="F16" s="173"/>
      <c r="G16" s="174">
        <f>ROUND(E16*F16,2)</f>
        <v>0</v>
      </c>
      <c r="H16" s="157">
        <v>32.770000000000003</v>
      </c>
      <c r="I16" s="156">
        <f>ROUND(E16*H16,2)</f>
        <v>13636.1</v>
      </c>
      <c r="J16" s="157">
        <v>37.83</v>
      </c>
      <c r="K16" s="156">
        <f>ROUND(E16*J16,2)</f>
        <v>15741.64</v>
      </c>
      <c r="L16" s="156">
        <v>21</v>
      </c>
      <c r="M16" s="156">
        <f>G16*(1+L16/100)</f>
        <v>0</v>
      </c>
      <c r="N16" s="155">
        <v>3.2000000000000003E-4</v>
      </c>
      <c r="O16" s="155">
        <f>ROUND(E16*N16,2)</f>
        <v>0.13</v>
      </c>
      <c r="P16" s="155">
        <v>0</v>
      </c>
      <c r="Q16" s="155">
        <f>ROUND(E16*P16,2)</f>
        <v>0</v>
      </c>
      <c r="R16" s="156"/>
      <c r="S16" s="156" t="s">
        <v>124</v>
      </c>
      <c r="T16" s="156" t="s">
        <v>124</v>
      </c>
      <c r="U16" s="156">
        <v>7.0000000000000007E-2</v>
      </c>
      <c r="V16" s="156">
        <f>ROUND(E16*U16,2)</f>
        <v>29.13</v>
      </c>
      <c r="W16" s="156"/>
      <c r="X16" s="156" t="s">
        <v>125</v>
      </c>
      <c r="Y16" s="156" t="s">
        <v>126</v>
      </c>
      <c r="Z16" s="190"/>
      <c r="AA16" s="146"/>
      <c r="AB16" s="146"/>
      <c r="AC16" s="146"/>
      <c r="AD16" s="146"/>
      <c r="AE16" s="146"/>
      <c r="AF16" s="146"/>
      <c r="AG16" s="146" t="s">
        <v>127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2" x14ac:dyDescent="0.2">
      <c r="A17" s="153"/>
      <c r="B17" s="154"/>
      <c r="C17" s="183" t="s">
        <v>139</v>
      </c>
      <c r="D17" s="158"/>
      <c r="E17" s="159">
        <v>143.8528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3" x14ac:dyDescent="0.2">
      <c r="A18" s="153"/>
      <c r="B18" s="154"/>
      <c r="C18" s="183" t="s">
        <v>140</v>
      </c>
      <c r="D18" s="158"/>
      <c r="E18" s="159">
        <v>226.05439999999999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129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3" t="s">
        <v>141</v>
      </c>
      <c r="D19" s="158"/>
      <c r="E19" s="159">
        <v>46.207999999999998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129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9">
        <v>5</v>
      </c>
      <c r="B20" s="170" t="s">
        <v>142</v>
      </c>
      <c r="C20" s="182" t="s">
        <v>143</v>
      </c>
      <c r="D20" s="171" t="s">
        <v>132</v>
      </c>
      <c r="E20" s="172">
        <v>142.21</v>
      </c>
      <c r="F20" s="173"/>
      <c r="G20" s="174">
        <f>ROUND(E20*F20,2)</f>
        <v>0</v>
      </c>
      <c r="H20" s="157">
        <v>47.3</v>
      </c>
      <c r="I20" s="156">
        <f>ROUND(E20*H20,2)</f>
        <v>6726.53</v>
      </c>
      <c r="J20" s="157">
        <v>216.7</v>
      </c>
      <c r="K20" s="156">
        <f>ROUND(E20*J20,2)</f>
        <v>30816.91</v>
      </c>
      <c r="L20" s="156">
        <v>21</v>
      </c>
      <c r="M20" s="156">
        <f>G20*(1+L20/100)</f>
        <v>0</v>
      </c>
      <c r="N20" s="155">
        <v>7.6800000000000002E-3</v>
      </c>
      <c r="O20" s="155">
        <f>ROUND(E20*N20,2)</f>
        <v>1.0900000000000001</v>
      </c>
      <c r="P20" s="155">
        <v>0</v>
      </c>
      <c r="Q20" s="155">
        <f>ROUND(E20*P20,2)</f>
        <v>0</v>
      </c>
      <c r="R20" s="156"/>
      <c r="S20" s="156" t="s">
        <v>124</v>
      </c>
      <c r="T20" s="156" t="s">
        <v>124</v>
      </c>
      <c r="U20" s="156">
        <v>0.38100000000000001</v>
      </c>
      <c r="V20" s="156">
        <f>ROUND(E20*U20,2)</f>
        <v>54.18</v>
      </c>
      <c r="W20" s="156"/>
      <c r="X20" s="156" t="s">
        <v>125</v>
      </c>
      <c r="Y20" s="156" t="s">
        <v>126</v>
      </c>
      <c r="Z20" s="190"/>
      <c r="AA20" s="146"/>
      <c r="AB20" s="146"/>
      <c r="AC20" s="146"/>
      <c r="AD20" s="146"/>
      <c r="AE20" s="146"/>
      <c r="AF20" s="146"/>
      <c r="AG20" s="146" t="s">
        <v>127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3" t="s">
        <v>136</v>
      </c>
      <c r="D21" s="158"/>
      <c r="E21" s="159">
        <v>142.21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129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135" outlineLevel="1" x14ac:dyDescent="0.2">
      <c r="A22" s="169">
        <v>6</v>
      </c>
      <c r="B22" s="170" t="s">
        <v>144</v>
      </c>
      <c r="C22" s="182" t="s">
        <v>145</v>
      </c>
      <c r="D22" s="171" t="s">
        <v>132</v>
      </c>
      <c r="E22" s="172">
        <v>142.21</v>
      </c>
      <c r="F22" s="173"/>
      <c r="G22" s="174">
        <f>ROUND(E22*F22,2)</f>
        <v>0</v>
      </c>
      <c r="H22" s="157">
        <v>101.35</v>
      </c>
      <c r="I22" s="156">
        <f>ROUND(E22*H22,2)</f>
        <v>14412.98</v>
      </c>
      <c r="J22" s="157">
        <v>282.64999999999998</v>
      </c>
      <c r="K22" s="156">
        <f>ROUND(E22*J22,2)</f>
        <v>40195.660000000003</v>
      </c>
      <c r="L22" s="156">
        <v>21</v>
      </c>
      <c r="M22" s="156">
        <f>G22*(1+L22/100)</f>
        <v>0</v>
      </c>
      <c r="N22" s="155">
        <v>4.1099999999999999E-3</v>
      </c>
      <c r="O22" s="155">
        <f>ROUND(E22*N22,2)</f>
        <v>0.57999999999999996</v>
      </c>
      <c r="P22" s="155">
        <v>0</v>
      </c>
      <c r="Q22" s="155">
        <f>ROUND(E22*P22,2)</f>
        <v>0</v>
      </c>
      <c r="R22" s="156"/>
      <c r="S22" s="156" t="s">
        <v>124</v>
      </c>
      <c r="T22" s="156" t="s">
        <v>124</v>
      </c>
      <c r="U22" s="156">
        <v>0.48399999999999999</v>
      </c>
      <c r="V22" s="156">
        <f>ROUND(E22*U22,2)</f>
        <v>68.83</v>
      </c>
      <c r="W22" s="156"/>
      <c r="X22" s="156" t="s">
        <v>125</v>
      </c>
      <c r="Y22" s="156" t="s">
        <v>126</v>
      </c>
      <c r="Z22" s="191" t="s">
        <v>400</v>
      </c>
      <c r="AA22" s="146"/>
      <c r="AB22" s="146"/>
      <c r="AC22" s="146"/>
      <c r="AD22" s="146"/>
      <c r="AE22" s="146"/>
      <c r="AF22" s="146"/>
      <c r="AG22" s="146" t="s">
        <v>127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3" t="s">
        <v>136</v>
      </c>
      <c r="D23" s="158"/>
      <c r="E23" s="159">
        <v>142.21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129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5">
        <v>7</v>
      </c>
      <c r="B24" s="176" t="s">
        <v>146</v>
      </c>
      <c r="C24" s="184" t="s">
        <v>147</v>
      </c>
      <c r="D24" s="177" t="s">
        <v>132</v>
      </c>
      <c r="E24" s="178">
        <v>21.12</v>
      </c>
      <c r="F24" s="179"/>
      <c r="G24" s="180">
        <f>ROUND(E24*F24,2)</f>
        <v>0</v>
      </c>
      <c r="H24" s="157">
        <v>46.47</v>
      </c>
      <c r="I24" s="156">
        <f>ROUND(E24*H24,2)</f>
        <v>981.45</v>
      </c>
      <c r="J24" s="157">
        <v>234.03</v>
      </c>
      <c r="K24" s="156">
        <f>ROUND(E24*J24,2)</f>
        <v>4942.71</v>
      </c>
      <c r="L24" s="156">
        <v>21</v>
      </c>
      <c r="M24" s="156">
        <f>G24*(1+L24/100)</f>
        <v>0</v>
      </c>
      <c r="N24" s="155">
        <v>3.9210000000000002E-2</v>
      </c>
      <c r="O24" s="155">
        <f>ROUND(E24*N24,2)</f>
        <v>0.83</v>
      </c>
      <c r="P24" s="155">
        <v>0</v>
      </c>
      <c r="Q24" s="155">
        <f>ROUND(E24*P24,2)</f>
        <v>0</v>
      </c>
      <c r="R24" s="156"/>
      <c r="S24" s="156" t="s">
        <v>124</v>
      </c>
      <c r="T24" s="156" t="s">
        <v>124</v>
      </c>
      <c r="U24" s="156">
        <v>0.39600000000000002</v>
      </c>
      <c r="V24" s="156">
        <f>ROUND(E24*U24,2)</f>
        <v>8.36</v>
      </c>
      <c r="W24" s="156"/>
      <c r="X24" s="156" t="s">
        <v>125</v>
      </c>
      <c r="Y24" s="156" t="s">
        <v>126</v>
      </c>
      <c r="Z24" s="190"/>
      <c r="AA24" s="146"/>
      <c r="AB24" s="146"/>
      <c r="AC24" s="146"/>
      <c r="AD24" s="146"/>
      <c r="AE24" s="146"/>
      <c r="AF24" s="146"/>
      <c r="AG24" s="146" t="s">
        <v>127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9">
        <v>8</v>
      </c>
      <c r="B25" s="170" t="s">
        <v>148</v>
      </c>
      <c r="C25" s="182" t="s">
        <v>149</v>
      </c>
      <c r="D25" s="171" t="s">
        <v>132</v>
      </c>
      <c r="E25" s="172">
        <v>416.11520000000002</v>
      </c>
      <c r="F25" s="173"/>
      <c r="G25" s="174">
        <f>ROUND(E25*F25,2)</f>
        <v>0</v>
      </c>
      <c r="H25" s="157">
        <v>8.44</v>
      </c>
      <c r="I25" s="156">
        <f>ROUND(E25*H25,2)</f>
        <v>3512.01</v>
      </c>
      <c r="J25" s="157">
        <v>176.06</v>
      </c>
      <c r="K25" s="156">
        <f>ROUND(E25*J25,2)</f>
        <v>73261.240000000005</v>
      </c>
      <c r="L25" s="156">
        <v>21</v>
      </c>
      <c r="M25" s="156">
        <f>G25*(1+L25/100)</f>
        <v>0</v>
      </c>
      <c r="N25" s="155">
        <v>6.3499999999999997E-3</v>
      </c>
      <c r="O25" s="155">
        <f>ROUND(E25*N25,2)</f>
        <v>2.64</v>
      </c>
      <c r="P25" s="155">
        <v>0</v>
      </c>
      <c r="Q25" s="155">
        <f>ROUND(E25*P25,2)</f>
        <v>0</v>
      </c>
      <c r="R25" s="156"/>
      <c r="S25" s="156" t="s">
        <v>124</v>
      </c>
      <c r="T25" s="156" t="s">
        <v>124</v>
      </c>
      <c r="U25" s="156">
        <v>0.31900000000000001</v>
      </c>
      <c r="V25" s="156">
        <f>ROUND(E25*U25,2)</f>
        <v>132.74</v>
      </c>
      <c r="W25" s="156"/>
      <c r="X25" s="156" t="s">
        <v>125</v>
      </c>
      <c r="Y25" s="156" t="s">
        <v>126</v>
      </c>
      <c r="Z25" s="190"/>
      <c r="AA25" s="146"/>
      <c r="AB25" s="146"/>
      <c r="AC25" s="146"/>
      <c r="AD25" s="146"/>
      <c r="AE25" s="146"/>
      <c r="AF25" s="146"/>
      <c r="AG25" s="146" t="s">
        <v>127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2" x14ac:dyDescent="0.2">
      <c r="A26" s="153"/>
      <c r="B26" s="154"/>
      <c r="C26" s="183" t="s">
        <v>139</v>
      </c>
      <c r="D26" s="158"/>
      <c r="E26" s="159">
        <v>143.8528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129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3" x14ac:dyDescent="0.2">
      <c r="A27" s="153"/>
      <c r="B27" s="154"/>
      <c r="C27" s="183" t="s">
        <v>140</v>
      </c>
      <c r="D27" s="158"/>
      <c r="E27" s="159">
        <v>226.05439999999999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129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3" t="s">
        <v>141</v>
      </c>
      <c r="D28" s="158"/>
      <c r="E28" s="159">
        <v>46.207999999999998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129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123.75" outlineLevel="1" x14ac:dyDescent="0.2">
      <c r="A29" s="169">
        <v>9</v>
      </c>
      <c r="B29" s="170" t="s">
        <v>150</v>
      </c>
      <c r="C29" s="182" t="s">
        <v>151</v>
      </c>
      <c r="D29" s="171" t="s">
        <v>132</v>
      </c>
      <c r="E29" s="172">
        <v>416.11520000000002</v>
      </c>
      <c r="F29" s="173"/>
      <c r="G29" s="174">
        <f>ROUND(E29*F29,2)</f>
        <v>0</v>
      </c>
      <c r="H29" s="157">
        <v>88.31</v>
      </c>
      <c r="I29" s="156">
        <f>ROUND(E29*H29,2)</f>
        <v>36747.129999999997</v>
      </c>
      <c r="J29" s="157">
        <v>213.19</v>
      </c>
      <c r="K29" s="156">
        <f>ROUND(E29*J29,2)</f>
        <v>88711.6</v>
      </c>
      <c r="L29" s="156">
        <v>21</v>
      </c>
      <c r="M29" s="156">
        <f>G29*(1+L29/100)</f>
        <v>0</v>
      </c>
      <c r="N29" s="155">
        <v>3.6700000000000001E-3</v>
      </c>
      <c r="O29" s="155">
        <f>ROUND(E29*N29,2)</f>
        <v>1.53</v>
      </c>
      <c r="P29" s="155">
        <v>0</v>
      </c>
      <c r="Q29" s="155">
        <f>ROUND(E29*P29,2)</f>
        <v>0</v>
      </c>
      <c r="R29" s="156"/>
      <c r="S29" s="156" t="s">
        <v>124</v>
      </c>
      <c r="T29" s="156" t="s">
        <v>124</v>
      </c>
      <c r="U29" s="156">
        <v>0.36199999999999999</v>
      </c>
      <c r="V29" s="156">
        <f>ROUND(E29*U29,2)</f>
        <v>150.63</v>
      </c>
      <c r="W29" s="156"/>
      <c r="X29" s="156" t="s">
        <v>125</v>
      </c>
      <c r="Y29" s="156" t="s">
        <v>126</v>
      </c>
      <c r="Z29" s="191" t="s">
        <v>395</v>
      </c>
      <c r="AA29" s="146"/>
      <c r="AB29" s="146"/>
      <c r="AC29" s="146"/>
      <c r="AD29" s="146"/>
      <c r="AE29" s="146"/>
      <c r="AF29" s="146"/>
      <c r="AG29" s="146" t="s">
        <v>127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2" x14ac:dyDescent="0.2">
      <c r="A30" s="153"/>
      <c r="B30" s="154"/>
      <c r="C30" s="183" t="s">
        <v>139</v>
      </c>
      <c r="D30" s="158"/>
      <c r="E30" s="159">
        <v>143.8528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129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3" x14ac:dyDescent="0.2">
      <c r="A31" s="153"/>
      <c r="B31" s="154"/>
      <c r="C31" s="183" t="s">
        <v>140</v>
      </c>
      <c r="D31" s="158"/>
      <c r="E31" s="159">
        <v>226.05439999999999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129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3" t="s">
        <v>141</v>
      </c>
      <c r="D32" s="158"/>
      <c r="E32" s="159">
        <v>46.207999999999998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129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62" t="s">
        <v>119</v>
      </c>
      <c r="B33" s="163" t="s">
        <v>58</v>
      </c>
      <c r="C33" s="181" t="s">
        <v>59</v>
      </c>
      <c r="D33" s="164"/>
      <c r="E33" s="165"/>
      <c r="F33" s="166"/>
      <c r="G33" s="167">
        <f>SUMIF(AG34:AG46,"&lt;&gt;NOR",G34:G46)</f>
        <v>0</v>
      </c>
      <c r="H33" s="161"/>
      <c r="I33" s="161">
        <f>SUM(I34:I46)</f>
        <v>88952.930000000008</v>
      </c>
      <c r="J33" s="161"/>
      <c r="K33" s="161">
        <f>SUM(K34:K46)</f>
        <v>89526.180000000008</v>
      </c>
      <c r="L33" s="161"/>
      <c r="M33" s="161">
        <f>SUM(M34:M46)</f>
        <v>0</v>
      </c>
      <c r="N33" s="160"/>
      <c r="O33" s="160">
        <f>SUM(O34:O46)</f>
        <v>135.63999999999999</v>
      </c>
      <c r="P33" s="160"/>
      <c r="Q33" s="160">
        <f>SUM(Q34:Q46)</f>
        <v>0</v>
      </c>
      <c r="R33" s="161"/>
      <c r="S33" s="161"/>
      <c r="T33" s="161"/>
      <c r="U33" s="161"/>
      <c r="V33" s="161">
        <f>SUM(V34:V46)</f>
        <v>181.26</v>
      </c>
      <c r="W33" s="161"/>
      <c r="X33" s="161"/>
      <c r="Y33" s="161"/>
      <c r="Z33" s="189"/>
      <c r="AG33" t="s">
        <v>120</v>
      </c>
    </row>
    <row r="34" spans="1:60" ht="22.5" outlineLevel="1" x14ac:dyDescent="0.2">
      <c r="A34" s="175">
        <v>10</v>
      </c>
      <c r="B34" s="176" t="s">
        <v>152</v>
      </c>
      <c r="C34" s="184" t="s">
        <v>153</v>
      </c>
      <c r="D34" s="177" t="s">
        <v>154</v>
      </c>
      <c r="E34" s="178">
        <v>475</v>
      </c>
      <c r="F34" s="179"/>
      <c r="G34" s="180">
        <f>ROUND(E34*F34,2)</f>
        <v>0</v>
      </c>
      <c r="H34" s="157">
        <v>5.68</v>
      </c>
      <c r="I34" s="156">
        <f>ROUND(E34*H34,2)</f>
        <v>2698</v>
      </c>
      <c r="J34" s="157">
        <v>52.82</v>
      </c>
      <c r="K34" s="156">
        <f>ROUND(E34*J34,2)</f>
        <v>25089.5</v>
      </c>
      <c r="L34" s="156">
        <v>21</v>
      </c>
      <c r="M34" s="156">
        <f>G34*(1+L34/100)</f>
        <v>0</v>
      </c>
      <c r="N34" s="155">
        <v>1.0000000000000001E-5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124</v>
      </c>
      <c r="T34" s="156" t="s">
        <v>124</v>
      </c>
      <c r="U34" s="156">
        <v>9.1999999999999998E-2</v>
      </c>
      <c r="V34" s="156">
        <f>ROUND(E34*U34,2)</f>
        <v>43.7</v>
      </c>
      <c r="W34" s="156"/>
      <c r="X34" s="156" t="s">
        <v>125</v>
      </c>
      <c r="Y34" s="156" t="s">
        <v>126</v>
      </c>
      <c r="Z34" s="190"/>
      <c r="AA34" s="146"/>
      <c r="AB34" s="146"/>
      <c r="AC34" s="146"/>
      <c r="AD34" s="146"/>
      <c r="AE34" s="146"/>
      <c r="AF34" s="146"/>
      <c r="AG34" s="146" t="s">
        <v>127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9">
        <v>11</v>
      </c>
      <c r="B35" s="170" t="s">
        <v>155</v>
      </c>
      <c r="C35" s="182" t="s">
        <v>156</v>
      </c>
      <c r="D35" s="171" t="s">
        <v>157</v>
      </c>
      <c r="E35" s="172">
        <v>4.3499999999999996</v>
      </c>
      <c r="F35" s="173"/>
      <c r="G35" s="174">
        <f>ROUND(E35*F35,2)</f>
        <v>0</v>
      </c>
      <c r="H35" s="157">
        <v>3580.48</v>
      </c>
      <c r="I35" s="156">
        <f>ROUND(E35*H35,2)</f>
        <v>15575.09</v>
      </c>
      <c r="J35" s="157">
        <v>1224.52</v>
      </c>
      <c r="K35" s="156">
        <f>ROUND(E35*J35,2)</f>
        <v>5326.66</v>
      </c>
      <c r="L35" s="156">
        <v>21</v>
      </c>
      <c r="M35" s="156">
        <f>G35*(1+L35/100)</f>
        <v>0</v>
      </c>
      <c r="N35" s="155">
        <v>2.5249999999999999</v>
      </c>
      <c r="O35" s="155">
        <f>ROUND(E35*N35,2)</f>
        <v>10.98</v>
      </c>
      <c r="P35" s="155">
        <v>0</v>
      </c>
      <c r="Q35" s="155">
        <f>ROUND(E35*P35,2)</f>
        <v>0</v>
      </c>
      <c r="R35" s="156"/>
      <c r="S35" s="156" t="s">
        <v>124</v>
      </c>
      <c r="T35" s="156" t="s">
        <v>124</v>
      </c>
      <c r="U35" s="156">
        <v>2.58</v>
      </c>
      <c r="V35" s="156">
        <f>ROUND(E35*U35,2)</f>
        <v>11.22</v>
      </c>
      <c r="W35" s="156"/>
      <c r="X35" s="156" t="s">
        <v>125</v>
      </c>
      <c r="Y35" s="156" t="s">
        <v>126</v>
      </c>
      <c r="Z35" s="190"/>
      <c r="AA35" s="146"/>
      <c r="AB35" s="146"/>
      <c r="AC35" s="146"/>
      <c r="AD35" s="146"/>
      <c r="AE35" s="146"/>
      <c r="AF35" s="146"/>
      <c r="AG35" s="146" t="s">
        <v>127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3" t="s">
        <v>158</v>
      </c>
      <c r="D36" s="158"/>
      <c r="E36" s="159">
        <v>4.3499999999999996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129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9">
        <v>12</v>
      </c>
      <c r="B37" s="170" t="s">
        <v>159</v>
      </c>
      <c r="C37" s="182" t="s">
        <v>160</v>
      </c>
      <c r="D37" s="171" t="s">
        <v>157</v>
      </c>
      <c r="E37" s="172">
        <v>6.5250000000000004</v>
      </c>
      <c r="F37" s="173"/>
      <c r="G37" s="174">
        <f>ROUND(E37*F37,2)</f>
        <v>0</v>
      </c>
      <c r="H37" s="157">
        <v>3579.77</v>
      </c>
      <c r="I37" s="156">
        <f>ROUND(E37*H37,2)</f>
        <v>23358</v>
      </c>
      <c r="J37" s="157">
        <v>1095.23</v>
      </c>
      <c r="K37" s="156">
        <f>ROUND(E37*J37,2)</f>
        <v>7146.38</v>
      </c>
      <c r="L37" s="156">
        <v>21</v>
      </c>
      <c r="M37" s="156">
        <f>G37*(1+L37/100)</f>
        <v>0</v>
      </c>
      <c r="N37" s="155">
        <v>2.5249999999999999</v>
      </c>
      <c r="O37" s="155">
        <f>ROUND(E37*N37,2)</f>
        <v>16.48</v>
      </c>
      <c r="P37" s="155">
        <v>0</v>
      </c>
      <c r="Q37" s="155">
        <f>ROUND(E37*P37,2)</f>
        <v>0</v>
      </c>
      <c r="R37" s="156"/>
      <c r="S37" s="156" t="s">
        <v>124</v>
      </c>
      <c r="T37" s="156" t="s">
        <v>124</v>
      </c>
      <c r="U37" s="156">
        <v>2.3170000000000002</v>
      </c>
      <c r="V37" s="156">
        <f>ROUND(E37*U37,2)</f>
        <v>15.12</v>
      </c>
      <c r="W37" s="156"/>
      <c r="X37" s="156" t="s">
        <v>125</v>
      </c>
      <c r="Y37" s="156" t="s">
        <v>126</v>
      </c>
      <c r="Z37" s="190"/>
      <c r="AA37" s="146"/>
      <c r="AB37" s="146"/>
      <c r="AC37" s="146"/>
      <c r="AD37" s="146"/>
      <c r="AE37" s="146"/>
      <c r="AF37" s="146"/>
      <c r="AG37" s="146" t="s">
        <v>127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3" t="s">
        <v>161</v>
      </c>
      <c r="D38" s="158"/>
      <c r="E38" s="159">
        <v>6.5250000000000004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129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9">
        <v>13</v>
      </c>
      <c r="B39" s="170" t="s">
        <v>162</v>
      </c>
      <c r="C39" s="182" t="s">
        <v>163</v>
      </c>
      <c r="D39" s="171" t="s">
        <v>164</v>
      </c>
      <c r="E39" s="172">
        <v>9.1350000000000001E-2</v>
      </c>
      <c r="F39" s="173"/>
      <c r="G39" s="174">
        <f>ROUND(E39*F39,2)</f>
        <v>0</v>
      </c>
      <c r="H39" s="157">
        <v>30532.49</v>
      </c>
      <c r="I39" s="156">
        <f>ROUND(E39*H39,2)</f>
        <v>2789.14</v>
      </c>
      <c r="J39" s="157">
        <v>8377.51</v>
      </c>
      <c r="K39" s="156">
        <f>ROUND(E39*J39,2)</f>
        <v>765.29</v>
      </c>
      <c r="L39" s="156">
        <v>21</v>
      </c>
      <c r="M39" s="156">
        <f>G39*(1+L39/100)</f>
        <v>0</v>
      </c>
      <c r="N39" s="155">
        <v>1.0800399999999999</v>
      </c>
      <c r="O39" s="155">
        <f>ROUND(E39*N39,2)</f>
        <v>0.1</v>
      </c>
      <c r="P39" s="155">
        <v>0</v>
      </c>
      <c r="Q39" s="155">
        <f>ROUND(E39*P39,2)</f>
        <v>0</v>
      </c>
      <c r="R39" s="156"/>
      <c r="S39" s="156" t="s">
        <v>124</v>
      </c>
      <c r="T39" s="156" t="s">
        <v>124</v>
      </c>
      <c r="U39" s="156">
        <v>15.231</v>
      </c>
      <c r="V39" s="156">
        <f>ROUND(E39*U39,2)</f>
        <v>1.39</v>
      </c>
      <c r="W39" s="156"/>
      <c r="X39" s="156" t="s">
        <v>125</v>
      </c>
      <c r="Y39" s="156" t="s">
        <v>126</v>
      </c>
      <c r="Z39" s="190"/>
      <c r="AA39" s="146"/>
      <c r="AB39" s="146"/>
      <c r="AC39" s="146"/>
      <c r="AD39" s="146"/>
      <c r="AE39" s="146"/>
      <c r="AF39" s="146"/>
      <c r="AG39" s="146" t="s">
        <v>127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3" t="s">
        <v>165</v>
      </c>
      <c r="D40" s="158"/>
      <c r="E40" s="159">
        <v>9.1350000000000001E-2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69">
        <v>14</v>
      </c>
      <c r="B41" s="170" t="s">
        <v>166</v>
      </c>
      <c r="C41" s="182" t="s">
        <v>167</v>
      </c>
      <c r="D41" s="171" t="s">
        <v>164</v>
      </c>
      <c r="E41" s="172">
        <v>0.1318</v>
      </c>
      <c r="F41" s="173"/>
      <c r="G41" s="174">
        <f>ROUND(E41*F41,2)</f>
        <v>0</v>
      </c>
      <c r="H41" s="157">
        <v>30492.49</v>
      </c>
      <c r="I41" s="156">
        <f>ROUND(E41*H41,2)</f>
        <v>4018.91</v>
      </c>
      <c r="J41" s="157">
        <v>8377.51</v>
      </c>
      <c r="K41" s="156">
        <f>ROUND(E41*J41,2)</f>
        <v>1104.1600000000001</v>
      </c>
      <c r="L41" s="156">
        <v>21</v>
      </c>
      <c r="M41" s="156">
        <f>G41*(1+L41/100)</f>
        <v>0</v>
      </c>
      <c r="N41" s="155">
        <v>1.0800399999999999</v>
      </c>
      <c r="O41" s="155">
        <f>ROUND(E41*N41,2)</f>
        <v>0.14000000000000001</v>
      </c>
      <c r="P41" s="155">
        <v>0</v>
      </c>
      <c r="Q41" s="155">
        <f>ROUND(E41*P41,2)</f>
        <v>0</v>
      </c>
      <c r="R41" s="156"/>
      <c r="S41" s="156" t="s">
        <v>124</v>
      </c>
      <c r="T41" s="156" t="s">
        <v>124</v>
      </c>
      <c r="U41" s="156">
        <v>15.231</v>
      </c>
      <c r="V41" s="156">
        <f>ROUND(E41*U41,2)</f>
        <v>2.0099999999999998</v>
      </c>
      <c r="W41" s="156"/>
      <c r="X41" s="156" t="s">
        <v>125</v>
      </c>
      <c r="Y41" s="156" t="s">
        <v>126</v>
      </c>
      <c r="Z41" s="190"/>
      <c r="AA41" s="146"/>
      <c r="AB41" s="146"/>
      <c r="AC41" s="146"/>
      <c r="AD41" s="146"/>
      <c r="AE41" s="146"/>
      <c r="AF41" s="146"/>
      <c r="AG41" s="146" t="s">
        <v>127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3" t="s">
        <v>168</v>
      </c>
      <c r="D42" s="158"/>
      <c r="E42" s="159">
        <v>0.13181000000000001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69">
        <v>15</v>
      </c>
      <c r="B43" s="170" t="s">
        <v>169</v>
      </c>
      <c r="C43" s="182" t="s">
        <v>170</v>
      </c>
      <c r="D43" s="171" t="s">
        <v>157</v>
      </c>
      <c r="E43" s="172">
        <v>58.725000000000001</v>
      </c>
      <c r="F43" s="173"/>
      <c r="G43" s="174">
        <f>ROUND(E43*F43,2)</f>
        <v>0</v>
      </c>
      <c r="H43" s="157">
        <v>661.97</v>
      </c>
      <c r="I43" s="156">
        <f>ROUND(E43*H43,2)</f>
        <v>38874.19</v>
      </c>
      <c r="J43" s="157">
        <v>853.03</v>
      </c>
      <c r="K43" s="156">
        <f>ROUND(E43*J43,2)</f>
        <v>50094.19</v>
      </c>
      <c r="L43" s="156">
        <v>21</v>
      </c>
      <c r="M43" s="156">
        <f>G43*(1+L43/100)</f>
        <v>0</v>
      </c>
      <c r="N43" s="155">
        <v>1.837</v>
      </c>
      <c r="O43" s="155">
        <f>ROUND(E43*N43,2)</f>
        <v>107.88</v>
      </c>
      <c r="P43" s="155">
        <v>0</v>
      </c>
      <c r="Q43" s="155">
        <f>ROUND(E43*P43,2)</f>
        <v>0</v>
      </c>
      <c r="R43" s="156"/>
      <c r="S43" s="156" t="s">
        <v>124</v>
      </c>
      <c r="T43" s="156" t="s">
        <v>124</v>
      </c>
      <c r="U43" s="156">
        <v>1.8360000000000001</v>
      </c>
      <c r="V43" s="156">
        <f>ROUND(E43*U43,2)</f>
        <v>107.82</v>
      </c>
      <c r="W43" s="156"/>
      <c r="X43" s="156" t="s">
        <v>125</v>
      </c>
      <c r="Y43" s="156" t="s">
        <v>126</v>
      </c>
      <c r="Z43" s="190"/>
      <c r="AA43" s="146"/>
      <c r="AB43" s="146"/>
      <c r="AC43" s="146"/>
      <c r="AD43" s="146"/>
      <c r="AE43" s="146"/>
      <c r="AF43" s="146"/>
      <c r="AG43" s="146" t="s">
        <v>127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171</v>
      </c>
      <c r="D44" s="158"/>
      <c r="E44" s="159">
        <v>58.725000000000001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129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69">
        <v>16</v>
      </c>
      <c r="B45" s="170" t="s">
        <v>172</v>
      </c>
      <c r="C45" s="182" t="s">
        <v>173</v>
      </c>
      <c r="D45" s="171" t="s">
        <v>164</v>
      </c>
      <c r="E45" s="172">
        <v>5.8619999999999998E-2</v>
      </c>
      <c r="F45" s="173"/>
      <c r="G45" s="174">
        <f>ROUND(E45*F45,2)</f>
        <v>0</v>
      </c>
      <c r="H45" s="157">
        <v>27970</v>
      </c>
      <c r="I45" s="156">
        <f>ROUND(E45*H45,2)</f>
        <v>1639.6</v>
      </c>
      <c r="J45" s="157">
        <v>0</v>
      </c>
      <c r="K45" s="156">
        <f>ROUND(E45*J45,2)</f>
        <v>0</v>
      </c>
      <c r="L45" s="156">
        <v>21</v>
      </c>
      <c r="M45" s="156">
        <f>G45*(1+L45/100)</f>
        <v>0</v>
      </c>
      <c r="N45" s="155">
        <v>1</v>
      </c>
      <c r="O45" s="155">
        <f>ROUND(E45*N45,2)</f>
        <v>0.06</v>
      </c>
      <c r="P45" s="155">
        <v>0</v>
      </c>
      <c r="Q45" s="155">
        <f>ROUND(E45*P45,2)</f>
        <v>0</v>
      </c>
      <c r="R45" s="156" t="s">
        <v>174</v>
      </c>
      <c r="S45" s="156" t="s">
        <v>124</v>
      </c>
      <c r="T45" s="156" t="s">
        <v>124</v>
      </c>
      <c r="U45" s="156">
        <v>0</v>
      </c>
      <c r="V45" s="156">
        <f>ROUND(E45*U45,2)</f>
        <v>0</v>
      </c>
      <c r="W45" s="156"/>
      <c r="X45" s="156" t="s">
        <v>175</v>
      </c>
      <c r="Y45" s="156" t="s">
        <v>126</v>
      </c>
      <c r="Z45" s="190"/>
      <c r="AA45" s="146"/>
      <c r="AB45" s="146"/>
      <c r="AC45" s="146"/>
      <c r="AD45" s="146"/>
      <c r="AE45" s="146"/>
      <c r="AF45" s="146"/>
      <c r="AG45" s="146" t="s">
        <v>176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3" t="s">
        <v>177</v>
      </c>
      <c r="D46" s="158"/>
      <c r="E46" s="159">
        <v>5.8619999999999998E-2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129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x14ac:dyDescent="0.2">
      <c r="A47" s="162" t="s">
        <v>119</v>
      </c>
      <c r="B47" s="163" t="s">
        <v>60</v>
      </c>
      <c r="C47" s="181" t="s">
        <v>61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50388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5.5</v>
      </c>
      <c r="W47" s="161"/>
      <c r="X47" s="161"/>
      <c r="Y47" s="161"/>
      <c r="Z47" s="189"/>
      <c r="AG47" t="s">
        <v>120</v>
      </c>
    </row>
    <row r="48" spans="1:60" outlineLevel="1" x14ac:dyDescent="0.2">
      <c r="A48" s="175">
        <v>17</v>
      </c>
      <c r="B48" s="176" t="s">
        <v>178</v>
      </c>
      <c r="C48" s="184" t="s">
        <v>385</v>
      </c>
      <c r="D48" s="177" t="s">
        <v>179</v>
      </c>
      <c r="E48" s="178">
        <v>2</v>
      </c>
      <c r="F48" s="179"/>
      <c r="G48" s="180">
        <f>ROUND(E48*F48,2)</f>
        <v>0</v>
      </c>
      <c r="H48" s="157">
        <v>0</v>
      </c>
      <c r="I48" s="156">
        <f>ROUND(E48*H48,2)</f>
        <v>0</v>
      </c>
      <c r="J48" s="157">
        <v>761</v>
      </c>
      <c r="K48" s="156">
        <f>ROUND(E48*J48,2)</f>
        <v>1522</v>
      </c>
      <c r="L48" s="156">
        <v>21</v>
      </c>
      <c r="M48" s="156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6"/>
      <c r="S48" s="156" t="s">
        <v>124</v>
      </c>
      <c r="T48" s="156" t="s">
        <v>124</v>
      </c>
      <c r="U48" s="156">
        <v>1.6</v>
      </c>
      <c r="V48" s="156">
        <f>ROUND(E48*U48,2)</f>
        <v>3.2</v>
      </c>
      <c r="W48" s="156"/>
      <c r="X48" s="156" t="s">
        <v>125</v>
      </c>
      <c r="Y48" s="156" t="s">
        <v>126</v>
      </c>
      <c r="Z48" s="190"/>
      <c r="AA48" s="146"/>
      <c r="AB48" s="146"/>
      <c r="AC48" s="146"/>
      <c r="AD48" s="146"/>
      <c r="AE48" s="146"/>
      <c r="AF48" s="146"/>
      <c r="AG48" s="146" t="s">
        <v>127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69">
        <v>18</v>
      </c>
      <c r="B49" s="170" t="s">
        <v>180</v>
      </c>
      <c r="C49" s="182" t="s">
        <v>386</v>
      </c>
      <c r="D49" s="171" t="s">
        <v>181</v>
      </c>
      <c r="E49" s="172">
        <v>120</v>
      </c>
      <c r="F49" s="173"/>
      <c r="G49" s="174">
        <f>ROUND(E49*F49,2)</f>
        <v>0</v>
      </c>
      <c r="H49" s="157">
        <v>0</v>
      </c>
      <c r="I49" s="156">
        <f>ROUND(E49*H49,2)</f>
        <v>0</v>
      </c>
      <c r="J49" s="157">
        <v>370</v>
      </c>
      <c r="K49" s="156">
        <f>ROUND(E49*J49,2)</f>
        <v>44400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124</v>
      </c>
      <c r="T49" s="156" t="s">
        <v>124</v>
      </c>
      <c r="U49" s="156">
        <v>0</v>
      </c>
      <c r="V49" s="156">
        <f>ROUND(E49*U49,2)</f>
        <v>0</v>
      </c>
      <c r="W49" s="156"/>
      <c r="X49" s="156" t="s">
        <v>125</v>
      </c>
      <c r="Y49" s="156" t="s">
        <v>126</v>
      </c>
      <c r="Z49" s="190"/>
      <c r="AA49" s="146"/>
      <c r="AB49" s="146"/>
      <c r="AC49" s="146"/>
      <c r="AD49" s="146"/>
      <c r="AE49" s="146"/>
      <c r="AF49" s="146"/>
      <c r="AG49" s="146" t="s">
        <v>127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3" t="s">
        <v>182</v>
      </c>
      <c r="D50" s="158"/>
      <c r="E50" s="159">
        <v>120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5">
        <v>19</v>
      </c>
      <c r="B51" s="176" t="s">
        <v>183</v>
      </c>
      <c r="C51" s="184" t="s">
        <v>184</v>
      </c>
      <c r="D51" s="177" t="s">
        <v>185</v>
      </c>
      <c r="E51" s="178">
        <v>2</v>
      </c>
      <c r="F51" s="179"/>
      <c r="G51" s="180">
        <f>ROUND(E51*F51,2)</f>
        <v>0</v>
      </c>
      <c r="H51" s="157">
        <v>0</v>
      </c>
      <c r="I51" s="156">
        <f>ROUND(E51*H51,2)</f>
        <v>0</v>
      </c>
      <c r="J51" s="157">
        <v>1686</v>
      </c>
      <c r="K51" s="156">
        <f>ROUND(E51*J51,2)</f>
        <v>3372</v>
      </c>
      <c r="L51" s="156">
        <v>21</v>
      </c>
      <c r="M51" s="156">
        <f>G51*(1+L51/100)</f>
        <v>0</v>
      </c>
      <c r="N51" s="155">
        <v>0</v>
      </c>
      <c r="O51" s="155">
        <f>ROUND(E51*N51,2)</f>
        <v>0</v>
      </c>
      <c r="P51" s="155">
        <v>0</v>
      </c>
      <c r="Q51" s="155">
        <f>ROUND(E51*P51,2)</f>
        <v>0</v>
      </c>
      <c r="R51" s="156"/>
      <c r="S51" s="156" t="s">
        <v>124</v>
      </c>
      <c r="T51" s="156" t="s">
        <v>124</v>
      </c>
      <c r="U51" s="156">
        <v>0</v>
      </c>
      <c r="V51" s="156">
        <f>ROUND(E51*U51,2)</f>
        <v>0</v>
      </c>
      <c r="W51" s="156"/>
      <c r="X51" s="156" t="s">
        <v>125</v>
      </c>
      <c r="Y51" s="156" t="s">
        <v>126</v>
      </c>
      <c r="Z51" s="190"/>
      <c r="AA51" s="146"/>
      <c r="AB51" s="146"/>
      <c r="AC51" s="146"/>
      <c r="AD51" s="146"/>
      <c r="AE51" s="146"/>
      <c r="AF51" s="146"/>
      <c r="AG51" s="146" t="s">
        <v>127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5">
        <v>20</v>
      </c>
      <c r="B52" s="176" t="s">
        <v>186</v>
      </c>
      <c r="C52" s="184" t="s">
        <v>387</v>
      </c>
      <c r="D52" s="177" t="s">
        <v>187</v>
      </c>
      <c r="E52" s="178">
        <v>2</v>
      </c>
      <c r="F52" s="179"/>
      <c r="G52" s="180">
        <f>ROUND(E52*F52,2)</f>
        <v>0</v>
      </c>
      <c r="H52" s="157">
        <v>0</v>
      </c>
      <c r="I52" s="156">
        <f>ROUND(E52*H52,2)</f>
        <v>0</v>
      </c>
      <c r="J52" s="157">
        <v>547</v>
      </c>
      <c r="K52" s="156">
        <f>ROUND(E52*J52,2)</f>
        <v>1094</v>
      </c>
      <c r="L52" s="156">
        <v>21</v>
      </c>
      <c r="M52" s="156">
        <f>G52*(1+L52/100)</f>
        <v>0</v>
      </c>
      <c r="N52" s="155">
        <v>0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124</v>
      </c>
      <c r="T52" s="156" t="s">
        <v>124</v>
      </c>
      <c r="U52" s="156">
        <v>1.1499999999999999</v>
      </c>
      <c r="V52" s="156">
        <f>ROUND(E52*U52,2)</f>
        <v>2.2999999999999998</v>
      </c>
      <c r="W52" s="156"/>
      <c r="X52" s="156" t="s">
        <v>125</v>
      </c>
      <c r="Y52" s="156" t="s">
        <v>126</v>
      </c>
      <c r="Z52" s="190"/>
      <c r="AA52" s="146"/>
      <c r="AB52" s="146"/>
      <c r="AC52" s="146"/>
      <c r="AD52" s="146"/>
      <c r="AE52" s="146"/>
      <c r="AF52" s="146"/>
      <c r="AG52" s="146" t="s">
        <v>127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2" t="s">
        <v>119</v>
      </c>
      <c r="B53" s="163" t="s">
        <v>62</v>
      </c>
      <c r="C53" s="181" t="s">
        <v>63</v>
      </c>
      <c r="D53" s="164"/>
      <c r="E53" s="165"/>
      <c r="F53" s="166"/>
      <c r="G53" s="167">
        <f>SUMIF(AG54:AG69,"&lt;&gt;NOR",G54:G69)</f>
        <v>0</v>
      </c>
      <c r="H53" s="161"/>
      <c r="I53" s="161">
        <f>SUM(I54:I69)</f>
        <v>410.36</v>
      </c>
      <c r="J53" s="161"/>
      <c r="K53" s="161">
        <f>SUM(K54:K69)</f>
        <v>251700.85</v>
      </c>
      <c r="L53" s="161"/>
      <c r="M53" s="161">
        <f>SUM(M54:M69)</f>
        <v>0</v>
      </c>
      <c r="N53" s="160"/>
      <c r="O53" s="160">
        <f>SUM(O54:O69)</f>
        <v>0.01</v>
      </c>
      <c r="P53" s="160"/>
      <c r="Q53" s="160">
        <f>SUM(Q54:Q69)</f>
        <v>115.55</v>
      </c>
      <c r="R53" s="161"/>
      <c r="S53" s="161"/>
      <c r="T53" s="161"/>
      <c r="U53" s="161"/>
      <c r="V53" s="161">
        <f>SUM(V54:V69)</f>
        <v>355.30999999999995</v>
      </c>
      <c r="W53" s="161"/>
      <c r="X53" s="161"/>
      <c r="Y53" s="161"/>
      <c r="Z53" s="189"/>
      <c r="AG53" t="s">
        <v>120</v>
      </c>
    </row>
    <row r="54" spans="1:60" ht="22.5" outlineLevel="1" x14ac:dyDescent="0.2">
      <c r="A54" s="169">
        <v>21</v>
      </c>
      <c r="B54" s="170" t="s">
        <v>188</v>
      </c>
      <c r="C54" s="182" t="s">
        <v>189</v>
      </c>
      <c r="D54" s="171" t="s">
        <v>132</v>
      </c>
      <c r="E54" s="172">
        <v>21.12</v>
      </c>
      <c r="F54" s="173"/>
      <c r="G54" s="174">
        <f>ROUND(E54*F54,2)</f>
        <v>0</v>
      </c>
      <c r="H54" s="157">
        <v>19.43</v>
      </c>
      <c r="I54" s="156">
        <f>ROUND(E54*H54,2)</f>
        <v>410.36</v>
      </c>
      <c r="J54" s="157">
        <v>176.57</v>
      </c>
      <c r="K54" s="156">
        <f>ROUND(E54*J54,2)</f>
        <v>3729.16</v>
      </c>
      <c r="L54" s="156">
        <v>21</v>
      </c>
      <c r="M54" s="156">
        <f>G54*(1+L54/100)</f>
        <v>0</v>
      </c>
      <c r="N54" s="155">
        <v>6.7000000000000002E-4</v>
      </c>
      <c r="O54" s="155">
        <f>ROUND(E54*N54,2)</f>
        <v>0.01</v>
      </c>
      <c r="P54" s="155">
        <v>0.31900000000000001</v>
      </c>
      <c r="Q54" s="155">
        <f>ROUND(E54*P54,2)</f>
        <v>6.74</v>
      </c>
      <c r="R54" s="156"/>
      <c r="S54" s="156" t="s">
        <v>124</v>
      </c>
      <c r="T54" s="156" t="s">
        <v>124</v>
      </c>
      <c r="U54" s="156">
        <v>0.317</v>
      </c>
      <c r="V54" s="156">
        <f>ROUND(E54*U54,2)</f>
        <v>6.7</v>
      </c>
      <c r="W54" s="156"/>
      <c r="X54" s="156" t="s">
        <v>125</v>
      </c>
      <c r="Y54" s="156" t="s">
        <v>126</v>
      </c>
      <c r="Z54" s="190"/>
      <c r="AA54" s="146"/>
      <c r="AB54" s="146"/>
      <c r="AC54" s="146"/>
      <c r="AD54" s="146"/>
      <c r="AE54" s="146"/>
      <c r="AF54" s="146"/>
      <c r="AG54" s="146" t="s">
        <v>127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3" t="s">
        <v>133</v>
      </c>
      <c r="D55" s="158"/>
      <c r="E55" s="159">
        <v>21.12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129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9">
        <v>22</v>
      </c>
      <c r="B56" s="170" t="s">
        <v>190</v>
      </c>
      <c r="C56" s="182" t="s">
        <v>191</v>
      </c>
      <c r="D56" s="171" t="s">
        <v>157</v>
      </c>
      <c r="E56" s="172">
        <v>4.3499999999999996</v>
      </c>
      <c r="F56" s="173"/>
      <c r="G56" s="174">
        <f>ROUND(E56*F56,2)</f>
        <v>0</v>
      </c>
      <c r="H56" s="157">
        <v>0</v>
      </c>
      <c r="I56" s="156">
        <f>ROUND(E56*H56,2)</f>
        <v>0</v>
      </c>
      <c r="J56" s="157">
        <v>3495</v>
      </c>
      <c r="K56" s="156">
        <f>ROUND(E56*J56,2)</f>
        <v>15203.25</v>
      </c>
      <c r="L56" s="156">
        <v>21</v>
      </c>
      <c r="M56" s="156">
        <f>G56*(1+L56/100)</f>
        <v>0</v>
      </c>
      <c r="N56" s="155">
        <v>0</v>
      </c>
      <c r="O56" s="155">
        <f>ROUND(E56*N56,2)</f>
        <v>0</v>
      </c>
      <c r="P56" s="155">
        <v>2.2000000000000002</v>
      </c>
      <c r="Q56" s="155">
        <f>ROUND(E56*P56,2)</f>
        <v>9.57</v>
      </c>
      <c r="R56" s="156"/>
      <c r="S56" s="156" t="s">
        <v>124</v>
      </c>
      <c r="T56" s="156" t="s">
        <v>124</v>
      </c>
      <c r="U56" s="156">
        <v>7.1950000000000003</v>
      </c>
      <c r="V56" s="156">
        <f>ROUND(E56*U56,2)</f>
        <v>31.3</v>
      </c>
      <c r="W56" s="156"/>
      <c r="X56" s="156" t="s">
        <v>125</v>
      </c>
      <c r="Y56" s="156" t="s">
        <v>126</v>
      </c>
      <c r="Z56" s="190"/>
      <c r="AA56" s="146"/>
      <c r="AB56" s="146"/>
      <c r="AC56" s="146"/>
      <c r="AD56" s="146"/>
      <c r="AE56" s="146"/>
      <c r="AF56" s="146"/>
      <c r="AG56" s="146" t="s">
        <v>127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3" t="s">
        <v>158</v>
      </c>
      <c r="D57" s="158"/>
      <c r="E57" s="159">
        <v>4.3499999999999996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129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9">
        <v>23</v>
      </c>
      <c r="B58" s="170" t="s">
        <v>192</v>
      </c>
      <c r="C58" s="182" t="s">
        <v>193</v>
      </c>
      <c r="D58" s="171" t="s">
        <v>157</v>
      </c>
      <c r="E58" s="172">
        <v>6.5250000000000004</v>
      </c>
      <c r="F58" s="173"/>
      <c r="G58" s="174">
        <f>ROUND(E58*F58,2)</f>
        <v>0</v>
      </c>
      <c r="H58" s="157">
        <v>0</v>
      </c>
      <c r="I58" s="156">
        <f>ROUND(E58*H58,2)</f>
        <v>0</v>
      </c>
      <c r="J58" s="157">
        <v>2850</v>
      </c>
      <c r="K58" s="156">
        <f>ROUND(E58*J58,2)</f>
        <v>18596.25</v>
      </c>
      <c r="L58" s="156">
        <v>21</v>
      </c>
      <c r="M58" s="156">
        <f>G58*(1+L58/100)</f>
        <v>0</v>
      </c>
      <c r="N58" s="155">
        <v>0</v>
      </c>
      <c r="O58" s="155">
        <f>ROUND(E58*N58,2)</f>
        <v>0</v>
      </c>
      <c r="P58" s="155">
        <v>2.2000000000000002</v>
      </c>
      <c r="Q58" s="155">
        <f>ROUND(E58*P58,2)</f>
        <v>14.36</v>
      </c>
      <c r="R58" s="156"/>
      <c r="S58" s="156" t="s">
        <v>124</v>
      </c>
      <c r="T58" s="156" t="s">
        <v>124</v>
      </c>
      <c r="U58" s="156">
        <v>5.867</v>
      </c>
      <c r="V58" s="156">
        <f>ROUND(E58*U58,2)</f>
        <v>38.28</v>
      </c>
      <c r="W58" s="156"/>
      <c r="X58" s="156" t="s">
        <v>125</v>
      </c>
      <c r="Y58" s="156" t="s">
        <v>126</v>
      </c>
      <c r="Z58" s="190"/>
      <c r="AA58" s="146"/>
      <c r="AB58" s="146"/>
      <c r="AC58" s="146"/>
      <c r="AD58" s="146"/>
      <c r="AE58" s="146"/>
      <c r="AF58" s="146"/>
      <c r="AG58" s="146" t="s">
        <v>127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3" t="s">
        <v>161</v>
      </c>
      <c r="D59" s="158"/>
      <c r="E59" s="159">
        <v>6.5250000000000004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129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9">
        <v>24</v>
      </c>
      <c r="B60" s="170" t="s">
        <v>194</v>
      </c>
      <c r="C60" s="182" t="s">
        <v>195</v>
      </c>
      <c r="D60" s="171" t="s">
        <v>132</v>
      </c>
      <c r="E60" s="172">
        <v>142.21</v>
      </c>
      <c r="F60" s="173"/>
      <c r="G60" s="174">
        <f>ROUND(E60*F60,2)</f>
        <v>0</v>
      </c>
      <c r="H60" s="157">
        <v>0</v>
      </c>
      <c r="I60" s="156">
        <f>ROUND(E60*H60,2)</f>
        <v>0</v>
      </c>
      <c r="J60" s="157">
        <v>361</v>
      </c>
      <c r="K60" s="156">
        <f>ROUND(E60*J60,2)</f>
        <v>51337.81</v>
      </c>
      <c r="L60" s="156">
        <v>21</v>
      </c>
      <c r="M60" s="156">
        <f>G60*(1+L60/100)</f>
        <v>0</v>
      </c>
      <c r="N60" s="155">
        <v>0</v>
      </c>
      <c r="O60" s="155">
        <f>ROUND(E60*N60,2)</f>
        <v>0</v>
      </c>
      <c r="P60" s="155">
        <v>1.26E-2</v>
      </c>
      <c r="Q60" s="155">
        <f>ROUND(E60*P60,2)</f>
        <v>1.79</v>
      </c>
      <c r="R60" s="156"/>
      <c r="S60" s="156" t="s">
        <v>124</v>
      </c>
      <c r="T60" s="156" t="s">
        <v>124</v>
      </c>
      <c r="U60" s="156">
        <v>0.33</v>
      </c>
      <c r="V60" s="156">
        <f>ROUND(E60*U60,2)</f>
        <v>46.93</v>
      </c>
      <c r="W60" s="156"/>
      <c r="X60" s="156" t="s">
        <v>125</v>
      </c>
      <c r="Y60" s="156" t="s">
        <v>126</v>
      </c>
      <c r="Z60" s="190"/>
      <c r="AA60" s="146"/>
      <c r="AB60" s="146"/>
      <c r="AC60" s="146"/>
      <c r="AD60" s="146"/>
      <c r="AE60" s="146"/>
      <c r="AF60" s="146"/>
      <c r="AG60" s="146" t="s">
        <v>127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3" t="s">
        <v>196</v>
      </c>
      <c r="D61" s="158"/>
      <c r="E61" s="159">
        <v>142.21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129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5">
        <v>25</v>
      </c>
      <c r="B62" s="176" t="s">
        <v>197</v>
      </c>
      <c r="C62" s="184" t="s">
        <v>198</v>
      </c>
      <c r="D62" s="177" t="s">
        <v>157</v>
      </c>
      <c r="E62" s="178">
        <v>6.5250000000000004</v>
      </c>
      <c r="F62" s="179"/>
      <c r="G62" s="180">
        <f>ROUND(E62*F62,2)</f>
        <v>0</v>
      </c>
      <c r="H62" s="157">
        <v>0</v>
      </c>
      <c r="I62" s="156">
        <f>ROUND(E62*H62,2)</f>
        <v>0</v>
      </c>
      <c r="J62" s="157">
        <v>1673</v>
      </c>
      <c r="K62" s="156">
        <f>ROUND(E62*J62,2)</f>
        <v>10916.33</v>
      </c>
      <c r="L62" s="156">
        <v>21</v>
      </c>
      <c r="M62" s="156">
        <f>G62*(1+L62/100)</f>
        <v>0</v>
      </c>
      <c r="N62" s="155">
        <v>0</v>
      </c>
      <c r="O62" s="155">
        <f>ROUND(E62*N62,2)</f>
        <v>0</v>
      </c>
      <c r="P62" s="155">
        <v>0</v>
      </c>
      <c r="Q62" s="155">
        <f>ROUND(E62*P62,2)</f>
        <v>0</v>
      </c>
      <c r="R62" s="156"/>
      <c r="S62" s="156" t="s">
        <v>124</v>
      </c>
      <c r="T62" s="156" t="s">
        <v>124</v>
      </c>
      <c r="U62" s="156">
        <v>4.0289999999999999</v>
      </c>
      <c r="V62" s="156">
        <f>ROUND(E62*U62,2)</f>
        <v>26.29</v>
      </c>
      <c r="W62" s="156"/>
      <c r="X62" s="156" t="s">
        <v>125</v>
      </c>
      <c r="Y62" s="156" t="s">
        <v>126</v>
      </c>
      <c r="Z62" s="190"/>
      <c r="AA62" s="146"/>
      <c r="AB62" s="146"/>
      <c r="AC62" s="146"/>
      <c r="AD62" s="146"/>
      <c r="AE62" s="146"/>
      <c r="AF62" s="146"/>
      <c r="AG62" s="146" t="s">
        <v>127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9">
        <v>26</v>
      </c>
      <c r="B63" s="170" t="s">
        <v>199</v>
      </c>
      <c r="C63" s="182" t="s">
        <v>200</v>
      </c>
      <c r="D63" s="171" t="s">
        <v>132</v>
      </c>
      <c r="E63" s="172">
        <v>32.21</v>
      </c>
      <c r="F63" s="173"/>
      <c r="G63" s="174">
        <f>ROUND(E63*F63,2)</f>
        <v>0</v>
      </c>
      <c r="H63" s="157">
        <v>0</v>
      </c>
      <c r="I63" s="156">
        <f>ROUND(E63*H63,2)</f>
        <v>0</v>
      </c>
      <c r="J63" s="157">
        <v>78.5</v>
      </c>
      <c r="K63" s="156">
        <f>ROUND(E63*J63,2)</f>
        <v>2528.4899999999998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0.02</v>
      </c>
      <c r="Q63" s="155">
        <f>ROUND(E63*P63,2)</f>
        <v>0.64</v>
      </c>
      <c r="R63" s="156"/>
      <c r="S63" s="156" t="s">
        <v>124</v>
      </c>
      <c r="T63" s="156" t="s">
        <v>124</v>
      </c>
      <c r="U63" s="156">
        <v>0.14699999999999999</v>
      </c>
      <c r="V63" s="156">
        <f>ROUND(E63*U63,2)</f>
        <v>4.7300000000000004</v>
      </c>
      <c r="W63" s="156"/>
      <c r="X63" s="156" t="s">
        <v>125</v>
      </c>
      <c r="Y63" s="156" t="s">
        <v>126</v>
      </c>
      <c r="Z63" s="190"/>
      <c r="AA63" s="146"/>
      <c r="AB63" s="146"/>
      <c r="AC63" s="146"/>
      <c r="AD63" s="146"/>
      <c r="AE63" s="146"/>
      <c r="AF63" s="146"/>
      <c r="AG63" s="146" t="s">
        <v>127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83" t="s">
        <v>201</v>
      </c>
      <c r="D64" s="158"/>
      <c r="E64" s="159">
        <v>32.21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129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5">
        <v>27</v>
      </c>
      <c r="B65" s="176" t="s">
        <v>202</v>
      </c>
      <c r="C65" s="184" t="s">
        <v>203</v>
      </c>
      <c r="D65" s="177" t="s">
        <v>123</v>
      </c>
      <c r="E65" s="178">
        <v>21.4</v>
      </c>
      <c r="F65" s="179"/>
      <c r="G65" s="180">
        <f>ROUND(E65*F65,2)</f>
        <v>0</v>
      </c>
      <c r="H65" s="157">
        <v>0</v>
      </c>
      <c r="I65" s="156">
        <f>ROUND(E65*H65,2)</f>
        <v>0</v>
      </c>
      <c r="J65" s="157">
        <v>31.8</v>
      </c>
      <c r="K65" s="156">
        <f>ROUND(E65*J65,2)</f>
        <v>680.52</v>
      </c>
      <c r="L65" s="156">
        <v>21</v>
      </c>
      <c r="M65" s="156">
        <f>G65*(1+L65/100)</f>
        <v>0</v>
      </c>
      <c r="N65" s="155">
        <v>0</v>
      </c>
      <c r="O65" s="155">
        <f>ROUND(E65*N65,2)</f>
        <v>0</v>
      </c>
      <c r="P65" s="155">
        <v>4.0000000000000002E-4</v>
      </c>
      <c r="Q65" s="155">
        <f>ROUND(E65*P65,2)</f>
        <v>0.01</v>
      </c>
      <c r="R65" s="156"/>
      <c r="S65" s="156" t="s">
        <v>124</v>
      </c>
      <c r="T65" s="156" t="s">
        <v>124</v>
      </c>
      <c r="U65" s="156">
        <v>7.0000000000000007E-2</v>
      </c>
      <c r="V65" s="156">
        <f>ROUND(E65*U65,2)</f>
        <v>1.5</v>
      </c>
      <c r="W65" s="156"/>
      <c r="X65" s="156" t="s">
        <v>125</v>
      </c>
      <c r="Y65" s="156" t="s">
        <v>126</v>
      </c>
      <c r="Z65" s="190"/>
      <c r="AA65" s="146"/>
      <c r="AB65" s="146"/>
      <c r="AC65" s="146"/>
      <c r="AD65" s="146"/>
      <c r="AE65" s="146"/>
      <c r="AF65" s="146"/>
      <c r="AG65" s="146" t="s">
        <v>127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9">
        <v>28</v>
      </c>
      <c r="B66" s="170" t="s">
        <v>204</v>
      </c>
      <c r="C66" s="182" t="s">
        <v>205</v>
      </c>
      <c r="D66" s="171" t="s">
        <v>157</v>
      </c>
      <c r="E66" s="172">
        <v>58.725000000000001</v>
      </c>
      <c r="F66" s="173"/>
      <c r="G66" s="174">
        <f>ROUND(E66*F66,2)</f>
        <v>0</v>
      </c>
      <c r="H66" s="157">
        <v>0</v>
      </c>
      <c r="I66" s="156">
        <f>ROUND(E66*H66,2)</f>
        <v>0</v>
      </c>
      <c r="J66" s="157">
        <v>1363.5</v>
      </c>
      <c r="K66" s="156">
        <f>ROUND(E66*J66,2)</f>
        <v>80071.539999999994</v>
      </c>
      <c r="L66" s="156">
        <v>21</v>
      </c>
      <c r="M66" s="156">
        <f>G66*(1+L66/100)</f>
        <v>0</v>
      </c>
      <c r="N66" s="155">
        <v>0</v>
      </c>
      <c r="O66" s="155">
        <f>ROUND(E66*N66,2)</f>
        <v>0</v>
      </c>
      <c r="P66" s="155">
        <v>1.4</v>
      </c>
      <c r="Q66" s="155">
        <f>ROUND(E66*P66,2)</f>
        <v>82.22</v>
      </c>
      <c r="R66" s="156"/>
      <c r="S66" s="156" t="s">
        <v>124</v>
      </c>
      <c r="T66" s="156" t="s">
        <v>206</v>
      </c>
      <c r="U66" s="156">
        <v>0.875</v>
      </c>
      <c r="V66" s="156">
        <f>ROUND(E66*U66,2)</f>
        <v>51.38</v>
      </c>
      <c r="W66" s="156"/>
      <c r="X66" s="156" t="s">
        <v>125</v>
      </c>
      <c r="Y66" s="156" t="s">
        <v>126</v>
      </c>
      <c r="Z66" s="190"/>
      <c r="AA66" s="146"/>
      <c r="AB66" s="146"/>
      <c r="AC66" s="146"/>
      <c r="AD66" s="146"/>
      <c r="AE66" s="146"/>
      <c r="AF66" s="146"/>
      <c r="AG66" s="146" t="s">
        <v>127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53"/>
      <c r="B67" s="154"/>
      <c r="C67" s="183" t="s">
        <v>207</v>
      </c>
      <c r="D67" s="158"/>
      <c r="E67" s="159">
        <v>32.625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129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3" t="s">
        <v>208</v>
      </c>
      <c r="D68" s="158"/>
      <c r="E68" s="159">
        <v>26.1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129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5">
        <v>29</v>
      </c>
      <c r="B69" s="176" t="s">
        <v>209</v>
      </c>
      <c r="C69" s="184" t="s">
        <v>210</v>
      </c>
      <c r="D69" s="177" t="s">
        <v>154</v>
      </c>
      <c r="E69" s="178">
        <v>475</v>
      </c>
      <c r="F69" s="179"/>
      <c r="G69" s="180">
        <f>ROUND(E69*F69,2)</f>
        <v>0</v>
      </c>
      <c r="H69" s="157">
        <v>0</v>
      </c>
      <c r="I69" s="156">
        <f>ROUND(E69*H69,2)</f>
        <v>0</v>
      </c>
      <c r="J69" s="157">
        <v>144.5</v>
      </c>
      <c r="K69" s="156">
        <f>ROUND(E69*J69,2)</f>
        <v>68637.5</v>
      </c>
      <c r="L69" s="156">
        <v>21</v>
      </c>
      <c r="M69" s="156">
        <f>G69*(1+L69/100)</f>
        <v>0</v>
      </c>
      <c r="N69" s="155">
        <v>0</v>
      </c>
      <c r="O69" s="155">
        <f>ROUND(E69*N69,2)</f>
        <v>0</v>
      </c>
      <c r="P69" s="155">
        <v>4.6000000000000001E-4</v>
      </c>
      <c r="Q69" s="155">
        <f>ROUND(E69*P69,2)</f>
        <v>0.22</v>
      </c>
      <c r="R69" s="156"/>
      <c r="S69" s="156" t="s">
        <v>124</v>
      </c>
      <c r="T69" s="156" t="s">
        <v>124</v>
      </c>
      <c r="U69" s="156">
        <v>0.312</v>
      </c>
      <c r="V69" s="156">
        <f>ROUND(E69*U69,2)</f>
        <v>148.19999999999999</v>
      </c>
      <c r="W69" s="156"/>
      <c r="X69" s="156" t="s">
        <v>125</v>
      </c>
      <c r="Y69" s="156" t="s">
        <v>126</v>
      </c>
      <c r="Z69" s="190"/>
      <c r="AA69" s="146"/>
      <c r="AB69" s="146"/>
      <c r="AC69" s="146"/>
      <c r="AD69" s="146"/>
      <c r="AE69" s="146"/>
      <c r="AF69" s="146"/>
      <c r="AG69" s="146" t="s">
        <v>127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2" t="s">
        <v>119</v>
      </c>
      <c r="B70" s="163" t="s">
        <v>64</v>
      </c>
      <c r="C70" s="181" t="s">
        <v>65</v>
      </c>
      <c r="D70" s="164"/>
      <c r="E70" s="165"/>
      <c r="F70" s="166"/>
      <c r="G70" s="167">
        <f>SUMIF(AG71:AG74,"&lt;&gt;NOR",G71:G74)</f>
        <v>0</v>
      </c>
      <c r="H70" s="161"/>
      <c r="I70" s="161">
        <f>SUM(I71:I74)</f>
        <v>3592.31</v>
      </c>
      <c r="J70" s="161"/>
      <c r="K70" s="161">
        <f>SUM(K71:K74)</f>
        <v>6625.1900000000005</v>
      </c>
      <c r="L70" s="161"/>
      <c r="M70" s="161">
        <f>SUM(M71:M74)</f>
        <v>0</v>
      </c>
      <c r="N70" s="160"/>
      <c r="O70" s="160">
        <f>SUM(O71:O74)</f>
        <v>2.5399999999999996</v>
      </c>
      <c r="P70" s="160"/>
      <c r="Q70" s="160">
        <f>SUM(Q71:Q74)</f>
        <v>2.2200000000000002</v>
      </c>
      <c r="R70" s="161"/>
      <c r="S70" s="161"/>
      <c r="T70" s="161"/>
      <c r="U70" s="161"/>
      <c r="V70" s="161">
        <f>SUM(V71:V74)</f>
        <v>14.84</v>
      </c>
      <c r="W70" s="161"/>
      <c r="X70" s="161"/>
      <c r="Y70" s="161"/>
      <c r="Z70" s="189"/>
      <c r="AG70" t="s">
        <v>120</v>
      </c>
    </row>
    <row r="71" spans="1:60" ht="22.5" outlineLevel="1" x14ac:dyDescent="0.2">
      <c r="A71" s="175">
        <v>30</v>
      </c>
      <c r="B71" s="176" t="s">
        <v>211</v>
      </c>
      <c r="C71" s="184" t="s">
        <v>212</v>
      </c>
      <c r="D71" s="177" t="s">
        <v>154</v>
      </c>
      <c r="E71" s="178">
        <v>3</v>
      </c>
      <c r="F71" s="179"/>
      <c r="G71" s="180">
        <f>ROUND(E71*F71,2)</f>
        <v>0</v>
      </c>
      <c r="H71" s="157">
        <v>4.18</v>
      </c>
      <c r="I71" s="156">
        <f>ROUND(E71*H71,2)</f>
        <v>12.54</v>
      </c>
      <c r="J71" s="157">
        <v>227.32</v>
      </c>
      <c r="K71" s="156">
        <f>ROUND(E71*J71,2)</f>
        <v>681.96</v>
      </c>
      <c r="L71" s="156">
        <v>21</v>
      </c>
      <c r="M71" s="156">
        <f>G71*(1+L71/100)</f>
        <v>0</v>
      </c>
      <c r="N71" s="155">
        <v>2.3800000000000002E-3</v>
      </c>
      <c r="O71" s="155">
        <f>ROUND(E71*N71,2)</f>
        <v>0.01</v>
      </c>
      <c r="P71" s="155">
        <v>0</v>
      </c>
      <c r="Q71" s="155">
        <f>ROUND(E71*P71,2)</f>
        <v>0</v>
      </c>
      <c r="R71" s="156"/>
      <c r="S71" s="156" t="s">
        <v>124</v>
      </c>
      <c r="T71" s="156" t="s">
        <v>124</v>
      </c>
      <c r="U71" s="156">
        <v>0.29299999999999998</v>
      </c>
      <c r="V71" s="156">
        <f>ROUND(E71*U71,2)</f>
        <v>0.88</v>
      </c>
      <c r="W71" s="156"/>
      <c r="X71" s="156" t="s">
        <v>125</v>
      </c>
      <c r="Y71" s="156" t="s">
        <v>126</v>
      </c>
      <c r="Z71" s="190"/>
      <c r="AA71" s="146"/>
      <c r="AB71" s="146"/>
      <c r="AC71" s="146"/>
      <c r="AD71" s="146"/>
      <c r="AE71" s="146"/>
      <c r="AF71" s="146"/>
      <c r="AG71" s="146" t="s">
        <v>127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5">
        <v>31</v>
      </c>
      <c r="B72" s="176" t="s">
        <v>159</v>
      </c>
      <c r="C72" s="184" t="s">
        <v>160</v>
      </c>
      <c r="D72" s="177" t="s">
        <v>157</v>
      </c>
      <c r="E72" s="178">
        <v>1</v>
      </c>
      <c r="F72" s="179"/>
      <c r="G72" s="180">
        <f>ROUND(E72*F72,2)</f>
        <v>0</v>
      </c>
      <c r="H72" s="157">
        <v>3579.77</v>
      </c>
      <c r="I72" s="156">
        <f>ROUND(E72*H72,2)</f>
        <v>3579.77</v>
      </c>
      <c r="J72" s="157">
        <v>1095.23</v>
      </c>
      <c r="K72" s="156">
        <f>ROUND(E72*J72,2)</f>
        <v>1095.23</v>
      </c>
      <c r="L72" s="156">
        <v>21</v>
      </c>
      <c r="M72" s="156">
        <f>G72*(1+L72/100)</f>
        <v>0</v>
      </c>
      <c r="N72" s="155">
        <v>2.5249999999999999</v>
      </c>
      <c r="O72" s="155">
        <f>ROUND(E72*N72,2)</f>
        <v>2.5299999999999998</v>
      </c>
      <c r="P72" s="155">
        <v>0</v>
      </c>
      <c r="Q72" s="155">
        <f>ROUND(E72*P72,2)</f>
        <v>0</v>
      </c>
      <c r="R72" s="156"/>
      <c r="S72" s="156" t="s">
        <v>124</v>
      </c>
      <c r="T72" s="156" t="s">
        <v>124</v>
      </c>
      <c r="U72" s="156">
        <v>2.3170000000000002</v>
      </c>
      <c r="V72" s="156">
        <f>ROUND(E72*U72,2)</f>
        <v>2.3199999999999998</v>
      </c>
      <c r="W72" s="156"/>
      <c r="X72" s="156" t="s">
        <v>125</v>
      </c>
      <c r="Y72" s="156" t="s">
        <v>126</v>
      </c>
      <c r="Z72" s="190"/>
      <c r="AA72" s="146"/>
      <c r="AB72" s="146"/>
      <c r="AC72" s="146"/>
      <c r="AD72" s="146"/>
      <c r="AE72" s="146"/>
      <c r="AF72" s="146"/>
      <c r="AG72" s="146" t="s">
        <v>127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5">
        <v>32</v>
      </c>
      <c r="B73" s="176" t="s">
        <v>213</v>
      </c>
      <c r="C73" s="184" t="s">
        <v>214</v>
      </c>
      <c r="D73" s="177" t="s">
        <v>154</v>
      </c>
      <c r="E73" s="178">
        <v>3</v>
      </c>
      <c r="F73" s="179"/>
      <c r="G73" s="180">
        <f>ROUND(E73*F73,2)</f>
        <v>0</v>
      </c>
      <c r="H73" s="157">
        <v>0</v>
      </c>
      <c r="I73" s="156">
        <f>ROUND(E73*H73,2)</f>
        <v>0</v>
      </c>
      <c r="J73" s="157">
        <v>166</v>
      </c>
      <c r="K73" s="156">
        <f>ROUND(E73*J73,2)</f>
        <v>498</v>
      </c>
      <c r="L73" s="156">
        <v>21</v>
      </c>
      <c r="M73" s="156">
        <f>G73*(1+L73/100)</f>
        <v>0</v>
      </c>
      <c r="N73" s="155">
        <v>0</v>
      </c>
      <c r="O73" s="155">
        <f>ROUND(E73*N73,2)</f>
        <v>0</v>
      </c>
      <c r="P73" s="155">
        <v>5.0000000000000001E-3</v>
      </c>
      <c r="Q73" s="155">
        <f>ROUND(E73*P73,2)</f>
        <v>0.02</v>
      </c>
      <c r="R73" s="156"/>
      <c r="S73" s="156" t="s">
        <v>124</v>
      </c>
      <c r="T73" s="156" t="s">
        <v>124</v>
      </c>
      <c r="U73" s="156">
        <v>0.39</v>
      </c>
      <c r="V73" s="156">
        <f>ROUND(E73*U73,2)</f>
        <v>1.17</v>
      </c>
      <c r="W73" s="156"/>
      <c r="X73" s="156" t="s">
        <v>125</v>
      </c>
      <c r="Y73" s="156" t="s">
        <v>126</v>
      </c>
      <c r="Z73" s="190"/>
      <c r="AA73" s="146"/>
      <c r="AB73" s="146"/>
      <c r="AC73" s="146"/>
      <c r="AD73" s="146"/>
      <c r="AE73" s="146"/>
      <c r="AF73" s="146"/>
      <c r="AG73" s="146" t="s">
        <v>127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5">
        <v>33</v>
      </c>
      <c r="B74" s="176" t="s">
        <v>215</v>
      </c>
      <c r="C74" s="184" t="s">
        <v>216</v>
      </c>
      <c r="D74" s="177" t="s">
        <v>157</v>
      </c>
      <c r="E74" s="178">
        <v>1</v>
      </c>
      <c r="F74" s="179"/>
      <c r="G74" s="180">
        <f>ROUND(E74*F74,2)</f>
        <v>0</v>
      </c>
      <c r="H74" s="157">
        <v>0</v>
      </c>
      <c r="I74" s="156">
        <f>ROUND(E74*H74,2)</f>
        <v>0</v>
      </c>
      <c r="J74" s="157">
        <v>4350</v>
      </c>
      <c r="K74" s="156">
        <f>ROUND(E74*J74,2)</f>
        <v>4350</v>
      </c>
      <c r="L74" s="156">
        <v>21</v>
      </c>
      <c r="M74" s="156">
        <f>G74*(1+L74/100)</f>
        <v>0</v>
      </c>
      <c r="N74" s="155">
        <v>0</v>
      </c>
      <c r="O74" s="155">
        <f>ROUND(E74*N74,2)</f>
        <v>0</v>
      </c>
      <c r="P74" s="155">
        <v>2.2000000000000002</v>
      </c>
      <c r="Q74" s="155">
        <f>ROUND(E74*P74,2)</f>
        <v>2.2000000000000002</v>
      </c>
      <c r="R74" s="156"/>
      <c r="S74" s="156" t="s">
        <v>124</v>
      </c>
      <c r="T74" s="156" t="s">
        <v>124</v>
      </c>
      <c r="U74" s="156">
        <v>10.47</v>
      </c>
      <c r="V74" s="156">
        <f>ROUND(E74*U74,2)</f>
        <v>10.47</v>
      </c>
      <c r="W74" s="156"/>
      <c r="X74" s="156" t="s">
        <v>125</v>
      </c>
      <c r="Y74" s="156" t="s">
        <v>126</v>
      </c>
      <c r="Z74" s="190"/>
      <c r="AA74" s="146"/>
      <c r="AB74" s="146"/>
      <c r="AC74" s="146"/>
      <c r="AD74" s="146"/>
      <c r="AE74" s="146"/>
      <c r="AF74" s="146"/>
      <c r="AG74" s="146" t="s">
        <v>127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2" t="s">
        <v>119</v>
      </c>
      <c r="B75" s="163" t="s">
        <v>66</v>
      </c>
      <c r="C75" s="181" t="s">
        <v>67</v>
      </c>
      <c r="D75" s="164"/>
      <c r="E75" s="165"/>
      <c r="F75" s="166"/>
      <c r="G75" s="167">
        <f>SUMIF(AG76:AG76,"&lt;&gt;NOR",G76:G76)</f>
        <v>0</v>
      </c>
      <c r="H75" s="161"/>
      <c r="I75" s="161">
        <f>SUM(I76:I76)</f>
        <v>0</v>
      </c>
      <c r="J75" s="161"/>
      <c r="K75" s="161">
        <f>SUM(K76:K76)</f>
        <v>148516.73000000001</v>
      </c>
      <c r="L75" s="161"/>
      <c r="M75" s="161">
        <f>SUM(M76:M76)</f>
        <v>0</v>
      </c>
      <c r="N75" s="160"/>
      <c r="O75" s="160">
        <f>SUM(O76:O76)</f>
        <v>0</v>
      </c>
      <c r="P75" s="160"/>
      <c r="Q75" s="160">
        <f>SUM(Q76:Q76)</f>
        <v>0</v>
      </c>
      <c r="R75" s="161"/>
      <c r="S75" s="161"/>
      <c r="T75" s="161"/>
      <c r="U75" s="161"/>
      <c r="V75" s="161">
        <f>SUM(V76:V76)</f>
        <v>307.88</v>
      </c>
      <c r="W75" s="161"/>
      <c r="X75" s="161"/>
      <c r="Y75" s="161"/>
      <c r="Z75" s="189"/>
      <c r="AG75" t="s">
        <v>120</v>
      </c>
    </row>
    <row r="76" spans="1:60" ht="22.5" outlineLevel="1" x14ac:dyDescent="0.2">
      <c r="A76" s="175">
        <v>34</v>
      </c>
      <c r="B76" s="176" t="s">
        <v>217</v>
      </c>
      <c r="C76" s="184" t="s">
        <v>218</v>
      </c>
      <c r="D76" s="177" t="s">
        <v>164</v>
      </c>
      <c r="E76" s="178">
        <v>146.61079000000001</v>
      </c>
      <c r="F76" s="179"/>
      <c r="G76" s="180">
        <f>ROUND(E76*F76,2)</f>
        <v>0</v>
      </c>
      <c r="H76" s="157">
        <v>0</v>
      </c>
      <c r="I76" s="156">
        <f>ROUND(E76*H76,2)</f>
        <v>0</v>
      </c>
      <c r="J76" s="157">
        <v>1013</v>
      </c>
      <c r="K76" s="156">
        <f>ROUND(E76*J76,2)</f>
        <v>148516.73000000001</v>
      </c>
      <c r="L76" s="156">
        <v>21</v>
      </c>
      <c r="M76" s="156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6"/>
      <c r="S76" s="156" t="s">
        <v>124</v>
      </c>
      <c r="T76" s="156" t="s">
        <v>124</v>
      </c>
      <c r="U76" s="156">
        <v>2.1</v>
      </c>
      <c r="V76" s="156">
        <f>ROUND(E76*U76,2)</f>
        <v>307.88</v>
      </c>
      <c r="W76" s="156"/>
      <c r="X76" s="156" t="s">
        <v>219</v>
      </c>
      <c r="Y76" s="156" t="s">
        <v>126</v>
      </c>
      <c r="Z76" s="190"/>
      <c r="AA76" s="146"/>
      <c r="AB76" s="146"/>
      <c r="AC76" s="146"/>
      <c r="AD76" s="146"/>
      <c r="AE76" s="146"/>
      <c r="AF76" s="146"/>
      <c r="AG76" s="146" t="s">
        <v>220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62" t="s">
        <v>119</v>
      </c>
      <c r="B77" s="163" t="s">
        <v>68</v>
      </c>
      <c r="C77" s="181" t="s">
        <v>69</v>
      </c>
      <c r="D77" s="164"/>
      <c r="E77" s="165"/>
      <c r="F77" s="166"/>
      <c r="G77" s="167">
        <f>SUMIF(AG78:AG81,"&lt;&gt;NOR",G78:G81)</f>
        <v>0</v>
      </c>
      <c r="H77" s="161"/>
      <c r="I77" s="161">
        <f>SUM(I78:I81)</f>
        <v>12470.15</v>
      </c>
      <c r="J77" s="161"/>
      <c r="K77" s="161">
        <f>SUM(K78:K81)</f>
        <v>12791.890000000001</v>
      </c>
      <c r="L77" s="161"/>
      <c r="M77" s="161">
        <f>SUM(M78:M81)</f>
        <v>0</v>
      </c>
      <c r="N77" s="160"/>
      <c r="O77" s="160">
        <f>SUM(O78:O81)</f>
        <v>0.51</v>
      </c>
      <c r="P77" s="160"/>
      <c r="Q77" s="160">
        <f>SUM(Q78:Q81)</f>
        <v>0.42</v>
      </c>
      <c r="R77" s="161"/>
      <c r="S77" s="161"/>
      <c r="T77" s="161"/>
      <c r="U77" s="161"/>
      <c r="V77" s="161">
        <f>SUM(V78:V81)</f>
        <v>23.919999999999998</v>
      </c>
      <c r="W77" s="161"/>
      <c r="X77" s="161"/>
      <c r="Y77" s="161"/>
      <c r="Z77" s="189"/>
      <c r="AG77" t="s">
        <v>120</v>
      </c>
    </row>
    <row r="78" spans="1:60" ht="33.75" outlineLevel="1" x14ac:dyDescent="0.2">
      <c r="A78" s="175">
        <v>35</v>
      </c>
      <c r="B78" s="176" t="s">
        <v>221</v>
      </c>
      <c r="C78" s="184" t="s">
        <v>222</v>
      </c>
      <c r="D78" s="177" t="s">
        <v>132</v>
      </c>
      <c r="E78" s="178">
        <v>43.5</v>
      </c>
      <c r="F78" s="179"/>
      <c r="G78" s="180">
        <f>ROUND(E78*F78,2)</f>
        <v>0</v>
      </c>
      <c r="H78" s="157">
        <v>37.69</v>
      </c>
      <c r="I78" s="156">
        <f>ROUND(E78*H78,2)</f>
        <v>1639.52</v>
      </c>
      <c r="J78" s="157">
        <v>14.51</v>
      </c>
      <c r="K78" s="156">
        <f>ROUND(E78*J78,2)</f>
        <v>631.19000000000005</v>
      </c>
      <c r="L78" s="156">
        <v>21</v>
      </c>
      <c r="M78" s="156">
        <f>G78*(1+L78/100)</f>
        <v>0</v>
      </c>
      <c r="N78" s="155">
        <v>3.3E-4</v>
      </c>
      <c r="O78" s="155">
        <f>ROUND(E78*N78,2)</f>
        <v>0.01</v>
      </c>
      <c r="P78" s="155">
        <v>0</v>
      </c>
      <c r="Q78" s="155">
        <f>ROUND(E78*P78,2)</f>
        <v>0</v>
      </c>
      <c r="R78" s="156"/>
      <c r="S78" s="156" t="s">
        <v>124</v>
      </c>
      <c r="T78" s="156" t="s">
        <v>124</v>
      </c>
      <c r="U78" s="156">
        <v>2.75E-2</v>
      </c>
      <c r="V78" s="156">
        <f>ROUND(E78*U78,2)</f>
        <v>1.2</v>
      </c>
      <c r="W78" s="156"/>
      <c r="X78" s="156" t="s">
        <v>125</v>
      </c>
      <c r="Y78" s="156" t="s">
        <v>126</v>
      </c>
      <c r="Z78" s="190"/>
      <c r="AA78" s="146"/>
      <c r="AB78" s="146"/>
      <c r="AC78" s="146"/>
      <c r="AD78" s="146"/>
      <c r="AE78" s="146"/>
      <c r="AF78" s="146"/>
      <c r="AG78" s="146" t="s">
        <v>127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5">
        <v>36</v>
      </c>
      <c r="B79" s="176" t="s">
        <v>223</v>
      </c>
      <c r="C79" s="184" t="s">
        <v>388</v>
      </c>
      <c r="D79" s="177" t="s">
        <v>132</v>
      </c>
      <c r="E79" s="178">
        <v>43.5</v>
      </c>
      <c r="F79" s="179"/>
      <c r="G79" s="180">
        <f>ROUND(E79*F79,2)</f>
        <v>0</v>
      </c>
      <c r="H79" s="157">
        <v>248.98</v>
      </c>
      <c r="I79" s="156">
        <f>ROUND(E79*H79,2)</f>
        <v>10830.63</v>
      </c>
      <c r="J79" s="157">
        <v>242.52</v>
      </c>
      <c r="K79" s="156">
        <f>ROUND(E79*J79,2)</f>
        <v>10549.62</v>
      </c>
      <c r="L79" s="156">
        <v>21</v>
      </c>
      <c r="M79" s="156">
        <f>G79*(1+L79/100)</f>
        <v>0</v>
      </c>
      <c r="N79" s="155">
        <v>1.1520000000000001E-2</v>
      </c>
      <c r="O79" s="155">
        <f>ROUND(E79*N79,2)</f>
        <v>0.5</v>
      </c>
      <c r="P79" s="155">
        <v>0</v>
      </c>
      <c r="Q79" s="155">
        <f>ROUND(E79*P79,2)</f>
        <v>0</v>
      </c>
      <c r="R79" s="156"/>
      <c r="S79" s="156" t="s">
        <v>124</v>
      </c>
      <c r="T79" s="156" t="s">
        <v>124</v>
      </c>
      <c r="U79" s="156">
        <v>0.45982000000000001</v>
      </c>
      <c r="V79" s="156">
        <f>ROUND(E79*U79,2)</f>
        <v>20</v>
      </c>
      <c r="W79" s="156"/>
      <c r="X79" s="156" t="s">
        <v>125</v>
      </c>
      <c r="Y79" s="156" t="s">
        <v>126</v>
      </c>
      <c r="Z79" s="190"/>
      <c r="AA79" s="146"/>
      <c r="AB79" s="146"/>
      <c r="AC79" s="146"/>
      <c r="AD79" s="146"/>
      <c r="AE79" s="146"/>
      <c r="AF79" s="146"/>
      <c r="AG79" s="146" t="s">
        <v>127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5">
        <v>37</v>
      </c>
      <c r="B80" s="176" t="s">
        <v>224</v>
      </c>
      <c r="C80" s="184" t="s">
        <v>225</v>
      </c>
      <c r="D80" s="177" t="s">
        <v>132</v>
      </c>
      <c r="E80" s="178">
        <v>43.5</v>
      </c>
      <c r="F80" s="179"/>
      <c r="G80" s="180">
        <f>ROUND(E80*F80,2)</f>
        <v>0</v>
      </c>
      <c r="H80" s="157">
        <v>0</v>
      </c>
      <c r="I80" s="156">
        <f>ROUND(E80*H80,2)</f>
        <v>0</v>
      </c>
      <c r="J80" s="157">
        <v>22.2</v>
      </c>
      <c r="K80" s="156">
        <f>ROUND(E80*J80,2)</f>
        <v>965.7</v>
      </c>
      <c r="L80" s="156">
        <v>21</v>
      </c>
      <c r="M80" s="156">
        <f>G80*(1+L80/100)</f>
        <v>0</v>
      </c>
      <c r="N80" s="155">
        <v>0</v>
      </c>
      <c r="O80" s="155">
        <f>ROUND(E80*N80,2)</f>
        <v>0</v>
      </c>
      <c r="P80" s="155">
        <v>9.7400000000000004E-3</v>
      </c>
      <c r="Q80" s="155">
        <f>ROUND(E80*P80,2)</f>
        <v>0.42</v>
      </c>
      <c r="R80" s="156"/>
      <c r="S80" s="156" t="s">
        <v>124</v>
      </c>
      <c r="T80" s="156" t="s">
        <v>124</v>
      </c>
      <c r="U80" s="156">
        <v>4.3999999999999997E-2</v>
      </c>
      <c r="V80" s="156">
        <f>ROUND(E80*U80,2)</f>
        <v>1.91</v>
      </c>
      <c r="W80" s="156"/>
      <c r="X80" s="156" t="s">
        <v>125</v>
      </c>
      <c r="Y80" s="156" t="s">
        <v>126</v>
      </c>
      <c r="Z80" s="190"/>
      <c r="AA80" s="146"/>
      <c r="AB80" s="146"/>
      <c r="AC80" s="146"/>
      <c r="AD80" s="146"/>
      <c r="AE80" s="146"/>
      <c r="AF80" s="146"/>
      <c r="AG80" s="146" t="s">
        <v>127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5">
        <v>38</v>
      </c>
      <c r="B81" s="176" t="s">
        <v>226</v>
      </c>
      <c r="C81" s="184" t="s">
        <v>227</v>
      </c>
      <c r="D81" s="177" t="s">
        <v>164</v>
      </c>
      <c r="E81" s="178">
        <v>0.51548000000000005</v>
      </c>
      <c r="F81" s="179"/>
      <c r="G81" s="180">
        <f>ROUND(E81*F81,2)</f>
        <v>0</v>
      </c>
      <c r="H81" s="157">
        <v>0</v>
      </c>
      <c r="I81" s="156">
        <f>ROUND(E81*H81,2)</f>
        <v>0</v>
      </c>
      <c r="J81" s="157">
        <v>1252</v>
      </c>
      <c r="K81" s="156">
        <f>ROUND(E81*J81,2)</f>
        <v>645.38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124</v>
      </c>
      <c r="T81" s="156" t="s">
        <v>124</v>
      </c>
      <c r="U81" s="156">
        <v>1.5669999999999999</v>
      </c>
      <c r="V81" s="156">
        <f>ROUND(E81*U81,2)</f>
        <v>0.81</v>
      </c>
      <c r="W81" s="156"/>
      <c r="X81" s="156" t="s">
        <v>219</v>
      </c>
      <c r="Y81" s="156" t="s">
        <v>126</v>
      </c>
      <c r="Z81" s="190"/>
      <c r="AA81" s="146"/>
      <c r="AB81" s="146"/>
      <c r="AC81" s="146"/>
      <c r="AD81" s="146"/>
      <c r="AE81" s="146"/>
      <c r="AF81" s="146"/>
      <c r="AG81" s="146" t="s">
        <v>220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2" t="s">
        <v>119</v>
      </c>
      <c r="B82" s="163" t="s">
        <v>70</v>
      </c>
      <c r="C82" s="181" t="s">
        <v>71</v>
      </c>
      <c r="D82" s="164"/>
      <c r="E82" s="165"/>
      <c r="F82" s="166"/>
      <c r="G82" s="167">
        <f>SUMIF(AG83:AG89,"&lt;&gt;NOR",G83:G89)</f>
        <v>0</v>
      </c>
      <c r="H82" s="161"/>
      <c r="I82" s="161">
        <f>SUM(I83:I89)</f>
        <v>42630.01</v>
      </c>
      <c r="J82" s="161"/>
      <c r="K82" s="161">
        <f>SUM(K83:K89)</f>
        <v>15067.66</v>
      </c>
      <c r="L82" s="161"/>
      <c r="M82" s="161">
        <f>SUM(M83:M89)</f>
        <v>0</v>
      </c>
      <c r="N82" s="160"/>
      <c r="O82" s="160">
        <f>SUM(O83:O89)</f>
        <v>0.3</v>
      </c>
      <c r="P82" s="160"/>
      <c r="Q82" s="160">
        <f>SUM(Q83:Q89)</f>
        <v>0</v>
      </c>
      <c r="R82" s="161"/>
      <c r="S82" s="161"/>
      <c r="T82" s="161"/>
      <c r="U82" s="161"/>
      <c r="V82" s="161">
        <f>SUM(V83:V89)</f>
        <v>26.21</v>
      </c>
      <c r="W82" s="161"/>
      <c r="X82" s="161"/>
      <c r="Y82" s="161"/>
      <c r="Z82" s="189"/>
      <c r="AG82" t="s">
        <v>120</v>
      </c>
    </row>
    <row r="83" spans="1:60" ht="78.75" outlineLevel="1" x14ac:dyDescent="0.2">
      <c r="A83" s="169">
        <v>39</v>
      </c>
      <c r="B83" s="170" t="s">
        <v>228</v>
      </c>
      <c r="C83" s="182" t="s">
        <v>229</v>
      </c>
      <c r="D83" s="171" t="s">
        <v>132</v>
      </c>
      <c r="E83" s="172">
        <v>142.21</v>
      </c>
      <c r="F83" s="173"/>
      <c r="G83" s="174">
        <f>ROUND(E83*F83,2)</f>
        <v>0</v>
      </c>
      <c r="H83" s="157">
        <v>255.08</v>
      </c>
      <c r="I83" s="156">
        <f>ROUND(E83*H83,2)</f>
        <v>36274.93</v>
      </c>
      <c r="J83" s="157">
        <v>45.92</v>
      </c>
      <c r="K83" s="156">
        <f>ROUND(E83*J83,2)</f>
        <v>6530.28</v>
      </c>
      <c r="L83" s="156">
        <v>21</v>
      </c>
      <c r="M83" s="156">
        <f>G83*(1+L83/100)</f>
        <v>0</v>
      </c>
      <c r="N83" s="155">
        <v>2.0400000000000001E-3</v>
      </c>
      <c r="O83" s="155">
        <f>ROUND(E83*N83,2)</f>
        <v>0.28999999999999998</v>
      </c>
      <c r="P83" s="155">
        <v>0</v>
      </c>
      <c r="Q83" s="155">
        <f>ROUND(E83*P83,2)</f>
        <v>0</v>
      </c>
      <c r="R83" s="156"/>
      <c r="S83" s="156" t="s">
        <v>124</v>
      </c>
      <c r="T83" s="156" t="s">
        <v>124</v>
      </c>
      <c r="U83" s="156">
        <v>0.08</v>
      </c>
      <c r="V83" s="156">
        <f>ROUND(E83*U83,2)</f>
        <v>11.38</v>
      </c>
      <c r="W83" s="156"/>
      <c r="X83" s="156" t="s">
        <v>125</v>
      </c>
      <c r="Y83" s="156" t="s">
        <v>126</v>
      </c>
      <c r="Z83" s="191" t="s">
        <v>396</v>
      </c>
      <c r="AA83" s="146"/>
      <c r="AB83" s="146"/>
      <c r="AC83" s="146"/>
      <c r="AD83" s="146"/>
      <c r="AE83" s="146"/>
      <c r="AF83" s="146"/>
      <c r="AG83" s="146" t="s">
        <v>127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3" t="s">
        <v>196</v>
      </c>
      <c r="D84" s="158"/>
      <c r="E84" s="159">
        <v>142.21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129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69">
        <v>40</v>
      </c>
      <c r="B85" s="170" t="s">
        <v>230</v>
      </c>
      <c r="C85" s="182" t="s">
        <v>389</v>
      </c>
      <c r="D85" s="171" t="s">
        <v>123</v>
      </c>
      <c r="E85" s="172">
        <v>86.72</v>
      </c>
      <c r="F85" s="173"/>
      <c r="G85" s="174">
        <f>ROUND(E85*F85,2)</f>
        <v>0</v>
      </c>
      <c r="H85" s="157">
        <v>55.9</v>
      </c>
      <c r="I85" s="156">
        <f>ROUND(E85*H85,2)</f>
        <v>4847.6499999999996</v>
      </c>
      <c r="J85" s="157">
        <v>28.7</v>
      </c>
      <c r="K85" s="156">
        <f>ROUND(E85*J85,2)</f>
        <v>2488.86</v>
      </c>
      <c r="L85" s="156">
        <v>21</v>
      </c>
      <c r="M85" s="156">
        <f>G85*(1+L85/100)</f>
        <v>0</v>
      </c>
      <c r="N85" s="155">
        <v>1.6000000000000001E-4</v>
      </c>
      <c r="O85" s="155">
        <f>ROUND(E85*N85,2)</f>
        <v>0.01</v>
      </c>
      <c r="P85" s="155">
        <v>0</v>
      </c>
      <c r="Q85" s="155">
        <f>ROUND(E85*P85,2)</f>
        <v>0</v>
      </c>
      <c r="R85" s="156"/>
      <c r="S85" s="156" t="s">
        <v>124</v>
      </c>
      <c r="T85" s="156" t="s">
        <v>124</v>
      </c>
      <c r="U85" s="156">
        <v>0.05</v>
      </c>
      <c r="V85" s="156">
        <f>ROUND(E85*U85,2)</f>
        <v>4.34</v>
      </c>
      <c r="W85" s="156"/>
      <c r="X85" s="156" t="s">
        <v>125</v>
      </c>
      <c r="Y85" s="156" t="s">
        <v>126</v>
      </c>
      <c r="Z85" s="190"/>
      <c r="AA85" s="146"/>
      <c r="AB85" s="146"/>
      <c r="AC85" s="146"/>
      <c r="AD85" s="146"/>
      <c r="AE85" s="146"/>
      <c r="AF85" s="146"/>
      <c r="AG85" s="146" t="s">
        <v>127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53"/>
      <c r="B86" s="154"/>
      <c r="C86" s="183" t="s">
        <v>231</v>
      </c>
      <c r="D86" s="158"/>
      <c r="E86" s="159">
        <v>86.72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129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69">
        <v>41</v>
      </c>
      <c r="B87" s="170" t="s">
        <v>232</v>
      </c>
      <c r="C87" s="182" t="s">
        <v>233</v>
      </c>
      <c r="D87" s="171" t="s">
        <v>132</v>
      </c>
      <c r="E87" s="172">
        <v>142.21</v>
      </c>
      <c r="F87" s="173"/>
      <c r="G87" s="174">
        <f>ROUND(E87*F87,2)</f>
        <v>0</v>
      </c>
      <c r="H87" s="157">
        <v>10.6</v>
      </c>
      <c r="I87" s="156">
        <f>ROUND(E87*H87,2)</f>
        <v>1507.43</v>
      </c>
      <c r="J87" s="157">
        <v>40.200000000000003</v>
      </c>
      <c r="K87" s="156">
        <f>ROUND(E87*J87,2)</f>
        <v>5716.84</v>
      </c>
      <c r="L87" s="156">
        <v>21</v>
      </c>
      <c r="M87" s="156">
        <f>G87*(1+L87/100)</f>
        <v>0</v>
      </c>
      <c r="N87" s="155">
        <v>3.0000000000000001E-5</v>
      </c>
      <c r="O87" s="155">
        <f>ROUND(E87*N87,2)</f>
        <v>0</v>
      </c>
      <c r="P87" s="155">
        <v>0</v>
      </c>
      <c r="Q87" s="155">
        <f>ROUND(E87*P87,2)</f>
        <v>0</v>
      </c>
      <c r="R87" s="156"/>
      <c r="S87" s="156" t="s">
        <v>124</v>
      </c>
      <c r="T87" s="156" t="s">
        <v>124</v>
      </c>
      <c r="U87" s="156">
        <v>7.0000000000000007E-2</v>
      </c>
      <c r="V87" s="156">
        <f>ROUND(E87*U87,2)</f>
        <v>9.9499999999999993</v>
      </c>
      <c r="W87" s="156"/>
      <c r="X87" s="156" t="s">
        <v>125</v>
      </c>
      <c r="Y87" s="156" t="s">
        <v>126</v>
      </c>
      <c r="Z87" s="190"/>
      <c r="AA87" s="146"/>
      <c r="AB87" s="146"/>
      <c r="AC87" s="146"/>
      <c r="AD87" s="146"/>
      <c r="AE87" s="146"/>
      <c r="AF87" s="146"/>
      <c r="AG87" s="146" t="s">
        <v>127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83" t="s">
        <v>196</v>
      </c>
      <c r="D88" s="158"/>
      <c r="E88" s="159">
        <v>142.21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129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75">
        <v>42</v>
      </c>
      <c r="B89" s="176" t="s">
        <v>234</v>
      </c>
      <c r="C89" s="184" t="s">
        <v>235</v>
      </c>
      <c r="D89" s="177" t="s">
        <v>164</v>
      </c>
      <c r="E89" s="178">
        <v>0.30825000000000002</v>
      </c>
      <c r="F89" s="179"/>
      <c r="G89" s="180">
        <f>ROUND(E89*F89,2)</f>
        <v>0</v>
      </c>
      <c r="H89" s="157">
        <v>0</v>
      </c>
      <c r="I89" s="156">
        <f>ROUND(E89*H89,2)</f>
        <v>0</v>
      </c>
      <c r="J89" s="157">
        <v>1076</v>
      </c>
      <c r="K89" s="156">
        <f>ROUND(E89*J89,2)</f>
        <v>331.68</v>
      </c>
      <c r="L89" s="156">
        <v>21</v>
      </c>
      <c r="M89" s="156">
        <f>G89*(1+L89/100)</f>
        <v>0</v>
      </c>
      <c r="N89" s="155">
        <v>0</v>
      </c>
      <c r="O89" s="155">
        <f>ROUND(E89*N89,2)</f>
        <v>0</v>
      </c>
      <c r="P89" s="155">
        <v>0</v>
      </c>
      <c r="Q89" s="155">
        <f>ROUND(E89*P89,2)</f>
        <v>0</v>
      </c>
      <c r="R89" s="156"/>
      <c r="S89" s="156" t="s">
        <v>124</v>
      </c>
      <c r="T89" s="156" t="s">
        <v>124</v>
      </c>
      <c r="U89" s="156">
        <v>1.74</v>
      </c>
      <c r="V89" s="156">
        <f>ROUND(E89*U89,2)</f>
        <v>0.54</v>
      </c>
      <c r="W89" s="156"/>
      <c r="X89" s="156" t="s">
        <v>219</v>
      </c>
      <c r="Y89" s="156" t="s">
        <v>126</v>
      </c>
      <c r="Z89" s="190"/>
      <c r="AA89" s="146"/>
      <c r="AB89" s="146"/>
      <c r="AC89" s="146"/>
      <c r="AD89" s="146"/>
      <c r="AE89" s="146"/>
      <c r="AF89" s="146"/>
      <c r="AG89" s="146" t="s">
        <v>220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x14ac:dyDescent="0.2">
      <c r="A90" s="162" t="s">
        <v>119</v>
      </c>
      <c r="B90" s="163" t="s">
        <v>72</v>
      </c>
      <c r="C90" s="181" t="s">
        <v>73</v>
      </c>
      <c r="D90" s="164"/>
      <c r="E90" s="165"/>
      <c r="F90" s="166"/>
      <c r="G90" s="167">
        <f>SUMIF(AG91:AG103,"&lt;&gt;NOR",G91:G103)</f>
        <v>0</v>
      </c>
      <c r="H90" s="161"/>
      <c r="I90" s="161">
        <f>SUM(I91:I103)</f>
        <v>70434.92</v>
      </c>
      <c r="J90" s="161"/>
      <c r="K90" s="161">
        <f>SUM(K91:K103)</f>
        <v>101347.98</v>
      </c>
      <c r="L90" s="161"/>
      <c r="M90" s="161">
        <f>SUM(M91:M103)</f>
        <v>0</v>
      </c>
      <c r="N90" s="160"/>
      <c r="O90" s="160">
        <f>SUM(O91:O103)</f>
        <v>0.35</v>
      </c>
      <c r="P90" s="160"/>
      <c r="Q90" s="160">
        <f>SUM(Q91:Q103)</f>
        <v>4.0599999999999996</v>
      </c>
      <c r="R90" s="161"/>
      <c r="S90" s="161"/>
      <c r="T90" s="161"/>
      <c r="U90" s="161"/>
      <c r="V90" s="161">
        <f>SUM(V91:V103)</f>
        <v>177.44000000000003</v>
      </c>
      <c r="W90" s="161"/>
      <c r="X90" s="161"/>
      <c r="Y90" s="161"/>
      <c r="Z90" s="189"/>
      <c r="AG90" t="s">
        <v>120</v>
      </c>
    </row>
    <row r="91" spans="1:60" outlineLevel="1" x14ac:dyDescent="0.2">
      <c r="A91" s="175">
        <v>43</v>
      </c>
      <c r="B91" s="176" t="s">
        <v>236</v>
      </c>
      <c r="C91" s="184" t="s">
        <v>237</v>
      </c>
      <c r="D91" s="177" t="s">
        <v>238</v>
      </c>
      <c r="E91" s="178">
        <v>6</v>
      </c>
      <c r="F91" s="179"/>
      <c r="G91" s="180">
        <f t="shared" ref="G91:G103" si="0">ROUND(E91*F91,2)</f>
        <v>0</v>
      </c>
      <c r="H91" s="157">
        <v>0</v>
      </c>
      <c r="I91" s="156">
        <f t="shared" ref="I91:I103" si="1">ROUND(E91*H91,2)</f>
        <v>0</v>
      </c>
      <c r="J91" s="157">
        <v>2020</v>
      </c>
      <c r="K91" s="156">
        <f t="shared" ref="K91:K103" si="2">ROUND(E91*J91,2)</f>
        <v>12120</v>
      </c>
      <c r="L91" s="156">
        <v>21</v>
      </c>
      <c r="M91" s="156">
        <f t="shared" ref="M91:M103" si="3">G91*(1+L91/100)</f>
        <v>0</v>
      </c>
      <c r="N91" s="155">
        <v>0</v>
      </c>
      <c r="O91" s="155">
        <f t="shared" ref="O91:O103" si="4">ROUND(E91*N91,2)</f>
        <v>0</v>
      </c>
      <c r="P91" s="155">
        <v>0</v>
      </c>
      <c r="Q91" s="155">
        <f t="shared" ref="Q91:Q103" si="5">ROUND(E91*P91,2)</f>
        <v>0</v>
      </c>
      <c r="R91" s="156"/>
      <c r="S91" s="156" t="s">
        <v>124</v>
      </c>
      <c r="T91" s="156" t="s">
        <v>124</v>
      </c>
      <c r="U91" s="156">
        <v>0.9</v>
      </c>
      <c r="V91" s="156">
        <f t="shared" ref="V91:V103" si="6">ROUND(E91*U91,2)</f>
        <v>5.4</v>
      </c>
      <c r="W91" s="156"/>
      <c r="X91" s="156" t="s">
        <v>125</v>
      </c>
      <c r="Y91" s="156" t="s">
        <v>126</v>
      </c>
      <c r="Z91" s="190"/>
      <c r="AA91" s="146"/>
      <c r="AB91" s="146"/>
      <c r="AC91" s="146"/>
      <c r="AD91" s="146"/>
      <c r="AE91" s="146"/>
      <c r="AF91" s="146"/>
      <c r="AG91" s="146" t="s">
        <v>127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5">
        <v>44</v>
      </c>
      <c r="B92" s="176" t="s">
        <v>239</v>
      </c>
      <c r="C92" s="184" t="s">
        <v>240</v>
      </c>
      <c r="D92" s="177" t="s">
        <v>123</v>
      </c>
      <c r="E92" s="178">
        <v>132.36000000000001</v>
      </c>
      <c r="F92" s="179"/>
      <c r="G92" s="180">
        <f t="shared" si="0"/>
        <v>0</v>
      </c>
      <c r="H92" s="157">
        <v>0</v>
      </c>
      <c r="I92" s="156">
        <f t="shared" si="1"/>
        <v>0</v>
      </c>
      <c r="J92" s="157">
        <v>261.5</v>
      </c>
      <c r="K92" s="156">
        <f t="shared" si="2"/>
        <v>34612.14</v>
      </c>
      <c r="L92" s="156">
        <v>21</v>
      </c>
      <c r="M92" s="156">
        <f t="shared" si="3"/>
        <v>0</v>
      </c>
      <c r="N92" s="155">
        <v>0</v>
      </c>
      <c r="O92" s="155">
        <f t="shared" si="4"/>
        <v>0</v>
      </c>
      <c r="P92" s="155">
        <v>3.065E-2</v>
      </c>
      <c r="Q92" s="155">
        <f t="shared" si="5"/>
        <v>4.0599999999999996</v>
      </c>
      <c r="R92" s="156"/>
      <c r="S92" s="156" t="s">
        <v>124</v>
      </c>
      <c r="T92" s="156" t="s">
        <v>124</v>
      </c>
      <c r="U92" s="156">
        <v>0.57599999999999996</v>
      </c>
      <c r="V92" s="156">
        <f t="shared" si="6"/>
        <v>76.239999999999995</v>
      </c>
      <c r="W92" s="156"/>
      <c r="X92" s="156" t="s">
        <v>125</v>
      </c>
      <c r="Y92" s="156" t="s">
        <v>126</v>
      </c>
      <c r="Z92" s="190"/>
      <c r="AA92" s="146"/>
      <c r="AB92" s="146"/>
      <c r="AC92" s="146"/>
      <c r="AD92" s="146"/>
      <c r="AE92" s="146"/>
      <c r="AF92" s="146"/>
      <c r="AG92" s="146" t="s">
        <v>127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5">
        <v>45</v>
      </c>
      <c r="B93" s="176" t="s">
        <v>241</v>
      </c>
      <c r="C93" s="184" t="s">
        <v>242</v>
      </c>
      <c r="D93" s="177" t="s">
        <v>123</v>
      </c>
      <c r="E93" s="178">
        <v>17.8</v>
      </c>
      <c r="F93" s="179"/>
      <c r="G93" s="180">
        <f t="shared" si="0"/>
        <v>0</v>
      </c>
      <c r="H93" s="157">
        <v>347.15</v>
      </c>
      <c r="I93" s="156">
        <f t="shared" si="1"/>
        <v>6179.27</v>
      </c>
      <c r="J93" s="157">
        <v>456.85</v>
      </c>
      <c r="K93" s="156">
        <f t="shared" si="2"/>
        <v>8131.93</v>
      </c>
      <c r="L93" s="156">
        <v>21</v>
      </c>
      <c r="M93" s="156">
        <f t="shared" si="3"/>
        <v>0</v>
      </c>
      <c r="N93" s="155">
        <v>1.31E-3</v>
      </c>
      <c r="O93" s="155">
        <f t="shared" si="4"/>
        <v>0.02</v>
      </c>
      <c r="P93" s="155">
        <v>0</v>
      </c>
      <c r="Q93" s="155">
        <f t="shared" si="5"/>
        <v>0</v>
      </c>
      <c r="R93" s="156"/>
      <c r="S93" s="156" t="s">
        <v>124</v>
      </c>
      <c r="T93" s="156" t="s">
        <v>124</v>
      </c>
      <c r="U93" s="156">
        <v>0.79700000000000004</v>
      </c>
      <c r="V93" s="156">
        <f t="shared" si="6"/>
        <v>14.19</v>
      </c>
      <c r="W93" s="156"/>
      <c r="X93" s="156" t="s">
        <v>125</v>
      </c>
      <c r="Y93" s="156" t="s">
        <v>126</v>
      </c>
      <c r="Z93" s="190"/>
      <c r="AA93" s="188"/>
      <c r="AB93" s="146"/>
      <c r="AC93" s="146"/>
      <c r="AD93" s="146"/>
      <c r="AE93" s="146"/>
      <c r="AF93" s="146"/>
      <c r="AG93" s="146" t="s">
        <v>127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5">
        <v>46</v>
      </c>
      <c r="B94" s="176" t="s">
        <v>243</v>
      </c>
      <c r="C94" s="184" t="s">
        <v>244</v>
      </c>
      <c r="D94" s="177" t="s">
        <v>123</v>
      </c>
      <c r="E94" s="178">
        <v>7.6</v>
      </c>
      <c r="F94" s="179"/>
      <c r="G94" s="180">
        <f t="shared" si="0"/>
        <v>0</v>
      </c>
      <c r="H94" s="157">
        <v>765.45</v>
      </c>
      <c r="I94" s="156">
        <f t="shared" si="1"/>
        <v>5817.42</v>
      </c>
      <c r="J94" s="157">
        <v>423.55</v>
      </c>
      <c r="K94" s="156">
        <f t="shared" si="2"/>
        <v>3218.98</v>
      </c>
      <c r="L94" s="156">
        <v>21</v>
      </c>
      <c r="M94" s="156">
        <f t="shared" si="3"/>
        <v>0</v>
      </c>
      <c r="N94" s="155">
        <v>1.6100000000000001E-3</v>
      </c>
      <c r="O94" s="155">
        <f t="shared" si="4"/>
        <v>0.01</v>
      </c>
      <c r="P94" s="155">
        <v>0</v>
      </c>
      <c r="Q94" s="155">
        <f t="shared" si="5"/>
        <v>0</v>
      </c>
      <c r="R94" s="156"/>
      <c r="S94" s="156" t="s">
        <v>124</v>
      </c>
      <c r="T94" s="156" t="s">
        <v>124</v>
      </c>
      <c r="U94" s="156">
        <v>0.73899999999999999</v>
      </c>
      <c r="V94" s="156">
        <f t="shared" si="6"/>
        <v>5.62</v>
      </c>
      <c r="W94" s="156"/>
      <c r="X94" s="156" t="s">
        <v>125</v>
      </c>
      <c r="Y94" s="156" t="s">
        <v>126</v>
      </c>
      <c r="Z94" s="190"/>
      <c r="AA94" s="146"/>
      <c r="AB94" s="146"/>
      <c r="AC94" s="146"/>
      <c r="AD94" s="146"/>
      <c r="AE94" s="146"/>
      <c r="AF94" s="146"/>
      <c r="AG94" s="146" t="s">
        <v>127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5">
        <v>47</v>
      </c>
      <c r="B95" s="176" t="s">
        <v>245</v>
      </c>
      <c r="C95" s="184" t="s">
        <v>246</v>
      </c>
      <c r="D95" s="177" t="s">
        <v>123</v>
      </c>
      <c r="E95" s="178">
        <v>0</v>
      </c>
      <c r="F95" s="179"/>
      <c r="G95" s="180">
        <f t="shared" si="0"/>
        <v>0</v>
      </c>
      <c r="H95" s="157">
        <v>445.97</v>
      </c>
      <c r="I95" s="156">
        <f t="shared" si="1"/>
        <v>0</v>
      </c>
      <c r="J95" s="157">
        <v>425.03</v>
      </c>
      <c r="K95" s="156">
        <f t="shared" si="2"/>
        <v>0</v>
      </c>
      <c r="L95" s="156">
        <v>21</v>
      </c>
      <c r="M95" s="156">
        <f t="shared" si="3"/>
        <v>0</v>
      </c>
      <c r="N95" s="155">
        <v>2.0999999999999999E-3</v>
      </c>
      <c r="O95" s="155">
        <f t="shared" si="4"/>
        <v>0</v>
      </c>
      <c r="P95" s="155">
        <v>0</v>
      </c>
      <c r="Q95" s="155">
        <f t="shared" si="5"/>
        <v>0</v>
      </c>
      <c r="R95" s="156"/>
      <c r="S95" s="156" t="s">
        <v>124</v>
      </c>
      <c r="T95" s="156" t="s">
        <v>247</v>
      </c>
      <c r="U95" s="156">
        <v>0.8</v>
      </c>
      <c r="V95" s="156">
        <f t="shared" si="6"/>
        <v>0</v>
      </c>
      <c r="W95" s="156"/>
      <c r="X95" s="156" t="s">
        <v>125</v>
      </c>
      <c r="Y95" s="156" t="s">
        <v>126</v>
      </c>
      <c r="Z95" s="190"/>
      <c r="AA95" s="146"/>
      <c r="AB95" s="146"/>
      <c r="AC95" s="146"/>
      <c r="AD95" s="146"/>
      <c r="AE95" s="146"/>
      <c r="AF95" s="146"/>
      <c r="AG95" s="146" t="s">
        <v>127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5">
        <v>48</v>
      </c>
      <c r="B96" s="176" t="s">
        <v>248</v>
      </c>
      <c r="C96" s="184" t="s">
        <v>249</v>
      </c>
      <c r="D96" s="177" t="s">
        <v>123</v>
      </c>
      <c r="E96" s="178">
        <v>13.22</v>
      </c>
      <c r="F96" s="179"/>
      <c r="G96" s="180">
        <f t="shared" si="0"/>
        <v>0</v>
      </c>
      <c r="H96" s="157">
        <v>483.8</v>
      </c>
      <c r="I96" s="156">
        <f t="shared" si="1"/>
        <v>6395.84</v>
      </c>
      <c r="J96" s="157">
        <v>459.2</v>
      </c>
      <c r="K96" s="156">
        <f t="shared" si="2"/>
        <v>6070.62</v>
      </c>
      <c r="L96" s="156">
        <v>21</v>
      </c>
      <c r="M96" s="156">
        <f t="shared" si="3"/>
        <v>0</v>
      </c>
      <c r="N96" s="155">
        <v>2.5200000000000001E-3</v>
      </c>
      <c r="O96" s="155">
        <f t="shared" si="4"/>
        <v>0.03</v>
      </c>
      <c r="P96" s="155">
        <v>0</v>
      </c>
      <c r="Q96" s="155">
        <f t="shared" si="5"/>
        <v>0</v>
      </c>
      <c r="R96" s="156"/>
      <c r="S96" s="156" t="s">
        <v>124</v>
      </c>
      <c r="T96" s="156" t="s">
        <v>124</v>
      </c>
      <c r="U96" s="156">
        <v>0.8</v>
      </c>
      <c r="V96" s="156">
        <f t="shared" si="6"/>
        <v>10.58</v>
      </c>
      <c r="W96" s="156"/>
      <c r="X96" s="156" t="s">
        <v>125</v>
      </c>
      <c r="Y96" s="156" t="s">
        <v>126</v>
      </c>
      <c r="Z96" s="190"/>
      <c r="AA96" s="146"/>
      <c r="AB96" s="146"/>
      <c r="AC96" s="146"/>
      <c r="AD96" s="146"/>
      <c r="AE96" s="146"/>
      <c r="AF96" s="146"/>
      <c r="AG96" s="146" t="s">
        <v>127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5">
        <v>49</v>
      </c>
      <c r="B97" s="176" t="s">
        <v>250</v>
      </c>
      <c r="C97" s="184" t="s">
        <v>251</v>
      </c>
      <c r="D97" s="177" t="s">
        <v>123</v>
      </c>
      <c r="E97" s="178">
        <v>30.2</v>
      </c>
      <c r="F97" s="179"/>
      <c r="G97" s="180">
        <f t="shared" si="0"/>
        <v>0</v>
      </c>
      <c r="H97" s="157">
        <v>621.29999999999995</v>
      </c>
      <c r="I97" s="156">
        <f t="shared" si="1"/>
        <v>18763.259999999998</v>
      </c>
      <c r="J97" s="157">
        <v>315.7</v>
      </c>
      <c r="K97" s="156">
        <f t="shared" si="2"/>
        <v>9534.14</v>
      </c>
      <c r="L97" s="156">
        <v>21</v>
      </c>
      <c r="M97" s="156">
        <f t="shared" si="3"/>
        <v>0</v>
      </c>
      <c r="N97" s="155">
        <v>3.5699999999999998E-3</v>
      </c>
      <c r="O97" s="155">
        <f t="shared" si="4"/>
        <v>0.11</v>
      </c>
      <c r="P97" s="155">
        <v>0</v>
      </c>
      <c r="Q97" s="155">
        <f t="shared" si="5"/>
        <v>0</v>
      </c>
      <c r="R97" s="156"/>
      <c r="S97" s="156" t="s">
        <v>124</v>
      </c>
      <c r="T97" s="156" t="s">
        <v>124</v>
      </c>
      <c r="U97" s="156">
        <v>0.55000000000000004</v>
      </c>
      <c r="V97" s="156">
        <f t="shared" si="6"/>
        <v>16.61</v>
      </c>
      <c r="W97" s="156"/>
      <c r="X97" s="156" t="s">
        <v>125</v>
      </c>
      <c r="Y97" s="156" t="s">
        <v>126</v>
      </c>
      <c r="Z97" s="190"/>
      <c r="AA97" s="146"/>
      <c r="AB97" s="146"/>
      <c r="AC97" s="146"/>
      <c r="AD97" s="146"/>
      <c r="AE97" s="146"/>
      <c r="AF97" s="146"/>
      <c r="AG97" s="146" t="s">
        <v>127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5">
        <v>50</v>
      </c>
      <c r="B98" s="176" t="s">
        <v>252</v>
      </c>
      <c r="C98" s="184" t="s">
        <v>253</v>
      </c>
      <c r="D98" s="177" t="s">
        <v>123</v>
      </c>
      <c r="E98" s="178">
        <v>30.6</v>
      </c>
      <c r="F98" s="179"/>
      <c r="G98" s="180">
        <f t="shared" si="0"/>
        <v>0</v>
      </c>
      <c r="H98" s="157">
        <v>659.6</v>
      </c>
      <c r="I98" s="156">
        <f t="shared" si="1"/>
        <v>20183.759999999998</v>
      </c>
      <c r="J98" s="157">
        <v>344.4</v>
      </c>
      <c r="K98" s="156">
        <f t="shared" si="2"/>
        <v>10538.64</v>
      </c>
      <c r="L98" s="156">
        <v>21</v>
      </c>
      <c r="M98" s="156">
        <f t="shared" si="3"/>
        <v>0</v>
      </c>
      <c r="N98" s="155">
        <v>4.0299999999999997E-3</v>
      </c>
      <c r="O98" s="155">
        <f t="shared" si="4"/>
        <v>0.12</v>
      </c>
      <c r="P98" s="155">
        <v>0</v>
      </c>
      <c r="Q98" s="155">
        <f t="shared" si="5"/>
        <v>0</v>
      </c>
      <c r="R98" s="156"/>
      <c r="S98" s="156" t="s">
        <v>124</v>
      </c>
      <c r="T98" s="156" t="s">
        <v>124</v>
      </c>
      <c r="U98" s="156">
        <v>0.6</v>
      </c>
      <c r="V98" s="156">
        <f t="shared" si="6"/>
        <v>18.36</v>
      </c>
      <c r="W98" s="156"/>
      <c r="X98" s="156" t="s">
        <v>125</v>
      </c>
      <c r="Y98" s="156" t="s">
        <v>126</v>
      </c>
      <c r="Z98" s="190"/>
      <c r="AA98" s="146"/>
      <c r="AB98" s="146"/>
      <c r="AC98" s="146"/>
      <c r="AD98" s="146"/>
      <c r="AE98" s="146"/>
      <c r="AF98" s="146"/>
      <c r="AG98" s="146" t="s">
        <v>127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5">
        <v>51</v>
      </c>
      <c r="B99" s="176" t="s">
        <v>254</v>
      </c>
      <c r="C99" s="184" t="s">
        <v>255</v>
      </c>
      <c r="D99" s="177" t="s">
        <v>123</v>
      </c>
      <c r="E99" s="178">
        <v>2.2000000000000002</v>
      </c>
      <c r="F99" s="179"/>
      <c r="G99" s="180">
        <f t="shared" si="0"/>
        <v>0</v>
      </c>
      <c r="H99" s="157">
        <v>358.32</v>
      </c>
      <c r="I99" s="156">
        <f t="shared" si="1"/>
        <v>788.3</v>
      </c>
      <c r="J99" s="157">
        <v>456.68</v>
      </c>
      <c r="K99" s="156">
        <f t="shared" si="2"/>
        <v>1004.7</v>
      </c>
      <c r="L99" s="156">
        <v>21</v>
      </c>
      <c r="M99" s="156">
        <f t="shared" si="3"/>
        <v>0</v>
      </c>
      <c r="N99" s="155">
        <v>1.8500000000000001E-3</v>
      </c>
      <c r="O99" s="155">
        <f t="shared" si="4"/>
        <v>0</v>
      </c>
      <c r="P99" s="155">
        <v>0</v>
      </c>
      <c r="Q99" s="155">
        <f t="shared" si="5"/>
        <v>0</v>
      </c>
      <c r="R99" s="156"/>
      <c r="S99" s="156" t="s">
        <v>124</v>
      </c>
      <c r="T99" s="156" t="s">
        <v>124</v>
      </c>
      <c r="U99" s="156">
        <v>0.79669999999999996</v>
      </c>
      <c r="V99" s="156">
        <f t="shared" si="6"/>
        <v>1.75</v>
      </c>
      <c r="W99" s="156"/>
      <c r="X99" s="156" t="s">
        <v>125</v>
      </c>
      <c r="Y99" s="156" t="s">
        <v>126</v>
      </c>
      <c r="Z99" s="190"/>
      <c r="AA99" s="146"/>
      <c r="AB99" s="146"/>
      <c r="AC99" s="146"/>
      <c r="AD99" s="146"/>
      <c r="AE99" s="146"/>
      <c r="AF99" s="146"/>
      <c r="AG99" s="146" t="s">
        <v>127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5">
        <v>52</v>
      </c>
      <c r="B100" s="176" t="s">
        <v>256</v>
      </c>
      <c r="C100" s="184" t="s">
        <v>257</v>
      </c>
      <c r="D100" s="177" t="s">
        <v>123</v>
      </c>
      <c r="E100" s="178">
        <v>16.8</v>
      </c>
      <c r="F100" s="179"/>
      <c r="G100" s="180">
        <f t="shared" si="0"/>
        <v>0</v>
      </c>
      <c r="H100" s="157">
        <v>431.79</v>
      </c>
      <c r="I100" s="156">
        <f t="shared" si="1"/>
        <v>7254.07</v>
      </c>
      <c r="J100" s="157">
        <v>475.21</v>
      </c>
      <c r="K100" s="156">
        <f t="shared" si="2"/>
        <v>7983.53</v>
      </c>
      <c r="L100" s="156">
        <v>21</v>
      </c>
      <c r="M100" s="156">
        <f t="shared" si="3"/>
        <v>0</v>
      </c>
      <c r="N100" s="155">
        <v>2.0600000000000002E-3</v>
      </c>
      <c r="O100" s="155">
        <f t="shared" si="4"/>
        <v>0.03</v>
      </c>
      <c r="P100" s="155">
        <v>0</v>
      </c>
      <c r="Q100" s="155">
        <f t="shared" si="5"/>
        <v>0</v>
      </c>
      <c r="R100" s="156"/>
      <c r="S100" s="156" t="s">
        <v>124</v>
      </c>
      <c r="T100" s="156" t="s">
        <v>124</v>
      </c>
      <c r="U100" s="156">
        <v>0.82899999999999996</v>
      </c>
      <c r="V100" s="156">
        <f t="shared" si="6"/>
        <v>13.93</v>
      </c>
      <c r="W100" s="156"/>
      <c r="X100" s="156" t="s">
        <v>125</v>
      </c>
      <c r="Y100" s="156" t="s">
        <v>126</v>
      </c>
      <c r="Z100" s="190"/>
      <c r="AA100" s="146"/>
      <c r="AB100" s="146"/>
      <c r="AC100" s="146"/>
      <c r="AD100" s="146"/>
      <c r="AE100" s="146"/>
      <c r="AF100" s="146"/>
      <c r="AG100" s="146" t="s">
        <v>127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5">
        <v>53</v>
      </c>
      <c r="B101" s="176" t="s">
        <v>258</v>
      </c>
      <c r="C101" s="184" t="s">
        <v>259</v>
      </c>
      <c r="D101" s="177" t="s">
        <v>123</v>
      </c>
      <c r="E101" s="178">
        <v>7.1</v>
      </c>
      <c r="F101" s="179"/>
      <c r="G101" s="180">
        <f t="shared" si="0"/>
        <v>0</v>
      </c>
      <c r="H101" s="157">
        <v>530.20000000000005</v>
      </c>
      <c r="I101" s="156">
        <f t="shared" si="1"/>
        <v>3764.42</v>
      </c>
      <c r="J101" s="157">
        <v>484.8</v>
      </c>
      <c r="K101" s="156">
        <f t="shared" si="2"/>
        <v>3442.08</v>
      </c>
      <c r="L101" s="156">
        <v>21</v>
      </c>
      <c r="M101" s="156">
        <f t="shared" si="3"/>
        <v>0</v>
      </c>
      <c r="N101" s="155">
        <v>2.8800000000000002E-3</v>
      </c>
      <c r="O101" s="155">
        <f t="shared" si="4"/>
        <v>0.02</v>
      </c>
      <c r="P101" s="155">
        <v>0</v>
      </c>
      <c r="Q101" s="155">
        <f t="shared" si="5"/>
        <v>0</v>
      </c>
      <c r="R101" s="156"/>
      <c r="S101" s="156" t="s">
        <v>124</v>
      </c>
      <c r="T101" s="156" t="s">
        <v>124</v>
      </c>
      <c r="U101" s="156">
        <v>0.84570000000000001</v>
      </c>
      <c r="V101" s="156">
        <f t="shared" si="6"/>
        <v>6</v>
      </c>
      <c r="W101" s="156"/>
      <c r="X101" s="156" t="s">
        <v>125</v>
      </c>
      <c r="Y101" s="156" t="s">
        <v>126</v>
      </c>
      <c r="Z101" s="190"/>
      <c r="AA101" s="146"/>
      <c r="AB101" s="146"/>
      <c r="AC101" s="146"/>
      <c r="AD101" s="146"/>
      <c r="AE101" s="146"/>
      <c r="AF101" s="146"/>
      <c r="AG101" s="146" t="s">
        <v>127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5">
        <v>54</v>
      </c>
      <c r="B102" s="176" t="s">
        <v>260</v>
      </c>
      <c r="C102" s="184" t="s">
        <v>261</v>
      </c>
      <c r="D102" s="177" t="s">
        <v>123</v>
      </c>
      <c r="E102" s="178">
        <v>127.02</v>
      </c>
      <c r="F102" s="179"/>
      <c r="G102" s="180">
        <f t="shared" si="0"/>
        <v>0</v>
      </c>
      <c r="H102" s="157">
        <v>2.94</v>
      </c>
      <c r="I102" s="156">
        <f t="shared" si="1"/>
        <v>373.44</v>
      </c>
      <c r="J102" s="157">
        <v>31.36</v>
      </c>
      <c r="K102" s="156">
        <f t="shared" si="2"/>
        <v>3983.35</v>
      </c>
      <c r="L102" s="156">
        <v>21</v>
      </c>
      <c r="M102" s="156">
        <f t="shared" si="3"/>
        <v>0</v>
      </c>
      <c r="N102" s="155">
        <v>0</v>
      </c>
      <c r="O102" s="155">
        <f t="shared" si="4"/>
        <v>0</v>
      </c>
      <c r="P102" s="155">
        <v>0</v>
      </c>
      <c r="Q102" s="155">
        <f t="shared" si="5"/>
        <v>0</v>
      </c>
      <c r="R102" s="156"/>
      <c r="S102" s="156" t="s">
        <v>124</v>
      </c>
      <c r="T102" s="156" t="s">
        <v>247</v>
      </c>
      <c r="U102" s="156">
        <v>5.8999999999999997E-2</v>
      </c>
      <c r="V102" s="156">
        <f t="shared" si="6"/>
        <v>7.49</v>
      </c>
      <c r="W102" s="156"/>
      <c r="X102" s="156" t="s">
        <v>125</v>
      </c>
      <c r="Y102" s="156" t="s">
        <v>126</v>
      </c>
      <c r="Z102" s="190"/>
      <c r="AA102" s="146"/>
      <c r="AB102" s="146"/>
      <c r="AC102" s="146"/>
      <c r="AD102" s="146"/>
      <c r="AE102" s="146"/>
      <c r="AF102" s="146"/>
      <c r="AG102" s="146" t="s">
        <v>127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5">
        <v>55</v>
      </c>
      <c r="B103" s="176" t="s">
        <v>262</v>
      </c>
      <c r="C103" s="184" t="s">
        <v>263</v>
      </c>
      <c r="D103" s="177" t="s">
        <v>123</v>
      </c>
      <c r="E103" s="178">
        <v>1.5</v>
      </c>
      <c r="F103" s="179"/>
      <c r="G103" s="180">
        <f t="shared" si="0"/>
        <v>0</v>
      </c>
      <c r="H103" s="157">
        <v>610.09</v>
      </c>
      <c r="I103" s="156">
        <f t="shared" si="1"/>
        <v>915.14</v>
      </c>
      <c r="J103" s="157">
        <v>471.91</v>
      </c>
      <c r="K103" s="156">
        <f t="shared" si="2"/>
        <v>707.87</v>
      </c>
      <c r="L103" s="156">
        <v>21</v>
      </c>
      <c r="M103" s="156">
        <f t="shared" si="3"/>
        <v>0</v>
      </c>
      <c r="N103" s="155">
        <v>3.3400000000000001E-3</v>
      </c>
      <c r="O103" s="155">
        <f t="shared" si="4"/>
        <v>0.01</v>
      </c>
      <c r="P103" s="155">
        <v>0</v>
      </c>
      <c r="Q103" s="155">
        <f t="shared" si="5"/>
        <v>0</v>
      </c>
      <c r="R103" s="156"/>
      <c r="S103" s="156" t="s">
        <v>264</v>
      </c>
      <c r="T103" s="156" t="s">
        <v>206</v>
      </c>
      <c r="U103" s="156">
        <v>0.84570000000000001</v>
      </c>
      <c r="V103" s="156">
        <f t="shared" si="6"/>
        <v>1.27</v>
      </c>
      <c r="W103" s="156"/>
      <c r="X103" s="156" t="s">
        <v>125</v>
      </c>
      <c r="Y103" s="156" t="s">
        <v>126</v>
      </c>
      <c r="Z103" s="190"/>
      <c r="AA103" s="146"/>
      <c r="AB103" s="146"/>
      <c r="AC103" s="146"/>
      <c r="AD103" s="146"/>
      <c r="AE103" s="146"/>
      <c r="AF103" s="146"/>
      <c r="AG103" s="146" t="s">
        <v>127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x14ac:dyDescent="0.2">
      <c r="A104" s="162" t="s">
        <v>119</v>
      </c>
      <c r="B104" s="163" t="s">
        <v>74</v>
      </c>
      <c r="C104" s="181" t="s">
        <v>75</v>
      </c>
      <c r="D104" s="164"/>
      <c r="E104" s="165"/>
      <c r="F104" s="166"/>
      <c r="G104" s="167">
        <f>SUMIF(AG105:AG110,"&lt;&gt;NOR",G105:G110)</f>
        <v>0</v>
      </c>
      <c r="H104" s="161"/>
      <c r="I104" s="161">
        <f>SUM(I105:I110)</f>
        <v>885.1</v>
      </c>
      <c r="J104" s="161"/>
      <c r="K104" s="161">
        <f>SUM(K105:K110)</f>
        <v>3346.4</v>
      </c>
      <c r="L104" s="161"/>
      <c r="M104" s="161">
        <f>SUM(M105:M110)</f>
        <v>0</v>
      </c>
      <c r="N104" s="160"/>
      <c r="O104" s="160">
        <f>SUM(O105:O110)</f>
        <v>0</v>
      </c>
      <c r="P104" s="160"/>
      <c r="Q104" s="160">
        <f>SUM(Q105:Q110)</f>
        <v>0</v>
      </c>
      <c r="R104" s="161"/>
      <c r="S104" s="161"/>
      <c r="T104" s="161"/>
      <c r="U104" s="161"/>
      <c r="V104" s="161">
        <f>SUM(V105:V110)</f>
        <v>6.3500000000000005</v>
      </c>
      <c r="W104" s="161"/>
      <c r="X104" s="161"/>
      <c r="Y104" s="161"/>
      <c r="Z104" s="189"/>
      <c r="AG104" t="s">
        <v>120</v>
      </c>
    </row>
    <row r="105" spans="1:60" outlineLevel="1" x14ac:dyDescent="0.2">
      <c r="A105" s="175">
        <v>56</v>
      </c>
      <c r="B105" s="176" t="s">
        <v>265</v>
      </c>
      <c r="C105" s="184" t="s">
        <v>266</v>
      </c>
      <c r="D105" s="177" t="s">
        <v>154</v>
      </c>
      <c r="E105" s="178">
        <v>4</v>
      </c>
      <c r="F105" s="179"/>
      <c r="G105" s="180">
        <f t="shared" ref="G105:G110" si="7">ROUND(E105*F105,2)</f>
        <v>0</v>
      </c>
      <c r="H105" s="157">
        <v>10.119999999999999</v>
      </c>
      <c r="I105" s="156">
        <f t="shared" ref="I105:I110" si="8">ROUND(E105*H105,2)</f>
        <v>40.479999999999997</v>
      </c>
      <c r="J105" s="157">
        <v>118.88</v>
      </c>
      <c r="K105" s="156">
        <f t="shared" ref="K105:K110" si="9">ROUND(E105*J105,2)</f>
        <v>475.52</v>
      </c>
      <c r="L105" s="156">
        <v>21</v>
      </c>
      <c r="M105" s="156">
        <f t="shared" ref="M105:M110" si="10">G105*(1+L105/100)</f>
        <v>0</v>
      </c>
      <c r="N105" s="155">
        <v>5.0000000000000002E-5</v>
      </c>
      <c r="O105" s="155">
        <f t="shared" ref="O105:O110" si="11">ROUND(E105*N105,2)</f>
        <v>0</v>
      </c>
      <c r="P105" s="155">
        <v>0</v>
      </c>
      <c r="Q105" s="155">
        <f t="shared" ref="Q105:Q110" si="12">ROUND(E105*P105,2)</f>
        <v>0</v>
      </c>
      <c r="R105" s="156"/>
      <c r="S105" s="156" t="s">
        <v>124</v>
      </c>
      <c r="T105" s="156" t="s">
        <v>124</v>
      </c>
      <c r="U105" s="156">
        <v>0.20699999999999999</v>
      </c>
      <c r="V105" s="156">
        <f t="shared" ref="V105:V110" si="13">ROUND(E105*U105,2)</f>
        <v>0.83</v>
      </c>
      <c r="W105" s="156"/>
      <c r="X105" s="156" t="s">
        <v>125</v>
      </c>
      <c r="Y105" s="156" t="s">
        <v>126</v>
      </c>
      <c r="Z105" s="190"/>
      <c r="AA105" s="146"/>
      <c r="AB105" s="146"/>
      <c r="AC105" s="146"/>
      <c r="AD105" s="146"/>
      <c r="AE105" s="146"/>
      <c r="AF105" s="146"/>
      <c r="AG105" s="146" t="s">
        <v>127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5">
        <v>57</v>
      </c>
      <c r="B106" s="176" t="s">
        <v>267</v>
      </c>
      <c r="C106" s="184" t="s">
        <v>268</v>
      </c>
      <c r="D106" s="177" t="s">
        <v>154</v>
      </c>
      <c r="E106" s="178">
        <v>4</v>
      </c>
      <c r="F106" s="179"/>
      <c r="G106" s="180">
        <f t="shared" si="7"/>
        <v>0</v>
      </c>
      <c r="H106" s="157">
        <v>202.67</v>
      </c>
      <c r="I106" s="156">
        <f t="shared" si="8"/>
        <v>810.68</v>
      </c>
      <c r="J106" s="157">
        <v>425.33</v>
      </c>
      <c r="K106" s="156">
        <f t="shared" si="9"/>
        <v>1701.32</v>
      </c>
      <c r="L106" s="156">
        <v>21</v>
      </c>
      <c r="M106" s="156">
        <f t="shared" si="10"/>
        <v>0</v>
      </c>
      <c r="N106" s="155">
        <v>5.0000000000000001E-4</v>
      </c>
      <c r="O106" s="155">
        <f t="shared" si="11"/>
        <v>0</v>
      </c>
      <c r="P106" s="155">
        <v>0</v>
      </c>
      <c r="Q106" s="155">
        <f t="shared" si="12"/>
        <v>0</v>
      </c>
      <c r="R106" s="156"/>
      <c r="S106" s="156" t="s">
        <v>124</v>
      </c>
      <c r="T106" s="156" t="s">
        <v>124</v>
      </c>
      <c r="U106" s="156">
        <v>0.74099999999999999</v>
      </c>
      <c r="V106" s="156">
        <f t="shared" si="13"/>
        <v>2.96</v>
      </c>
      <c r="W106" s="156"/>
      <c r="X106" s="156" t="s">
        <v>125</v>
      </c>
      <c r="Y106" s="156" t="s">
        <v>126</v>
      </c>
      <c r="Z106" s="190"/>
      <c r="AA106" s="146"/>
      <c r="AB106" s="146"/>
      <c r="AC106" s="146"/>
      <c r="AD106" s="146"/>
      <c r="AE106" s="146"/>
      <c r="AF106" s="146"/>
      <c r="AG106" s="146" t="s">
        <v>127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5">
        <v>58</v>
      </c>
      <c r="B107" s="176" t="s">
        <v>269</v>
      </c>
      <c r="C107" s="184" t="s">
        <v>270</v>
      </c>
      <c r="D107" s="177" t="s">
        <v>154</v>
      </c>
      <c r="E107" s="178">
        <v>1</v>
      </c>
      <c r="F107" s="179"/>
      <c r="G107" s="180">
        <f t="shared" si="7"/>
        <v>0</v>
      </c>
      <c r="H107" s="157">
        <v>5.04</v>
      </c>
      <c r="I107" s="156">
        <f t="shared" si="8"/>
        <v>5.04</v>
      </c>
      <c r="J107" s="157">
        <v>220.96</v>
      </c>
      <c r="K107" s="156">
        <f t="shared" si="9"/>
        <v>220.96</v>
      </c>
      <c r="L107" s="156">
        <v>21</v>
      </c>
      <c r="M107" s="156">
        <f t="shared" si="10"/>
        <v>0</v>
      </c>
      <c r="N107" s="155">
        <v>3.0000000000000001E-5</v>
      </c>
      <c r="O107" s="155">
        <f t="shared" si="11"/>
        <v>0</v>
      </c>
      <c r="P107" s="155">
        <v>0</v>
      </c>
      <c r="Q107" s="155">
        <f t="shared" si="12"/>
        <v>0</v>
      </c>
      <c r="R107" s="156"/>
      <c r="S107" s="156" t="s">
        <v>124</v>
      </c>
      <c r="T107" s="156" t="s">
        <v>206</v>
      </c>
      <c r="U107" s="156">
        <v>0.89500000000000002</v>
      </c>
      <c r="V107" s="156">
        <f t="shared" si="13"/>
        <v>0.9</v>
      </c>
      <c r="W107" s="156"/>
      <c r="X107" s="156" t="s">
        <v>125</v>
      </c>
      <c r="Y107" s="156" t="s">
        <v>126</v>
      </c>
      <c r="Z107" s="190"/>
      <c r="AA107" s="146"/>
      <c r="AB107" s="146"/>
      <c r="AC107" s="146"/>
      <c r="AD107" s="146"/>
      <c r="AE107" s="146"/>
      <c r="AF107" s="146"/>
      <c r="AG107" s="146" t="s">
        <v>127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5">
        <v>59</v>
      </c>
      <c r="B108" s="176" t="s">
        <v>271</v>
      </c>
      <c r="C108" s="184" t="s">
        <v>272</v>
      </c>
      <c r="D108" s="177" t="s">
        <v>154</v>
      </c>
      <c r="E108" s="178">
        <v>1</v>
      </c>
      <c r="F108" s="179"/>
      <c r="G108" s="180">
        <f t="shared" si="7"/>
        <v>0</v>
      </c>
      <c r="H108" s="157">
        <v>11.82</v>
      </c>
      <c r="I108" s="156">
        <f t="shared" si="8"/>
        <v>11.82</v>
      </c>
      <c r="J108" s="157">
        <v>309.18</v>
      </c>
      <c r="K108" s="156">
        <f t="shared" si="9"/>
        <v>309.18</v>
      </c>
      <c r="L108" s="156">
        <v>21</v>
      </c>
      <c r="M108" s="156">
        <f t="shared" si="10"/>
        <v>0</v>
      </c>
      <c r="N108" s="155">
        <v>3.0000000000000001E-5</v>
      </c>
      <c r="O108" s="155">
        <f t="shared" si="11"/>
        <v>0</v>
      </c>
      <c r="P108" s="155">
        <v>0</v>
      </c>
      <c r="Q108" s="155">
        <f t="shared" si="12"/>
        <v>0</v>
      </c>
      <c r="R108" s="156"/>
      <c r="S108" s="156" t="s">
        <v>124</v>
      </c>
      <c r="T108" s="156" t="s">
        <v>124</v>
      </c>
      <c r="U108" s="156">
        <v>0.53800000000000003</v>
      </c>
      <c r="V108" s="156">
        <f t="shared" si="13"/>
        <v>0.54</v>
      </c>
      <c r="W108" s="156"/>
      <c r="X108" s="156" t="s">
        <v>125</v>
      </c>
      <c r="Y108" s="156" t="s">
        <v>126</v>
      </c>
      <c r="Z108" s="190"/>
      <c r="AA108" s="146"/>
      <c r="AB108" s="146"/>
      <c r="AC108" s="146"/>
      <c r="AD108" s="146"/>
      <c r="AE108" s="146"/>
      <c r="AF108" s="146"/>
      <c r="AG108" s="146" t="s">
        <v>127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5">
        <v>60</v>
      </c>
      <c r="B109" s="176" t="s">
        <v>273</v>
      </c>
      <c r="C109" s="184" t="s">
        <v>274</v>
      </c>
      <c r="D109" s="177" t="s">
        <v>154</v>
      </c>
      <c r="E109" s="178">
        <v>1</v>
      </c>
      <c r="F109" s="179"/>
      <c r="G109" s="180">
        <f t="shared" si="7"/>
        <v>0</v>
      </c>
      <c r="H109" s="157">
        <v>0</v>
      </c>
      <c r="I109" s="156">
        <f t="shared" si="8"/>
        <v>0</v>
      </c>
      <c r="J109" s="157">
        <v>261.5</v>
      </c>
      <c r="K109" s="156">
        <f t="shared" si="9"/>
        <v>261.5</v>
      </c>
      <c r="L109" s="156">
        <v>21</v>
      </c>
      <c r="M109" s="156">
        <f t="shared" si="10"/>
        <v>0</v>
      </c>
      <c r="N109" s="155">
        <v>0</v>
      </c>
      <c r="O109" s="155">
        <f t="shared" si="11"/>
        <v>0</v>
      </c>
      <c r="P109" s="155">
        <v>0</v>
      </c>
      <c r="Q109" s="155">
        <f t="shared" si="12"/>
        <v>0</v>
      </c>
      <c r="R109" s="156"/>
      <c r="S109" s="156" t="s">
        <v>124</v>
      </c>
      <c r="T109" s="156" t="s">
        <v>124</v>
      </c>
      <c r="U109" s="156">
        <v>0.45500000000000002</v>
      </c>
      <c r="V109" s="156">
        <f t="shared" si="13"/>
        <v>0.46</v>
      </c>
      <c r="W109" s="156"/>
      <c r="X109" s="156" t="s">
        <v>125</v>
      </c>
      <c r="Y109" s="156" t="s">
        <v>126</v>
      </c>
      <c r="Z109" s="190"/>
      <c r="AA109" s="146"/>
      <c r="AB109" s="146"/>
      <c r="AC109" s="146"/>
      <c r="AD109" s="146"/>
      <c r="AE109" s="146"/>
      <c r="AF109" s="146"/>
      <c r="AG109" s="146" t="s">
        <v>127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5">
        <v>61</v>
      </c>
      <c r="B110" s="176" t="s">
        <v>275</v>
      </c>
      <c r="C110" s="184" t="s">
        <v>276</v>
      </c>
      <c r="D110" s="177" t="s">
        <v>154</v>
      </c>
      <c r="E110" s="178">
        <v>1</v>
      </c>
      <c r="F110" s="179"/>
      <c r="G110" s="180">
        <f t="shared" si="7"/>
        <v>0</v>
      </c>
      <c r="H110" s="157">
        <v>17.079999999999998</v>
      </c>
      <c r="I110" s="156">
        <f t="shared" si="8"/>
        <v>17.079999999999998</v>
      </c>
      <c r="J110" s="157">
        <v>377.92</v>
      </c>
      <c r="K110" s="156">
        <f t="shared" si="9"/>
        <v>377.92</v>
      </c>
      <c r="L110" s="156">
        <v>21</v>
      </c>
      <c r="M110" s="156">
        <f t="shared" si="10"/>
        <v>0</v>
      </c>
      <c r="N110" s="155">
        <v>1.3999999999999999E-4</v>
      </c>
      <c r="O110" s="155">
        <f t="shared" si="11"/>
        <v>0</v>
      </c>
      <c r="P110" s="155">
        <v>0</v>
      </c>
      <c r="Q110" s="155">
        <f t="shared" si="12"/>
        <v>0</v>
      </c>
      <c r="R110" s="156"/>
      <c r="S110" s="156" t="s">
        <v>124</v>
      </c>
      <c r="T110" s="156" t="s">
        <v>124</v>
      </c>
      <c r="U110" s="156">
        <v>0.65800000000000003</v>
      </c>
      <c r="V110" s="156">
        <f t="shared" si="13"/>
        <v>0.66</v>
      </c>
      <c r="W110" s="156"/>
      <c r="X110" s="156" t="s">
        <v>125</v>
      </c>
      <c r="Y110" s="156" t="s">
        <v>126</v>
      </c>
      <c r="Z110" s="190"/>
      <c r="AA110" s="146"/>
      <c r="AB110" s="146"/>
      <c r="AC110" s="146"/>
      <c r="AD110" s="146"/>
      <c r="AE110" s="146"/>
      <c r="AF110" s="146"/>
      <c r="AG110" s="146" t="s">
        <v>127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x14ac:dyDescent="0.2">
      <c r="A111" s="162" t="s">
        <v>119</v>
      </c>
      <c r="B111" s="163" t="s">
        <v>76</v>
      </c>
      <c r="C111" s="181" t="s">
        <v>77</v>
      </c>
      <c r="D111" s="164"/>
      <c r="E111" s="165"/>
      <c r="F111" s="166"/>
      <c r="G111" s="167">
        <f>SUMIF(AG112:AG114,"&lt;&gt;NOR",G112:G114)</f>
        <v>0</v>
      </c>
      <c r="H111" s="161"/>
      <c r="I111" s="161">
        <f>SUM(I112:I114)</f>
        <v>252.28</v>
      </c>
      <c r="J111" s="161"/>
      <c r="K111" s="161">
        <f>SUM(K112:K114)</f>
        <v>15030.72</v>
      </c>
      <c r="L111" s="161"/>
      <c r="M111" s="161">
        <f>SUM(M112:M114)</f>
        <v>0</v>
      </c>
      <c r="N111" s="160"/>
      <c r="O111" s="160">
        <f>SUM(O112:O114)</f>
        <v>0</v>
      </c>
      <c r="P111" s="160"/>
      <c r="Q111" s="160">
        <f>SUM(Q112:Q114)</f>
        <v>0</v>
      </c>
      <c r="R111" s="161"/>
      <c r="S111" s="161"/>
      <c r="T111" s="161"/>
      <c r="U111" s="161"/>
      <c r="V111" s="161">
        <f>SUM(V112:V114)</f>
        <v>19.21</v>
      </c>
      <c r="W111" s="161"/>
      <c r="X111" s="161"/>
      <c r="Y111" s="161"/>
      <c r="Z111" s="189"/>
      <c r="AG111" t="s">
        <v>120</v>
      </c>
    </row>
    <row r="112" spans="1:60" outlineLevel="1" x14ac:dyDescent="0.2">
      <c r="A112" s="169">
        <v>62</v>
      </c>
      <c r="B112" s="170" t="s">
        <v>277</v>
      </c>
      <c r="C112" s="182" t="s">
        <v>278</v>
      </c>
      <c r="D112" s="171" t="s">
        <v>132</v>
      </c>
      <c r="E112" s="172">
        <v>17</v>
      </c>
      <c r="F112" s="173"/>
      <c r="G112" s="174">
        <f>ROUND(E112*F112,2)</f>
        <v>0</v>
      </c>
      <c r="H112" s="157">
        <v>14.84</v>
      </c>
      <c r="I112" s="156">
        <f>ROUND(E112*H112,2)</f>
        <v>252.28</v>
      </c>
      <c r="J112" s="157">
        <v>884.16</v>
      </c>
      <c r="K112" s="156">
        <f>ROUND(E112*J112,2)</f>
        <v>15030.72</v>
      </c>
      <c r="L112" s="156">
        <v>21</v>
      </c>
      <c r="M112" s="156">
        <f>G112*(1+L112/100)</f>
        <v>0</v>
      </c>
      <c r="N112" s="155">
        <v>2.0000000000000002E-5</v>
      </c>
      <c r="O112" s="155">
        <f>ROUND(E112*N112,2)</f>
        <v>0</v>
      </c>
      <c r="P112" s="155">
        <v>0</v>
      </c>
      <c r="Q112" s="155">
        <f>ROUND(E112*P112,2)</f>
        <v>0</v>
      </c>
      <c r="R112" s="156"/>
      <c r="S112" s="156" t="s">
        <v>124</v>
      </c>
      <c r="T112" s="156" t="s">
        <v>206</v>
      </c>
      <c r="U112" s="156">
        <v>1.1299999999999999</v>
      </c>
      <c r="V112" s="156">
        <f>ROUND(E112*U112,2)</f>
        <v>19.21</v>
      </c>
      <c r="W112" s="156"/>
      <c r="X112" s="156" t="s">
        <v>125</v>
      </c>
      <c r="Y112" s="156" t="s">
        <v>126</v>
      </c>
      <c r="Z112" s="190"/>
      <c r="AA112" s="146"/>
      <c r="AB112" s="146"/>
      <c r="AC112" s="146"/>
      <c r="AD112" s="146"/>
      <c r="AE112" s="146"/>
      <c r="AF112" s="146"/>
      <c r="AG112" s="146" t="s">
        <v>127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3" t="s">
        <v>279</v>
      </c>
      <c r="D113" s="158"/>
      <c r="E113" s="159">
        <v>11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129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3" t="s">
        <v>280</v>
      </c>
      <c r="D114" s="158"/>
      <c r="E114" s="159">
        <v>6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129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A115" s="162" t="s">
        <v>119</v>
      </c>
      <c r="B115" s="163" t="s">
        <v>78</v>
      </c>
      <c r="C115" s="181" t="s">
        <v>79</v>
      </c>
      <c r="D115" s="164"/>
      <c r="E115" s="165"/>
      <c r="F115" s="166"/>
      <c r="G115" s="167">
        <f>SUMIF(AG116:AG123,"&lt;&gt;NOR",G116:G123)</f>
        <v>0</v>
      </c>
      <c r="H115" s="161"/>
      <c r="I115" s="161">
        <f>SUM(I116:I123)</f>
        <v>27794.19</v>
      </c>
      <c r="J115" s="161"/>
      <c r="K115" s="161">
        <f>SUM(K116:K123)</f>
        <v>21610.22</v>
      </c>
      <c r="L115" s="161"/>
      <c r="M115" s="161">
        <f>SUM(M116:M123)</f>
        <v>0</v>
      </c>
      <c r="N115" s="160"/>
      <c r="O115" s="160">
        <f>SUM(O116:O123)</f>
        <v>0.83000000000000007</v>
      </c>
      <c r="P115" s="160"/>
      <c r="Q115" s="160">
        <f>SUM(Q116:Q123)</f>
        <v>0</v>
      </c>
      <c r="R115" s="161"/>
      <c r="S115" s="161"/>
      <c r="T115" s="161"/>
      <c r="U115" s="161"/>
      <c r="V115" s="161">
        <f>SUM(V116:V123)</f>
        <v>37.879999999999995</v>
      </c>
      <c r="W115" s="161"/>
      <c r="X115" s="161"/>
      <c r="Y115" s="161"/>
      <c r="Z115" s="189"/>
      <c r="AG115" t="s">
        <v>120</v>
      </c>
    </row>
    <row r="116" spans="1:60" outlineLevel="1" x14ac:dyDescent="0.2">
      <c r="A116" s="175">
        <v>63</v>
      </c>
      <c r="B116" s="176" t="s">
        <v>281</v>
      </c>
      <c r="C116" s="184" t="s">
        <v>282</v>
      </c>
      <c r="D116" s="177" t="s">
        <v>123</v>
      </c>
      <c r="E116" s="178">
        <v>21.4</v>
      </c>
      <c r="F116" s="179"/>
      <c r="G116" s="180">
        <f>ROUND(E116*F116,2)</f>
        <v>0</v>
      </c>
      <c r="H116" s="157">
        <v>16.09</v>
      </c>
      <c r="I116" s="156">
        <f>ROUND(E116*H116,2)</f>
        <v>344.33</v>
      </c>
      <c r="J116" s="157">
        <v>135.91</v>
      </c>
      <c r="K116" s="156">
        <f>ROUND(E116*J116,2)</f>
        <v>2908.47</v>
      </c>
      <c r="L116" s="156">
        <v>21</v>
      </c>
      <c r="M116" s="156">
        <f>G116*(1+L116/100)</f>
        <v>0</v>
      </c>
      <c r="N116" s="155">
        <v>3.2000000000000003E-4</v>
      </c>
      <c r="O116" s="155">
        <f>ROUND(E116*N116,2)</f>
        <v>0.01</v>
      </c>
      <c r="P116" s="155">
        <v>0</v>
      </c>
      <c r="Q116" s="155">
        <f>ROUND(E116*P116,2)</f>
        <v>0</v>
      </c>
      <c r="R116" s="156"/>
      <c r="S116" s="156" t="s">
        <v>124</v>
      </c>
      <c r="T116" s="156" t="s">
        <v>124</v>
      </c>
      <c r="U116" s="156">
        <v>0.23599999999999999</v>
      </c>
      <c r="V116" s="156">
        <f>ROUND(E116*U116,2)</f>
        <v>5.05</v>
      </c>
      <c r="W116" s="156"/>
      <c r="X116" s="156" t="s">
        <v>125</v>
      </c>
      <c r="Y116" s="156" t="s">
        <v>126</v>
      </c>
      <c r="Z116" s="190"/>
      <c r="AA116" s="146"/>
      <c r="AB116" s="146"/>
      <c r="AC116" s="146"/>
      <c r="AD116" s="146"/>
      <c r="AE116" s="146"/>
      <c r="AF116" s="146"/>
      <c r="AG116" s="146" t="s">
        <v>127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69">
        <v>64</v>
      </c>
      <c r="B117" s="170" t="s">
        <v>283</v>
      </c>
      <c r="C117" s="182" t="s">
        <v>284</v>
      </c>
      <c r="D117" s="171" t="s">
        <v>132</v>
      </c>
      <c r="E117" s="172">
        <v>32.21</v>
      </c>
      <c r="F117" s="173"/>
      <c r="G117" s="174">
        <f>ROUND(E117*F117,2)</f>
        <v>0</v>
      </c>
      <c r="H117" s="157">
        <v>183.15</v>
      </c>
      <c r="I117" s="156">
        <f>ROUND(E117*H117,2)</f>
        <v>5899.26</v>
      </c>
      <c r="J117" s="157">
        <v>561.85</v>
      </c>
      <c r="K117" s="156">
        <f>ROUND(E117*J117,2)</f>
        <v>18097.189999999999</v>
      </c>
      <c r="L117" s="156">
        <v>21</v>
      </c>
      <c r="M117" s="156">
        <f>G117*(1+L117/100)</f>
        <v>0</v>
      </c>
      <c r="N117" s="155">
        <v>5.0400000000000002E-3</v>
      </c>
      <c r="O117" s="155">
        <f>ROUND(E117*N117,2)</f>
        <v>0.16</v>
      </c>
      <c r="P117" s="155">
        <v>0</v>
      </c>
      <c r="Q117" s="155">
        <f>ROUND(E117*P117,2)</f>
        <v>0</v>
      </c>
      <c r="R117" s="156"/>
      <c r="S117" s="156" t="s">
        <v>124</v>
      </c>
      <c r="T117" s="156" t="s">
        <v>124</v>
      </c>
      <c r="U117" s="156">
        <v>0.97799999999999998</v>
      </c>
      <c r="V117" s="156">
        <f>ROUND(E117*U117,2)</f>
        <v>31.5</v>
      </c>
      <c r="W117" s="156"/>
      <c r="X117" s="156" t="s">
        <v>125</v>
      </c>
      <c r="Y117" s="156" t="s">
        <v>126</v>
      </c>
      <c r="Z117" s="190"/>
      <c r="AA117" s="146"/>
      <c r="AB117" s="146"/>
      <c r="AC117" s="146"/>
      <c r="AD117" s="146"/>
      <c r="AE117" s="146"/>
      <c r="AF117" s="146"/>
      <c r="AG117" s="146" t="s">
        <v>127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183" t="s">
        <v>201</v>
      </c>
      <c r="D118" s="158"/>
      <c r="E118" s="159">
        <v>32.21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129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56.25" outlineLevel="1" x14ac:dyDescent="0.2">
      <c r="A119" s="169">
        <v>65</v>
      </c>
      <c r="B119" s="170" t="s">
        <v>285</v>
      </c>
      <c r="C119" s="182" t="s">
        <v>286</v>
      </c>
      <c r="D119" s="171" t="s">
        <v>132</v>
      </c>
      <c r="E119" s="172">
        <v>32.854199999999999</v>
      </c>
      <c r="F119" s="173"/>
      <c r="G119" s="174">
        <f>ROUND(E119*F119,2)</f>
        <v>0</v>
      </c>
      <c r="H119" s="157">
        <v>494.5</v>
      </c>
      <c r="I119" s="156">
        <f>ROUND(E119*H119,2)</f>
        <v>16246.4</v>
      </c>
      <c r="J119" s="157">
        <v>0</v>
      </c>
      <c r="K119" s="156">
        <f>ROUND(E119*J119,2)</f>
        <v>0</v>
      </c>
      <c r="L119" s="156">
        <v>21</v>
      </c>
      <c r="M119" s="156">
        <f>G119*(1+L119/100)</f>
        <v>0</v>
      </c>
      <c r="N119" s="155">
        <v>1.9199999999999998E-2</v>
      </c>
      <c r="O119" s="155">
        <f>ROUND(E119*N119,2)</f>
        <v>0.63</v>
      </c>
      <c r="P119" s="155">
        <v>0</v>
      </c>
      <c r="Q119" s="155">
        <f>ROUND(E119*P119,2)</f>
        <v>0</v>
      </c>
      <c r="R119" s="156" t="s">
        <v>174</v>
      </c>
      <c r="S119" s="156" t="s">
        <v>124</v>
      </c>
      <c r="T119" s="156" t="s">
        <v>124</v>
      </c>
      <c r="U119" s="156">
        <v>0</v>
      </c>
      <c r="V119" s="156">
        <f>ROUND(E119*U119,2)</f>
        <v>0</v>
      </c>
      <c r="W119" s="156"/>
      <c r="X119" s="156" t="s">
        <v>175</v>
      </c>
      <c r="Y119" s="156" t="s">
        <v>126</v>
      </c>
      <c r="Z119" s="191" t="s">
        <v>397</v>
      </c>
      <c r="AA119" s="146"/>
      <c r="AB119" s="146"/>
      <c r="AC119" s="146"/>
      <c r="AD119" s="146"/>
      <c r="AE119" s="146"/>
      <c r="AF119" s="146"/>
      <c r="AG119" s="146" t="s">
        <v>176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3" t="s">
        <v>287</v>
      </c>
      <c r="D120" s="158"/>
      <c r="E120" s="159">
        <v>32.854199999999999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129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2.5" outlineLevel="1" x14ac:dyDescent="0.2">
      <c r="A121" s="169">
        <v>66</v>
      </c>
      <c r="B121" s="170" t="s">
        <v>288</v>
      </c>
      <c r="C121" s="182" t="s">
        <v>289</v>
      </c>
      <c r="D121" s="171" t="s">
        <v>154</v>
      </c>
      <c r="E121" s="172">
        <v>72.760000000000005</v>
      </c>
      <c r="F121" s="173"/>
      <c r="G121" s="174">
        <f>ROUND(E121*F121,2)</f>
        <v>0</v>
      </c>
      <c r="H121" s="157">
        <v>72.900000000000006</v>
      </c>
      <c r="I121" s="156">
        <f>ROUND(E121*H121,2)</f>
        <v>5304.2</v>
      </c>
      <c r="J121" s="157">
        <v>0</v>
      </c>
      <c r="K121" s="156">
        <f>ROUND(E121*J121,2)</f>
        <v>0</v>
      </c>
      <c r="L121" s="156">
        <v>21</v>
      </c>
      <c r="M121" s="156">
        <f>G121*(1+L121/100)</f>
        <v>0</v>
      </c>
      <c r="N121" s="155">
        <v>4.4999999999999999E-4</v>
      </c>
      <c r="O121" s="155">
        <f>ROUND(E121*N121,2)</f>
        <v>0.03</v>
      </c>
      <c r="P121" s="155">
        <v>0</v>
      </c>
      <c r="Q121" s="155">
        <f>ROUND(E121*P121,2)</f>
        <v>0</v>
      </c>
      <c r="R121" s="156" t="s">
        <v>174</v>
      </c>
      <c r="S121" s="156" t="s">
        <v>124</v>
      </c>
      <c r="T121" s="156" t="s">
        <v>124</v>
      </c>
      <c r="U121" s="156">
        <v>0</v>
      </c>
      <c r="V121" s="156">
        <f>ROUND(E121*U121,2)</f>
        <v>0</v>
      </c>
      <c r="W121" s="156"/>
      <c r="X121" s="156" t="s">
        <v>175</v>
      </c>
      <c r="Y121" s="156" t="s">
        <v>126</v>
      </c>
      <c r="Z121" s="190"/>
      <c r="AA121" s="146"/>
      <c r="AB121" s="146"/>
      <c r="AC121" s="146"/>
      <c r="AD121" s="146"/>
      <c r="AE121" s="146"/>
      <c r="AF121" s="146"/>
      <c r="AG121" s="146" t="s">
        <v>176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3" t="s">
        <v>290</v>
      </c>
      <c r="D122" s="158"/>
      <c r="E122" s="159">
        <v>72.760000000000005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129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5">
        <v>67</v>
      </c>
      <c r="B123" s="176" t="s">
        <v>291</v>
      </c>
      <c r="C123" s="184" t="s">
        <v>292</v>
      </c>
      <c r="D123" s="177" t="s">
        <v>164</v>
      </c>
      <c r="E123" s="178">
        <v>0.83272999999999997</v>
      </c>
      <c r="F123" s="179"/>
      <c r="G123" s="180">
        <f>ROUND(E123*F123,2)</f>
        <v>0</v>
      </c>
      <c r="H123" s="157">
        <v>0</v>
      </c>
      <c r="I123" s="156">
        <f>ROUND(E123*H123,2)</f>
        <v>0</v>
      </c>
      <c r="J123" s="157">
        <v>726</v>
      </c>
      <c r="K123" s="156">
        <f>ROUND(E123*J123,2)</f>
        <v>604.55999999999995</v>
      </c>
      <c r="L123" s="156">
        <v>21</v>
      </c>
      <c r="M123" s="156">
        <f>G123*(1+L123/100)</f>
        <v>0</v>
      </c>
      <c r="N123" s="155">
        <v>0</v>
      </c>
      <c r="O123" s="155">
        <f>ROUND(E123*N123,2)</f>
        <v>0</v>
      </c>
      <c r="P123" s="155">
        <v>0</v>
      </c>
      <c r="Q123" s="155">
        <f>ROUND(E123*P123,2)</f>
        <v>0</v>
      </c>
      <c r="R123" s="156"/>
      <c r="S123" s="156" t="s">
        <v>124</v>
      </c>
      <c r="T123" s="156" t="s">
        <v>124</v>
      </c>
      <c r="U123" s="156">
        <v>1.5980000000000001</v>
      </c>
      <c r="V123" s="156">
        <f>ROUND(E123*U123,2)</f>
        <v>1.33</v>
      </c>
      <c r="W123" s="156"/>
      <c r="X123" s="156" t="s">
        <v>219</v>
      </c>
      <c r="Y123" s="156" t="s">
        <v>126</v>
      </c>
      <c r="Z123" s="190"/>
      <c r="AA123" s="146"/>
      <c r="AB123" s="146"/>
      <c r="AC123" s="146"/>
      <c r="AD123" s="146"/>
      <c r="AE123" s="146"/>
      <c r="AF123" s="146"/>
      <c r="AG123" s="146" t="s">
        <v>220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2" t="s">
        <v>119</v>
      </c>
      <c r="B124" s="163" t="s">
        <v>80</v>
      </c>
      <c r="C124" s="181" t="s">
        <v>81</v>
      </c>
      <c r="D124" s="164"/>
      <c r="E124" s="165"/>
      <c r="F124" s="166"/>
      <c r="G124" s="167">
        <f>SUMIF(AG125:AG147,"&lt;&gt;NOR",G125:G147)</f>
        <v>0</v>
      </c>
      <c r="H124" s="161"/>
      <c r="I124" s="161">
        <f>SUM(I125:I147)</f>
        <v>717425.15</v>
      </c>
      <c r="J124" s="161"/>
      <c r="K124" s="161">
        <f>SUM(K125:K147)</f>
        <v>65035.47</v>
      </c>
      <c r="L124" s="161"/>
      <c r="M124" s="161">
        <f>SUM(M125:M147)</f>
        <v>0</v>
      </c>
      <c r="N124" s="160"/>
      <c r="O124" s="160">
        <f>SUM(O125:O147)</f>
        <v>13.680000000000001</v>
      </c>
      <c r="P124" s="160"/>
      <c r="Q124" s="160">
        <f>SUM(Q125:Q147)</f>
        <v>0.12</v>
      </c>
      <c r="R124" s="161"/>
      <c r="S124" s="161"/>
      <c r="T124" s="161"/>
      <c r="U124" s="161"/>
      <c r="V124" s="161">
        <f>SUM(V125:V147)</f>
        <v>116.94999999999999</v>
      </c>
      <c r="W124" s="161"/>
      <c r="X124" s="161"/>
      <c r="Y124" s="161"/>
      <c r="Z124" s="189"/>
      <c r="AG124" t="s">
        <v>120</v>
      </c>
    </row>
    <row r="125" spans="1:60" ht="22.5" outlineLevel="1" x14ac:dyDescent="0.2">
      <c r="A125" s="169">
        <v>68</v>
      </c>
      <c r="B125" s="170" t="s">
        <v>293</v>
      </c>
      <c r="C125" s="182" t="s">
        <v>294</v>
      </c>
      <c r="D125" s="171" t="s">
        <v>132</v>
      </c>
      <c r="E125" s="172">
        <v>142.21</v>
      </c>
      <c r="F125" s="173"/>
      <c r="G125" s="174">
        <f>ROUND(E125*F125,2)</f>
        <v>0</v>
      </c>
      <c r="H125" s="157">
        <v>0</v>
      </c>
      <c r="I125" s="156">
        <f>ROUND(E125*H125,2)</f>
        <v>0</v>
      </c>
      <c r="J125" s="157">
        <v>8.1</v>
      </c>
      <c r="K125" s="156">
        <f>ROUND(E125*J125,2)</f>
        <v>1151.9000000000001</v>
      </c>
      <c r="L125" s="156">
        <v>21</v>
      </c>
      <c r="M125" s="156">
        <f>G125*(1+L125/100)</f>
        <v>0</v>
      </c>
      <c r="N125" s="155">
        <v>0</v>
      </c>
      <c r="O125" s="155">
        <f>ROUND(E125*N125,2)</f>
        <v>0</v>
      </c>
      <c r="P125" s="155">
        <v>0</v>
      </c>
      <c r="Q125" s="155">
        <f>ROUND(E125*P125,2)</f>
        <v>0</v>
      </c>
      <c r="R125" s="156"/>
      <c r="S125" s="156" t="s">
        <v>124</v>
      </c>
      <c r="T125" s="156" t="s">
        <v>124</v>
      </c>
      <c r="U125" s="156">
        <v>1.6E-2</v>
      </c>
      <c r="V125" s="156">
        <f>ROUND(E125*U125,2)</f>
        <v>2.2799999999999998</v>
      </c>
      <c r="W125" s="156"/>
      <c r="X125" s="156" t="s">
        <v>125</v>
      </c>
      <c r="Y125" s="156" t="s">
        <v>126</v>
      </c>
      <c r="Z125" s="190"/>
      <c r="AA125" s="146"/>
      <c r="AB125" s="146"/>
      <c r="AC125" s="146"/>
      <c r="AD125" s="146"/>
      <c r="AE125" s="146"/>
      <c r="AF125" s="146"/>
      <c r="AG125" s="146" t="s">
        <v>127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183" t="s">
        <v>196</v>
      </c>
      <c r="D126" s="158"/>
      <c r="E126" s="159">
        <v>142.21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129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69">
        <v>69</v>
      </c>
      <c r="B127" s="170" t="s">
        <v>295</v>
      </c>
      <c r="C127" s="182" t="s">
        <v>296</v>
      </c>
      <c r="D127" s="171" t="s">
        <v>132</v>
      </c>
      <c r="E127" s="172">
        <v>142.21</v>
      </c>
      <c r="F127" s="173"/>
      <c r="G127" s="174">
        <f>ROUND(E127*F127,2)</f>
        <v>0</v>
      </c>
      <c r="H127" s="157">
        <v>0</v>
      </c>
      <c r="I127" s="156">
        <f>ROUND(E127*H127,2)</f>
        <v>0</v>
      </c>
      <c r="J127" s="157">
        <v>84.4</v>
      </c>
      <c r="K127" s="156">
        <f>ROUND(E127*J127,2)</f>
        <v>12002.52</v>
      </c>
      <c r="L127" s="156">
        <v>21</v>
      </c>
      <c r="M127" s="156">
        <f>G127*(1+L127/100)</f>
        <v>0</v>
      </c>
      <c r="N127" s="155">
        <v>0</v>
      </c>
      <c r="O127" s="155">
        <f>ROUND(E127*N127,2)</f>
        <v>0</v>
      </c>
      <c r="P127" s="155">
        <v>0</v>
      </c>
      <c r="Q127" s="155">
        <f>ROUND(E127*P127,2)</f>
        <v>0</v>
      </c>
      <c r="R127" s="156"/>
      <c r="S127" s="156" t="s">
        <v>124</v>
      </c>
      <c r="T127" s="156" t="s">
        <v>124</v>
      </c>
      <c r="U127" s="156">
        <v>0.14699999999999999</v>
      </c>
      <c r="V127" s="156">
        <f>ROUND(E127*U127,2)</f>
        <v>20.9</v>
      </c>
      <c r="W127" s="156"/>
      <c r="X127" s="156" t="s">
        <v>125</v>
      </c>
      <c r="Y127" s="156" t="s">
        <v>126</v>
      </c>
      <c r="Z127" s="190"/>
      <c r="AA127" s="146"/>
      <c r="AB127" s="146"/>
      <c r="AC127" s="146"/>
      <c r="AD127" s="146"/>
      <c r="AE127" s="146"/>
      <c r="AF127" s="146"/>
      <c r="AG127" s="146" t="s">
        <v>127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83" t="s">
        <v>196</v>
      </c>
      <c r="D128" s="158"/>
      <c r="E128" s="159">
        <v>142.21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129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69">
        <v>70</v>
      </c>
      <c r="B129" s="170" t="s">
        <v>297</v>
      </c>
      <c r="C129" s="182" t="s">
        <v>298</v>
      </c>
      <c r="D129" s="171" t="s">
        <v>132</v>
      </c>
      <c r="E129" s="172">
        <v>142.21</v>
      </c>
      <c r="F129" s="173"/>
      <c r="G129" s="174">
        <f>ROUND(E129*F129,2)</f>
        <v>0</v>
      </c>
      <c r="H129" s="157">
        <v>0</v>
      </c>
      <c r="I129" s="156">
        <f>ROUND(E129*H129,2)</f>
        <v>0</v>
      </c>
      <c r="J129" s="157">
        <v>26.5</v>
      </c>
      <c r="K129" s="156">
        <f>ROUND(E129*J129,2)</f>
        <v>3768.57</v>
      </c>
      <c r="L129" s="156">
        <v>21</v>
      </c>
      <c r="M129" s="156">
        <f>G129*(1+L129/100)</f>
        <v>0</v>
      </c>
      <c r="N129" s="155">
        <v>0</v>
      </c>
      <c r="O129" s="155">
        <f>ROUND(E129*N129,2)</f>
        <v>0</v>
      </c>
      <c r="P129" s="155">
        <v>0</v>
      </c>
      <c r="Q129" s="155">
        <f>ROUND(E129*P129,2)</f>
        <v>0</v>
      </c>
      <c r="R129" s="156"/>
      <c r="S129" s="156" t="s">
        <v>124</v>
      </c>
      <c r="T129" s="156" t="s">
        <v>124</v>
      </c>
      <c r="U129" s="156">
        <v>4.5999999999999999E-2</v>
      </c>
      <c r="V129" s="156">
        <f>ROUND(E129*U129,2)</f>
        <v>6.54</v>
      </c>
      <c r="W129" s="156"/>
      <c r="X129" s="156" t="s">
        <v>125</v>
      </c>
      <c r="Y129" s="156" t="s">
        <v>126</v>
      </c>
      <c r="Z129" s="190"/>
      <c r="AA129" s="146"/>
      <c r="AB129" s="146"/>
      <c r="AC129" s="146"/>
      <c r="AD129" s="146"/>
      <c r="AE129" s="146"/>
      <c r="AF129" s="146"/>
      <c r="AG129" s="146" t="s">
        <v>127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183" t="s">
        <v>196</v>
      </c>
      <c r="D130" s="158"/>
      <c r="E130" s="159">
        <v>142.21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129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5">
        <v>71</v>
      </c>
      <c r="B131" s="176" t="s">
        <v>299</v>
      </c>
      <c r="C131" s="184" t="s">
        <v>300</v>
      </c>
      <c r="D131" s="177" t="s">
        <v>123</v>
      </c>
      <c r="E131" s="178">
        <v>65.3</v>
      </c>
      <c r="F131" s="179"/>
      <c r="G131" s="180">
        <f>ROUND(E131*F131,2)</f>
        <v>0</v>
      </c>
      <c r="H131" s="157">
        <v>0</v>
      </c>
      <c r="I131" s="156">
        <f>ROUND(E131*H131,2)</f>
        <v>0</v>
      </c>
      <c r="J131" s="157">
        <v>15.9</v>
      </c>
      <c r="K131" s="156">
        <f>ROUND(E131*J131,2)</f>
        <v>1038.27</v>
      </c>
      <c r="L131" s="156">
        <v>21</v>
      </c>
      <c r="M131" s="156">
        <f>G131*(1+L131/100)</f>
        <v>0</v>
      </c>
      <c r="N131" s="155">
        <v>0</v>
      </c>
      <c r="O131" s="155">
        <f>ROUND(E131*N131,2)</f>
        <v>0</v>
      </c>
      <c r="P131" s="155">
        <v>8.0000000000000007E-5</v>
      </c>
      <c r="Q131" s="155">
        <f>ROUND(E131*P131,2)</f>
        <v>0.01</v>
      </c>
      <c r="R131" s="156"/>
      <c r="S131" s="156" t="s">
        <v>124</v>
      </c>
      <c r="T131" s="156" t="s">
        <v>124</v>
      </c>
      <c r="U131" s="156">
        <v>3.5000000000000003E-2</v>
      </c>
      <c r="V131" s="156">
        <f>ROUND(E131*U131,2)</f>
        <v>2.29</v>
      </c>
      <c r="W131" s="156"/>
      <c r="X131" s="156" t="s">
        <v>125</v>
      </c>
      <c r="Y131" s="156" t="s">
        <v>126</v>
      </c>
      <c r="Z131" s="190"/>
      <c r="AA131" s="146"/>
      <c r="AB131" s="146"/>
      <c r="AC131" s="146"/>
      <c r="AD131" s="146"/>
      <c r="AE131" s="146"/>
      <c r="AF131" s="146"/>
      <c r="AG131" s="146" t="s">
        <v>127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5">
        <v>72</v>
      </c>
      <c r="B132" s="176" t="s">
        <v>301</v>
      </c>
      <c r="C132" s="184" t="s">
        <v>302</v>
      </c>
      <c r="D132" s="177" t="s">
        <v>123</v>
      </c>
      <c r="E132" s="178">
        <v>65.3</v>
      </c>
      <c r="F132" s="179"/>
      <c r="G132" s="180">
        <f>ROUND(E132*F132,2)</f>
        <v>0</v>
      </c>
      <c r="H132" s="157">
        <v>12.99</v>
      </c>
      <c r="I132" s="156">
        <f>ROUND(E132*H132,2)</f>
        <v>848.25</v>
      </c>
      <c r="J132" s="157">
        <v>78.81</v>
      </c>
      <c r="K132" s="156">
        <f>ROUND(E132*J132,2)</f>
        <v>5146.29</v>
      </c>
      <c r="L132" s="156">
        <v>21</v>
      </c>
      <c r="M132" s="156">
        <f>G132*(1+L132/100)</f>
        <v>0</v>
      </c>
      <c r="N132" s="155">
        <v>3.0000000000000001E-5</v>
      </c>
      <c r="O132" s="155">
        <f>ROUND(E132*N132,2)</f>
        <v>0</v>
      </c>
      <c r="P132" s="155">
        <v>0</v>
      </c>
      <c r="Q132" s="155">
        <f>ROUND(E132*P132,2)</f>
        <v>0</v>
      </c>
      <c r="R132" s="156"/>
      <c r="S132" s="156" t="s">
        <v>124</v>
      </c>
      <c r="T132" s="156" t="s">
        <v>124</v>
      </c>
      <c r="U132" s="156">
        <v>0.13719999999999999</v>
      </c>
      <c r="V132" s="156">
        <f>ROUND(E132*U132,2)</f>
        <v>8.9600000000000009</v>
      </c>
      <c r="W132" s="156"/>
      <c r="X132" s="156" t="s">
        <v>125</v>
      </c>
      <c r="Y132" s="156" t="s">
        <v>126</v>
      </c>
      <c r="Z132" s="190"/>
      <c r="AA132" s="146"/>
      <c r="AB132" s="146"/>
      <c r="AC132" s="146"/>
      <c r="AD132" s="146"/>
      <c r="AE132" s="146"/>
      <c r="AF132" s="146"/>
      <c r="AG132" s="146" t="s">
        <v>127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69">
        <v>73</v>
      </c>
      <c r="B133" s="170" t="s">
        <v>303</v>
      </c>
      <c r="C133" s="182" t="s">
        <v>304</v>
      </c>
      <c r="D133" s="171" t="s">
        <v>132</v>
      </c>
      <c r="E133" s="172">
        <v>110</v>
      </c>
      <c r="F133" s="173"/>
      <c r="G133" s="174">
        <f>ROUND(E133*F133,2)</f>
        <v>0</v>
      </c>
      <c r="H133" s="157">
        <v>0</v>
      </c>
      <c r="I133" s="156">
        <f>ROUND(E133*H133,2)</f>
        <v>0</v>
      </c>
      <c r="J133" s="157">
        <v>47.6</v>
      </c>
      <c r="K133" s="156">
        <f>ROUND(E133*J133,2)</f>
        <v>5236</v>
      </c>
      <c r="L133" s="156">
        <v>21</v>
      </c>
      <c r="M133" s="156">
        <f>G133*(1+L133/100)</f>
        <v>0</v>
      </c>
      <c r="N133" s="155">
        <v>0</v>
      </c>
      <c r="O133" s="155">
        <f>ROUND(E133*N133,2)</f>
        <v>0</v>
      </c>
      <c r="P133" s="155">
        <v>1E-3</v>
      </c>
      <c r="Q133" s="155">
        <f>ROUND(E133*P133,2)</f>
        <v>0.11</v>
      </c>
      <c r="R133" s="156"/>
      <c r="S133" s="156" t="s">
        <v>124</v>
      </c>
      <c r="T133" s="156" t="s">
        <v>124</v>
      </c>
      <c r="U133" s="156">
        <v>0.105</v>
      </c>
      <c r="V133" s="156">
        <f>ROUND(E133*U133,2)</f>
        <v>11.55</v>
      </c>
      <c r="W133" s="156"/>
      <c r="X133" s="156" t="s">
        <v>125</v>
      </c>
      <c r="Y133" s="156" t="s">
        <v>126</v>
      </c>
      <c r="Z133" s="190"/>
      <c r="AA133" s="146"/>
      <c r="AB133" s="146"/>
      <c r="AC133" s="146"/>
      <c r="AD133" s="146"/>
      <c r="AE133" s="146"/>
      <c r="AF133" s="146"/>
      <c r="AG133" s="146" t="s">
        <v>127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">
      <c r="A134" s="153"/>
      <c r="B134" s="154"/>
      <c r="C134" s="183" t="s">
        <v>305</v>
      </c>
      <c r="D134" s="158"/>
      <c r="E134" s="159">
        <v>110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129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69">
        <v>74</v>
      </c>
      <c r="B135" s="170" t="s">
        <v>306</v>
      </c>
      <c r="C135" s="182" t="s">
        <v>307</v>
      </c>
      <c r="D135" s="171" t="s">
        <v>132</v>
      </c>
      <c r="E135" s="172">
        <v>110</v>
      </c>
      <c r="F135" s="173"/>
      <c r="G135" s="174">
        <f>ROUND(E135*F135,2)</f>
        <v>0</v>
      </c>
      <c r="H135" s="157">
        <v>67.709999999999994</v>
      </c>
      <c r="I135" s="156">
        <f>ROUND(E135*H135,2)</f>
        <v>7448.1</v>
      </c>
      <c r="J135" s="157">
        <v>258.79000000000002</v>
      </c>
      <c r="K135" s="156">
        <f>ROUND(E135*J135,2)</f>
        <v>28466.9</v>
      </c>
      <c r="L135" s="156">
        <v>21</v>
      </c>
      <c r="M135" s="156">
        <f>G135*(1+L135/100)</f>
        <v>0</v>
      </c>
      <c r="N135" s="155">
        <v>3.8999999999999999E-4</v>
      </c>
      <c r="O135" s="155">
        <f>ROUND(E135*N135,2)</f>
        <v>0.04</v>
      </c>
      <c r="P135" s="155">
        <v>0</v>
      </c>
      <c r="Q135" s="155">
        <f>ROUND(E135*P135,2)</f>
        <v>0</v>
      </c>
      <c r="R135" s="156"/>
      <c r="S135" s="156" t="s">
        <v>124</v>
      </c>
      <c r="T135" s="156" t="s">
        <v>124</v>
      </c>
      <c r="U135" s="156">
        <v>0.45</v>
      </c>
      <c r="V135" s="156">
        <f>ROUND(E135*U135,2)</f>
        <v>49.5</v>
      </c>
      <c r="W135" s="156"/>
      <c r="X135" s="156" t="s">
        <v>125</v>
      </c>
      <c r="Y135" s="156" t="s">
        <v>126</v>
      </c>
      <c r="Z135" s="190"/>
      <c r="AA135" s="146"/>
      <c r="AB135" s="146"/>
      <c r="AC135" s="146"/>
      <c r="AD135" s="146"/>
      <c r="AE135" s="146"/>
      <c r="AF135" s="146"/>
      <c r="AG135" s="146" t="s">
        <v>127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53"/>
      <c r="B136" s="154"/>
      <c r="C136" s="183" t="s">
        <v>305</v>
      </c>
      <c r="D136" s="158"/>
      <c r="E136" s="159">
        <v>110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129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9">
        <v>75</v>
      </c>
      <c r="B137" s="170" t="s">
        <v>308</v>
      </c>
      <c r="C137" s="182" t="s">
        <v>309</v>
      </c>
      <c r="D137" s="171" t="s">
        <v>123</v>
      </c>
      <c r="E137" s="172">
        <v>66.605999999999995</v>
      </c>
      <c r="F137" s="173"/>
      <c r="G137" s="174">
        <f>ROUND(E137*F137,2)</f>
        <v>0</v>
      </c>
      <c r="H137" s="157">
        <v>29.8</v>
      </c>
      <c r="I137" s="156">
        <f>ROUND(E137*H137,2)</f>
        <v>1984.86</v>
      </c>
      <c r="J137" s="157">
        <v>0</v>
      </c>
      <c r="K137" s="156">
        <f>ROUND(E137*J137,2)</f>
        <v>0</v>
      </c>
      <c r="L137" s="156">
        <v>21</v>
      </c>
      <c r="M137" s="156">
        <f>G137*(1+L137/100)</f>
        <v>0</v>
      </c>
      <c r="N137" s="155">
        <v>5.0000000000000002E-5</v>
      </c>
      <c r="O137" s="155">
        <f>ROUND(E137*N137,2)</f>
        <v>0</v>
      </c>
      <c r="P137" s="155">
        <v>0</v>
      </c>
      <c r="Q137" s="155">
        <f>ROUND(E137*P137,2)</f>
        <v>0</v>
      </c>
      <c r="R137" s="156" t="s">
        <v>174</v>
      </c>
      <c r="S137" s="156" t="s">
        <v>124</v>
      </c>
      <c r="T137" s="156" t="s">
        <v>124</v>
      </c>
      <c r="U137" s="156">
        <v>0</v>
      </c>
      <c r="V137" s="156">
        <f>ROUND(E137*U137,2)</f>
        <v>0</v>
      </c>
      <c r="W137" s="156"/>
      <c r="X137" s="156" t="s">
        <v>175</v>
      </c>
      <c r="Y137" s="156" t="s">
        <v>126</v>
      </c>
      <c r="Z137" s="190"/>
      <c r="AA137" s="146"/>
      <c r="AB137" s="146"/>
      <c r="AC137" s="146"/>
      <c r="AD137" s="146"/>
      <c r="AE137" s="146"/>
      <c r="AF137" s="146"/>
      <c r="AG137" s="146" t="s">
        <v>176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183" t="s">
        <v>310</v>
      </c>
      <c r="D138" s="158"/>
      <c r="E138" s="159">
        <v>66.605999999999995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129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56.25" outlineLevel="1" x14ac:dyDescent="0.2">
      <c r="A139" s="169">
        <v>76</v>
      </c>
      <c r="B139" s="170" t="s">
        <v>311</v>
      </c>
      <c r="C139" s="182" t="s">
        <v>312</v>
      </c>
      <c r="D139" s="171" t="s">
        <v>132</v>
      </c>
      <c r="E139" s="172">
        <v>114.4</v>
      </c>
      <c r="F139" s="173"/>
      <c r="G139" s="174">
        <f>ROUND(E139*F139,2)</f>
        <v>0</v>
      </c>
      <c r="H139" s="157">
        <v>570</v>
      </c>
      <c r="I139" s="156">
        <f>ROUND(E139*H139,2)</f>
        <v>65208</v>
      </c>
      <c r="J139" s="157">
        <v>0</v>
      </c>
      <c r="K139" s="156">
        <f>ROUND(E139*J139,2)</f>
        <v>0</v>
      </c>
      <c r="L139" s="156">
        <v>21</v>
      </c>
      <c r="M139" s="156">
        <f>G139*(1+L139/100)</f>
        <v>0</v>
      </c>
      <c r="N139" s="155">
        <v>3.5999999999999999E-3</v>
      </c>
      <c r="O139" s="155">
        <f>ROUND(E139*N139,2)</f>
        <v>0.41</v>
      </c>
      <c r="P139" s="155">
        <v>0</v>
      </c>
      <c r="Q139" s="155">
        <f>ROUND(E139*P139,2)</f>
        <v>0</v>
      </c>
      <c r="R139" s="156" t="s">
        <v>174</v>
      </c>
      <c r="S139" s="156" t="s">
        <v>124</v>
      </c>
      <c r="T139" s="156" t="s">
        <v>313</v>
      </c>
      <c r="U139" s="156">
        <v>0</v>
      </c>
      <c r="V139" s="156">
        <f>ROUND(E139*U139,2)</f>
        <v>0</v>
      </c>
      <c r="W139" s="156"/>
      <c r="X139" s="156" t="s">
        <v>175</v>
      </c>
      <c r="Y139" s="156" t="s">
        <v>126</v>
      </c>
      <c r="Z139" s="191" t="s">
        <v>397</v>
      </c>
      <c r="AA139" s="146"/>
      <c r="AB139" s="146"/>
      <c r="AC139" s="146"/>
      <c r="AD139" s="146"/>
      <c r="AE139" s="146"/>
      <c r="AF139" s="146"/>
      <c r="AG139" s="146" t="s">
        <v>176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3" t="s">
        <v>314</v>
      </c>
      <c r="D140" s="158"/>
      <c r="E140" s="159">
        <v>114.4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129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69">
        <v>77</v>
      </c>
      <c r="B141" s="170" t="s">
        <v>315</v>
      </c>
      <c r="C141" s="182" t="s">
        <v>316</v>
      </c>
      <c r="D141" s="171" t="s">
        <v>317</v>
      </c>
      <c r="E141" s="172">
        <v>355.52499999999998</v>
      </c>
      <c r="F141" s="173"/>
      <c r="G141" s="174">
        <f>ROUND(E141*F141,2)</f>
        <v>0</v>
      </c>
      <c r="H141" s="157">
        <v>8</v>
      </c>
      <c r="I141" s="156">
        <f>ROUND(E141*H141,2)</f>
        <v>2844.2</v>
      </c>
      <c r="J141" s="157">
        <v>0</v>
      </c>
      <c r="K141" s="156">
        <f>ROUND(E141*J141,2)</f>
        <v>0</v>
      </c>
      <c r="L141" s="156">
        <v>21</v>
      </c>
      <c r="M141" s="156">
        <f>G141*(1+L141/100)</f>
        <v>0</v>
      </c>
      <c r="N141" s="155">
        <v>1E-3</v>
      </c>
      <c r="O141" s="155">
        <f>ROUND(E141*N141,2)</f>
        <v>0.36</v>
      </c>
      <c r="P141" s="155">
        <v>0</v>
      </c>
      <c r="Q141" s="155">
        <f>ROUND(E141*P141,2)</f>
        <v>0</v>
      </c>
      <c r="R141" s="156" t="s">
        <v>174</v>
      </c>
      <c r="S141" s="156" t="s">
        <v>124</v>
      </c>
      <c r="T141" s="156" t="s">
        <v>124</v>
      </c>
      <c r="U141" s="156">
        <v>0</v>
      </c>
      <c r="V141" s="156">
        <f>ROUND(E141*U141,2)</f>
        <v>0</v>
      </c>
      <c r="W141" s="156"/>
      <c r="X141" s="156" t="s">
        <v>175</v>
      </c>
      <c r="Y141" s="156" t="s">
        <v>126</v>
      </c>
      <c r="Z141" s="190"/>
      <c r="AA141" s="146"/>
      <c r="AB141" s="146"/>
      <c r="AC141" s="146"/>
      <c r="AD141" s="146"/>
      <c r="AE141" s="146"/>
      <c r="AF141" s="146"/>
      <c r="AG141" s="146" t="s">
        <v>176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183" t="s">
        <v>318</v>
      </c>
      <c r="D142" s="158"/>
      <c r="E142" s="159">
        <v>355.52499999999998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129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135" outlineLevel="1" x14ac:dyDescent="0.2">
      <c r="A143" s="169">
        <v>78</v>
      </c>
      <c r="B143" s="170" t="s">
        <v>319</v>
      </c>
      <c r="C143" s="182" t="s">
        <v>393</v>
      </c>
      <c r="D143" s="171" t="s">
        <v>317</v>
      </c>
      <c r="E143" s="172">
        <v>12798.9</v>
      </c>
      <c r="F143" s="173"/>
      <c r="G143" s="174">
        <f>ROUND(E143*F143,2)</f>
        <v>0</v>
      </c>
      <c r="H143" s="157">
        <v>48</v>
      </c>
      <c r="I143" s="156">
        <f>ROUND(E143*H143,2)</f>
        <v>614347.19999999995</v>
      </c>
      <c r="J143" s="157">
        <v>0</v>
      </c>
      <c r="K143" s="156">
        <f>ROUND(E143*J143,2)</f>
        <v>0</v>
      </c>
      <c r="L143" s="156">
        <v>21</v>
      </c>
      <c r="M143" s="156">
        <f>G143*(1+L143/100)</f>
        <v>0</v>
      </c>
      <c r="N143" s="155">
        <v>1E-3</v>
      </c>
      <c r="O143" s="155">
        <f>ROUND(E143*N143,2)</f>
        <v>12.8</v>
      </c>
      <c r="P143" s="155">
        <v>0</v>
      </c>
      <c r="Q143" s="155">
        <f>ROUND(E143*P143,2)</f>
        <v>0</v>
      </c>
      <c r="R143" s="156" t="s">
        <v>174</v>
      </c>
      <c r="S143" s="156" t="s">
        <v>124</v>
      </c>
      <c r="T143" s="156" t="s">
        <v>206</v>
      </c>
      <c r="U143" s="156">
        <v>0</v>
      </c>
      <c r="V143" s="156">
        <f>ROUND(E143*U143,2)</f>
        <v>0</v>
      </c>
      <c r="W143" s="156"/>
      <c r="X143" s="156" t="s">
        <v>175</v>
      </c>
      <c r="Y143" s="156" t="s">
        <v>126</v>
      </c>
      <c r="Z143" s="191" t="s">
        <v>398</v>
      </c>
      <c r="AA143" s="146"/>
      <c r="AB143" s="146"/>
      <c r="AC143" s="146"/>
      <c r="AD143" s="146"/>
      <c r="AE143" s="146"/>
      <c r="AF143" s="146"/>
      <c r="AG143" s="146" t="s">
        <v>176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3" t="s">
        <v>384</v>
      </c>
      <c r="D144" s="158"/>
      <c r="E144" s="159">
        <v>12798.9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129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69">
        <v>79</v>
      </c>
      <c r="B145" s="170" t="s">
        <v>320</v>
      </c>
      <c r="C145" s="182" t="s">
        <v>390</v>
      </c>
      <c r="D145" s="171" t="s">
        <v>317</v>
      </c>
      <c r="E145" s="172">
        <v>71.105000000000004</v>
      </c>
      <c r="F145" s="173"/>
      <c r="G145" s="174">
        <f>ROUND(E145*F145,2)</f>
        <v>0</v>
      </c>
      <c r="H145" s="157">
        <v>348</v>
      </c>
      <c r="I145" s="156">
        <f>ROUND(E145*H145,2)</f>
        <v>24744.54</v>
      </c>
      <c r="J145" s="157">
        <v>0</v>
      </c>
      <c r="K145" s="156">
        <f>ROUND(E145*J145,2)</f>
        <v>0</v>
      </c>
      <c r="L145" s="156">
        <v>21</v>
      </c>
      <c r="M145" s="156">
        <f>G145*(1+L145/100)</f>
        <v>0</v>
      </c>
      <c r="N145" s="155">
        <v>1E-3</v>
      </c>
      <c r="O145" s="155">
        <f>ROUND(E145*N145,2)</f>
        <v>7.0000000000000007E-2</v>
      </c>
      <c r="P145" s="155">
        <v>0</v>
      </c>
      <c r="Q145" s="155">
        <f>ROUND(E145*P145,2)</f>
        <v>0</v>
      </c>
      <c r="R145" s="156" t="s">
        <v>174</v>
      </c>
      <c r="S145" s="156" t="s">
        <v>124</v>
      </c>
      <c r="T145" s="156" t="s">
        <v>206</v>
      </c>
      <c r="U145" s="156">
        <v>0</v>
      </c>
      <c r="V145" s="156">
        <f>ROUND(E145*U145,2)</f>
        <v>0</v>
      </c>
      <c r="W145" s="156"/>
      <c r="X145" s="156" t="s">
        <v>175</v>
      </c>
      <c r="Y145" s="156" t="s">
        <v>126</v>
      </c>
      <c r="Z145" s="190"/>
      <c r="AA145" s="146"/>
      <c r="AB145" s="146"/>
      <c r="AC145" s="146"/>
      <c r="AD145" s="146"/>
      <c r="AE145" s="146"/>
      <c r="AF145" s="146"/>
      <c r="AG145" s="146" t="s">
        <v>176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183" t="s">
        <v>321</v>
      </c>
      <c r="D146" s="158"/>
      <c r="E146" s="159">
        <v>71.105000000000004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129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75">
        <v>80</v>
      </c>
      <c r="B147" s="176" t="s">
        <v>322</v>
      </c>
      <c r="C147" s="184" t="s">
        <v>323</v>
      </c>
      <c r="D147" s="177" t="s">
        <v>164</v>
      </c>
      <c r="E147" s="178">
        <v>13.685560000000001</v>
      </c>
      <c r="F147" s="179"/>
      <c r="G147" s="180">
        <f>ROUND(E147*F147,2)</f>
        <v>0</v>
      </c>
      <c r="H147" s="157">
        <v>0</v>
      </c>
      <c r="I147" s="156">
        <f>ROUND(E147*H147,2)</f>
        <v>0</v>
      </c>
      <c r="J147" s="157">
        <v>601</v>
      </c>
      <c r="K147" s="156">
        <f>ROUND(E147*J147,2)</f>
        <v>8225.02</v>
      </c>
      <c r="L147" s="156">
        <v>21</v>
      </c>
      <c r="M147" s="156">
        <f>G147*(1+L147/100)</f>
        <v>0</v>
      </c>
      <c r="N147" s="155">
        <v>0</v>
      </c>
      <c r="O147" s="155">
        <f>ROUND(E147*N147,2)</f>
        <v>0</v>
      </c>
      <c r="P147" s="155">
        <v>0</v>
      </c>
      <c r="Q147" s="155">
        <f>ROUND(E147*P147,2)</f>
        <v>0</v>
      </c>
      <c r="R147" s="156"/>
      <c r="S147" s="156" t="s">
        <v>124</v>
      </c>
      <c r="T147" s="156" t="s">
        <v>124</v>
      </c>
      <c r="U147" s="156">
        <v>1.091</v>
      </c>
      <c r="V147" s="156">
        <f>ROUND(E147*U147,2)</f>
        <v>14.93</v>
      </c>
      <c r="W147" s="156"/>
      <c r="X147" s="156" t="s">
        <v>219</v>
      </c>
      <c r="Y147" s="156" t="s">
        <v>126</v>
      </c>
      <c r="Z147" s="190"/>
      <c r="AA147" s="146"/>
      <c r="AB147" s="146"/>
      <c r="AC147" s="146"/>
      <c r="AD147" s="146"/>
      <c r="AE147" s="146"/>
      <c r="AF147" s="146"/>
      <c r="AG147" s="146" t="s">
        <v>220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x14ac:dyDescent="0.2">
      <c r="A148" s="162" t="s">
        <v>119</v>
      </c>
      <c r="B148" s="163" t="s">
        <v>82</v>
      </c>
      <c r="C148" s="181" t="s">
        <v>83</v>
      </c>
      <c r="D148" s="164"/>
      <c r="E148" s="165"/>
      <c r="F148" s="166"/>
      <c r="G148" s="167">
        <f>SUMIF(AG149:AG150,"&lt;&gt;NOR",G149:G150)</f>
        <v>0</v>
      </c>
      <c r="H148" s="161"/>
      <c r="I148" s="161">
        <f>SUM(I149:I150)</f>
        <v>95.65</v>
      </c>
      <c r="J148" s="161"/>
      <c r="K148" s="161">
        <f>SUM(K149:K150)</f>
        <v>432.15</v>
      </c>
      <c r="L148" s="161"/>
      <c r="M148" s="161">
        <f>SUM(M149:M150)</f>
        <v>0</v>
      </c>
      <c r="N148" s="160"/>
      <c r="O148" s="160">
        <f>SUM(O149:O150)</f>
        <v>0</v>
      </c>
      <c r="P148" s="160"/>
      <c r="Q148" s="160">
        <f>SUM(Q149:Q150)</f>
        <v>0</v>
      </c>
      <c r="R148" s="161"/>
      <c r="S148" s="161"/>
      <c r="T148" s="161"/>
      <c r="U148" s="161"/>
      <c r="V148" s="161">
        <f>SUM(V149:V150)</f>
        <v>0.8</v>
      </c>
      <c r="W148" s="161"/>
      <c r="X148" s="161"/>
      <c r="Y148" s="161"/>
      <c r="Z148" s="189"/>
      <c r="AG148" t="s">
        <v>120</v>
      </c>
    </row>
    <row r="149" spans="1:60" ht="22.5" outlineLevel="1" x14ac:dyDescent="0.2">
      <c r="A149" s="169">
        <v>81</v>
      </c>
      <c r="B149" s="170" t="s">
        <v>324</v>
      </c>
      <c r="C149" s="182" t="s">
        <v>325</v>
      </c>
      <c r="D149" s="171" t="s">
        <v>132</v>
      </c>
      <c r="E149" s="172">
        <v>2.6</v>
      </c>
      <c r="F149" s="173"/>
      <c r="G149" s="174">
        <f>ROUND(E149*F149,2)</f>
        <v>0</v>
      </c>
      <c r="H149" s="157">
        <v>36.79</v>
      </c>
      <c r="I149" s="156">
        <f>ROUND(E149*H149,2)</f>
        <v>95.65</v>
      </c>
      <c r="J149" s="157">
        <v>166.21</v>
      </c>
      <c r="K149" s="156">
        <f>ROUND(E149*J149,2)</f>
        <v>432.15</v>
      </c>
      <c r="L149" s="156">
        <v>21</v>
      </c>
      <c r="M149" s="156">
        <f>G149*(1+L149/100)</f>
        <v>0</v>
      </c>
      <c r="N149" s="155">
        <v>2.5000000000000001E-4</v>
      </c>
      <c r="O149" s="155">
        <f>ROUND(E149*N149,2)</f>
        <v>0</v>
      </c>
      <c r="P149" s="155">
        <v>0</v>
      </c>
      <c r="Q149" s="155">
        <f>ROUND(E149*P149,2)</f>
        <v>0</v>
      </c>
      <c r="R149" s="156"/>
      <c r="S149" s="156" t="s">
        <v>124</v>
      </c>
      <c r="T149" s="156" t="s">
        <v>124</v>
      </c>
      <c r="U149" s="156">
        <v>0.30599999999999999</v>
      </c>
      <c r="V149" s="156">
        <f>ROUND(E149*U149,2)</f>
        <v>0.8</v>
      </c>
      <c r="W149" s="156"/>
      <c r="X149" s="156" t="s">
        <v>125</v>
      </c>
      <c r="Y149" s="156" t="s">
        <v>126</v>
      </c>
      <c r="Z149" s="190"/>
      <c r="AA149" s="146"/>
      <c r="AB149" s="146"/>
      <c r="AC149" s="146"/>
      <c r="AD149" s="146"/>
      <c r="AE149" s="146"/>
      <c r="AF149" s="146"/>
      <c r="AG149" s="146" t="s">
        <v>127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183" t="s">
        <v>326</v>
      </c>
      <c r="D150" s="158"/>
      <c r="E150" s="159">
        <v>2.6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129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2" t="s">
        <v>119</v>
      </c>
      <c r="B151" s="163" t="s">
        <v>84</v>
      </c>
      <c r="C151" s="181" t="s">
        <v>85</v>
      </c>
      <c r="D151" s="164"/>
      <c r="E151" s="165"/>
      <c r="F151" s="166"/>
      <c r="G151" s="167">
        <f>SUMIF(AG152:AG162,"&lt;&gt;NOR",G152:G162)</f>
        <v>0</v>
      </c>
      <c r="H151" s="161"/>
      <c r="I151" s="161">
        <f>SUM(I152:I162)</f>
        <v>14864.730000000001</v>
      </c>
      <c r="J151" s="161"/>
      <c r="K151" s="161">
        <f>SUM(K152:K162)</f>
        <v>67990.94</v>
      </c>
      <c r="L151" s="161"/>
      <c r="M151" s="161">
        <f>SUM(M152:M162)</f>
        <v>0</v>
      </c>
      <c r="N151" s="160"/>
      <c r="O151" s="160">
        <f>SUM(O152:O162)</f>
        <v>0.35</v>
      </c>
      <c r="P151" s="160"/>
      <c r="Q151" s="160">
        <f>SUM(Q152:Q162)</f>
        <v>0.5</v>
      </c>
      <c r="R151" s="161"/>
      <c r="S151" s="161"/>
      <c r="T151" s="161"/>
      <c r="U151" s="161"/>
      <c r="V151" s="161">
        <f>SUM(V152:V162)</f>
        <v>119.52000000000001</v>
      </c>
      <c r="W151" s="161"/>
      <c r="X151" s="161"/>
      <c r="Y151" s="161"/>
      <c r="Z151" s="189"/>
      <c r="AG151" t="s">
        <v>120</v>
      </c>
    </row>
    <row r="152" spans="1:60" outlineLevel="1" x14ac:dyDescent="0.2">
      <c r="A152" s="169">
        <v>82</v>
      </c>
      <c r="B152" s="170" t="s">
        <v>327</v>
      </c>
      <c r="C152" s="182" t="s">
        <v>328</v>
      </c>
      <c r="D152" s="171" t="s">
        <v>132</v>
      </c>
      <c r="E152" s="172">
        <v>558.3252</v>
      </c>
      <c r="F152" s="173"/>
      <c r="G152" s="174">
        <f>ROUND(E152*F152,2)</f>
        <v>0</v>
      </c>
      <c r="H152" s="157">
        <v>0.11</v>
      </c>
      <c r="I152" s="156">
        <f>ROUND(E152*H152,2)</f>
        <v>61.42</v>
      </c>
      <c r="J152" s="157">
        <v>42.79</v>
      </c>
      <c r="K152" s="156">
        <f>ROUND(E152*J152,2)</f>
        <v>23890.74</v>
      </c>
      <c r="L152" s="156">
        <v>21</v>
      </c>
      <c r="M152" s="156">
        <f>G152*(1+L152/100)</f>
        <v>0</v>
      </c>
      <c r="N152" s="155">
        <v>0</v>
      </c>
      <c r="O152" s="155">
        <f>ROUND(E152*N152,2)</f>
        <v>0</v>
      </c>
      <c r="P152" s="155">
        <v>8.9999999999999998E-4</v>
      </c>
      <c r="Q152" s="155">
        <f>ROUND(E152*P152,2)</f>
        <v>0.5</v>
      </c>
      <c r="R152" s="156"/>
      <c r="S152" s="156" t="s">
        <v>124</v>
      </c>
      <c r="T152" s="156" t="s">
        <v>124</v>
      </c>
      <c r="U152" s="156">
        <v>7.6679999999999998E-2</v>
      </c>
      <c r="V152" s="156">
        <f>ROUND(E152*U152,2)</f>
        <v>42.81</v>
      </c>
      <c r="W152" s="156"/>
      <c r="X152" s="156" t="s">
        <v>125</v>
      </c>
      <c r="Y152" s="156" t="s">
        <v>126</v>
      </c>
      <c r="Z152" s="190"/>
      <c r="AA152" s="146"/>
      <c r="AB152" s="146"/>
      <c r="AC152" s="146"/>
      <c r="AD152" s="146"/>
      <c r="AE152" s="146"/>
      <c r="AF152" s="146"/>
      <c r="AG152" s="146" t="s">
        <v>127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183" t="s">
        <v>329</v>
      </c>
      <c r="D153" s="158"/>
      <c r="E153" s="159">
        <v>142.21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129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33.75" outlineLevel="3" x14ac:dyDescent="0.2">
      <c r="A154" s="153"/>
      <c r="B154" s="154"/>
      <c r="C154" s="183" t="s">
        <v>330</v>
      </c>
      <c r="D154" s="158"/>
      <c r="E154" s="159">
        <v>143.8528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129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22.5" outlineLevel="3" x14ac:dyDescent="0.2">
      <c r="A155" s="153"/>
      <c r="B155" s="154"/>
      <c r="C155" s="183" t="s">
        <v>140</v>
      </c>
      <c r="D155" s="158"/>
      <c r="E155" s="159">
        <v>226.05439999999999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129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3" x14ac:dyDescent="0.2">
      <c r="A156" s="153"/>
      <c r="B156" s="154"/>
      <c r="C156" s="183" t="s">
        <v>141</v>
      </c>
      <c r="D156" s="158"/>
      <c r="E156" s="159">
        <v>46.207999999999998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129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75">
        <v>83</v>
      </c>
      <c r="B157" s="176" t="s">
        <v>331</v>
      </c>
      <c r="C157" s="184" t="s">
        <v>391</v>
      </c>
      <c r="D157" s="177" t="s">
        <v>132</v>
      </c>
      <c r="E157" s="178">
        <v>558.3252</v>
      </c>
      <c r="F157" s="179"/>
      <c r="G157" s="180">
        <f>ROUND(E157*F157,2)</f>
        <v>0</v>
      </c>
      <c r="H157" s="157">
        <v>6.97</v>
      </c>
      <c r="I157" s="156">
        <f>ROUND(E157*H157,2)</f>
        <v>3891.53</v>
      </c>
      <c r="J157" s="157">
        <v>18.73</v>
      </c>
      <c r="K157" s="156">
        <f>ROUND(E157*J157,2)</f>
        <v>10457.43</v>
      </c>
      <c r="L157" s="156">
        <v>21</v>
      </c>
      <c r="M157" s="156">
        <f>G157*(1+L157/100)</f>
        <v>0</v>
      </c>
      <c r="N157" s="155">
        <v>1.7000000000000001E-4</v>
      </c>
      <c r="O157" s="155">
        <f>ROUND(E157*N157,2)</f>
        <v>0.09</v>
      </c>
      <c r="P157" s="155">
        <v>0</v>
      </c>
      <c r="Q157" s="155">
        <f>ROUND(E157*P157,2)</f>
        <v>0</v>
      </c>
      <c r="R157" s="156"/>
      <c r="S157" s="156" t="s">
        <v>124</v>
      </c>
      <c r="T157" s="156" t="s">
        <v>124</v>
      </c>
      <c r="U157" s="156">
        <v>3.2480000000000002E-2</v>
      </c>
      <c r="V157" s="156">
        <f>ROUND(E157*U157,2)</f>
        <v>18.13</v>
      </c>
      <c r="W157" s="156"/>
      <c r="X157" s="156" t="s">
        <v>125</v>
      </c>
      <c r="Y157" s="156" t="s">
        <v>126</v>
      </c>
      <c r="Z157" s="190"/>
      <c r="AA157" s="146"/>
      <c r="AB157" s="146"/>
      <c r="AC157" s="146"/>
      <c r="AD157" s="146"/>
      <c r="AE157" s="146"/>
      <c r="AF157" s="146"/>
      <c r="AG157" s="146" t="s">
        <v>127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5">
        <v>84</v>
      </c>
      <c r="B158" s="176" t="s">
        <v>332</v>
      </c>
      <c r="C158" s="184" t="s">
        <v>392</v>
      </c>
      <c r="D158" s="177" t="s">
        <v>132</v>
      </c>
      <c r="E158" s="178">
        <v>558.3252</v>
      </c>
      <c r="F158" s="179"/>
      <c r="G158" s="180">
        <f>ROUND(E158*F158,2)</f>
        <v>0</v>
      </c>
      <c r="H158" s="157">
        <v>18.72</v>
      </c>
      <c r="I158" s="156">
        <f>ROUND(E158*H158,2)</f>
        <v>10451.85</v>
      </c>
      <c r="J158" s="157">
        <v>58.58</v>
      </c>
      <c r="K158" s="156">
        <f>ROUND(E158*J158,2)</f>
        <v>32706.69</v>
      </c>
      <c r="L158" s="156">
        <v>21</v>
      </c>
      <c r="M158" s="156">
        <f>G158*(1+L158/100)</f>
        <v>0</v>
      </c>
      <c r="N158" s="155">
        <v>4.6000000000000001E-4</v>
      </c>
      <c r="O158" s="155">
        <f>ROUND(E158*N158,2)</f>
        <v>0.26</v>
      </c>
      <c r="P158" s="155">
        <v>0</v>
      </c>
      <c r="Q158" s="155">
        <f>ROUND(E158*P158,2)</f>
        <v>0</v>
      </c>
      <c r="R158" s="156"/>
      <c r="S158" s="156" t="s">
        <v>124</v>
      </c>
      <c r="T158" s="156" t="s">
        <v>124</v>
      </c>
      <c r="U158" s="156">
        <v>0.10191</v>
      </c>
      <c r="V158" s="156">
        <f>ROUND(E158*U158,2)</f>
        <v>56.9</v>
      </c>
      <c r="W158" s="156"/>
      <c r="X158" s="156" t="s">
        <v>125</v>
      </c>
      <c r="Y158" s="156" t="s">
        <v>126</v>
      </c>
      <c r="Z158" s="190"/>
      <c r="AA158" s="146"/>
      <c r="AB158" s="146"/>
      <c r="AC158" s="146"/>
      <c r="AD158" s="146"/>
      <c r="AE158" s="146"/>
      <c r="AF158" s="146"/>
      <c r="AG158" s="146" t="s">
        <v>127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1" x14ac:dyDescent="0.2">
      <c r="A159" s="169">
        <v>85</v>
      </c>
      <c r="B159" s="170" t="s">
        <v>333</v>
      </c>
      <c r="C159" s="182" t="s">
        <v>334</v>
      </c>
      <c r="D159" s="171" t="s">
        <v>132</v>
      </c>
      <c r="E159" s="172">
        <v>57.926000000000002</v>
      </c>
      <c r="F159" s="173"/>
      <c r="G159" s="174">
        <f>ROUND(E159*F159,2)</f>
        <v>0</v>
      </c>
      <c r="H159" s="157">
        <v>7.94</v>
      </c>
      <c r="I159" s="156">
        <f>ROUND(E159*H159,2)</f>
        <v>459.93</v>
      </c>
      <c r="J159" s="157">
        <v>16.16</v>
      </c>
      <c r="K159" s="156">
        <f>ROUND(E159*J159,2)</f>
        <v>936.08</v>
      </c>
      <c r="L159" s="156">
        <v>21</v>
      </c>
      <c r="M159" s="156">
        <f>G159*(1+L159/100)</f>
        <v>0</v>
      </c>
      <c r="N159" s="155">
        <v>1.0000000000000001E-5</v>
      </c>
      <c r="O159" s="155">
        <f>ROUND(E159*N159,2)</f>
        <v>0</v>
      </c>
      <c r="P159" s="155">
        <v>0</v>
      </c>
      <c r="Q159" s="155">
        <f>ROUND(E159*P159,2)</f>
        <v>0</v>
      </c>
      <c r="R159" s="156"/>
      <c r="S159" s="156" t="s">
        <v>124</v>
      </c>
      <c r="T159" s="156" t="s">
        <v>124</v>
      </c>
      <c r="U159" s="156">
        <v>2.9000000000000001E-2</v>
      </c>
      <c r="V159" s="156">
        <f>ROUND(E159*U159,2)</f>
        <v>1.68</v>
      </c>
      <c r="W159" s="156"/>
      <c r="X159" s="156" t="s">
        <v>125</v>
      </c>
      <c r="Y159" s="156" t="s">
        <v>126</v>
      </c>
      <c r="Z159" s="190"/>
      <c r="AA159" s="146"/>
      <c r="AB159" s="146"/>
      <c r="AC159" s="146"/>
      <c r="AD159" s="146"/>
      <c r="AE159" s="146"/>
      <c r="AF159" s="146"/>
      <c r="AG159" s="146" t="s">
        <v>127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183" t="s">
        <v>335</v>
      </c>
      <c r="D160" s="158"/>
      <c r="E160" s="159">
        <v>10.688000000000001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129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83" t="s">
        <v>336</v>
      </c>
      <c r="D161" s="158"/>
      <c r="E161" s="159">
        <v>44.238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129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83" t="s">
        <v>337</v>
      </c>
      <c r="D162" s="158"/>
      <c r="E162" s="159">
        <v>3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129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162" t="s">
        <v>119</v>
      </c>
      <c r="B163" s="163" t="s">
        <v>86</v>
      </c>
      <c r="C163" s="181" t="s">
        <v>87</v>
      </c>
      <c r="D163" s="164"/>
      <c r="E163" s="165"/>
      <c r="F163" s="166"/>
      <c r="G163" s="167">
        <f>SUMIF(AG164:AG165,"&lt;&gt;NOR",G164:G165)</f>
        <v>0</v>
      </c>
      <c r="H163" s="161"/>
      <c r="I163" s="161">
        <f>SUM(I164:I165)</f>
        <v>0</v>
      </c>
      <c r="J163" s="161"/>
      <c r="K163" s="161">
        <f>SUM(K164:K165)</f>
        <v>10773</v>
      </c>
      <c r="L163" s="161"/>
      <c r="M163" s="161">
        <f>SUM(M164:M165)</f>
        <v>0</v>
      </c>
      <c r="N163" s="160"/>
      <c r="O163" s="160">
        <f>SUM(O164:O165)</f>
        <v>0</v>
      </c>
      <c r="P163" s="160"/>
      <c r="Q163" s="160">
        <f>SUM(Q164:Q165)</f>
        <v>0</v>
      </c>
      <c r="R163" s="161"/>
      <c r="S163" s="161"/>
      <c r="T163" s="161"/>
      <c r="U163" s="161"/>
      <c r="V163" s="161">
        <f>SUM(V164:V165)</f>
        <v>18.829999999999998</v>
      </c>
      <c r="W163" s="161"/>
      <c r="X163" s="161"/>
      <c r="Y163" s="161"/>
      <c r="Z163" s="189"/>
      <c r="AG163" t="s">
        <v>120</v>
      </c>
    </row>
    <row r="164" spans="1:60" ht="22.5" outlineLevel="1" x14ac:dyDescent="0.2">
      <c r="A164" s="175">
        <v>86</v>
      </c>
      <c r="B164" s="176" t="s">
        <v>338</v>
      </c>
      <c r="C164" s="184" t="s">
        <v>339</v>
      </c>
      <c r="D164" s="177" t="s">
        <v>154</v>
      </c>
      <c r="E164" s="178">
        <v>18</v>
      </c>
      <c r="F164" s="179"/>
      <c r="G164" s="180">
        <f>ROUND(E164*F164,2)</f>
        <v>0</v>
      </c>
      <c r="H164" s="157">
        <v>0</v>
      </c>
      <c r="I164" s="156">
        <f>ROUND(E164*H164,2)</f>
        <v>0</v>
      </c>
      <c r="J164" s="157">
        <v>440.5</v>
      </c>
      <c r="K164" s="156">
        <f>ROUND(E164*J164,2)</f>
        <v>7929</v>
      </c>
      <c r="L164" s="156">
        <v>21</v>
      </c>
      <c r="M164" s="156">
        <f>G164*(1+L164/100)</f>
        <v>0</v>
      </c>
      <c r="N164" s="155">
        <v>0</v>
      </c>
      <c r="O164" s="155">
        <f>ROUND(E164*N164,2)</f>
        <v>0</v>
      </c>
      <c r="P164" s="155">
        <v>0</v>
      </c>
      <c r="Q164" s="155">
        <f>ROUND(E164*P164,2)</f>
        <v>0</v>
      </c>
      <c r="R164" s="156"/>
      <c r="S164" s="156" t="s">
        <v>124</v>
      </c>
      <c r="T164" s="156" t="s">
        <v>124</v>
      </c>
      <c r="U164" s="156">
        <v>0.77</v>
      </c>
      <c r="V164" s="156">
        <f>ROUND(E164*U164,2)</f>
        <v>13.86</v>
      </c>
      <c r="W164" s="156"/>
      <c r="X164" s="156" t="s">
        <v>125</v>
      </c>
      <c r="Y164" s="156" t="s">
        <v>126</v>
      </c>
      <c r="Z164" s="190"/>
      <c r="AA164" s="146"/>
      <c r="AB164" s="146"/>
      <c r="AC164" s="146"/>
      <c r="AD164" s="146"/>
      <c r="AE164" s="146"/>
      <c r="AF164" s="146"/>
      <c r="AG164" s="146" t="s">
        <v>127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75">
        <v>87</v>
      </c>
      <c r="B165" s="176" t="s">
        <v>340</v>
      </c>
      <c r="C165" s="184" t="s">
        <v>341</v>
      </c>
      <c r="D165" s="177" t="s">
        <v>154</v>
      </c>
      <c r="E165" s="178">
        <v>18</v>
      </c>
      <c r="F165" s="179"/>
      <c r="G165" s="180">
        <f>ROUND(E165*F165,2)</f>
        <v>0</v>
      </c>
      <c r="H165" s="157">
        <v>0</v>
      </c>
      <c r="I165" s="156">
        <f>ROUND(E165*H165,2)</f>
        <v>0</v>
      </c>
      <c r="J165" s="157">
        <v>158</v>
      </c>
      <c r="K165" s="156">
        <f>ROUND(E165*J165,2)</f>
        <v>2844</v>
      </c>
      <c r="L165" s="156">
        <v>21</v>
      </c>
      <c r="M165" s="156">
        <f>G165*(1+L165/100)</f>
        <v>0</v>
      </c>
      <c r="N165" s="155">
        <v>0</v>
      </c>
      <c r="O165" s="155">
        <f>ROUND(E165*N165,2)</f>
        <v>0</v>
      </c>
      <c r="P165" s="155">
        <v>0</v>
      </c>
      <c r="Q165" s="155">
        <f>ROUND(E165*P165,2)</f>
        <v>0</v>
      </c>
      <c r="R165" s="156"/>
      <c r="S165" s="156" t="s">
        <v>124</v>
      </c>
      <c r="T165" s="156" t="s">
        <v>124</v>
      </c>
      <c r="U165" s="156">
        <v>0.27600000000000002</v>
      </c>
      <c r="V165" s="156">
        <f>ROUND(E165*U165,2)</f>
        <v>4.97</v>
      </c>
      <c r="W165" s="156"/>
      <c r="X165" s="156" t="s">
        <v>125</v>
      </c>
      <c r="Y165" s="156" t="s">
        <v>126</v>
      </c>
      <c r="Z165" s="190"/>
      <c r="AA165" s="146"/>
      <c r="AB165" s="146"/>
      <c r="AC165" s="146"/>
      <c r="AD165" s="146"/>
      <c r="AE165" s="146"/>
      <c r="AF165" s="146"/>
      <c r="AG165" s="146" t="s">
        <v>127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x14ac:dyDescent="0.2">
      <c r="A166" s="162" t="s">
        <v>119</v>
      </c>
      <c r="B166" s="163" t="s">
        <v>88</v>
      </c>
      <c r="C166" s="181" t="s">
        <v>89</v>
      </c>
      <c r="D166" s="164"/>
      <c r="E166" s="165"/>
      <c r="F166" s="166"/>
      <c r="G166" s="167">
        <f>SUMIF(AG167:AG174,"&lt;&gt;NOR",G167:G174)</f>
        <v>0</v>
      </c>
      <c r="H166" s="161"/>
      <c r="I166" s="161">
        <f>SUM(I167:I174)</f>
        <v>0</v>
      </c>
      <c r="J166" s="161"/>
      <c r="K166" s="161">
        <f>SUM(K167:K174)</f>
        <v>458987.12999999989</v>
      </c>
      <c r="L166" s="161"/>
      <c r="M166" s="161">
        <f>SUM(M167:M174)</f>
        <v>0</v>
      </c>
      <c r="N166" s="160"/>
      <c r="O166" s="160">
        <f>SUM(O167:O174)</f>
        <v>0</v>
      </c>
      <c r="P166" s="160"/>
      <c r="Q166" s="160">
        <f>SUM(Q167:Q174)</f>
        <v>0</v>
      </c>
      <c r="R166" s="161"/>
      <c r="S166" s="161"/>
      <c r="T166" s="161"/>
      <c r="U166" s="161"/>
      <c r="V166" s="161">
        <f>SUM(V167:V174)</f>
        <v>241.04000000000002</v>
      </c>
      <c r="W166" s="161"/>
      <c r="X166" s="161"/>
      <c r="Y166" s="161"/>
      <c r="Z166" s="189"/>
      <c r="AG166" t="s">
        <v>120</v>
      </c>
    </row>
    <row r="167" spans="1:60" outlineLevel="1" x14ac:dyDescent="0.2">
      <c r="A167" s="175">
        <v>88</v>
      </c>
      <c r="B167" s="176" t="s">
        <v>342</v>
      </c>
      <c r="C167" s="184" t="s">
        <v>343</v>
      </c>
      <c r="D167" s="177" t="s">
        <v>164</v>
      </c>
      <c r="E167" s="178">
        <v>4.0568299999999997</v>
      </c>
      <c r="F167" s="179"/>
      <c r="G167" s="180">
        <f t="shared" ref="G167:G174" si="14">ROUND(E167*F167,2)</f>
        <v>0</v>
      </c>
      <c r="H167" s="157">
        <v>0</v>
      </c>
      <c r="I167" s="156">
        <f t="shared" ref="I167:I174" si="15">ROUND(E167*H167,2)</f>
        <v>0</v>
      </c>
      <c r="J167" s="157">
        <v>-3200.05</v>
      </c>
      <c r="K167" s="156">
        <f t="shared" ref="K167:K174" si="16">ROUND(E167*J167,2)</f>
        <v>-12982.06</v>
      </c>
      <c r="L167" s="156">
        <v>21</v>
      </c>
      <c r="M167" s="156">
        <f t="shared" ref="M167:M174" si="17">G167*(1+L167/100)</f>
        <v>0</v>
      </c>
      <c r="N167" s="155">
        <v>0</v>
      </c>
      <c r="O167" s="155">
        <f t="shared" ref="O167:O174" si="18">ROUND(E167*N167,2)</f>
        <v>0</v>
      </c>
      <c r="P167" s="155">
        <v>0</v>
      </c>
      <c r="Q167" s="155">
        <f t="shared" ref="Q167:Q174" si="19">ROUND(E167*P167,2)</f>
        <v>0</v>
      </c>
      <c r="R167" s="156"/>
      <c r="S167" s="156" t="s">
        <v>124</v>
      </c>
      <c r="T167" s="156" t="s">
        <v>124</v>
      </c>
      <c r="U167" s="156">
        <v>0</v>
      </c>
      <c r="V167" s="156">
        <f t="shared" ref="V167:V174" si="20">ROUND(E167*U167,2)</f>
        <v>0</v>
      </c>
      <c r="W167" s="156"/>
      <c r="X167" s="156" t="s">
        <v>125</v>
      </c>
      <c r="Y167" s="156" t="s">
        <v>126</v>
      </c>
      <c r="Z167" s="190"/>
      <c r="AA167" s="146"/>
      <c r="AB167" s="146"/>
      <c r="AC167" s="146"/>
      <c r="AD167" s="146"/>
      <c r="AE167" s="146"/>
      <c r="AF167" s="146"/>
      <c r="AG167" s="146" t="s">
        <v>127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2.5" outlineLevel="1" x14ac:dyDescent="0.2">
      <c r="A168" s="175">
        <v>89</v>
      </c>
      <c r="B168" s="176" t="s">
        <v>344</v>
      </c>
      <c r="C168" s="184" t="s">
        <v>345</v>
      </c>
      <c r="D168" s="177" t="s">
        <v>164</v>
      </c>
      <c r="E168" s="178">
        <v>118.25788</v>
      </c>
      <c r="F168" s="179"/>
      <c r="G168" s="180">
        <f t="shared" si="14"/>
        <v>0</v>
      </c>
      <c r="H168" s="157">
        <v>0</v>
      </c>
      <c r="I168" s="156">
        <f t="shared" si="15"/>
        <v>0</v>
      </c>
      <c r="J168" s="157">
        <v>2725</v>
      </c>
      <c r="K168" s="156">
        <f t="shared" si="16"/>
        <v>322252.71999999997</v>
      </c>
      <c r="L168" s="156">
        <v>21</v>
      </c>
      <c r="M168" s="156">
        <f t="shared" si="17"/>
        <v>0</v>
      </c>
      <c r="N168" s="155">
        <v>0</v>
      </c>
      <c r="O168" s="155">
        <f t="shared" si="18"/>
        <v>0</v>
      </c>
      <c r="P168" s="155">
        <v>0</v>
      </c>
      <c r="Q168" s="155">
        <f t="shared" si="19"/>
        <v>0</v>
      </c>
      <c r="R168" s="156"/>
      <c r="S168" s="156" t="s">
        <v>124</v>
      </c>
      <c r="T168" s="156" t="s">
        <v>124</v>
      </c>
      <c r="U168" s="156">
        <v>0</v>
      </c>
      <c r="V168" s="156">
        <f t="shared" si="20"/>
        <v>0</v>
      </c>
      <c r="W168" s="156"/>
      <c r="X168" s="156" t="s">
        <v>125</v>
      </c>
      <c r="Y168" s="156" t="s">
        <v>126</v>
      </c>
      <c r="Z168" s="190"/>
      <c r="AA168" s="146"/>
      <c r="AB168" s="146"/>
      <c r="AC168" s="146"/>
      <c r="AD168" s="146"/>
      <c r="AE168" s="146"/>
      <c r="AF168" s="146"/>
      <c r="AG168" s="146" t="s">
        <v>127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5" outlineLevel="1" x14ac:dyDescent="0.2">
      <c r="A169" s="175">
        <v>90</v>
      </c>
      <c r="B169" s="176" t="s">
        <v>346</v>
      </c>
      <c r="C169" s="184" t="s">
        <v>347</v>
      </c>
      <c r="D169" s="177" t="s">
        <v>164</v>
      </c>
      <c r="E169" s="178">
        <v>0.42369000000000001</v>
      </c>
      <c r="F169" s="179"/>
      <c r="G169" s="180">
        <f t="shared" si="14"/>
        <v>0</v>
      </c>
      <c r="H169" s="157">
        <v>0</v>
      </c>
      <c r="I169" s="156">
        <f t="shared" si="15"/>
        <v>0</v>
      </c>
      <c r="J169" s="157">
        <v>5735</v>
      </c>
      <c r="K169" s="156">
        <f t="shared" si="16"/>
        <v>2429.86</v>
      </c>
      <c r="L169" s="156">
        <v>21</v>
      </c>
      <c r="M169" s="156">
        <f t="shared" si="17"/>
        <v>0</v>
      </c>
      <c r="N169" s="155">
        <v>0</v>
      </c>
      <c r="O169" s="155">
        <f t="shared" si="18"/>
        <v>0</v>
      </c>
      <c r="P169" s="155">
        <v>0</v>
      </c>
      <c r="Q169" s="155">
        <f t="shared" si="19"/>
        <v>0</v>
      </c>
      <c r="R169" s="156"/>
      <c r="S169" s="156" t="s">
        <v>124</v>
      </c>
      <c r="T169" s="156" t="s">
        <v>124</v>
      </c>
      <c r="U169" s="156">
        <v>0</v>
      </c>
      <c r="V169" s="156">
        <f t="shared" si="20"/>
        <v>0</v>
      </c>
      <c r="W169" s="156"/>
      <c r="X169" s="156" t="s">
        <v>125</v>
      </c>
      <c r="Y169" s="156" t="s">
        <v>126</v>
      </c>
      <c r="Z169" s="190"/>
      <c r="AA169" s="146"/>
      <c r="AB169" s="146"/>
      <c r="AC169" s="146"/>
      <c r="AD169" s="146"/>
      <c r="AE169" s="146"/>
      <c r="AF169" s="146"/>
      <c r="AG169" s="146" t="s">
        <v>127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 x14ac:dyDescent="0.2">
      <c r="A170" s="175">
        <v>91</v>
      </c>
      <c r="B170" s="176" t="s">
        <v>348</v>
      </c>
      <c r="C170" s="184" t="s">
        <v>349</v>
      </c>
      <c r="D170" s="177" t="s">
        <v>164</v>
      </c>
      <c r="E170" s="178">
        <v>0.11522</v>
      </c>
      <c r="F170" s="179"/>
      <c r="G170" s="180">
        <f t="shared" si="14"/>
        <v>0</v>
      </c>
      <c r="H170" s="157">
        <v>0</v>
      </c>
      <c r="I170" s="156">
        <f t="shared" si="15"/>
        <v>0</v>
      </c>
      <c r="J170" s="157">
        <v>5735</v>
      </c>
      <c r="K170" s="156">
        <f t="shared" si="16"/>
        <v>660.79</v>
      </c>
      <c r="L170" s="156">
        <v>21</v>
      </c>
      <c r="M170" s="156">
        <f t="shared" si="17"/>
        <v>0</v>
      </c>
      <c r="N170" s="155">
        <v>0</v>
      </c>
      <c r="O170" s="155">
        <f t="shared" si="18"/>
        <v>0</v>
      </c>
      <c r="P170" s="155">
        <v>0</v>
      </c>
      <c r="Q170" s="155">
        <f t="shared" si="19"/>
        <v>0</v>
      </c>
      <c r="R170" s="156"/>
      <c r="S170" s="156" t="s">
        <v>124</v>
      </c>
      <c r="T170" s="156" t="s">
        <v>124</v>
      </c>
      <c r="U170" s="156">
        <v>0</v>
      </c>
      <c r="V170" s="156">
        <f t="shared" si="20"/>
        <v>0</v>
      </c>
      <c r="W170" s="156"/>
      <c r="X170" s="156" t="s">
        <v>125</v>
      </c>
      <c r="Y170" s="156" t="s">
        <v>126</v>
      </c>
      <c r="Z170" s="190"/>
      <c r="AA170" s="146"/>
      <c r="AB170" s="146"/>
      <c r="AC170" s="146"/>
      <c r="AD170" s="146"/>
      <c r="AE170" s="146"/>
      <c r="AF170" s="146"/>
      <c r="AG170" s="146" t="s">
        <v>127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75">
        <v>92</v>
      </c>
      <c r="B171" s="176" t="s">
        <v>350</v>
      </c>
      <c r="C171" s="184" t="s">
        <v>351</v>
      </c>
      <c r="D171" s="177" t="s">
        <v>164</v>
      </c>
      <c r="E171" s="178">
        <v>122.85363</v>
      </c>
      <c r="F171" s="179"/>
      <c r="G171" s="180">
        <f t="shared" si="14"/>
        <v>0</v>
      </c>
      <c r="H171" s="157">
        <v>0</v>
      </c>
      <c r="I171" s="156">
        <f t="shared" si="15"/>
        <v>0</v>
      </c>
      <c r="J171" s="157">
        <v>275.5</v>
      </c>
      <c r="K171" s="156">
        <f t="shared" si="16"/>
        <v>33846.18</v>
      </c>
      <c r="L171" s="156">
        <v>21</v>
      </c>
      <c r="M171" s="156">
        <f t="shared" si="17"/>
        <v>0</v>
      </c>
      <c r="N171" s="155">
        <v>0</v>
      </c>
      <c r="O171" s="155">
        <f t="shared" si="18"/>
        <v>0</v>
      </c>
      <c r="P171" s="155">
        <v>0</v>
      </c>
      <c r="Q171" s="155">
        <f t="shared" si="19"/>
        <v>0</v>
      </c>
      <c r="R171" s="156"/>
      <c r="S171" s="156" t="s">
        <v>124</v>
      </c>
      <c r="T171" s="156" t="s">
        <v>124</v>
      </c>
      <c r="U171" s="156">
        <v>0.49</v>
      </c>
      <c r="V171" s="156">
        <f t="shared" si="20"/>
        <v>60.2</v>
      </c>
      <c r="W171" s="156"/>
      <c r="X171" s="156" t="s">
        <v>352</v>
      </c>
      <c r="Y171" s="156" t="s">
        <v>126</v>
      </c>
      <c r="Z171" s="190"/>
      <c r="AA171" s="146"/>
      <c r="AB171" s="146"/>
      <c r="AC171" s="146"/>
      <c r="AD171" s="146"/>
      <c r="AE171" s="146"/>
      <c r="AF171" s="146"/>
      <c r="AG171" s="146" t="s">
        <v>353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75">
        <v>93</v>
      </c>
      <c r="B172" s="176" t="s">
        <v>354</v>
      </c>
      <c r="C172" s="184" t="s">
        <v>355</v>
      </c>
      <c r="D172" s="177" t="s">
        <v>164</v>
      </c>
      <c r="E172" s="178">
        <v>1228.5362700000001</v>
      </c>
      <c r="F172" s="179"/>
      <c r="G172" s="180">
        <f t="shared" si="14"/>
        <v>0</v>
      </c>
      <c r="H172" s="157">
        <v>0</v>
      </c>
      <c r="I172" s="156">
        <f t="shared" si="15"/>
        <v>0</v>
      </c>
      <c r="J172" s="157">
        <v>25</v>
      </c>
      <c r="K172" s="156">
        <f t="shared" si="16"/>
        <v>30713.41</v>
      </c>
      <c r="L172" s="156">
        <v>21</v>
      </c>
      <c r="M172" s="156">
        <f t="shared" si="17"/>
        <v>0</v>
      </c>
      <c r="N172" s="155">
        <v>0</v>
      </c>
      <c r="O172" s="155">
        <f t="shared" si="18"/>
        <v>0</v>
      </c>
      <c r="P172" s="155">
        <v>0</v>
      </c>
      <c r="Q172" s="155">
        <f t="shared" si="19"/>
        <v>0</v>
      </c>
      <c r="R172" s="156"/>
      <c r="S172" s="156" t="s">
        <v>124</v>
      </c>
      <c r="T172" s="156" t="s">
        <v>124</v>
      </c>
      <c r="U172" s="156">
        <v>0</v>
      </c>
      <c r="V172" s="156">
        <f t="shared" si="20"/>
        <v>0</v>
      </c>
      <c r="W172" s="156"/>
      <c r="X172" s="156" t="s">
        <v>352</v>
      </c>
      <c r="Y172" s="156" t="s">
        <v>126</v>
      </c>
      <c r="Z172" s="190"/>
      <c r="AA172" s="146"/>
      <c r="AB172" s="146"/>
      <c r="AC172" s="146"/>
      <c r="AD172" s="146"/>
      <c r="AE172" s="146"/>
      <c r="AF172" s="146"/>
      <c r="AG172" s="146" t="s">
        <v>353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5">
        <v>94</v>
      </c>
      <c r="B173" s="176" t="s">
        <v>356</v>
      </c>
      <c r="C173" s="184" t="s">
        <v>357</v>
      </c>
      <c r="D173" s="177" t="s">
        <v>164</v>
      </c>
      <c r="E173" s="178">
        <v>122.85363</v>
      </c>
      <c r="F173" s="179"/>
      <c r="G173" s="180">
        <f t="shared" si="14"/>
        <v>0</v>
      </c>
      <c r="H173" s="157">
        <v>0</v>
      </c>
      <c r="I173" s="156">
        <f t="shared" si="15"/>
        <v>0</v>
      </c>
      <c r="J173" s="157">
        <v>341</v>
      </c>
      <c r="K173" s="156">
        <f t="shared" si="16"/>
        <v>41893.089999999997</v>
      </c>
      <c r="L173" s="156">
        <v>21</v>
      </c>
      <c r="M173" s="156">
        <f t="shared" si="17"/>
        <v>0</v>
      </c>
      <c r="N173" s="155">
        <v>0</v>
      </c>
      <c r="O173" s="155">
        <f t="shared" si="18"/>
        <v>0</v>
      </c>
      <c r="P173" s="155">
        <v>0</v>
      </c>
      <c r="Q173" s="155">
        <f t="shared" si="19"/>
        <v>0</v>
      </c>
      <c r="R173" s="156"/>
      <c r="S173" s="156" t="s">
        <v>124</v>
      </c>
      <c r="T173" s="156" t="s">
        <v>124</v>
      </c>
      <c r="U173" s="156">
        <v>0.752</v>
      </c>
      <c r="V173" s="156">
        <f t="shared" si="20"/>
        <v>92.39</v>
      </c>
      <c r="W173" s="156"/>
      <c r="X173" s="156" t="s">
        <v>352</v>
      </c>
      <c r="Y173" s="156" t="s">
        <v>126</v>
      </c>
      <c r="Z173" s="190"/>
      <c r="AA173" s="146"/>
      <c r="AB173" s="146"/>
      <c r="AC173" s="146"/>
      <c r="AD173" s="146"/>
      <c r="AE173" s="146"/>
      <c r="AF173" s="146"/>
      <c r="AG173" s="146" t="s">
        <v>353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75">
        <v>95</v>
      </c>
      <c r="B174" s="176" t="s">
        <v>358</v>
      </c>
      <c r="C174" s="184" t="s">
        <v>359</v>
      </c>
      <c r="D174" s="177" t="s">
        <v>164</v>
      </c>
      <c r="E174" s="178">
        <v>245.70724999999999</v>
      </c>
      <c r="F174" s="179"/>
      <c r="G174" s="180">
        <f t="shared" si="14"/>
        <v>0</v>
      </c>
      <c r="H174" s="157">
        <v>0</v>
      </c>
      <c r="I174" s="156">
        <f t="shared" si="15"/>
        <v>0</v>
      </c>
      <c r="J174" s="157">
        <v>163.5</v>
      </c>
      <c r="K174" s="156">
        <f t="shared" si="16"/>
        <v>40173.14</v>
      </c>
      <c r="L174" s="156">
        <v>21</v>
      </c>
      <c r="M174" s="156">
        <f t="shared" si="17"/>
        <v>0</v>
      </c>
      <c r="N174" s="155">
        <v>0</v>
      </c>
      <c r="O174" s="155">
        <f t="shared" si="18"/>
        <v>0</v>
      </c>
      <c r="P174" s="155">
        <v>0</v>
      </c>
      <c r="Q174" s="155">
        <f t="shared" si="19"/>
        <v>0</v>
      </c>
      <c r="R174" s="156"/>
      <c r="S174" s="156" t="s">
        <v>124</v>
      </c>
      <c r="T174" s="156" t="s">
        <v>124</v>
      </c>
      <c r="U174" s="156">
        <v>0.36</v>
      </c>
      <c r="V174" s="156">
        <f t="shared" si="20"/>
        <v>88.45</v>
      </c>
      <c r="W174" s="156"/>
      <c r="X174" s="156" t="s">
        <v>352</v>
      </c>
      <c r="Y174" s="156" t="s">
        <v>126</v>
      </c>
      <c r="Z174" s="190"/>
      <c r="AA174" s="146"/>
      <c r="AB174" s="146"/>
      <c r="AC174" s="146"/>
      <c r="AD174" s="146"/>
      <c r="AE174" s="146"/>
      <c r="AF174" s="146"/>
      <c r="AG174" s="146" t="s">
        <v>353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162" t="s">
        <v>119</v>
      </c>
      <c r="B175" s="163" t="s">
        <v>91</v>
      </c>
      <c r="C175" s="181" t="s">
        <v>29</v>
      </c>
      <c r="D175" s="164"/>
      <c r="E175" s="165"/>
      <c r="F175" s="166"/>
      <c r="G175" s="167">
        <f>SUMIF(AG176:AG177,"&lt;&gt;NOR",G176:G177)</f>
        <v>0</v>
      </c>
      <c r="H175" s="161"/>
      <c r="I175" s="161">
        <f>SUM(I176:I177)</f>
        <v>0</v>
      </c>
      <c r="J175" s="161"/>
      <c r="K175" s="161">
        <f>SUM(K176:K177)</f>
        <v>71676.41</v>
      </c>
      <c r="L175" s="161"/>
      <c r="M175" s="161">
        <f>SUM(M176:M177)</f>
        <v>0</v>
      </c>
      <c r="N175" s="160"/>
      <c r="O175" s="160">
        <f>SUM(O176:O177)</f>
        <v>0</v>
      </c>
      <c r="P175" s="160"/>
      <c r="Q175" s="160">
        <f>SUM(Q176:Q177)</f>
        <v>0</v>
      </c>
      <c r="R175" s="161"/>
      <c r="S175" s="161"/>
      <c r="T175" s="161"/>
      <c r="U175" s="161"/>
      <c r="V175" s="161">
        <f>SUM(V176:V177)</f>
        <v>0</v>
      </c>
      <c r="W175" s="161"/>
      <c r="X175" s="161"/>
      <c r="Y175" s="161"/>
      <c r="Z175" s="189"/>
      <c r="AG175" t="s">
        <v>120</v>
      </c>
    </row>
    <row r="176" spans="1:60" outlineLevel="1" x14ac:dyDescent="0.2">
      <c r="A176" s="175">
        <v>96</v>
      </c>
      <c r="B176" s="176" t="s">
        <v>360</v>
      </c>
      <c r="C176" s="184" t="s">
        <v>361</v>
      </c>
      <c r="D176" s="177" t="s">
        <v>362</v>
      </c>
      <c r="E176" s="178">
        <v>1</v>
      </c>
      <c r="F176" s="179"/>
      <c r="G176" s="180">
        <f>ROUND(E176*F176,2)</f>
        <v>0</v>
      </c>
      <c r="H176" s="157">
        <v>0</v>
      </c>
      <c r="I176" s="156">
        <f>ROUND(E176*H176,2)</f>
        <v>0</v>
      </c>
      <c r="J176" s="157">
        <v>50595.11</v>
      </c>
      <c r="K176" s="156">
        <f>ROUND(E176*J176,2)</f>
        <v>50595.11</v>
      </c>
      <c r="L176" s="156">
        <v>21</v>
      </c>
      <c r="M176" s="156">
        <f>G176*(1+L176/100)</f>
        <v>0</v>
      </c>
      <c r="N176" s="155">
        <v>0</v>
      </c>
      <c r="O176" s="155">
        <f>ROUND(E176*N176,2)</f>
        <v>0</v>
      </c>
      <c r="P176" s="155">
        <v>0</v>
      </c>
      <c r="Q176" s="155">
        <f>ROUND(E176*P176,2)</f>
        <v>0</v>
      </c>
      <c r="R176" s="156"/>
      <c r="S176" s="156" t="s">
        <v>124</v>
      </c>
      <c r="T176" s="156" t="s">
        <v>206</v>
      </c>
      <c r="U176" s="156">
        <v>0</v>
      </c>
      <c r="V176" s="156">
        <f>ROUND(E176*U176,2)</f>
        <v>0</v>
      </c>
      <c r="W176" s="156"/>
      <c r="X176" s="156" t="s">
        <v>363</v>
      </c>
      <c r="Y176" s="156" t="s">
        <v>126</v>
      </c>
      <c r="Z176" s="190"/>
      <c r="AA176" s="146"/>
      <c r="AB176" s="146"/>
      <c r="AC176" s="146"/>
      <c r="AD176" s="146"/>
      <c r="AE176" s="146"/>
      <c r="AF176" s="146"/>
      <c r="AG176" s="146" t="s">
        <v>364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69">
        <v>97</v>
      </c>
      <c r="B177" s="170" t="s">
        <v>365</v>
      </c>
      <c r="C177" s="182" t="s">
        <v>366</v>
      </c>
      <c r="D177" s="171" t="s">
        <v>362</v>
      </c>
      <c r="E177" s="172">
        <v>1</v>
      </c>
      <c r="F177" s="173"/>
      <c r="G177" s="174">
        <f>ROUND(E177*F177,2)</f>
        <v>0</v>
      </c>
      <c r="H177" s="157">
        <v>0</v>
      </c>
      <c r="I177" s="156">
        <f>ROUND(E177*H177,2)</f>
        <v>0</v>
      </c>
      <c r="J177" s="157">
        <v>21081.3</v>
      </c>
      <c r="K177" s="156">
        <f>ROUND(E177*J177,2)</f>
        <v>21081.3</v>
      </c>
      <c r="L177" s="156">
        <v>21</v>
      </c>
      <c r="M177" s="156">
        <f>G177*(1+L177/100)</f>
        <v>0</v>
      </c>
      <c r="N177" s="155">
        <v>0</v>
      </c>
      <c r="O177" s="155">
        <f>ROUND(E177*N177,2)</f>
        <v>0</v>
      </c>
      <c r="P177" s="155">
        <v>0</v>
      </c>
      <c r="Q177" s="155">
        <f>ROUND(E177*P177,2)</f>
        <v>0</v>
      </c>
      <c r="R177" s="156"/>
      <c r="S177" s="156" t="s">
        <v>124</v>
      </c>
      <c r="T177" s="156" t="s">
        <v>206</v>
      </c>
      <c r="U177" s="156">
        <v>0</v>
      </c>
      <c r="V177" s="156">
        <f>ROUND(E177*U177,2)</f>
        <v>0</v>
      </c>
      <c r="W177" s="156"/>
      <c r="X177" s="156" t="s">
        <v>363</v>
      </c>
      <c r="Y177" s="156" t="s">
        <v>126</v>
      </c>
      <c r="Z177" s="190"/>
      <c r="AA177" s="146"/>
      <c r="AB177" s="146"/>
      <c r="AC177" s="146"/>
      <c r="AD177" s="146"/>
      <c r="AE177" s="146"/>
      <c r="AF177" s="146"/>
      <c r="AG177" s="146" t="s">
        <v>367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x14ac:dyDescent="0.2">
      <c r="A178" s="3"/>
      <c r="B178" s="4"/>
      <c r="C178" s="185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v>15</v>
      </c>
      <c r="AF178">
        <v>21</v>
      </c>
      <c r="AG178" t="s">
        <v>105</v>
      </c>
    </row>
    <row r="179" spans="1:60" x14ac:dyDescent="0.2">
      <c r="A179" s="149"/>
      <c r="B179" s="150" t="s">
        <v>31</v>
      </c>
      <c r="C179" s="186"/>
      <c r="D179" s="151"/>
      <c r="E179" s="152"/>
      <c r="F179" s="152"/>
      <c r="G179" s="168">
        <f>G8+G13+G33+G47+G53+G70+G75+G77+G82+G90+G104+G111+G115+G124+G148+G151+G163+G166+G175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189"/>
      <c r="AE179">
        <f>SUMIF(L7:L177,AE178,G7:G177)</f>
        <v>0</v>
      </c>
      <c r="AF179">
        <f>SUMIF(L7:L177,AF178,G7:G177)</f>
        <v>0</v>
      </c>
      <c r="AG179" t="s">
        <v>368</v>
      </c>
    </row>
    <row r="180" spans="1:60" x14ac:dyDescent="0.2">
      <c r="A180" s="3"/>
      <c r="B180" s="4"/>
      <c r="C180" s="185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60" x14ac:dyDescent="0.2">
      <c r="A181" s="3"/>
      <c r="B181" s="4"/>
      <c r="C181" s="185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60" x14ac:dyDescent="0.2">
      <c r="A182" s="266" t="s">
        <v>369</v>
      </c>
      <c r="B182" s="266"/>
      <c r="C182" s="267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60" x14ac:dyDescent="0.2">
      <c r="A183" s="247"/>
      <c r="B183" s="248"/>
      <c r="C183" s="249"/>
      <c r="D183" s="248"/>
      <c r="E183" s="248"/>
      <c r="F183" s="248"/>
      <c r="G183" s="25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AG183" t="s">
        <v>370</v>
      </c>
    </row>
    <row r="184" spans="1:60" x14ac:dyDescent="0.2">
      <c r="A184" s="251"/>
      <c r="B184" s="252"/>
      <c r="C184" s="253"/>
      <c r="D184" s="252"/>
      <c r="E184" s="252"/>
      <c r="F184" s="252"/>
      <c r="G184" s="25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60" x14ac:dyDescent="0.2">
      <c r="A185" s="251"/>
      <c r="B185" s="252"/>
      <c r="C185" s="253"/>
      <c r="D185" s="252"/>
      <c r="E185" s="252"/>
      <c r="F185" s="252"/>
      <c r="G185" s="25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60" x14ac:dyDescent="0.2">
      <c r="A186" s="251"/>
      <c r="B186" s="252"/>
      <c r="C186" s="253"/>
      <c r="D186" s="252"/>
      <c r="E186" s="252"/>
      <c r="F186" s="252"/>
      <c r="G186" s="25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 x14ac:dyDescent="0.2">
      <c r="A187" s="255"/>
      <c r="B187" s="256"/>
      <c r="C187" s="257"/>
      <c r="D187" s="256"/>
      <c r="E187" s="256"/>
      <c r="F187" s="256"/>
      <c r="G187" s="25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60" x14ac:dyDescent="0.2">
      <c r="A188" s="3"/>
      <c r="B188" s="4"/>
      <c r="C188" s="185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C189" s="187"/>
      <c r="D189" s="10"/>
      <c r="AG189" t="s">
        <v>371</v>
      </c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1LoPaFc3TjmS3iiJ0HBynQLL26E6RCK4t5yN2Uu87Htlt/EvSphqbYbXGgrWv1qjMy/N4hNSmVjYL2adMQz+w==" saltValue="xkCkxHJJ9A8/aPZtJ44mdQ==" spinCount="100000" sheet="1" objects="1" scenarios="1"/>
  <mergeCells count="6">
    <mergeCell ref="A183:G187"/>
    <mergeCell ref="A1:G1"/>
    <mergeCell ref="C2:G2"/>
    <mergeCell ref="C3:G3"/>
    <mergeCell ref="C4:G4"/>
    <mergeCell ref="A182:C182"/>
  </mergeCells>
  <pageMargins left="0.59055118110236204" right="0.196850393700787" top="0.78740157499999996" bottom="0.78740157499999996" header="0.3" footer="0.3"/>
  <pageSetup paperSize="9" scale="93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458E-B97D-40A6-B7B7-5330E06EAFD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F59" sqref="F59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6" max="26" width="11.42578125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93</v>
      </c>
    </row>
    <row r="2" spans="1:60" ht="25.15" customHeight="1" x14ac:dyDescent="0.2">
      <c r="A2" s="50" t="s">
        <v>8</v>
      </c>
      <c r="B2" s="49" t="s">
        <v>41</v>
      </c>
      <c r="C2" s="260" t="s">
        <v>42</v>
      </c>
      <c r="D2" s="261"/>
      <c r="E2" s="261"/>
      <c r="F2" s="261"/>
      <c r="G2" s="262"/>
      <c r="AG2" t="s">
        <v>94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0" t="s">
        <v>94</v>
      </c>
      <c r="AG3" t="s">
        <v>95</v>
      </c>
    </row>
    <row r="4" spans="1:60" ht="25.15" customHeight="1" x14ac:dyDescent="0.2">
      <c r="A4" s="139" t="s">
        <v>10</v>
      </c>
      <c r="B4" s="140" t="s">
        <v>48</v>
      </c>
      <c r="C4" s="263" t="s">
        <v>49</v>
      </c>
      <c r="D4" s="264"/>
      <c r="E4" s="264"/>
      <c r="F4" s="264"/>
      <c r="G4" s="265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  <c r="Y6" s="145" t="s">
        <v>118</v>
      </c>
      <c r="Z6" s="145" t="s">
        <v>394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2" t="s">
        <v>119</v>
      </c>
      <c r="B8" s="163" t="s">
        <v>56</v>
      </c>
      <c r="C8" s="181" t="s">
        <v>57</v>
      </c>
      <c r="D8" s="164"/>
      <c r="E8" s="165"/>
      <c r="F8" s="166"/>
      <c r="G8" s="167">
        <f>SUMIF(AG9:AG20,"&lt;&gt;NOR",G9:G20)</f>
        <v>0</v>
      </c>
      <c r="H8" s="161"/>
      <c r="I8" s="161">
        <f>SUM(I9:I20)</f>
        <v>35999.069999999992</v>
      </c>
      <c r="J8" s="161"/>
      <c r="K8" s="161">
        <f>SUM(K9:K20)</f>
        <v>113966.22</v>
      </c>
      <c r="L8" s="161"/>
      <c r="M8" s="161">
        <f>SUM(M9:M20)</f>
        <v>0</v>
      </c>
      <c r="N8" s="160"/>
      <c r="O8" s="160">
        <f>SUM(O9:O20)</f>
        <v>2.67</v>
      </c>
      <c r="P8" s="160"/>
      <c r="Q8" s="160">
        <f>SUM(Q9:Q20)</f>
        <v>0</v>
      </c>
      <c r="R8" s="161"/>
      <c r="S8" s="161"/>
      <c r="T8" s="161"/>
      <c r="U8" s="161"/>
      <c r="V8" s="161">
        <f>SUM(V9:V20)</f>
        <v>199.66</v>
      </c>
      <c r="W8" s="161"/>
      <c r="X8" s="161"/>
      <c r="Y8" s="161"/>
      <c r="Z8" s="189"/>
      <c r="AG8" t="s">
        <v>120</v>
      </c>
    </row>
    <row r="9" spans="1:60" outlineLevel="1" x14ac:dyDescent="0.2">
      <c r="A9" s="169">
        <v>1</v>
      </c>
      <c r="B9" s="170" t="s">
        <v>134</v>
      </c>
      <c r="C9" s="182" t="s">
        <v>135</v>
      </c>
      <c r="D9" s="171" t="s">
        <v>132</v>
      </c>
      <c r="E9" s="172">
        <v>84.6</v>
      </c>
      <c r="F9" s="173"/>
      <c r="G9" s="174">
        <f>ROUND(E9*F9,2)</f>
        <v>0</v>
      </c>
      <c r="H9" s="157">
        <v>34.39</v>
      </c>
      <c r="I9" s="156">
        <f>ROUND(E9*H9,2)</f>
        <v>2909.39</v>
      </c>
      <c r="J9" s="157">
        <v>48.21</v>
      </c>
      <c r="K9" s="156">
        <f>ROUND(E9*J9,2)</f>
        <v>4078.57</v>
      </c>
      <c r="L9" s="156">
        <v>21</v>
      </c>
      <c r="M9" s="156">
        <f>G9*(1+L9/100)</f>
        <v>0</v>
      </c>
      <c r="N9" s="155">
        <v>3.3E-4</v>
      </c>
      <c r="O9" s="155">
        <f>ROUND(E9*N9,2)</f>
        <v>0.03</v>
      </c>
      <c r="P9" s="155">
        <v>0</v>
      </c>
      <c r="Q9" s="155">
        <f>ROUND(E9*P9,2)</f>
        <v>0</v>
      </c>
      <c r="R9" s="156"/>
      <c r="S9" s="156" t="s">
        <v>124</v>
      </c>
      <c r="T9" s="156" t="s">
        <v>124</v>
      </c>
      <c r="U9" s="156">
        <v>8.8999999999999996E-2</v>
      </c>
      <c r="V9" s="156">
        <f>ROUND(E9*U9,2)</f>
        <v>7.53</v>
      </c>
      <c r="W9" s="156"/>
      <c r="X9" s="156" t="s">
        <v>125</v>
      </c>
      <c r="Y9" s="156" t="s">
        <v>126</v>
      </c>
      <c r="Z9" s="190"/>
      <c r="AA9" s="146"/>
      <c r="AB9" s="146"/>
      <c r="AC9" s="146"/>
      <c r="AD9" s="146"/>
      <c r="AE9" s="146"/>
      <c r="AF9" s="146"/>
      <c r="AG9" s="146" t="s">
        <v>127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3" t="s">
        <v>372</v>
      </c>
      <c r="D10" s="158"/>
      <c r="E10" s="159">
        <v>84.6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129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9">
        <v>2</v>
      </c>
      <c r="B11" s="170" t="s">
        <v>137</v>
      </c>
      <c r="C11" s="182" t="s">
        <v>138</v>
      </c>
      <c r="D11" s="171" t="s">
        <v>132</v>
      </c>
      <c r="E11" s="172">
        <v>158.38399999999999</v>
      </c>
      <c r="F11" s="173"/>
      <c r="G11" s="174">
        <f>ROUND(E11*F11,2)</f>
        <v>0</v>
      </c>
      <c r="H11" s="157">
        <v>32.770000000000003</v>
      </c>
      <c r="I11" s="156">
        <f>ROUND(E11*H11,2)</f>
        <v>5190.24</v>
      </c>
      <c r="J11" s="157">
        <v>37.83</v>
      </c>
      <c r="K11" s="156">
        <f>ROUND(E11*J11,2)</f>
        <v>5991.67</v>
      </c>
      <c r="L11" s="156">
        <v>21</v>
      </c>
      <c r="M11" s="156">
        <f>G11*(1+L11/100)</f>
        <v>0</v>
      </c>
      <c r="N11" s="155">
        <v>3.2000000000000003E-4</v>
      </c>
      <c r="O11" s="155">
        <f>ROUND(E11*N11,2)</f>
        <v>0.05</v>
      </c>
      <c r="P11" s="155">
        <v>0</v>
      </c>
      <c r="Q11" s="155">
        <f>ROUND(E11*P11,2)</f>
        <v>0</v>
      </c>
      <c r="R11" s="156"/>
      <c r="S11" s="156" t="s">
        <v>124</v>
      </c>
      <c r="T11" s="156" t="s">
        <v>124</v>
      </c>
      <c r="U11" s="156">
        <v>7.0000000000000007E-2</v>
      </c>
      <c r="V11" s="156">
        <f>ROUND(E11*U11,2)</f>
        <v>11.09</v>
      </c>
      <c r="W11" s="156"/>
      <c r="X11" s="156" t="s">
        <v>125</v>
      </c>
      <c r="Y11" s="156" t="s">
        <v>126</v>
      </c>
      <c r="Z11" s="190"/>
      <c r="AA11" s="146"/>
      <c r="AB11" s="146"/>
      <c r="AC11" s="146"/>
      <c r="AD11" s="146"/>
      <c r="AE11" s="146"/>
      <c r="AF11" s="146"/>
      <c r="AG11" s="146" t="s">
        <v>127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3" t="s">
        <v>373</v>
      </c>
      <c r="D12" s="158"/>
      <c r="E12" s="159">
        <v>158.38399999999999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9">
        <v>3</v>
      </c>
      <c r="B13" s="170" t="s">
        <v>142</v>
      </c>
      <c r="C13" s="182" t="s">
        <v>143</v>
      </c>
      <c r="D13" s="171" t="s">
        <v>132</v>
      </c>
      <c r="E13" s="172">
        <v>84.6</v>
      </c>
      <c r="F13" s="173"/>
      <c r="G13" s="174">
        <f>ROUND(E13*F13,2)</f>
        <v>0</v>
      </c>
      <c r="H13" s="157">
        <v>47.3</v>
      </c>
      <c r="I13" s="156">
        <f>ROUND(E13*H13,2)</f>
        <v>4001.58</v>
      </c>
      <c r="J13" s="157">
        <v>216.7</v>
      </c>
      <c r="K13" s="156">
        <f>ROUND(E13*J13,2)</f>
        <v>18332.82</v>
      </c>
      <c r="L13" s="156">
        <v>21</v>
      </c>
      <c r="M13" s="156">
        <f>G13*(1+L13/100)</f>
        <v>0</v>
      </c>
      <c r="N13" s="155">
        <v>7.6800000000000002E-3</v>
      </c>
      <c r="O13" s="155">
        <f>ROUND(E13*N13,2)</f>
        <v>0.65</v>
      </c>
      <c r="P13" s="155">
        <v>0</v>
      </c>
      <c r="Q13" s="155">
        <f>ROUND(E13*P13,2)</f>
        <v>0</v>
      </c>
      <c r="R13" s="156"/>
      <c r="S13" s="156" t="s">
        <v>124</v>
      </c>
      <c r="T13" s="156" t="s">
        <v>124</v>
      </c>
      <c r="U13" s="156">
        <v>0.38100000000000001</v>
      </c>
      <c r="V13" s="156">
        <f>ROUND(E13*U13,2)</f>
        <v>32.229999999999997</v>
      </c>
      <c r="W13" s="156"/>
      <c r="X13" s="156" t="s">
        <v>125</v>
      </c>
      <c r="Y13" s="156" t="s">
        <v>126</v>
      </c>
      <c r="Z13" s="190"/>
      <c r="AA13" s="146"/>
      <c r="AB13" s="146"/>
      <c r="AC13" s="146"/>
      <c r="AD13" s="146"/>
      <c r="AE13" s="146"/>
      <c r="AF13" s="146"/>
      <c r="AG13" s="146" t="s">
        <v>127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3" t="s">
        <v>372</v>
      </c>
      <c r="D14" s="158"/>
      <c r="E14" s="159">
        <v>84.6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129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135" outlineLevel="1" x14ac:dyDescent="0.2">
      <c r="A15" s="169">
        <v>4</v>
      </c>
      <c r="B15" s="170" t="s">
        <v>144</v>
      </c>
      <c r="C15" s="182" t="s">
        <v>145</v>
      </c>
      <c r="D15" s="171" t="s">
        <v>132</v>
      </c>
      <c r="E15" s="172">
        <v>84.6</v>
      </c>
      <c r="F15" s="173"/>
      <c r="G15" s="174">
        <f>ROUND(E15*F15,2)</f>
        <v>0</v>
      </c>
      <c r="H15" s="157">
        <v>101.35</v>
      </c>
      <c r="I15" s="156">
        <f>ROUND(E15*H15,2)</f>
        <v>8574.2099999999991</v>
      </c>
      <c r="J15" s="157">
        <v>282.64999999999998</v>
      </c>
      <c r="K15" s="156">
        <f>ROUND(E15*J15,2)</f>
        <v>23912.19</v>
      </c>
      <c r="L15" s="156">
        <v>21</v>
      </c>
      <c r="M15" s="156">
        <f>G15*(1+L15/100)</f>
        <v>0</v>
      </c>
      <c r="N15" s="155">
        <v>4.1099999999999999E-3</v>
      </c>
      <c r="O15" s="155">
        <f>ROUND(E15*N15,2)</f>
        <v>0.35</v>
      </c>
      <c r="P15" s="155">
        <v>0</v>
      </c>
      <c r="Q15" s="155">
        <f>ROUND(E15*P15,2)</f>
        <v>0</v>
      </c>
      <c r="R15" s="156"/>
      <c r="S15" s="156" t="s">
        <v>124</v>
      </c>
      <c r="T15" s="156" t="s">
        <v>124</v>
      </c>
      <c r="U15" s="156">
        <v>0.48399999999999999</v>
      </c>
      <c r="V15" s="156">
        <f>ROUND(E15*U15,2)</f>
        <v>40.950000000000003</v>
      </c>
      <c r="W15" s="156"/>
      <c r="X15" s="156" t="s">
        <v>125</v>
      </c>
      <c r="Y15" s="156" t="s">
        <v>126</v>
      </c>
      <c r="Z15" s="191" t="s">
        <v>400</v>
      </c>
      <c r="AA15" s="146"/>
      <c r="AB15" s="146"/>
      <c r="AC15" s="146"/>
      <c r="AD15" s="146"/>
      <c r="AE15" s="146"/>
      <c r="AF15" s="146"/>
      <c r="AG15" s="146" t="s">
        <v>127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3" t="s">
        <v>372</v>
      </c>
      <c r="D16" s="158"/>
      <c r="E16" s="159">
        <v>84.6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129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9">
        <v>5</v>
      </c>
      <c r="B17" s="170" t="s">
        <v>148</v>
      </c>
      <c r="C17" s="182" t="s">
        <v>149</v>
      </c>
      <c r="D17" s="171" t="s">
        <v>132</v>
      </c>
      <c r="E17" s="172">
        <v>158.38399999999999</v>
      </c>
      <c r="F17" s="173"/>
      <c r="G17" s="174">
        <f>ROUND(E17*F17,2)</f>
        <v>0</v>
      </c>
      <c r="H17" s="157">
        <v>8.44</v>
      </c>
      <c r="I17" s="156">
        <f>ROUND(E17*H17,2)</f>
        <v>1336.76</v>
      </c>
      <c r="J17" s="157">
        <v>176.06</v>
      </c>
      <c r="K17" s="156">
        <f>ROUND(E17*J17,2)</f>
        <v>27885.09</v>
      </c>
      <c r="L17" s="156">
        <v>21</v>
      </c>
      <c r="M17" s="156">
        <f>G17*(1+L17/100)</f>
        <v>0</v>
      </c>
      <c r="N17" s="155">
        <v>6.3499999999999997E-3</v>
      </c>
      <c r="O17" s="155">
        <f>ROUND(E17*N17,2)</f>
        <v>1.01</v>
      </c>
      <c r="P17" s="155">
        <v>0</v>
      </c>
      <c r="Q17" s="155">
        <f>ROUND(E17*P17,2)</f>
        <v>0</v>
      </c>
      <c r="R17" s="156"/>
      <c r="S17" s="156" t="s">
        <v>124</v>
      </c>
      <c r="T17" s="156" t="s">
        <v>124</v>
      </c>
      <c r="U17" s="156">
        <v>0.31900000000000001</v>
      </c>
      <c r="V17" s="156">
        <f>ROUND(E17*U17,2)</f>
        <v>50.52</v>
      </c>
      <c r="W17" s="156"/>
      <c r="X17" s="156" t="s">
        <v>125</v>
      </c>
      <c r="Y17" s="156" t="s">
        <v>126</v>
      </c>
      <c r="Z17" s="190"/>
      <c r="AA17" s="146"/>
      <c r="AB17" s="146"/>
      <c r="AC17" s="146"/>
      <c r="AD17" s="146"/>
      <c r="AE17" s="146"/>
      <c r="AF17" s="146"/>
      <c r="AG17" s="146" t="s">
        <v>127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3" t="s">
        <v>373</v>
      </c>
      <c r="D18" s="158"/>
      <c r="E18" s="159">
        <v>158.38399999999999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129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123.75" outlineLevel="1" x14ac:dyDescent="0.2">
      <c r="A19" s="169">
        <v>6</v>
      </c>
      <c r="B19" s="170" t="s">
        <v>150</v>
      </c>
      <c r="C19" s="182" t="s">
        <v>151</v>
      </c>
      <c r="D19" s="171" t="s">
        <v>132</v>
      </c>
      <c r="E19" s="172">
        <v>158.38399999999999</v>
      </c>
      <c r="F19" s="173"/>
      <c r="G19" s="174">
        <f>ROUND(E19*F19,2)</f>
        <v>0</v>
      </c>
      <c r="H19" s="157">
        <v>88.31</v>
      </c>
      <c r="I19" s="156">
        <f>ROUND(E19*H19,2)</f>
        <v>13986.89</v>
      </c>
      <c r="J19" s="157">
        <v>213.19</v>
      </c>
      <c r="K19" s="156">
        <f>ROUND(E19*J19,2)</f>
        <v>33765.879999999997</v>
      </c>
      <c r="L19" s="156">
        <v>21</v>
      </c>
      <c r="M19" s="156">
        <f>G19*(1+L19/100)</f>
        <v>0</v>
      </c>
      <c r="N19" s="155">
        <v>3.6700000000000001E-3</v>
      </c>
      <c r="O19" s="155">
        <f>ROUND(E19*N19,2)</f>
        <v>0.57999999999999996</v>
      </c>
      <c r="P19" s="155">
        <v>0</v>
      </c>
      <c r="Q19" s="155">
        <f>ROUND(E19*P19,2)</f>
        <v>0</v>
      </c>
      <c r="R19" s="156"/>
      <c r="S19" s="156" t="s">
        <v>124</v>
      </c>
      <c r="T19" s="156" t="s">
        <v>124</v>
      </c>
      <c r="U19" s="156">
        <v>0.36199999999999999</v>
      </c>
      <c r="V19" s="156">
        <f>ROUND(E19*U19,2)</f>
        <v>57.34</v>
      </c>
      <c r="W19" s="156"/>
      <c r="X19" s="156" t="s">
        <v>125</v>
      </c>
      <c r="Y19" s="156" t="s">
        <v>126</v>
      </c>
      <c r="Z19" s="191" t="s">
        <v>395</v>
      </c>
      <c r="AA19" s="146"/>
      <c r="AB19" s="146"/>
      <c r="AC19" s="146"/>
      <c r="AD19" s="146"/>
      <c r="AE19" s="146"/>
      <c r="AF19" s="146"/>
      <c r="AG19" s="146" t="s">
        <v>127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3" t="s">
        <v>373</v>
      </c>
      <c r="D20" s="158"/>
      <c r="E20" s="159">
        <v>158.38399999999999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129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62" t="s">
        <v>119</v>
      </c>
      <c r="B21" s="163" t="s">
        <v>60</v>
      </c>
      <c r="C21" s="181" t="s">
        <v>61</v>
      </c>
      <c r="D21" s="164"/>
      <c r="E21" s="165"/>
      <c r="F21" s="166"/>
      <c r="G21" s="167">
        <f>SUMIF(AG22:AG25,"&lt;&gt;NOR",G22:G25)</f>
        <v>0</v>
      </c>
      <c r="H21" s="161"/>
      <c r="I21" s="161">
        <f>SUM(I22:I25)</f>
        <v>0</v>
      </c>
      <c r="J21" s="161"/>
      <c r="K21" s="161">
        <f>SUM(K22:K25)</f>
        <v>14094</v>
      </c>
      <c r="L21" s="161"/>
      <c r="M21" s="161">
        <f>SUM(M22:M25)</f>
        <v>0</v>
      </c>
      <c r="N21" s="160"/>
      <c r="O21" s="160">
        <f>SUM(O22:O25)</f>
        <v>0</v>
      </c>
      <c r="P21" s="160"/>
      <c r="Q21" s="160">
        <f>SUM(Q22:Q25)</f>
        <v>0</v>
      </c>
      <c r="R21" s="161"/>
      <c r="S21" s="161"/>
      <c r="T21" s="161"/>
      <c r="U21" s="161"/>
      <c r="V21" s="161">
        <f>SUM(V22:V25)</f>
        <v>2.75</v>
      </c>
      <c r="W21" s="161"/>
      <c r="X21" s="161"/>
      <c r="Y21" s="161"/>
      <c r="Z21" s="189"/>
      <c r="AG21" t="s">
        <v>120</v>
      </c>
    </row>
    <row r="22" spans="1:60" outlineLevel="1" x14ac:dyDescent="0.2">
      <c r="A22" s="175">
        <v>7</v>
      </c>
      <c r="B22" s="176" t="s">
        <v>178</v>
      </c>
      <c r="C22" s="184" t="s">
        <v>385</v>
      </c>
      <c r="D22" s="177" t="s">
        <v>179</v>
      </c>
      <c r="E22" s="178">
        <v>1</v>
      </c>
      <c r="F22" s="179"/>
      <c r="G22" s="180">
        <f>ROUND(E22*F22,2)</f>
        <v>0</v>
      </c>
      <c r="H22" s="157">
        <v>0</v>
      </c>
      <c r="I22" s="156">
        <f>ROUND(E22*H22,2)</f>
        <v>0</v>
      </c>
      <c r="J22" s="157">
        <v>761</v>
      </c>
      <c r="K22" s="156">
        <f>ROUND(E22*J22,2)</f>
        <v>761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124</v>
      </c>
      <c r="T22" s="156" t="s">
        <v>124</v>
      </c>
      <c r="U22" s="156">
        <v>1.6</v>
      </c>
      <c r="V22" s="156">
        <f>ROUND(E22*U22,2)</f>
        <v>1.6</v>
      </c>
      <c r="W22" s="156"/>
      <c r="X22" s="156" t="s">
        <v>125</v>
      </c>
      <c r="Y22" s="156" t="s">
        <v>126</v>
      </c>
      <c r="Z22" s="190"/>
      <c r="AA22" s="146"/>
      <c r="AB22" s="146"/>
      <c r="AC22" s="146"/>
      <c r="AD22" s="146"/>
      <c r="AE22" s="146"/>
      <c r="AF22" s="146"/>
      <c r="AG22" s="146" t="s">
        <v>127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5">
        <v>8</v>
      </c>
      <c r="B23" s="176" t="s">
        <v>180</v>
      </c>
      <c r="C23" s="184" t="s">
        <v>386</v>
      </c>
      <c r="D23" s="177" t="s">
        <v>181</v>
      </c>
      <c r="E23" s="178">
        <v>30</v>
      </c>
      <c r="F23" s="179"/>
      <c r="G23" s="180">
        <f>ROUND(E23*F23,2)</f>
        <v>0</v>
      </c>
      <c r="H23" s="157">
        <v>0</v>
      </c>
      <c r="I23" s="156">
        <f>ROUND(E23*H23,2)</f>
        <v>0</v>
      </c>
      <c r="J23" s="157">
        <v>370</v>
      </c>
      <c r="K23" s="156">
        <f>ROUND(E23*J23,2)</f>
        <v>11100</v>
      </c>
      <c r="L23" s="156">
        <v>21</v>
      </c>
      <c r="M23" s="156">
        <f>G23*(1+L23/100)</f>
        <v>0</v>
      </c>
      <c r="N23" s="155">
        <v>0</v>
      </c>
      <c r="O23" s="155">
        <f>ROUND(E23*N23,2)</f>
        <v>0</v>
      </c>
      <c r="P23" s="155">
        <v>0</v>
      </c>
      <c r="Q23" s="155">
        <f>ROUND(E23*P23,2)</f>
        <v>0</v>
      </c>
      <c r="R23" s="156"/>
      <c r="S23" s="156" t="s">
        <v>124</v>
      </c>
      <c r="T23" s="156" t="s">
        <v>124</v>
      </c>
      <c r="U23" s="156">
        <v>0</v>
      </c>
      <c r="V23" s="156">
        <f>ROUND(E23*U23,2)</f>
        <v>0</v>
      </c>
      <c r="W23" s="156"/>
      <c r="X23" s="156" t="s">
        <v>125</v>
      </c>
      <c r="Y23" s="156" t="s">
        <v>126</v>
      </c>
      <c r="Z23" s="190"/>
      <c r="AA23" s="146"/>
      <c r="AB23" s="146"/>
      <c r="AC23" s="146"/>
      <c r="AD23" s="146"/>
      <c r="AE23" s="146"/>
      <c r="AF23" s="146"/>
      <c r="AG23" s="146" t="s">
        <v>127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5">
        <v>9</v>
      </c>
      <c r="B24" s="176" t="s">
        <v>183</v>
      </c>
      <c r="C24" s="184" t="s">
        <v>184</v>
      </c>
      <c r="D24" s="177" t="s">
        <v>185</v>
      </c>
      <c r="E24" s="178">
        <v>1</v>
      </c>
      <c r="F24" s="179"/>
      <c r="G24" s="180">
        <f>ROUND(E24*F24,2)</f>
        <v>0</v>
      </c>
      <c r="H24" s="157">
        <v>0</v>
      </c>
      <c r="I24" s="156">
        <f>ROUND(E24*H24,2)</f>
        <v>0</v>
      </c>
      <c r="J24" s="157">
        <v>1686</v>
      </c>
      <c r="K24" s="156">
        <f>ROUND(E24*J24,2)</f>
        <v>1686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124</v>
      </c>
      <c r="T24" s="156" t="s">
        <v>124</v>
      </c>
      <c r="U24" s="156">
        <v>0</v>
      </c>
      <c r="V24" s="156">
        <f>ROUND(E24*U24,2)</f>
        <v>0</v>
      </c>
      <c r="W24" s="156"/>
      <c r="X24" s="156" t="s">
        <v>125</v>
      </c>
      <c r="Y24" s="156" t="s">
        <v>126</v>
      </c>
      <c r="Z24" s="190"/>
      <c r="AA24" s="146"/>
      <c r="AB24" s="146"/>
      <c r="AC24" s="146"/>
      <c r="AD24" s="146"/>
      <c r="AE24" s="146"/>
      <c r="AF24" s="146"/>
      <c r="AG24" s="146" t="s">
        <v>127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5">
        <v>10</v>
      </c>
      <c r="B25" s="176" t="s">
        <v>186</v>
      </c>
      <c r="C25" s="184" t="s">
        <v>387</v>
      </c>
      <c r="D25" s="177" t="s">
        <v>187</v>
      </c>
      <c r="E25" s="178">
        <v>1</v>
      </c>
      <c r="F25" s="179"/>
      <c r="G25" s="180">
        <f>ROUND(E25*F25,2)</f>
        <v>0</v>
      </c>
      <c r="H25" s="157">
        <v>0</v>
      </c>
      <c r="I25" s="156">
        <f>ROUND(E25*H25,2)</f>
        <v>0</v>
      </c>
      <c r="J25" s="157">
        <v>547</v>
      </c>
      <c r="K25" s="156">
        <f>ROUND(E25*J25,2)</f>
        <v>547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124</v>
      </c>
      <c r="T25" s="156" t="s">
        <v>124</v>
      </c>
      <c r="U25" s="156">
        <v>1.1499999999999999</v>
      </c>
      <c r="V25" s="156">
        <f>ROUND(E25*U25,2)</f>
        <v>1.1499999999999999</v>
      </c>
      <c r="W25" s="156"/>
      <c r="X25" s="156" t="s">
        <v>125</v>
      </c>
      <c r="Y25" s="156" t="s">
        <v>126</v>
      </c>
      <c r="Z25" s="190"/>
      <c r="AA25" s="146"/>
      <c r="AB25" s="146"/>
      <c r="AC25" s="146"/>
      <c r="AD25" s="146"/>
      <c r="AE25" s="146"/>
      <c r="AF25" s="146"/>
      <c r="AG25" s="146" t="s">
        <v>127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2" t="s">
        <v>119</v>
      </c>
      <c r="B26" s="163" t="s">
        <v>62</v>
      </c>
      <c r="C26" s="181" t="s">
        <v>63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30540.6</v>
      </c>
      <c r="L26" s="161"/>
      <c r="M26" s="161">
        <f>SUM(M27:M28)</f>
        <v>0</v>
      </c>
      <c r="N26" s="160"/>
      <c r="O26" s="160">
        <f>SUM(O27:O28)</f>
        <v>0</v>
      </c>
      <c r="P26" s="160"/>
      <c r="Q26" s="160">
        <f>SUM(Q27:Q28)</f>
        <v>1.07</v>
      </c>
      <c r="R26" s="161"/>
      <c r="S26" s="161"/>
      <c r="T26" s="161"/>
      <c r="U26" s="161"/>
      <c r="V26" s="161">
        <f>SUM(V27:V28)</f>
        <v>27.92</v>
      </c>
      <c r="W26" s="161"/>
      <c r="X26" s="161"/>
      <c r="Y26" s="161"/>
      <c r="Z26" s="189"/>
      <c r="AG26" t="s">
        <v>120</v>
      </c>
    </row>
    <row r="27" spans="1:60" outlineLevel="1" x14ac:dyDescent="0.2">
      <c r="A27" s="169">
        <v>11</v>
      </c>
      <c r="B27" s="170" t="s">
        <v>194</v>
      </c>
      <c r="C27" s="182" t="s">
        <v>195</v>
      </c>
      <c r="D27" s="171" t="s">
        <v>132</v>
      </c>
      <c r="E27" s="172">
        <v>84.6</v>
      </c>
      <c r="F27" s="173"/>
      <c r="G27" s="174">
        <f>ROUND(E27*F27,2)</f>
        <v>0</v>
      </c>
      <c r="H27" s="157">
        <v>0</v>
      </c>
      <c r="I27" s="156">
        <f>ROUND(E27*H27,2)</f>
        <v>0</v>
      </c>
      <c r="J27" s="157">
        <v>361</v>
      </c>
      <c r="K27" s="156">
        <f>ROUND(E27*J27,2)</f>
        <v>30540.6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1.26E-2</v>
      </c>
      <c r="Q27" s="155">
        <f>ROUND(E27*P27,2)</f>
        <v>1.07</v>
      </c>
      <c r="R27" s="156"/>
      <c r="S27" s="156" t="s">
        <v>124</v>
      </c>
      <c r="T27" s="156" t="s">
        <v>124</v>
      </c>
      <c r="U27" s="156">
        <v>0.33</v>
      </c>
      <c r="V27" s="156">
        <f>ROUND(E27*U27,2)</f>
        <v>27.92</v>
      </c>
      <c r="W27" s="156"/>
      <c r="X27" s="156" t="s">
        <v>125</v>
      </c>
      <c r="Y27" s="156" t="s">
        <v>126</v>
      </c>
      <c r="Z27" s="190"/>
      <c r="AA27" s="146"/>
      <c r="AB27" s="146"/>
      <c r="AC27" s="146"/>
      <c r="AD27" s="146"/>
      <c r="AE27" s="146"/>
      <c r="AF27" s="146"/>
      <c r="AG27" s="146" t="s">
        <v>127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3" t="s">
        <v>372</v>
      </c>
      <c r="D28" s="158"/>
      <c r="E28" s="159">
        <v>84.6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129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62" t="s">
        <v>119</v>
      </c>
      <c r="B29" s="163" t="s">
        <v>64</v>
      </c>
      <c r="C29" s="181" t="s">
        <v>65</v>
      </c>
      <c r="D29" s="164"/>
      <c r="E29" s="165"/>
      <c r="F29" s="166"/>
      <c r="G29" s="167">
        <f>SUMIF(AG30:AG33,"&lt;&gt;NOR",G30:G33)</f>
        <v>0</v>
      </c>
      <c r="H29" s="161"/>
      <c r="I29" s="161">
        <f>SUM(I30:I33)</f>
        <v>3592.31</v>
      </c>
      <c r="J29" s="161"/>
      <c r="K29" s="161">
        <f>SUM(K30:K33)</f>
        <v>6625.1900000000005</v>
      </c>
      <c r="L29" s="161"/>
      <c r="M29" s="161">
        <f>SUM(M30:M33)</f>
        <v>0</v>
      </c>
      <c r="N29" s="160"/>
      <c r="O29" s="160">
        <f>SUM(O30:O33)</f>
        <v>2.5399999999999996</v>
      </c>
      <c r="P29" s="160"/>
      <c r="Q29" s="160">
        <f>SUM(Q30:Q33)</f>
        <v>2.2200000000000002</v>
      </c>
      <c r="R29" s="161"/>
      <c r="S29" s="161"/>
      <c r="T29" s="161"/>
      <c r="U29" s="161"/>
      <c r="V29" s="161">
        <f>SUM(V30:V33)</f>
        <v>14.84</v>
      </c>
      <c r="W29" s="161"/>
      <c r="X29" s="161"/>
      <c r="Y29" s="161"/>
      <c r="Z29" s="189"/>
      <c r="AG29" t="s">
        <v>120</v>
      </c>
    </row>
    <row r="30" spans="1:60" ht="22.5" outlineLevel="1" x14ac:dyDescent="0.2">
      <c r="A30" s="175">
        <v>12</v>
      </c>
      <c r="B30" s="176" t="s">
        <v>211</v>
      </c>
      <c r="C30" s="184" t="s">
        <v>212</v>
      </c>
      <c r="D30" s="177" t="s">
        <v>154</v>
      </c>
      <c r="E30" s="178">
        <v>3</v>
      </c>
      <c r="F30" s="179"/>
      <c r="G30" s="180">
        <f>ROUND(E30*F30,2)</f>
        <v>0</v>
      </c>
      <c r="H30" s="157">
        <v>4.18</v>
      </c>
      <c r="I30" s="156">
        <f>ROUND(E30*H30,2)</f>
        <v>12.54</v>
      </c>
      <c r="J30" s="157">
        <v>227.32</v>
      </c>
      <c r="K30" s="156">
        <f>ROUND(E30*J30,2)</f>
        <v>681.96</v>
      </c>
      <c r="L30" s="156">
        <v>21</v>
      </c>
      <c r="M30" s="156">
        <f>G30*(1+L30/100)</f>
        <v>0</v>
      </c>
      <c r="N30" s="155">
        <v>2.3800000000000002E-3</v>
      </c>
      <c r="O30" s="155">
        <f>ROUND(E30*N30,2)</f>
        <v>0.01</v>
      </c>
      <c r="P30" s="155">
        <v>0</v>
      </c>
      <c r="Q30" s="155">
        <f>ROUND(E30*P30,2)</f>
        <v>0</v>
      </c>
      <c r="R30" s="156"/>
      <c r="S30" s="156" t="s">
        <v>124</v>
      </c>
      <c r="T30" s="156" t="s">
        <v>124</v>
      </c>
      <c r="U30" s="156">
        <v>0.29299999999999998</v>
      </c>
      <c r="V30" s="156">
        <f>ROUND(E30*U30,2)</f>
        <v>0.88</v>
      </c>
      <c r="W30" s="156"/>
      <c r="X30" s="156" t="s">
        <v>125</v>
      </c>
      <c r="Y30" s="156" t="s">
        <v>126</v>
      </c>
      <c r="Z30" s="190"/>
      <c r="AA30" s="146"/>
      <c r="AB30" s="146"/>
      <c r="AC30" s="146"/>
      <c r="AD30" s="146"/>
      <c r="AE30" s="146"/>
      <c r="AF30" s="146"/>
      <c r="AG30" s="146" t="s">
        <v>127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5">
        <v>13</v>
      </c>
      <c r="B31" s="176" t="s">
        <v>159</v>
      </c>
      <c r="C31" s="184" t="s">
        <v>160</v>
      </c>
      <c r="D31" s="177" t="s">
        <v>157</v>
      </c>
      <c r="E31" s="178">
        <v>1</v>
      </c>
      <c r="F31" s="179"/>
      <c r="G31" s="180">
        <f>ROUND(E31*F31,2)</f>
        <v>0</v>
      </c>
      <c r="H31" s="157">
        <v>3579.77</v>
      </c>
      <c r="I31" s="156">
        <f>ROUND(E31*H31,2)</f>
        <v>3579.77</v>
      </c>
      <c r="J31" s="157">
        <v>1095.23</v>
      </c>
      <c r="K31" s="156">
        <f>ROUND(E31*J31,2)</f>
        <v>1095.23</v>
      </c>
      <c r="L31" s="156">
        <v>21</v>
      </c>
      <c r="M31" s="156">
        <f>G31*(1+L31/100)</f>
        <v>0</v>
      </c>
      <c r="N31" s="155">
        <v>2.5249999999999999</v>
      </c>
      <c r="O31" s="155">
        <f>ROUND(E31*N31,2)</f>
        <v>2.5299999999999998</v>
      </c>
      <c r="P31" s="155">
        <v>0</v>
      </c>
      <c r="Q31" s="155">
        <f>ROUND(E31*P31,2)</f>
        <v>0</v>
      </c>
      <c r="R31" s="156"/>
      <c r="S31" s="156" t="s">
        <v>124</v>
      </c>
      <c r="T31" s="156" t="s">
        <v>124</v>
      </c>
      <c r="U31" s="156">
        <v>2.3170000000000002</v>
      </c>
      <c r="V31" s="156">
        <f>ROUND(E31*U31,2)</f>
        <v>2.3199999999999998</v>
      </c>
      <c r="W31" s="156"/>
      <c r="X31" s="156" t="s">
        <v>125</v>
      </c>
      <c r="Y31" s="156" t="s">
        <v>126</v>
      </c>
      <c r="Z31" s="190"/>
      <c r="AA31" s="146"/>
      <c r="AB31" s="146"/>
      <c r="AC31" s="146"/>
      <c r="AD31" s="146"/>
      <c r="AE31" s="146"/>
      <c r="AF31" s="146"/>
      <c r="AG31" s="146" t="s">
        <v>127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5">
        <v>14</v>
      </c>
      <c r="B32" s="176" t="s">
        <v>213</v>
      </c>
      <c r="C32" s="184" t="s">
        <v>214</v>
      </c>
      <c r="D32" s="177" t="s">
        <v>154</v>
      </c>
      <c r="E32" s="178">
        <v>3</v>
      </c>
      <c r="F32" s="179"/>
      <c r="G32" s="180">
        <f>ROUND(E32*F32,2)</f>
        <v>0</v>
      </c>
      <c r="H32" s="157">
        <v>0</v>
      </c>
      <c r="I32" s="156">
        <f>ROUND(E32*H32,2)</f>
        <v>0</v>
      </c>
      <c r="J32" s="157">
        <v>166</v>
      </c>
      <c r="K32" s="156">
        <f>ROUND(E32*J32,2)</f>
        <v>498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5.0000000000000001E-3</v>
      </c>
      <c r="Q32" s="155">
        <f>ROUND(E32*P32,2)</f>
        <v>0.02</v>
      </c>
      <c r="R32" s="156"/>
      <c r="S32" s="156" t="s">
        <v>124</v>
      </c>
      <c r="T32" s="156" t="s">
        <v>124</v>
      </c>
      <c r="U32" s="156">
        <v>0.39</v>
      </c>
      <c r="V32" s="156">
        <f>ROUND(E32*U32,2)</f>
        <v>1.17</v>
      </c>
      <c r="W32" s="156"/>
      <c r="X32" s="156" t="s">
        <v>125</v>
      </c>
      <c r="Y32" s="156" t="s">
        <v>126</v>
      </c>
      <c r="Z32" s="190"/>
      <c r="AA32" s="146"/>
      <c r="AB32" s="146"/>
      <c r="AC32" s="146"/>
      <c r="AD32" s="146"/>
      <c r="AE32" s="146"/>
      <c r="AF32" s="146"/>
      <c r="AG32" s="146" t="s">
        <v>127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5">
        <v>15</v>
      </c>
      <c r="B33" s="176" t="s">
        <v>215</v>
      </c>
      <c r="C33" s="184" t="s">
        <v>216</v>
      </c>
      <c r="D33" s="177" t="s">
        <v>157</v>
      </c>
      <c r="E33" s="178">
        <v>1</v>
      </c>
      <c r="F33" s="179"/>
      <c r="G33" s="180">
        <f>ROUND(E33*F33,2)</f>
        <v>0</v>
      </c>
      <c r="H33" s="157">
        <v>0</v>
      </c>
      <c r="I33" s="156">
        <f>ROUND(E33*H33,2)</f>
        <v>0</v>
      </c>
      <c r="J33" s="157">
        <v>4350</v>
      </c>
      <c r="K33" s="156">
        <f>ROUND(E33*J33,2)</f>
        <v>4350</v>
      </c>
      <c r="L33" s="156">
        <v>21</v>
      </c>
      <c r="M33" s="156">
        <f>G33*(1+L33/100)</f>
        <v>0</v>
      </c>
      <c r="N33" s="155">
        <v>0</v>
      </c>
      <c r="O33" s="155">
        <f>ROUND(E33*N33,2)</f>
        <v>0</v>
      </c>
      <c r="P33" s="155">
        <v>2.2000000000000002</v>
      </c>
      <c r="Q33" s="155">
        <f>ROUND(E33*P33,2)</f>
        <v>2.2000000000000002</v>
      </c>
      <c r="R33" s="156"/>
      <c r="S33" s="156" t="s">
        <v>124</v>
      </c>
      <c r="T33" s="156" t="s">
        <v>124</v>
      </c>
      <c r="U33" s="156">
        <v>10.47</v>
      </c>
      <c r="V33" s="156">
        <f>ROUND(E33*U33,2)</f>
        <v>10.47</v>
      </c>
      <c r="W33" s="156"/>
      <c r="X33" s="156" t="s">
        <v>125</v>
      </c>
      <c r="Y33" s="156" t="s">
        <v>126</v>
      </c>
      <c r="Z33" s="190"/>
      <c r="AA33" s="146"/>
      <c r="AB33" s="146"/>
      <c r="AC33" s="146"/>
      <c r="AD33" s="146"/>
      <c r="AE33" s="146"/>
      <c r="AF33" s="146"/>
      <c r="AG33" s="146" t="s">
        <v>127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x14ac:dyDescent="0.2">
      <c r="A34" s="162" t="s">
        <v>119</v>
      </c>
      <c r="B34" s="163" t="s">
        <v>66</v>
      </c>
      <c r="C34" s="181" t="s">
        <v>67</v>
      </c>
      <c r="D34" s="164"/>
      <c r="E34" s="165"/>
      <c r="F34" s="166"/>
      <c r="G34" s="167">
        <f>SUMIF(AG35:AG35,"&lt;&gt;NOR",G35:G35)</f>
        <v>0</v>
      </c>
      <c r="H34" s="161"/>
      <c r="I34" s="161">
        <f>SUM(I35:I35)</f>
        <v>0</v>
      </c>
      <c r="J34" s="161"/>
      <c r="K34" s="161">
        <f>SUM(K35:K35)</f>
        <v>5262.72</v>
      </c>
      <c r="L34" s="161"/>
      <c r="M34" s="161">
        <f>SUM(M35:M35)</f>
        <v>0</v>
      </c>
      <c r="N34" s="160"/>
      <c r="O34" s="160">
        <f>SUM(O35:O35)</f>
        <v>0</v>
      </c>
      <c r="P34" s="160"/>
      <c r="Q34" s="160">
        <f>SUM(Q35:Q35)</f>
        <v>0</v>
      </c>
      <c r="R34" s="161"/>
      <c r="S34" s="161"/>
      <c r="T34" s="161"/>
      <c r="U34" s="161"/>
      <c r="V34" s="161">
        <f>SUM(V35:V35)</f>
        <v>10.91</v>
      </c>
      <c r="W34" s="161"/>
      <c r="X34" s="161"/>
      <c r="Y34" s="161"/>
      <c r="Z34" s="189"/>
      <c r="AG34" t="s">
        <v>120</v>
      </c>
    </row>
    <row r="35" spans="1:60" ht="22.5" outlineLevel="1" x14ac:dyDescent="0.2">
      <c r="A35" s="175">
        <v>16</v>
      </c>
      <c r="B35" s="176" t="s">
        <v>217</v>
      </c>
      <c r="C35" s="184" t="s">
        <v>218</v>
      </c>
      <c r="D35" s="177" t="s">
        <v>164</v>
      </c>
      <c r="E35" s="178">
        <v>5.1951799999999997</v>
      </c>
      <c r="F35" s="179"/>
      <c r="G35" s="180">
        <f>ROUND(E35*F35,2)</f>
        <v>0</v>
      </c>
      <c r="H35" s="157">
        <v>0</v>
      </c>
      <c r="I35" s="156">
        <f>ROUND(E35*H35,2)</f>
        <v>0</v>
      </c>
      <c r="J35" s="157">
        <v>1013</v>
      </c>
      <c r="K35" s="156">
        <f>ROUND(E35*J35,2)</f>
        <v>5262.72</v>
      </c>
      <c r="L35" s="156">
        <v>21</v>
      </c>
      <c r="M35" s="156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124</v>
      </c>
      <c r="T35" s="156" t="s">
        <v>124</v>
      </c>
      <c r="U35" s="156">
        <v>2.1</v>
      </c>
      <c r="V35" s="156">
        <f>ROUND(E35*U35,2)</f>
        <v>10.91</v>
      </c>
      <c r="W35" s="156"/>
      <c r="X35" s="156" t="s">
        <v>219</v>
      </c>
      <c r="Y35" s="156" t="s">
        <v>126</v>
      </c>
      <c r="Z35" s="190"/>
      <c r="AA35" s="146"/>
      <c r="AB35" s="146"/>
      <c r="AC35" s="146"/>
      <c r="AD35" s="146"/>
      <c r="AE35" s="146"/>
      <c r="AF35" s="146"/>
      <c r="AG35" s="146" t="s">
        <v>220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2" t="s">
        <v>119</v>
      </c>
      <c r="B36" s="163" t="s">
        <v>76</v>
      </c>
      <c r="C36" s="181" t="s">
        <v>77</v>
      </c>
      <c r="D36" s="164"/>
      <c r="E36" s="165"/>
      <c r="F36" s="166"/>
      <c r="G36" s="167">
        <f>SUMIF(AG37:AG37,"&lt;&gt;NOR",G37:G37)</f>
        <v>0</v>
      </c>
      <c r="H36" s="161"/>
      <c r="I36" s="161">
        <f>SUM(I37:I37)</f>
        <v>163.24</v>
      </c>
      <c r="J36" s="161"/>
      <c r="K36" s="161">
        <f>SUM(K37:K37)</f>
        <v>9725.76</v>
      </c>
      <c r="L36" s="161"/>
      <c r="M36" s="161">
        <f>SUM(M37:M37)</f>
        <v>0</v>
      </c>
      <c r="N36" s="160"/>
      <c r="O36" s="160">
        <f>SUM(O37:O37)</f>
        <v>0</v>
      </c>
      <c r="P36" s="160"/>
      <c r="Q36" s="160">
        <f>SUM(Q37:Q37)</f>
        <v>0</v>
      </c>
      <c r="R36" s="161"/>
      <c r="S36" s="161"/>
      <c r="T36" s="161"/>
      <c r="U36" s="161"/>
      <c r="V36" s="161">
        <f>SUM(V37:V37)</f>
        <v>12.43</v>
      </c>
      <c r="W36" s="161"/>
      <c r="X36" s="161"/>
      <c r="Y36" s="161"/>
      <c r="Z36" s="189"/>
      <c r="AG36" t="s">
        <v>120</v>
      </c>
    </row>
    <row r="37" spans="1:60" outlineLevel="1" x14ac:dyDescent="0.2">
      <c r="A37" s="175">
        <v>17</v>
      </c>
      <c r="B37" s="176" t="s">
        <v>277</v>
      </c>
      <c r="C37" s="184" t="s">
        <v>278</v>
      </c>
      <c r="D37" s="177" t="s">
        <v>132</v>
      </c>
      <c r="E37" s="178">
        <v>11</v>
      </c>
      <c r="F37" s="179"/>
      <c r="G37" s="180">
        <f>ROUND(E37*F37,2)</f>
        <v>0</v>
      </c>
      <c r="H37" s="157">
        <v>14.84</v>
      </c>
      <c r="I37" s="156">
        <f>ROUND(E37*H37,2)</f>
        <v>163.24</v>
      </c>
      <c r="J37" s="157">
        <v>884.16</v>
      </c>
      <c r="K37" s="156">
        <f>ROUND(E37*J37,2)</f>
        <v>9725.76</v>
      </c>
      <c r="L37" s="156">
        <v>21</v>
      </c>
      <c r="M37" s="156">
        <f>G37*(1+L37/100)</f>
        <v>0</v>
      </c>
      <c r="N37" s="155">
        <v>2.0000000000000002E-5</v>
      </c>
      <c r="O37" s="155">
        <f>ROUND(E37*N37,2)</f>
        <v>0</v>
      </c>
      <c r="P37" s="155">
        <v>0</v>
      </c>
      <c r="Q37" s="155">
        <f>ROUND(E37*P37,2)</f>
        <v>0</v>
      </c>
      <c r="R37" s="156"/>
      <c r="S37" s="156" t="s">
        <v>124</v>
      </c>
      <c r="T37" s="156" t="s">
        <v>206</v>
      </c>
      <c r="U37" s="156">
        <v>1.1299999999999999</v>
      </c>
      <c r="V37" s="156">
        <f>ROUND(E37*U37,2)</f>
        <v>12.43</v>
      </c>
      <c r="W37" s="156"/>
      <c r="X37" s="156" t="s">
        <v>125</v>
      </c>
      <c r="Y37" s="156" t="s">
        <v>126</v>
      </c>
      <c r="Z37" s="190"/>
      <c r="AA37" s="146"/>
      <c r="AB37" s="146"/>
      <c r="AC37" s="146"/>
      <c r="AD37" s="146"/>
      <c r="AE37" s="146"/>
      <c r="AF37" s="146"/>
      <c r="AG37" s="146" t="s">
        <v>127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 t="s">
        <v>119</v>
      </c>
      <c r="B38" s="163" t="s">
        <v>80</v>
      </c>
      <c r="C38" s="181" t="s">
        <v>81</v>
      </c>
      <c r="D38" s="164"/>
      <c r="E38" s="165"/>
      <c r="F38" s="166"/>
      <c r="G38" s="167">
        <f>SUMIF(AG39:AG63,"&lt;&gt;NOR",G39:G63)</f>
        <v>0</v>
      </c>
      <c r="H38" s="161"/>
      <c r="I38" s="161">
        <f>SUM(I39:I63)</f>
        <v>440023.96</v>
      </c>
      <c r="J38" s="161"/>
      <c r="K38" s="161">
        <f>SUM(K39:K63)</f>
        <v>45863.66</v>
      </c>
      <c r="L38" s="161"/>
      <c r="M38" s="161">
        <f>SUM(M39:M63)</f>
        <v>0</v>
      </c>
      <c r="N38" s="160"/>
      <c r="O38" s="160">
        <f>SUM(O39:O63)</f>
        <v>8.2099999999999991</v>
      </c>
      <c r="P38" s="160"/>
      <c r="Q38" s="160">
        <f>SUM(Q39:Q63)</f>
        <v>0.08</v>
      </c>
      <c r="R38" s="161"/>
      <c r="S38" s="161"/>
      <c r="T38" s="161"/>
      <c r="U38" s="161"/>
      <c r="V38" s="161">
        <f>SUM(V39:V63)</f>
        <v>82.57</v>
      </c>
      <c r="W38" s="161"/>
      <c r="X38" s="161"/>
      <c r="Y38" s="161"/>
      <c r="Z38" s="189"/>
      <c r="AG38" t="s">
        <v>120</v>
      </c>
    </row>
    <row r="39" spans="1:60" ht="22.5" outlineLevel="1" x14ac:dyDescent="0.2">
      <c r="A39" s="169">
        <v>18</v>
      </c>
      <c r="B39" s="170" t="s">
        <v>293</v>
      </c>
      <c r="C39" s="182" t="s">
        <v>294</v>
      </c>
      <c r="D39" s="171" t="s">
        <v>132</v>
      </c>
      <c r="E39" s="172">
        <v>84.6</v>
      </c>
      <c r="F39" s="173"/>
      <c r="G39" s="174">
        <f>ROUND(E39*F39,2)</f>
        <v>0</v>
      </c>
      <c r="H39" s="157">
        <v>0</v>
      </c>
      <c r="I39" s="156">
        <f>ROUND(E39*H39,2)</f>
        <v>0</v>
      </c>
      <c r="J39" s="157">
        <v>8.1</v>
      </c>
      <c r="K39" s="156">
        <f>ROUND(E39*J39,2)</f>
        <v>685.26</v>
      </c>
      <c r="L39" s="156">
        <v>21</v>
      </c>
      <c r="M39" s="156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124</v>
      </c>
      <c r="T39" s="156" t="s">
        <v>124</v>
      </c>
      <c r="U39" s="156">
        <v>1.6E-2</v>
      </c>
      <c r="V39" s="156">
        <f>ROUND(E39*U39,2)</f>
        <v>1.35</v>
      </c>
      <c r="W39" s="156"/>
      <c r="X39" s="156" t="s">
        <v>125</v>
      </c>
      <c r="Y39" s="156" t="s">
        <v>126</v>
      </c>
      <c r="Z39" s="190"/>
      <c r="AA39" s="146"/>
      <c r="AB39" s="146"/>
      <c r="AC39" s="146"/>
      <c r="AD39" s="146"/>
      <c r="AE39" s="146"/>
      <c r="AF39" s="146"/>
      <c r="AG39" s="146" t="s">
        <v>127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3" t="s">
        <v>372</v>
      </c>
      <c r="D40" s="158"/>
      <c r="E40" s="159">
        <v>84.6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9">
        <v>19</v>
      </c>
      <c r="B41" s="170" t="s">
        <v>295</v>
      </c>
      <c r="C41" s="182" t="s">
        <v>296</v>
      </c>
      <c r="D41" s="171" t="s">
        <v>132</v>
      </c>
      <c r="E41" s="172">
        <v>84.6</v>
      </c>
      <c r="F41" s="173"/>
      <c r="G41" s="174">
        <f>ROUND(E41*F41,2)</f>
        <v>0</v>
      </c>
      <c r="H41" s="157">
        <v>0</v>
      </c>
      <c r="I41" s="156">
        <f>ROUND(E41*H41,2)</f>
        <v>0</v>
      </c>
      <c r="J41" s="157">
        <v>84.4</v>
      </c>
      <c r="K41" s="156">
        <f>ROUND(E41*J41,2)</f>
        <v>7140.24</v>
      </c>
      <c r="L41" s="156">
        <v>21</v>
      </c>
      <c r="M41" s="156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6"/>
      <c r="S41" s="156" t="s">
        <v>124</v>
      </c>
      <c r="T41" s="156" t="s">
        <v>124</v>
      </c>
      <c r="U41" s="156">
        <v>0.14699999999999999</v>
      </c>
      <c r="V41" s="156">
        <f>ROUND(E41*U41,2)</f>
        <v>12.44</v>
      </c>
      <c r="W41" s="156"/>
      <c r="X41" s="156" t="s">
        <v>125</v>
      </c>
      <c r="Y41" s="156" t="s">
        <v>126</v>
      </c>
      <c r="Z41" s="190"/>
      <c r="AA41" s="146"/>
      <c r="AB41" s="146"/>
      <c r="AC41" s="146"/>
      <c r="AD41" s="146"/>
      <c r="AE41" s="146"/>
      <c r="AF41" s="146"/>
      <c r="AG41" s="146" t="s">
        <v>127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3" t="s">
        <v>372</v>
      </c>
      <c r="D42" s="158"/>
      <c r="E42" s="159">
        <v>84.6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129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9">
        <v>20</v>
      </c>
      <c r="B43" s="170" t="s">
        <v>297</v>
      </c>
      <c r="C43" s="182" t="s">
        <v>298</v>
      </c>
      <c r="D43" s="171" t="s">
        <v>132</v>
      </c>
      <c r="E43" s="172">
        <v>84.6</v>
      </c>
      <c r="F43" s="173"/>
      <c r="G43" s="174">
        <f>ROUND(E43*F43,2)</f>
        <v>0</v>
      </c>
      <c r="H43" s="157">
        <v>0</v>
      </c>
      <c r="I43" s="156">
        <f>ROUND(E43*H43,2)</f>
        <v>0</v>
      </c>
      <c r="J43" s="157">
        <v>26.5</v>
      </c>
      <c r="K43" s="156">
        <f>ROUND(E43*J43,2)</f>
        <v>2241.9</v>
      </c>
      <c r="L43" s="156">
        <v>21</v>
      </c>
      <c r="M43" s="156">
        <f>G43*(1+L43/100)</f>
        <v>0</v>
      </c>
      <c r="N43" s="155">
        <v>0</v>
      </c>
      <c r="O43" s="155">
        <f>ROUND(E43*N43,2)</f>
        <v>0</v>
      </c>
      <c r="P43" s="155">
        <v>0</v>
      </c>
      <c r="Q43" s="155">
        <f>ROUND(E43*P43,2)</f>
        <v>0</v>
      </c>
      <c r="R43" s="156"/>
      <c r="S43" s="156" t="s">
        <v>124</v>
      </c>
      <c r="T43" s="156" t="s">
        <v>124</v>
      </c>
      <c r="U43" s="156">
        <v>4.5999999999999999E-2</v>
      </c>
      <c r="V43" s="156">
        <f>ROUND(E43*U43,2)</f>
        <v>3.89</v>
      </c>
      <c r="W43" s="156"/>
      <c r="X43" s="156" t="s">
        <v>125</v>
      </c>
      <c r="Y43" s="156" t="s">
        <v>126</v>
      </c>
      <c r="Z43" s="190"/>
      <c r="AA43" s="146"/>
      <c r="AB43" s="146"/>
      <c r="AC43" s="146"/>
      <c r="AD43" s="146"/>
      <c r="AE43" s="146"/>
      <c r="AF43" s="146"/>
      <c r="AG43" s="146" t="s">
        <v>127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3" t="s">
        <v>372</v>
      </c>
      <c r="D44" s="158"/>
      <c r="E44" s="159">
        <v>84.6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129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69">
        <v>21</v>
      </c>
      <c r="B45" s="170" t="s">
        <v>299</v>
      </c>
      <c r="C45" s="182" t="s">
        <v>300</v>
      </c>
      <c r="D45" s="171" t="s">
        <v>123</v>
      </c>
      <c r="E45" s="172">
        <v>52.1</v>
      </c>
      <c r="F45" s="173"/>
      <c r="G45" s="174">
        <f>ROUND(E45*F45,2)</f>
        <v>0</v>
      </c>
      <c r="H45" s="157">
        <v>0</v>
      </c>
      <c r="I45" s="156">
        <f>ROUND(E45*H45,2)</f>
        <v>0</v>
      </c>
      <c r="J45" s="157">
        <v>15.9</v>
      </c>
      <c r="K45" s="156">
        <f>ROUND(E45*J45,2)</f>
        <v>828.39</v>
      </c>
      <c r="L45" s="156">
        <v>21</v>
      </c>
      <c r="M45" s="156">
        <f>G45*(1+L45/100)</f>
        <v>0</v>
      </c>
      <c r="N45" s="155">
        <v>0</v>
      </c>
      <c r="O45" s="155">
        <f>ROUND(E45*N45,2)</f>
        <v>0</v>
      </c>
      <c r="P45" s="155">
        <v>8.0000000000000007E-5</v>
      </c>
      <c r="Q45" s="155">
        <f>ROUND(E45*P45,2)</f>
        <v>0</v>
      </c>
      <c r="R45" s="156"/>
      <c r="S45" s="156" t="s">
        <v>124</v>
      </c>
      <c r="T45" s="156" t="s">
        <v>124</v>
      </c>
      <c r="U45" s="156">
        <v>3.5000000000000003E-2</v>
      </c>
      <c r="V45" s="156">
        <f>ROUND(E45*U45,2)</f>
        <v>1.82</v>
      </c>
      <c r="W45" s="156"/>
      <c r="X45" s="156" t="s">
        <v>125</v>
      </c>
      <c r="Y45" s="156" t="s">
        <v>126</v>
      </c>
      <c r="Z45" s="190"/>
      <c r="AA45" s="146"/>
      <c r="AB45" s="146"/>
      <c r="AC45" s="146"/>
      <c r="AD45" s="146"/>
      <c r="AE45" s="146"/>
      <c r="AF45" s="146"/>
      <c r="AG45" s="146" t="s">
        <v>127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3" t="s">
        <v>374</v>
      </c>
      <c r="D46" s="158"/>
      <c r="E46" s="159">
        <v>52.1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129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9">
        <v>22</v>
      </c>
      <c r="B47" s="170" t="s">
        <v>301</v>
      </c>
      <c r="C47" s="182" t="s">
        <v>302</v>
      </c>
      <c r="D47" s="171" t="s">
        <v>123</v>
      </c>
      <c r="E47" s="172">
        <v>52.1</v>
      </c>
      <c r="F47" s="173"/>
      <c r="G47" s="174">
        <f>ROUND(E47*F47,2)</f>
        <v>0</v>
      </c>
      <c r="H47" s="157">
        <v>12.99</v>
      </c>
      <c r="I47" s="156">
        <f>ROUND(E47*H47,2)</f>
        <v>676.78</v>
      </c>
      <c r="J47" s="157">
        <v>78.81</v>
      </c>
      <c r="K47" s="156">
        <f>ROUND(E47*J47,2)</f>
        <v>4106</v>
      </c>
      <c r="L47" s="156">
        <v>21</v>
      </c>
      <c r="M47" s="156">
        <f>G47*(1+L47/100)</f>
        <v>0</v>
      </c>
      <c r="N47" s="155">
        <v>3.0000000000000001E-5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124</v>
      </c>
      <c r="T47" s="156" t="s">
        <v>124</v>
      </c>
      <c r="U47" s="156">
        <v>0.13719999999999999</v>
      </c>
      <c r="V47" s="156">
        <f>ROUND(E47*U47,2)</f>
        <v>7.15</v>
      </c>
      <c r="W47" s="156"/>
      <c r="X47" s="156" t="s">
        <v>125</v>
      </c>
      <c r="Y47" s="156" t="s">
        <v>126</v>
      </c>
      <c r="Z47" s="190"/>
      <c r="AA47" s="146"/>
      <c r="AB47" s="146"/>
      <c r="AC47" s="146"/>
      <c r="AD47" s="146"/>
      <c r="AE47" s="146"/>
      <c r="AF47" s="146"/>
      <c r="AG47" s="146" t="s">
        <v>127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3" t="s">
        <v>374</v>
      </c>
      <c r="D48" s="158"/>
      <c r="E48" s="159">
        <v>52.1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129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9">
        <v>23</v>
      </c>
      <c r="B49" s="170" t="s">
        <v>303</v>
      </c>
      <c r="C49" s="182" t="s">
        <v>304</v>
      </c>
      <c r="D49" s="171" t="s">
        <v>132</v>
      </c>
      <c r="E49" s="172">
        <v>84.6</v>
      </c>
      <c r="F49" s="173"/>
      <c r="G49" s="174">
        <f>ROUND(E49*F49,2)</f>
        <v>0</v>
      </c>
      <c r="H49" s="157">
        <v>0</v>
      </c>
      <c r="I49" s="156">
        <f>ROUND(E49*H49,2)</f>
        <v>0</v>
      </c>
      <c r="J49" s="157">
        <v>47.6</v>
      </c>
      <c r="K49" s="156">
        <f>ROUND(E49*J49,2)</f>
        <v>4026.96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1E-3</v>
      </c>
      <c r="Q49" s="155">
        <f>ROUND(E49*P49,2)</f>
        <v>0.08</v>
      </c>
      <c r="R49" s="156"/>
      <c r="S49" s="156" t="s">
        <v>124</v>
      </c>
      <c r="T49" s="156" t="s">
        <v>124</v>
      </c>
      <c r="U49" s="156">
        <v>0.105</v>
      </c>
      <c r="V49" s="156">
        <f>ROUND(E49*U49,2)</f>
        <v>8.8800000000000008</v>
      </c>
      <c r="W49" s="156"/>
      <c r="X49" s="156" t="s">
        <v>125</v>
      </c>
      <c r="Y49" s="156" t="s">
        <v>126</v>
      </c>
      <c r="Z49" s="190"/>
      <c r="AA49" s="146"/>
      <c r="AB49" s="146"/>
      <c r="AC49" s="146"/>
      <c r="AD49" s="146"/>
      <c r="AE49" s="146"/>
      <c r="AF49" s="146"/>
      <c r="AG49" s="146" t="s">
        <v>127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3" t="s">
        <v>372</v>
      </c>
      <c r="D50" s="158"/>
      <c r="E50" s="159">
        <v>84.6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129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9">
        <v>24</v>
      </c>
      <c r="B51" s="170" t="s">
        <v>306</v>
      </c>
      <c r="C51" s="182" t="s">
        <v>307</v>
      </c>
      <c r="D51" s="171" t="s">
        <v>132</v>
      </c>
      <c r="E51" s="172">
        <v>84.6</v>
      </c>
      <c r="F51" s="173"/>
      <c r="G51" s="174">
        <f>ROUND(E51*F51,2)</f>
        <v>0</v>
      </c>
      <c r="H51" s="157">
        <v>67.709999999999994</v>
      </c>
      <c r="I51" s="156">
        <f>ROUND(E51*H51,2)</f>
        <v>5728.27</v>
      </c>
      <c r="J51" s="157">
        <v>258.79000000000002</v>
      </c>
      <c r="K51" s="156">
        <f>ROUND(E51*J51,2)</f>
        <v>21893.63</v>
      </c>
      <c r="L51" s="156">
        <v>21</v>
      </c>
      <c r="M51" s="156">
        <f>G51*(1+L51/100)</f>
        <v>0</v>
      </c>
      <c r="N51" s="155">
        <v>3.8999999999999999E-4</v>
      </c>
      <c r="O51" s="155">
        <f>ROUND(E51*N51,2)</f>
        <v>0.03</v>
      </c>
      <c r="P51" s="155">
        <v>0</v>
      </c>
      <c r="Q51" s="155">
        <f>ROUND(E51*P51,2)</f>
        <v>0</v>
      </c>
      <c r="R51" s="156"/>
      <c r="S51" s="156" t="s">
        <v>124</v>
      </c>
      <c r="T51" s="156" t="s">
        <v>124</v>
      </c>
      <c r="U51" s="156">
        <v>0.45</v>
      </c>
      <c r="V51" s="156">
        <f>ROUND(E51*U51,2)</f>
        <v>38.07</v>
      </c>
      <c r="W51" s="156"/>
      <c r="X51" s="156" t="s">
        <v>125</v>
      </c>
      <c r="Y51" s="156" t="s">
        <v>126</v>
      </c>
      <c r="Z51" s="190"/>
      <c r="AA51" s="146"/>
      <c r="AB51" s="146"/>
      <c r="AC51" s="146"/>
      <c r="AD51" s="146"/>
      <c r="AE51" s="146"/>
      <c r="AF51" s="146"/>
      <c r="AG51" s="146" t="s">
        <v>127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183" t="s">
        <v>372</v>
      </c>
      <c r="D52" s="158"/>
      <c r="E52" s="159">
        <v>84.6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129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9">
        <v>25</v>
      </c>
      <c r="B53" s="170" t="s">
        <v>308</v>
      </c>
      <c r="C53" s="182" t="s">
        <v>309</v>
      </c>
      <c r="D53" s="171" t="s">
        <v>123</v>
      </c>
      <c r="E53" s="172">
        <v>53.142000000000003</v>
      </c>
      <c r="F53" s="173"/>
      <c r="G53" s="174">
        <f>ROUND(E53*F53,2)</f>
        <v>0</v>
      </c>
      <c r="H53" s="157">
        <v>29.8</v>
      </c>
      <c r="I53" s="156">
        <f>ROUND(E53*H53,2)</f>
        <v>1583.63</v>
      </c>
      <c r="J53" s="157">
        <v>0</v>
      </c>
      <c r="K53" s="156">
        <f>ROUND(E53*J53,2)</f>
        <v>0</v>
      </c>
      <c r="L53" s="156">
        <v>21</v>
      </c>
      <c r="M53" s="156">
        <f>G53*(1+L53/100)</f>
        <v>0</v>
      </c>
      <c r="N53" s="155">
        <v>5.0000000000000002E-5</v>
      </c>
      <c r="O53" s="155">
        <f>ROUND(E53*N53,2)</f>
        <v>0</v>
      </c>
      <c r="P53" s="155">
        <v>0</v>
      </c>
      <c r="Q53" s="155">
        <f>ROUND(E53*P53,2)</f>
        <v>0</v>
      </c>
      <c r="R53" s="156" t="s">
        <v>174</v>
      </c>
      <c r="S53" s="156" t="s">
        <v>124</v>
      </c>
      <c r="T53" s="156" t="s">
        <v>124</v>
      </c>
      <c r="U53" s="156">
        <v>0</v>
      </c>
      <c r="V53" s="156">
        <f>ROUND(E53*U53,2)</f>
        <v>0</v>
      </c>
      <c r="W53" s="156"/>
      <c r="X53" s="156" t="s">
        <v>175</v>
      </c>
      <c r="Y53" s="156" t="s">
        <v>126</v>
      </c>
      <c r="Z53" s="190"/>
      <c r="AA53" s="146"/>
      <c r="AB53" s="146"/>
      <c r="AC53" s="146"/>
      <c r="AD53" s="146"/>
      <c r="AE53" s="146"/>
      <c r="AF53" s="146"/>
      <c r="AG53" s="146" t="s">
        <v>176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3" t="s">
        <v>375</v>
      </c>
      <c r="D54" s="158"/>
      <c r="E54" s="159">
        <v>53.142000000000003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129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67.5" outlineLevel="1" x14ac:dyDescent="0.2">
      <c r="A55" s="169">
        <v>26</v>
      </c>
      <c r="B55" s="170" t="s">
        <v>311</v>
      </c>
      <c r="C55" s="182" t="s">
        <v>312</v>
      </c>
      <c r="D55" s="171" t="s">
        <v>132</v>
      </c>
      <c r="E55" s="172">
        <v>87.983999999999995</v>
      </c>
      <c r="F55" s="173"/>
      <c r="G55" s="174">
        <f>ROUND(E55*F55,2)</f>
        <v>0</v>
      </c>
      <c r="H55" s="157">
        <v>570</v>
      </c>
      <c r="I55" s="156">
        <f>ROUND(E55*H55,2)</f>
        <v>50150.879999999997</v>
      </c>
      <c r="J55" s="157">
        <v>0</v>
      </c>
      <c r="K55" s="156">
        <f>ROUND(E55*J55,2)</f>
        <v>0</v>
      </c>
      <c r="L55" s="156">
        <v>21</v>
      </c>
      <c r="M55" s="156">
        <f>G55*(1+L55/100)</f>
        <v>0</v>
      </c>
      <c r="N55" s="155">
        <v>3.5999999999999999E-3</v>
      </c>
      <c r="O55" s="155">
        <f>ROUND(E55*N55,2)</f>
        <v>0.32</v>
      </c>
      <c r="P55" s="155">
        <v>0</v>
      </c>
      <c r="Q55" s="155">
        <f>ROUND(E55*P55,2)</f>
        <v>0</v>
      </c>
      <c r="R55" s="156" t="s">
        <v>174</v>
      </c>
      <c r="S55" s="156" t="s">
        <v>124</v>
      </c>
      <c r="T55" s="156" t="s">
        <v>313</v>
      </c>
      <c r="U55" s="156">
        <v>0</v>
      </c>
      <c r="V55" s="156">
        <f>ROUND(E55*U55,2)</f>
        <v>0</v>
      </c>
      <c r="W55" s="156"/>
      <c r="X55" s="156" t="s">
        <v>175</v>
      </c>
      <c r="Y55" s="156" t="s">
        <v>126</v>
      </c>
      <c r="Z55" s="191" t="s">
        <v>397</v>
      </c>
      <c r="AA55" s="146"/>
      <c r="AB55" s="146"/>
      <c r="AC55" s="146"/>
      <c r="AD55" s="146"/>
      <c r="AE55" s="146"/>
      <c r="AF55" s="146"/>
      <c r="AG55" s="146" t="s">
        <v>176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83" t="s">
        <v>376</v>
      </c>
      <c r="D56" s="158"/>
      <c r="E56" s="159">
        <v>87.983999999999995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129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69">
        <v>27</v>
      </c>
      <c r="B57" s="170" t="s">
        <v>315</v>
      </c>
      <c r="C57" s="182" t="s">
        <v>316</v>
      </c>
      <c r="D57" s="171" t="s">
        <v>317</v>
      </c>
      <c r="E57" s="172">
        <v>211.5</v>
      </c>
      <c r="F57" s="173"/>
      <c r="G57" s="174">
        <f>ROUND(E57*F57,2)</f>
        <v>0</v>
      </c>
      <c r="H57" s="157">
        <v>8</v>
      </c>
      <c r="I57" s="156">
        <f>ROUND(E57*H57,2)</f>
        <v>1692</v>
      </c>
      <c r="J57" s="157">
        <v>0</v>
      </c>
      <c r="K57" s="156">
        <f>ROUND(E57*J57,2)</f>
        <v>0</v>
      </c>
      <c r="L57" s="156">
        <v>21</v>
      </c>
      <c r="M57" s="156">
        <f>G57*(1+L57/100)</f>
        <v>0</v>
      </c>
      <c r="N57" s="155">
        <v>1E-3</v>
      </c>
      <c r="O57" s="155">
        <f>ROUND(E57*N57,2)</f>
        <v>0.21</v>
      </c>
      <c r="P57" s="155">
        <v>0</v>
      </c>
      <c r="Q57" s="155">
        <f>ROUND(E57*P57,2)</f>
        <v>0</v>
      </c>
      <c r="R57" s="156" t="s">
        <v>174</v>
      </c>
      <c r="S57" s="156" t="s">
        <v>124</v>
      </c>
      <c r="T57" s="156" t="s">
        <v>124</v>
      </c>
      <c r="U57" s="156">
        <v>0</v>
      </c>
      <c r="V57" s="156">
        <f>ROUND(E57*U57,2)</f>
        <v>0</v>
      </c>
      <c r="W57" s="156"/>
      <c r="X57" s="156" t="s">
        <v>175</v>
      </c>
      <c r="Y57" s="156" t="s">
        <v>126</v>
      </c>
      <c r="Z57" s="190"/>
      <c r="AA57" s="146"/>
      <c r="AB57" s="146"/>
      <c r="AC57" s="146"/>
      <c r="AD57" s="146"/>
      <c r="AE57" s="146"/>
      <c r="AF57" s="146"/>
      <c r="AG57" s="146" t="s">
        <v>176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">
      <c r="A58" s="153"/>
      <c r="B58" s="154"/>
      <c r="C58" s="183" t="s">
        <v>377</v>
      </c>
      <c r="D58" s="158"/>
      <c r="E58" s="159">
        <v>211.5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129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135" outlineLevel="1" x14ac:dyDescent="0.2">
      <c r="A59" s="169">
        <v>28</v>
      </c>
      <c r="B59" s="170" t="s">
        <v>319</v>
      </c>
      <c r="C59" s="182" t="s">
        <v>399</v>
      </c>
      <c r="D59" s="171" t="s">
        <v>317</v>
      </c>
      <c r="E59" s="172">
        <v>7614</v>
      </c>
      <c r="F59" s="173"/>
      <c r="G59" s="174">
        <f>ROUND(E59*F59,2)</f>
        <v>0</v>
      </c>
      <c r="H59" s="157">
        <v>48</v>
      </c>
      <c r="I59" s="156">
        <f>ROUND(E59*H59,2)</f>
        <v>365472</v>
      </c>
      <c r="J59" s="157">
        <v>0</v>
      </c>
      <c r="K59" s="156">
        <f>ROUND(E59*J59,2)</f>
        <v>0</v>
      </c>
      <c r="L59" s="156">
        <v>21</v>
      </c>
      <c r="M59" s="156">
        <f>G59*(1+L59/100)</f>
        <v>0</v>
      </c>
      <c r="N59" s="155">
        <v>1E-3</v>
      </c>
      <c r="O59" s="155">
        <f>ROUND(E59*N59,2)</f>
        <v>7.61</v>
      </c>
      <c r="P59" s="155">
        <v>0</v>
      </c>
      <c r="Q59" s="155">
        <f>ROUND(E59*P59,2)</f>
        <v>0</v>
      </c>
      <c r="R59" s="156" t="s">
        <v>174</v>
      </c>
      <c r="S59" s="156" t="s">
        <v>124</v>
      </c>
      <c r="T59" s="156" t="s">
        <v>206</v>
      </c>
      <c r="U59" s="156">
        <v>0</v>
      </c>
      <c r="V59" s="156">
        <f>ROUND(E59*U59,2)</f>
        <v>0</v>
      </c>
      <c r="W59" s="156"/>
      <c r="X59" s="156" t="s">
        <v>175</v>
      </c>
      <c r="Y59" s="156" t="s">
        <v>126</v>
      </c>
      <c r="Z59" s="191" t="s">
        <v>398</v>
      </c>
      <c r="AA59" s="146"/>
      <c r="AB59" s="146"/>
      <c r="AC59" s="146"/>
      <c r="AD59" s="146"/>
      <c r="AE59" s="146"/>
      <c r="AF59" s="146"/>
      <c r="AG59" s="146" t="s">
        <v>176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83" t="s">
        <v>401</v>
      </c>
      <c r="D60" s="158"/>
      <c r="E60" s="159">
        <v>7614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129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9">
        <v>29</v>
      </c>
      <c r="B61" s="170" t="s">
        <v>320</v>
      </c>
      <c r="C61" s="182" t="s">
        <v>390</v>
      </c>
      <c r="D61" s="171" t="s">
        <v>317</v>
      </c>
      <c r="E61" s="172">
        <v>42.3</v>
      </c>
      <c r="F61" s="173"/>
      <c r="G61" s="174">
        <f>ROUND(E61*F61,2)</f>
        <v>0</v>
      </c>
      <c r="H61" s="157">
        <v>348</v>
      </c>
      <c r="I61" s="156">
        <f>ROUND(E61*H61,2)</f>
        <v>14720.4</v>
      </c>
      <c r="J61" s="157">
        <v>0</v>
      </c>
      <c r="K61" s="156">
        <f>ROUND(E61*J61,2)</f>
        <v>0</v>
      </c>
      <c r="L61" s="156">
        <v>21</v>
      </c>
      <c r="M61" s="156">
        <f>G61*(1+L61/100)</f>
        <v>0</v>
      </c>
      <c r="N61" s="155">
        <v>1E-3</v>
      </c>
      <c r="O61" s="155">
        <f>ROUND(E61*N61,2)</f>
        <v>0.04</v>
      </c>
      <c r="P61" s="155">
        <v>0</v>
      </c>
      <c r="Q61" s="155">
        <f>ROUND(E61*P61,2)</f>
        <v>0</v>
      </c>
      <c r="R61" s="156" t="s">
        <v>174</v>
      </c>
      <c r="S61" s="156" t="s">
        <v>124</v>
      </c>
      <c r="T61" s="156" t="s">
        <v>206</v>
      </c>
      <c r="U61" s="156">
        <v>0</v>
      </c>
      <c r="V61" s="156">
        <f>ROUND(E61*U61,2)</f>
        <v>0</v>
      </c>
      <c r="W61" s="156"/>
      <c r="X61" s="156" t="s">
        <v>175</v>
      </c>
      <c r="Y61" s="156" t="s">
        <v>126</v>
      </c>
      <c r="Z61" s="190"/>
      <c r="AA61" s="146"/>
      <c r="AB61" s="146"/>
      <c r="AC61" s="146"/>
      <c r="AD61" s="146"/>
      <c r="AE61" s="146"/>
      <c r="AF61" s="146"/>
      <c r="AG61" s="146" t="s">
        <v>176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3" t="s">
        <v>378</v>
      </c>
      <c r="D62" s="158"/>
      <c r="E62" s="159">
        <v>42.3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129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5">
        <v>30</v>
      </c>
      <c r="B63" s="176" t="s">
        <v>322</v>
      </c>
      <c r="C63" s="184" t="s">
        <v>323</v>
      </c>
      <c r="D63" s="177" t="s">
        <v>164</v>
      </c>
      <c r="E63" s="178">
        <v>8.2217599999999997</v>
      </c>
      <c r="F63" s="179"/>
      <c r="G63" s="180">
        <f>ROUND(E63*F63,2)</f>
        <v>0</v>
      </c>
      <c r="H63" s="157">
        <v>0</v>
      </c>
      <c r="I63" s="156">
        <f>ROUND(E63*H63,2)</f>
        <v>0</v>
      </c>
      <c r="J63" s="157">
        <v>601</v>
      </c>
      <c r="K63" s="156">
        <f>ROUND(E63*J63,2)</f>
        <v>4941.28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124</v>
      </c>
      <c r="T63" s="156" t="s">
        <v>124</v>
      </c>
      <c r="U63" s="156">
        <v>1.091</v>
      </c>
      <c r="V63" s="156">
        <f>ROUND(E63*U63,2)</f>
        <v>8.9700000000000006</v>
      </c>
      <c r="W63" s="156"/>
      <c r="X63" s="156" t="s">
        <v>219</v>
      </c>
      <c r="Y63" s="156" t="s">
        <v>126</v>
      </c>
      <c r="Z63" s="190"/>
      <c r="AA63" s="146"/>
      <c r="AB63" s="146"/>
      <c r="AC63" s="146"/>
      <c r="AD63" s="146"/>
      <c r="AE63" s="146"/>
      <c r="AF63" s="146"/>
      <c r="AG63" s="146" t="s">
        <v>220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2" t="s">
        <v>119</v>
      </c>
      <c r="B64" s="163" t="s">
        <v>84</v>
      </c>
      <c r="C64" s="181" t="s">
        <v>85</v>
      </c>
      <c r="D64" s="164"/>
      <c r="E64" s="165"/>
      <c r="F64" s="166"/>
      <c r="G64" s="167">
        <f>SUMIF(AG65:AG73,"&lt;&gt;NOR",G65:G73)</f>
        <v>0</v>
      </c>
      <c r="H64" s="161"/>
      <c r="I64" s="161">
        <f>SUM(I65:I73)</f>
        <v>6676.5999999999995</v>
      </c>
      <c r="J64" s="161"/>
      <c r="K64" s="161">
        <f>SUM(K65:K73)</f>
        <v>30011.97</v>
      </c>
      <c r="L64" s="161"/>
      <c r="M64" s="161">
        <f>SUM(M65:M73)</f>
        <v>0</v>
      </c>
      <c r="N64" s="160"/>
      <c r="O64" s="160">
        <f>SUM(O65:O73)</f>
        <v>0.15</v>
      </c>
      <c r="P64" s="160"/>
      <c r="Q64" s="160">
        <f>SUM(Q65:Q73)</f>
        <v>0.22</v>
      </c>
      <c r="R64" s="161"/>
      <c r="S64" s="161"/>
      <c r="T64" s="161"/>
      <c r="U64" s="161"/>
      <c r="V64" s="161">
        <f>SUM(V65:V73)</f>
        <v>52.77</v>
      </c>
      <c r="W64" s="161"/>
      <c r="X64" s="161"/>
      <c r="Y64" s="161"/>
      <c r="Z64" s="189"/>
      <c r="AG64" t="s">
        <v>120</v>
      </c>
    </row>
    <row r="65" spans="1:60" outlineLevel="1" x14ac:dyDescent="0.2">
      <c r="A65" s="169">
        <v>31</v>
      </c>
      <c r="B65" s="170" t="s">
        <v>327</v>
      </c>
      <c r="C65" s="182" t="s">
        <v>328</v>
      </c>
      <c r="D65" s="171" t="s">
        <v>132</v>
      </c>
      <c r="E65" s="172">
        <v>242.98400000000001</v>
      </c>
      <c r="F65" s="173"/>
      <c r="G65" s="174">
        <f>ROUND(E65*F65,2)</f>
        <v>0</v>
      </c>
      <c r="H65" s="157">
        <v>0.11</v>
      </c>
      <c r="I65" s="156">
        <f>ROUND(E65*H65,2)</f>
        <v>26.73</v>
      </c>
      <c r="J65" s="157">
        <v>42.79</v>
      </c>
      <c r="K65" s="156">
        <f>ROUND(E65*J65,2)</f>
        <v>10397.290000000001</v>
      </c>
      <c r="L65" s="156">
        <v>21</v>
      </c>
      <c r="M65" s="156">
        <f>G65*(1+L65/100)</f>
        <v>0</v>
      </c>
      <c r="N65" s="155">
        <v>0</v>
      </c>
      <c r="O65" s="155">
        <f>ROUND(E65*N65,2)</f>
        <v>0</v>
      </c>
      <c r="P65" s="155">
        <v>8.9999999999999998E-4</v>
      </c>
      <c r="Q65" s="155">
        <f>ROUND(E65*P65,2)</f>
        <v>0.22</v>
      </c>
      <c r="R65" s="156"/>
      <c r="S65" s="156" t="s">
        <v>124</v>
      </c>
      <c r="T65" s="156" t="s">
        <v>124</v>
      </c>
      <c r="U65" s="156">
        <v>7.6679999999999998E-2</v>
      </c>
      <c r="V65" s="156">
        <f>ROUND(E65*U65,2)</f>
        <v>18.63</v>
      </c>
      <c r="W65" s="156"/>
      <c r="X65" s="156" t="s">
        <v>125</v>
      </c>
      <c r="Y65" s="156" t="s">
        <v>126</v>
      </c>
      <c r="Z65" s="190"/>
      <c r="AA65" s="146"/>
      <c r="AB65" s="146"/>
      <c r="AC65" s="146"/>
      <c r="AD65" s="146"/>
      <c r="AE65" s="146"/>
      <c r="AF65" s="146"/>
      <c r="AG65" s="146" t="s">
        <v>127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3" t="s">
        <v>379</v>
      </c>
      <c r="D66" s="158"/>
      <c r="E66" s="159">
        <v>84.6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129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3" t="s">
        <v>380</v>
      </c>
      <c r="D67" s="158"/>
      <c r="E67" s="159">
        <v>158.38399999999999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129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5">
        <v>32</v>
      </c>
      <c r="B68" s="176" t="s">
        <v>331</v>
      </c>
      <c r="C68" s="184" t="s">
        <v>391</v>
      </c>
      <c r="D68" s="177" t="s">
        <v>132</v>
      </c>
      <c r="E68" s="178">
        <v>242.98400000000001</v>
      </c>
      <c r="F68" s="179"/>
      <c r="G68" s="180">
        <f>ROUND(E68*F68,2)</f>
        <v>0</v>
      </c>
      <c r="H68" s="157">
        <v>6.97</v>
      </c>
      <c r="I68" s="156">
        <f>ROUND(E68*H68,2)</f>
        <v>1693.6</v>
      </c>
      <c r="J68" s="157">
        <v>18.73</v>
      </c>
      <c r="K68" s="156">
        <f>ROUND(E68*J68,2)</f>
        <v>4551.09</v>
      </c>
      <c r="L68" s="156">
        <v>21</v>
      </c>
      <c r="M68" s="156">
        <f>G68*(1+L68/100)</f>
        <v>0</v>
      </c>
      <c r="N68" s="155">
        <v>1.7000000000000001E-4</v>
      </c>
      <c r="O68" s="155">
        <f>ROUND(E68*N68,2)</f>
        <v>0.04</v>
      </c>
      <c r="P68" s="155">
        <v>0</v>
      </c>
      <c r="Q68" s="155">
        <f>ROUND(E68*P68,2)</f>
        <v>0</v>
      </c>
      <c r="R68" s="156"/>
      <c r="S68" s="156" t="s">
        <v>124</v>
      </c>
      <c r="T68" s="156" t="s">
        <v>124</v>
      </c>
      <c r="U68" s="156">
        <v>3.2480000000000002E-2</v>
      </c>
      <c r="V68" s="156">
        <f>ROUND(E68*U68,2)</f>
        <v>7.89</v>
      </c>
      <c r="W68" s="156"/>
      <c r="X68" s="156" t="s">
        <v>125</v>
      </c>
      <c r="Y68" s="156" t="s">
        <v>126</v>
      </c>
      <c r="Z68" s="190"/>
      <c r="AA68" s="146"/>
      <c r="AB68" s="146"/>
      <c r="AC68" s="146"/>
      <c r="AD68" s="146"/>
      <c r="AE68" s="146"/>
      <c r="AF68" s="146"/>
      <c r="AG68" s="146" t="s">
        <v>127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5">
        <v>33</v>
      </c>
      <c r="B69" s="176" t="s">
        <v>332</v>
      </c>
      <c r="C69" s="184" t="s">
        <v>392</v>
      </c>
      <c r="D69" s="177" t="s">
        <v>132</v>
      </c>
      <c r="E69" s="178">
        <v>242.98400000000001</v>
      </c>
      <c r="F69" s="179"/>
      <c r="G69" s="180">
        <f>ROUND(E69*F69,2)</f>
        <v>0</v>
      </c>
      <c r="H69" s="157">
        <v>18.72</v>
      </c>
      <c r="I69" s="156">
        <f>ROUND(E69*H69,2)</f>
        <v>4548.66</v>
      </c>
      <c r="J69" s="157">
        <v>58.58</v>
      </c>
      <c r="K69" s="156">
        <f>ROUND(E69*J69,2)</f>
        <v>14234</v>
      </c>
      <c r="L69" s="156">
        <v>21</v>
      </c>
      <c r="M69" s="156">
        <f>G69*(1+L69/100)</f>
        <v>0</v>
      </c>
      <c r="N69" s="155">
        <v>4.6000000000000001E-4</v>
      </c>
      <c r="O69" s="155">
        <f>ROUND(E69*N69,2)</f>
        <v>0.11</v>
      </c>
      <c r="P69" s="155">
        <v>0</v>
      </c>
      <c r="Q69" s="155">
        <f>ROUND(E69*P69,2)</f>
        <v>0</v>
      </c>
      <c r="R69" s="156"/>
      <c r="S69" s="156" t="s">
        <v>124</v>
      </c>
      <c r="T69" s="156" t="s">
        <v>124</v>
      </c>
      <c r="U69" s="156">
        <v>0.10191</v>
      </c>
      <c r="V69" s="156">
        <f>ROUND(E69*U69,2)</f>
        <v>24.76</v>
      </c>
      <c r="W69" s="156"/>
      <c r="X69" s="156" t="s">
        <v>125</v>
      </c>
      <c r="Y69" s="156" t="s">
        <v>126</v>
      </c>
      <c r="Z69" s="190"/>
      <c r="AA69" s="146"/>
      <c r="AB69" s="146"/>
      <c r="AC69" s="146"/>
      <c r="AD69" s="146"/>
      <c r="AE69" s="146"/>
      <c r="AF69" s="146"/>
      <c r="AG69" s="146" t="s">
        <v>127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69">
        <v>34</v>
      </c>
      <c r="B70" s="170" t="s">
        <v>333</v>
      </c>
      <c r="C70" s="182" t="s">
        <v>334</v>
      </c>
      <c r="D70" s="171" t="s">
        <v>132</v>
      </c>
      <c r="E70" s="172">
        <v>51.335999999999999</v>
      </c>
      <c r="F70" s="173"/>
      <c r="G70" s="174">
        <f>ROUND(E70*F70,2)</f>
        <v>0</v>
      </c>
      <c r="H70" s="157">
        <v>7.94</v>
      </c>
      <c r="I70" s="156">
        <f>ROUND(E70*H70,2)</f>
        <v>407.61</v>
      </c>
      <c r="J70" s="157">
        <v>16.16</v>
      </c>
      <c r="K70" s="156">
        <f>ROUND(E70*J70,2)</f>
        <v>829.59</v>
      </c>
      <c r="L70" s="156">
        <v>21</v>
      </c>
      <c r="M70" s="156">
        <f>G70*(1+L70/100)</f>
        <v>0</v>
      </c>
      <c r="N70" s="155">
        <v>1.0000000000000001E-5</v>
      </c>
      <c r="O70" s="155">
        <f>ROUND(E70*N70,2)</f>
        <v>0</v>
      </c>
      <c r="P70" s="155">
        <v>0</v>
      </c>
      <c r="Q70" s="155">
        <f>ROUND(E70*P70,2)</f>
        <v>0</v>
      </c>
      <c r="R70" s="156"/>
      <c r="S70" s="156" t="s">
        <v>124</v>
      </c>
      <c r="T70" s="156" t="s">
        <v>124</v>
      </c>
      <c r="U70" s="156">
        <v>2.9000000000000001E-2</v>
      </c>
      <c r="V70" s="156">
        <f>ROUND(E70*U70,2)</f>
        <v>1.49</v>
      </c>
      <c r="W70" s="156"/>
      <c r="X70" s="156" t="s">
        <v>125</v>
      </c>
      <c r="Y70" s="156" t="s">
        <v>126</v>
      </c>
      <c r="Z70" s="190"/>
      <c r="AA70" s="146"/>
      <c r="AB70" s="146"/>
      <c r="AC70" s="146"/>
      <c r="AD70" s="146"/>
      <c r="AE70" s="146"/>
      <c r="AF70" s="146"/>
      <c r="AG70" s="146" t="s">
        <v>127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2" x14ac:dyDescent="0.2">
      <c r="A71" s="153"/>
      <c r="B71" s="154"/>
      <c r="C71" s="183" t="s">
        <v>381</v>
      </c>
      <c r="D71" s="158"/>
      <c r="E71" s="159">
        <v>29.175999999999998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129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3" t="s">
        <v>382</v>
      </c>
      <c r="D72" s="158"/>
      <c r="E72" s="159">
        <v>16.16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129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3" t="s">
        <v>383</v>
      </c>
      <c r="D73" s="158"/>
      <c r="E73" s="159">
        <v>6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129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2" t="s">
        <v>119</v>
      </c>
      <c r="B74" s="163" t="s">
        <v>86</v>
      </c>
      <c r="C74" s="181" t="s">
        <v>87</v>
      </c>
      <c r="D74" s="164"/>
      <c r="E74" s="165"/>
      <c r="F74" s="166"/>
      <c r="G74" s="167">
        <f>SUMIF(AG75:AG76,"&lt;&gt;NOR",G75:G76)</f>
        <v>0</v>
      </c>
      <c r="H74" s="161"/>
      <c r="I74" s="161">
        <f>SUM(I75:I76)</f>
        <v>0</v>
      </c>
      <c r="J74" s="161"/>
      <c r="K74" s="161">
        <f>SUM(K75:K76)</f>
        <v>7182</v>
      </c>
      <c r="L74" s="161"/>
      <c r="M74" s="161">
        <f>SUM(M75:M76)</f>
        <v>0</v>
      </c>
      <c r="N74" s="160"/>
      <c r="O74" s="160">
        <f>SUM(O75:O76)</f>
        <v>0</v>
      </c>
      <c r="P74" s="160"/>
      <c r="Q74" s="160">
        <f>SUM(Q75:Q76)</f>
        <v>0</v>
      </c>
      <c r="R74" s="161"/>
      <c r="S74" s="161"/>
      <c r="T74" s="161"/>
      <c r="U74" s="161"/>
      <c r="V74" s="161">
        <f>SUM(V75:V76)</f>
        <v>12.55</v>
      </c>
      <c r="W74" s="161"/>
      <c r="X74" s="161"/>
      <c r="Y74" s="161"/>
      <c r="Z74" s="189"/>
      <c r="AG74" t="s">
        <v>120</v>
      </c>
    </row>
    <row r="75" spans="1:60" ht="22.5" outlineLevel="1" x14ac:dyDescent="0.2">
      <c r="A75" s="175">
        <v>35</v>
      </c>
      <c r="B75" s="176" t="s">
        <v>338</v>
      </c>
      <c r="C75" s="184" t="s">
        <v>339</v>
      </c>
      <c r="D75" s="177" t="s">
        <v>154</v>
      </c>
      <c r="E75" s="178">
        <v>12</v>
      </c>
      <c r="F75" s="179"/>
      <c r="G75" s="180">
        <f>ROUND(E75*F75,2)</f>
        <v>0</v>
      </c>
      <c r="H75" s="157">
        <v>0</v>
      </c>
      <c r="I75" s="156">
        <f>ROUND(E75*H75,2)</f>
        <v>0</v>
      </c>
      <c r="J75" s="157">
        <v>440.5</v>
      </c>
      <c r="K75" s="156">
        <f>ROUND(E75*J75,2)</f>
        <v>5286</v>
      </c>
      <c r="L75" s="156">
        <v>21</v>
      </c>
      <c r="M75" s="156">
        <f>G75*(1+L75/100)</f>
        <v>0</v>
      </c>
      <c r="N75" s="155">
        <v>0</v>
      </c>
      <c r="O75" s="155">
        <f>ROUND(E75*N75,2)</f>
        <v>0</v>
      </c>
      <c r="P75" s="155">
        <v>0</v>
      </c>
      <c r="Q75" s="155">
        <f>ROUND(E75*P75,2)</f>
        <v>0</v>
      </c>
      <c r="R75" s="156"/>
      <c r="S75" s="156" t="s">
        <v>124</v>
      </c>
      <c r="T75" s="156" t="s">
        <v>124</v>
      </c>
      <c r="U75" s="156">
        <v>0.77</v>
      </c>
      <c r="V75" s="156">
        <f>ROUND(E75*U75,2)</f>
        <v>9.24</v>
      </c>
      <c r="W75" s="156"/>
      <c r="X75" s="156" t="s">
        <v>125</v>
      </c>
      <c r="Y75" s="156" t="s">
        <v>126</v>
      </c>
      <c r="Z75" s="190"/>
      <c r="AA75" s="146"/>
      <c r="AB75" s="146"/>
      <c r="AC75" s="146"/>
      <c r="AD75" s="146"/>
      <c r="AE75" s="146"/>
      <c r="AF75" s="146"/>
      <c r="AG75" s="146" t="s">
        <v>127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5">
        <v>36</v>
      </c>
      <c r="B76" s="176" t="s">
        <v>340</v>
      </c>
      <c r="C76" s="184" t="s">
        <v>341</v>
      </c>
      <c r="D76" s="177" t="s">
        <v>154</v>
      </c>
      <c r="E76" s="178">
        <v>12</v>
      </c>
      <c r="F76" s="179"/>
      <c r="G76" s="180">
        <f>ROUND(E76*F76,2)</f>
        <v>0</v>
      </c>
      <c r="H76" s="157">
        <v>0</v>
      </c>
      <c r="I76" s="156">
        <f>ROUND(E76*H76,2)</f>
        <v>0</v>
      </c>
      <c r="J76" s="157">
        <v>158</v>
      </c>
      <c r="K76" s="156">
        <f>ROUND(E76*J76,2)</f>
        <v>1896</v>
      </c>
      <c r="L76" s="156">
        <v>21</v>
      </c>
      <c r="M76" s="156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6"/>
      <c r="S76" s="156" t="s">
        <v>124</v>
      </c>
      <c r="T76" s="156" t="s">
        <v>124</v>
      </c>
      <c r="U76" s="156">
        <v>0.27600000000000002</v>
      </c>
      <c r="V76" s="156">
        <f>ROUND(E76*U76,2)</f>
        <v>3.31</v>
      </c>
      <c r="W76" s="156"/>
      <c r="X76" s="156" t="s">
        <v>125</v>
      </c>
      <c r="Y76" s="156" t="s">
        <v>126</v>
      </c>
      <c r="Z76" s="190"/>
      <c r="AA76" s="146"/>
      <c r="AB76" s="146"/>
      <c r="AC76" s="146"/>
      <c r="AD76" s="146"/>
      <c r="AE76" s="146"/>
      <c r="AF76" s="146"/>
      <c r="AG76" s="146" t="s">
        <v>127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62" t="s">
        <v>119</v>
      </c>
      <c r="B77" s="163" t="s">
        <v>88</v>
      </c>
      <c r="C77" s="181" t="s">
        <v>89</v>
      </c>
      <c r="D77" s="164"/>
      <c r="E77" s="165"/>
      <c r="F77" s="166"/>
      <c r="G77" s="167">
        <f>SUMIF(AG78:AG83,"&lt;&gt;NOR",G78:G83)</f>
        <v>0</v>
      </c>
      <c r="H77" s="161"/>
      <c r="I77" s="161">
        <f>SUM(I78:I83)</f>
        <v>0</v>
      </c>
      <c r="J77" s="161"/>
      <c r="K77" s="161">
        <f>SUM(K78:K83)</f>
        <v>14328.42</v>
      </c>
      <c r="L77" s="161"/>
      <c r="M77" s="161">
        <f>SUM(M78:M83)</f>
        <v>0</v>
      </c>
      <c r="N77" s="160"/>
      <c r="O77" s="160">
        <f>SUM(O78:O83)</f>
        <v>0</v>
      </c>
      <c r="P77" s="160"/>
      <c r="Q77" s="160">
        <f>SUM(Q78:Q83)</f>
        <v>0</v>
      </c>
      <c r="R77" s="161"/>
      <c r="S77" s="161"/>
      <c r="T77" s="161"/>
      <c r="U77" s="161"/>
      <c r="V77" s="161">
        <f>SUM(V78:V83)</f>
        <v>7.04</v>
      </c>
      <c r="W77" s="161"/>
      <c r="X77" s="161"/>
      <c r="Y77" s="161"/>
      <c r="Z77" s="189"/>
      <c r="AG77" t="s">
        <v>120</v>
      </c>
    </row>
    <row r="78" spans="1:60" ht="22.5" outlineLevel="1" x14ac:dyDescent="0.2">
      <c r="A78" s="175">
        <v>37</v>
      </c>
      <c r="B78" s="176" t="s">
        <v>344</v>
      </c>
      <c r="C78" s="184" t="s">
        <v>345</v>
      </c>
      <c r="D78" s="177" t="s">
        <v>164</v>
      </c>
      <c r="E78" s="178">
        <v>3.4996499999999999</v>
      </c>
      <c r="F78" s="179"/>
      <c r="G78" s="180">
        <f t="shared" ref="G78:G83" si="0">ROUND(E78*F78,2)</f>
        <v>0</v>
      </c>
      <c r="H78" s="157">
        <v>0</v>
      </c>
      <c r="I78" s="156">
        <f t="shared" ref="I78:I83" si="1">ROUND(E78*H78,2)</f>
        <v>0</v>
      </c>
      <c r="J78" s="157">
        <v>2725</v>
      </c>
      <c r="K78" s="156">
        <f t="shared" ref="K78:K83" si="2">ROUND(E78*J78,2)</f>
        <v>9536.5499999999993</v>
      </c>
      <c r="L78" s="156">
        <v>21</v>
      </c>
      <c r="M78" s="156">
        <f t="shared" ref="M78:M83" si="3">G78*(1+L78/100)</f>
        <v>0</v>
      </c>
      <c r="N78" s="155">
        <v>0</v>
      </c>
      <c r="O78" s="155">
        <f t="shared" ref="O78:O83" si="4">ROUND(E78*N78,2)</f>
        <v>0</v>
      </c>
      <c r="P78" s="155">
        <v>0</v>
      </c>
      <c r="Q78" s="155">
        <f t="shared" ref="Q78:Q83" si="5">ROUND(E78*P78,2)</f>
        <v>0</v>
      </c>
      <c r="R78" s="156"/>
      <c r="S78" s="156" t="s">
        <v>124</v>
      </c>
      <c r="T78" s="156" t="s">
        <v>124</v>
      </c>
      <c r="U78" s="156">
        <v>0</v>
      </c>
      <c r="V78" s="156">
        <f t="shared" ref="V78:V83" si="6">ROUND(E78*U78,2)</f>
        <v>0</v>
      </c>
      <c r="W78" s="156"/>
      <c r="X78" s="156" t="s">
        <v>125</v>
      </c>
      <c r="Y78" s="156" t="s">
        <v>126</v>
      </c>
      <c r="Z78" s="190"/>
      <c r="AA78" s="146"/>
      <c r="AB78" s="146"/>
      <c r="AC78" s="146"/>
      <c r="AD78" s="146"/>
      <c r="AE78" s="146"/>
      <c r="AF78" s="146"/>
      <c r="AG78" s="146" t="s">
        <v>127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5">
        <v>38</v>
      </c>
      <c r="B79" s="176" t="s">
        <v>348</v>
      </c>
      <c r="C79" s="184" t="s">
        <v>349</v>
      </c>
      <c r="D79" s="177" t="s">
        <v>164</v>
      </c>
      <c r="E79" s="178">
        <v>8.8770000000000002E-2</v>
      </c>
      <c r="F79" s="179"/>
      <c r="G79" s="180">
        <f t="shared" si="0"/>
        <v>0</v>
      </c>
      <c r="H79" s="157">
        <v>0</v>
      </c>
      <c r="I79" s="156">
        <f t="shared" si="1"/>
        <v>0</v>
      </c>
      <c r="J79" s="157">
        <v>5735</v>
      </c>
      <c r="K79" s="156">
        <f t="shared" si="2"/>
        <v>509.1</v>
      </c>
      <c r="L79" s="156">
        <v>21</v>
      </c>
      <c r="M79" s="156">
        <f t="shared" si="3"/>
        <v>0</v>
      </c>
      <c r="N79" s="155">
        <v>0</v>
      </c>
      <c r="O79" s="155">
        <f t="shared" si="4"/>
        <v>0</v>
      </c>
      <c r="P79" s="155">
        <v>0</v>
      </c>
      <c r="Q79" s="155">
        <f t="shared" si="5"/>
        <v>0</v>
      </c>
      <c r="R79" s="156"/>
      <c r="S79" s="156" t="s">
        <v>124</v>
      </c>
      <c r="T79" s="156" t="s">
        <v>124</v>
      </c>
      <c r="U79" s="156">
        <v>0</v>
      </c>
      <c r="V79" s="156">
        <f t="shared" si="6"/>
        <v>0</v>
      </c>
      <c r="W79" s="156"/>
      <c r="X79" s="156" t="s">
        <v>125</v>
      </c>
      <c r="Y79" s="156" t="s">
        <v>126</v>
      </c>
      <c r="Z79" s="190"/>
      <c r="AA79" s="146"/>
      <c r="AB79" s="146"/>
      <c r="AC79" s="146"/>
      <c r="AD79" s="146"/>
      <c r="AE79" s="146"/>
      <c r="AF79" s="146"/>
      <c r="AG79" s="146" t="s">
        <v>127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5">
        <v>39</v>
      </c>
      <c r="B80" s="176" t="s">
        <v>350</v>
      </c>
      <c r="C80" s="184" t="s">
        <v>351</v>
      </c>
      <c r="D80" s="177" t="s">
        <v>164</v>
      </c>
      <c r="E80" s="178">
        <v>3.5884100000000001</v>
      </c>
      <c r="F80" s="179"/>
      <c r="G80" s="180">
        <f t="shared" si="0"/>
        <v>0</v>
      </c>
      <c r="H80" s="157">
        <v>0</v>
      </c>
      <c r="I80" s="156">
        <f t="shared" si="1"/>
        <v>0</v>
      </c>
      <c r="J80" s="157">
        <v>275.5</v>
      </c>
      <c r="K80" s="156">
        <f t="shared" si="2"/>
        <v>988.61</v>
      </c>
      <c r="L80" s="156">
        <v>21</v>
      </c>
      <c r="M80" s="156">
        <f t="shared" si="3"/>
        <v>0</v>
      </c>
      <c r="N80" s="155">
        <v>0</v>
      </c>
      <c r="O80" s="155">
        <f t="shared" si="4"/>
        <v>0</v>
      </c>
      <c r="P80" s="155">
        <v>0</v>
      </c>
      <c r="Q80" s="155">
        <f t="shared" si="5"/>
        <v>0</v>
      </c>
      <c r="R80" s="156"/>
      <c r="S80" s="156" t="s">
        <v>124</v>
      </c>
      <c r="T80" s="156" t="s">
        <v>124</v>
      </c>
      <c r="U80" s="156">
        <v>0.49</v>
      </c>
      <c r="V80" s="156">
        <f t="shared" si="6"/>
        <v>1.76</v>
      </c>
      <c r="W80" s="156"/>
      <c r="X80" s="156" t="s">
        <v>352</v>
      </c>
      <c r="Y80" s="156" t="s">
        <v>126</v>
      </c>
      <c r="Z80" s="190"/>
      <c r="AA80" s="146"/>
      <c r="AB80" s="146"/>
      <c r="AC80" s="146"/>
      <c r="AD80" s="146"/>
      <c r="AE80" s="146"/>
      <c r="AF80" s="146"/>
      <c r="AG80" s="146" t="s">
        <v>353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5">
        <v>40</v>
      </c>
      <c r="B81" s="176" t="s">
        <v>354</v>
      </c>
      <c r="C81" s="184" t="s">
        <v>355</v>
      </c>
      <c r="D81" s="177" t="s">
        <v>164</v>
      </c>
      <c r="E81" s="178">
        <v>35.884140000000002</v>
      </c>
      <c r="F81" s="179"/>
      <c r="G81" s="180">
        <f t="shared" si="0"/>
        <v>0</v>
      </c>
      <c r="H81" s="157">
        <v>0</v>
      </c>
      <c r="I81" s="156">
        <f t="shared" si="1"/>
        <v>0</v>
      </c>
      <c r="J81" s="157">
        <v>25</v>
      </c>
      <c r="K81" s="156">
        <f t="shared" si="2"/>
        <v>897.1</v>
      </c>
      <c r="L81" s="156">
        <v>21</v>
      </c>
      <c r="M81" s="156">
        <f t="shared" si="3"/>
        <v>0</v>
      </c>
      <c r="N81" s="155">
        <v>0</v>
      </c>
      <c r="O81" s="155">
        <f t="shared" si="4"/>
        <v>0</v>
      </c>
      <c r="P81" s="155">
        <v>0</v>
      </c>
      <c r="Q81" s="155">
        <f t="shared" si="5"/>
        <v>0</v>
      </c>
      <c r="R81" s="156"/>
      <c r="S81" s="156" t="s">
        <v>124</v>
      </c>
      <c r="T81" s="156" t="s">
        <v>124</v>
      </c>
      <c r="U81" s="156">
        <v>0</v>
      </c>
      <c r="V81" s="156">
        <f t="shared" si="6"/>
        <v>0</v>
      </c>
      <c r="W81" s="156"/>
      <c r="X81" s="156" t="s">
        <v>352</v>
      </c>
      <c r="Y81" s="156" t="s">
        <v>126</v>
      </c>
      <c r="Z81" s="190"/>
      <c r="AA81" s="146"/>
      <c r="AB81" s="146"/>
      <c r="AC81" s="146"/>
      <c r="AD81" s="146"/>
      <c r="AE81" s="146"/>
      <c r="AF81" s="146"/>
      <c r="AG81" s="146" t="s">
        <v>353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5">
        <v>41</v>
      </c>
      <c r="B82" s="176" t="s">
        <v>356</v>
      </c>
      <c r="C82" s="184" t="s">
        <v>357</v>
      </c>
      <c r="D82" s="177" t="s">
        <v>164</v>
      </c>
      <c r="E82" s="178">
        <v>3.5884100000000001</v>
      </c>
      <c r="F82" s="179"/>
      <c r="G82" s="180">
        <f t="shared" si="0"/>
        <v>0</v>
      </c>
      <c r="H82" s="157">
        <v>0</v>
      </c>
      <c r="I82" s="156">
        <f t="shared" si="1"/>
        <v>0</v>
      </c>
      <c r="J82" s="157">
        <v>341</v>
      </c>
      <c r="K82" s="156">
        <f t="shared" si="2"/>
        <v>1223.6500000000001</v>
      </c>
      <c r="L82" s="156">
        <v>21</v>
      </c>
      <c r="M82" s="156">
        <f t="shared" si="3"/>
        <v>0</v>
      </c>
      <c r="N82" s="155">
        <v>0</v>
      </c>
      <c r="O82" s="155">
        <f t="shared" si="4"/>
        <v>0</v>
      </c>
      <c r="P82" s="155">
        <v>0</v>
      </c>
      <c r="Q82" s="155">
        <f t="shared" si="5"/>
        <v>0</v>
      </c>
      <c r="R82" s="156"/>
      <c r="S82" s="156" t="s">
        <v>124</v>
      </c>
      <c r="T82" s="156" t="s">
        <v>124</v>
      </c>
      <c r="U82" s="156">
        <v>0.752</v>
      </c>
      <c r="V82" s="156">
        <f t="shared" si="6"/>
        <v>2.7</v>
      </c>
      <c r="W82" s="156"/>
      <c r="X82" s="156" t="s">
        <v>352</v>
      </c>
      <c r="Y82" s="156" t="s">
        <v>126</v>
      </c>
      <c r="Z82" s="190"/>
      <c r="AA82" s="146"/>
      <c r="AB82" s="146"/>
      <c r="AC82" s="146"/>
      <c r="AD82" s="146"/>
      <c r="AE82" s="146"/>
      <c r="AF82" s="146"/>
      <c r="AG82" s="146" t="s">
        <v>353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5">
        <v>42</v>
      </c>
      <c r="B83" s="176" t="s">
        <v>358</v>
      </c>
      <c r="C83" s="184" t="s">
        <v>359</v>
      </c>
      <c r="D83" s="177" t="s">
        <v>164</v>
      </c>
      <c r="E83" s="178">
        <v>7.1768299999999998</v>
      </c>
      <c r="F83" s="179"/>
      <c r="G83" s="180">
        <f t="shared" si="0"/>
        <v>0</v>
      </c>
      <c r="H83" s="157">
        <v>0</v>
      </c>
      <c r="I83" s="156">
        <f t="shared" si="1"/>
        <v>0</v>
      </c>
      <c r="J83" s="157">
        <v>163.5</v>
      </c>
      <c r="K83" s="156">
        <f t="shared" si="2"/>
        <v>1173.4100000000001</v>
      </c>
      <c r="L83" s="156">
        <v>21</v>
      </c>
      <c r="M83" s="156">
        <f t="shared" si="3"/>
        <v>0</v>
      </c>
      <c r="N83" s="155">
        <v>0</v>
      </c>
      <c r="O83" s="155">
        <f t="shared" si="4"/>
        <v>0</v>
      </c>
      <c r="P83" s="155">
        <v>0</v>
      </c>
      <c r="Q83" s="155">
        <f t="shared" si="5"/>
        <v>0</v>
      </c>
      <c r="R83" s="156"/>
      <c r="S83" s="156" t="s">
        <v>124</v>
      </c>
      <c r="T83" s="156" t="s">
        <v>124</v>
      </c>
      <c r="U83" s="156">
        <v>0.36</v>
      </c>
      <c r="V83" s="156">
        <f t="shared" si="6"/>
        <v>2.58</v>
      </c>
      <c r="W83" s="156"/>
      <c r="X83" s="156" t="s">
        <v>352</v>
      </c>
      <c r="Y83" s="156" t="s">
        <v>126</v>
      </c>
      <c r="Z83" s="190"/>
      <c r="AA83" s="146"/>
      <c r="AB83" s="146"/>
      <c r="AC83" s="146"/>
      <c r="AD83" s="146"/>
      <c r="AE83" s="146"/>
      <c r="AF83" s="146"/>
      <c r="AG83" s="146" t="s">
        <v>353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162" t="s">
        <v>119</v>
      </c>
      <c r="B84" s="163" t="s">
        <v>91</v>
      </c>
      <c r="C84" s="181" t="s">
        <v>29</v>
      </c>
      <c r="D84" s="164"/>
      <c r="E84" s="165"/>
      <c r="F84" s="166"/>
      <c r="G84" s="167">
        <f>SUMIF(AG85:AG86,"&lt;&gt;NOR",G85:G86)</f>
        <v>0</v>
      </c>
      <c r="H84" s="161"/>
      <c r="I84" s="161">
        <f>SUM(I85:I86)</f>
        <v>0</v>
      </c>
      <c r="J84" s="161"/>
      <c r="K84" s="161">
        <f>SUM(K85:K86)</f>
        <v>14654.43</v>
      </c>
      <c r="L84" s="161"/>
      <c r="M84" s="161">
        <f>SUM(M85:M86)</f>
        <v>0</v>
      </c>
      <c r="N84" s="160"/>
      <c r="O84" s="160">
        <f>SUM(O85:O86)</f>
        <v>0</v>
      </c>
      <c r="P84" s="160"/>
      <c r="Q84" s="160">
        <f>SUM(Q85:Q86)</f>
        <v>0</v>
      </c>
      <c r="R84" s="161"/>
      <c r="S84" s="161"/>
      <c r="T84" s="161"/>
      <c r="U84" s="161"/>
      <c r="V84" s="161">
        <f>SUM(V85:V86)</f>
        <v>0</v>
      </c>
      <c r="W84" s="161"/>
      <c r="X84" s="161"/>
      <c r="Y84" s="161"/>
      <c r="Z84" s="189"/>
      <c r="AG84" t="s">
        <v>120</v>
      </c>
    </row>
    <row r="85" spans="1:60" outlineLevel="1" x14ac:dyDescent="0.2">
      <c r="A85" s="175">
        <v>43</v>
      </c>
      <c r="B85" s="176" t="s">
        <v>360</v>
      </c>
      <c r="C85" s="184" t="s">
        <v>361</v>
      </c>
      <c r="D85" s="177" t="s">
        <v>362</v>
      </c>
      <c r="E85" s="178">
        <v>1</v>
      </c>
      <c r="F85" s="179"/>
      <c r="G85" s="180">
        <f>ROUND(E85*F85,2)</f>
        <v>0</v>
      </c>
      <c r="H85" s="157">
        <v>0</v>
      </c>
      <c r="I85" s="156">
        <f>ROUND(E85*H85,2)</f>
        <v>0</v>
      </c>
      <c r="J85" s="157">
        <v>10344.299999999999</v>
      </c>
      <c r="K85" s="156">
        <f>ROUND(E85*J85,2)</f>
        <v>10344.299999999999</v>
      </c>
      <c r="L85" s="156">
        <v>21</v>
      </c>
      <c r="M85" s="156">
        <f>G85*(1+L85/100)</f>
        <v>0</v>
      </c>
      <c r="N85" s="155">
        <v>0</v>
      </c>
      <c r="O85" s="155">
        <f>ROUND(E85*N85,2)</f>
        <v>0</v>
      </c>
      <c r="P85" s="155">
        <v>0</v>
      </c>
      <c r="Q85" s="155">
        <f>ROUND(E85*P85,2)</f>
        <v>0</v>
      </c>
      <c r="R85" s="156"/>
      <c r="S85" s="156" t="s">
        <v>124</v>
      </c>
      <c r="T85" s="156" t="s">
        <v>206</v>
      </c>
      <c r="U85" s="156">
        <v>0</v>
      </c>
      <c r="V85" s="156">
        <f>ROUND(E85*U85,2)</f>
        <v>0</v>
      </c>
      <c r="W85" s="156"/>
      <c r="X85" s="156" t="s">
        <v>363</v>
      </c>
      <c r="Y85" s="156" t="s">
        <v>126</v>
      </c>
      <c r="Z85" s="190"/>
      <c r="AA85" s="146"/>
      <c r="AB85" s="146"/>
      <c r="AC85" s="146"/>
      <c r="AD85" s="146"/>
      <c r="AE85" s="146"/>
      <c r="AF85" s="146"/>
      <c r="AG85" s="146" t="s">
        <v>364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69">
        <v>44</v>
      </c>
      <c r="B86" s="170" t="s">
        <v>365</v>
      </c>
      <c r="C86" s="182" t="s">
        <v>366</v>
      </c>
      <c r="D86" s="171" t="s">
        <v>362</v>
      </c>
      <c r="E86" s="172">
        <v>1</v>
      </c>
      <c r="F86" s="173"/>
      <c r="G86" s="174">
        <f>ROUND(E86*F86,2)</f>
        <v>0</v>
      </c>
      <c r="H86" s="157">
        <v>0</v>
      </c>
      <c r="I86" s="156">
        <f>ROUND(E86*H86,2)</f>
        <v>0</v>
      </c>
      <c r="J86" s="157">
        <v>4310.13</v>
      </c>
      <c r="K86" s="156">
        <f>ROUND(E86*J86,2)</f>
        <v>4310.13</v>
      </c>
      <c r="L86" s="156">
        <v>21</v>
      </c>
      <c r="M86" s="156">
        <f>G86*(1+L86/100)</f>
        <v>0</v>
      </c>
      <c r="N86" s="155">
        <v>0</v>
      </c>
      <c r="O86" s="155">
        <f>ROUND(E86*N86,2)</f>
        <v>0</v>
      </c>
      <c r="P86" s="155">
        <v>0</v>
      </c>
      <c r="Q86" s="155">
        <f>ROUND(E86*P86,2)</f>
        <v>0</v>
      </c>
      <c r="R86" s="156"/>
      <c r="S86" s="156" t="s">
        <v>124</v>
      </c>
      <c r="T86" s="156" t="s">
        <v>206</v>
      </c>
      <c r="U86" s="156">
        <v>0</v>
      </c>
      <c r="V86" s="156">
        <f>ROUND(E86*U86,2)</f>
        <v>0</v>
      </c>
      <c r="W86" s="156"/>
      <c r="X86" s="156" t="s">
        <v>363</v>
      </c>
      <c r="Y86" s="156" t="s">
        <v>126</v>
      </c>
      <c r="Z86" s="190"/>
      <c r="AA86" s="146"/>
      <c r="AB86" s="146"/>
      <c r="AC86" s="146"/>
      <c r="AD86" s="146"/>
      <c r="AE86" s="146"/>
      <c r="AF86" s="146"/>
      <c r="AG86" s="146" t="s">
        <v>367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x14ac:dyDescent="0.2">
      <c r="A87" s="3"/>
      <c r="B87" s="4"/>
      <c r="C87" s="18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12</v>
      </c>
      <c r="AF87">
        <v>21</v>
      </c>
      <c r="AG87" t="s">
        <v>105</v>
      </c>
    </row>
    <row r="88" spans="1:60" x14ac:dyDescent="0.2">
      <c r="A88" s="149"/>
      <c r="B88" s="150" t="s">
        <v>31</v>
      </c>
      <c r="C88" s="186"/>
      <c r="D88" s="151"/>
      <c r="E88" s="152"/>
      <c r="F88" s="152"/>
      <c r="G88" s="168">
        <f>G8+G21+G26+G29+G34+G36+G38+G64+G74+G77+G84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189"/>
      <c r="AE88">
        <f>SUMIF(L7:L86,AE87,G7:G86)</f>
        <v>0</v>
      </c>
      <c r="AF88">
        <f>SUMIF(L7:L86,AF87,G7:G86)</f>
        <v>0</v>
      </c>
      <c r="AG88" t="s">
        <v>368</v>
      </c>
    </row>
    <row r="89" spans="1:60" x14ac:dyDescent="0.2">
      <c r="A89" s="3"/>
      <c r="B89" s="4"/>
      <c r="C89" s="18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3"/>
      <c r="B90" s="4"/>
      <c r="C90" s="185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6" t="s">
        <v>369</v>
      </c>
      <c r="B91" s="266"/>
      <c r="C91" s="26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47"/>
      <c r="B92" s="248"/>
      <c r="C92" s="249"/>
      <c r="D92" s="248"/>
      <c r="E92" s="248"/>
      <c r="F92" s="248"/>
      <c r="G92" s="25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G92" t="s">
        <v>370</v>
      </c>
    </row>
    <row r="93" spans="1:60" x14ac:dyDescent="0.2">
      <c r="A93" s="251"/>
      <c r="B93" s="252"/>
      <c r="C93" s="253"/>
      <c r="D93" s="252"/>
      <c r="E93" s="252"/>
      <c r="F93" s="252"/>
      <c r="G93" s="25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51"/>
      <c r="B94" s="252"/>
      <c r="C94" s="253"/>
      <c r="D94" s="252"/>
      <c r="E94" s="252"/>
      <c r="F94" s="252"/>
      <c r="G94" s="25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1"/>
      <c r="B95" s="252"/>
      <c r="C95" s="253"/>
      <c r="D95" s="252"/>
      <c r="E95" s="252"/>
      <c r="F95" s="252"/>
      <c r="G95" s="25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55"/>
      <c r="B96" s="256"/>
      <c r="C96" s="257"/>
      <c r="D96" s="256"/>
      <c r="E96" s="256"/>
      <c r="F96" s="256"/>
      <c r="G96" s="25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18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C98" s="187"/>
      <c r="D98" s="10"/>
      <c r="AG98" t="s">
        <v>371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6P4+cT3PKzsJ4rBC5BNuIx3Y3CEDCL2kVx4C8lwCVwgm2nqgM5JUljlQHLxZKcsp89dDSfN4P3hdrMY619YXQ==" saltValue="HeclDQ9JSyz/dxC3OGLJUA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scale="93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24_028_1 Pol</vt:lpstr>
      <vt:lpstr>01 24_028_2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24_028_1 Pol'!Názvy_tisku</vt:lpstr>
      <vt:lpstr>'01 24_028_2 Pol'!Názvy_tisku</vt:lpstr>
      <vt:lpstr>oadresa</vt:lpstr>
      <vt:lpstr>Stavba!Objednatel</vt:lpstr>
      <vt:lpstr>Stavba!Objekt</vt:lpstr>
      <vt:lpstr>'01 24_028_1 Pol'!Oblast_tisku</vt:lpstr>
      <vt:lpstr>'01 24_028_2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 K.</cp:lastModifiedBy>
  <cp:lastPrinted>2024-03-15T15:52:13Z</cp:lastPrinted>
  <dcterms:created xsi:type="dcterms:W3CDTF">2009-04-08T07:15:50Z</dcterms:created>
  <dcterms:modified xsi:type="dcterms:W3CDTF">2025-01-24T07:58:20Z</dcterms:modified>
</cp:coreProperties>
</file>