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05" windowWidth="20235" windowHeight="13305"/>
  </bookViews>
  <sheets>
    <sheet name="Soupis" sheetId="1" r:id="rId1"/>
  </sheets>
  <definedNames>
    <definedName name="_xlnm.Print_Area" localSheetId="0">Soupis!$A$1:$L$61</definedName>
  </definedNames>
  <calcPr calcId="145621"/>
</workbook>
</file>

<file path=xl/calcChain.xml><?xml version="1.0" encoding="utf-8"?>
<calcChain xmlns="http://schemas.openxmlformats.org/spreadsheetml/2006/main">
  <c r="I18" i="1" l="1"/>
  <c r="J41" i="1"/>
  <c r="E33" i="1"/>
  <c r="I33" i="1" s="1"/>
  <c r="I44" i="1"/>
  <c r="J44" i="1"/>
  <c r="J42" i="1"/>
  <c r="I42" i="1"/>
  <c r="I41" i="1"/>
  <c r="J56" i="1"/>
  <c r="I56" i="1"/>
  <c r="J40" i="1"/>
  <c r="I40" i="1"/>
  <c r="J39" i="1"/>
  <c r="I39" i="1"/>
  <c r="J38" i="1"/>
  <c r="I38" i="1"/>
  <c r="J37" i="1"/>
  <c r="I37" i="1"/>
  <c r="J36" i="1"/>
  <c r="I36" i="1"/>
  <c r="J45" i="1"/>
  <c r="I45" i="1"/>
  <c r="J35" i="1"/>
  <c r="I35" i="1"/>
  <c r="J34" i="1"/>
  <c r="I34" i="1"/>
  <c r="J33" i="1"/>
  <c r="J57" i="1"/>
  <c r="I57" i="1"/>
  <c r="J55" i="1"/>
  <c r="I55" i="1"/>
  <c r="J54" i="1"/>
  <c r="I54" i="1"/>
  <c r="E53" i="1"/>
  <c r="J53" i="1" s="1"/>
  <c r="I53" i="1" l="1"/>
  <c r="I19" i="1" l="1"/>
  <c r="J48" i="1" l="1"/>
  <c r="J61" i="1"/>
  <c r="I47" i="1"/>
  <c r="I60" i="1" l="1"/>
  <c r="I8" i="1" s="1"/>
  <c r="I9" i="1"/>
  <c r="I10" i="1" l="1"/>
  <c r="I11" i="1" s="1"/>
  <c r="I12" i="1" s="1"/>
  <c r="I6" i="1"/>
  <c r="I26" i="1" l="1"/>
  <c r="I25" i="1" l="1"/>
  <c r="I27" i="1" s="1"/>
  <c r="I17" i="1"/>
  <c r="I20" i="1" s="1"/>
  <c r="I7" i="1"/>
  <c r="I13" i="1" s="1"/>
  <c r="I14" i="1" l="1"/>
  <c r="I22" i="1" s="1"/>
  <c r="I29" i="1" l="1"/>
</calcChain>
</file>

<file path=xl/sharedStrings.xml><?xml version="1.0" encoding="utf-8"?>
<sst xmlns="http://schemas.openxmlformats.org/spreadsheetml/2006/main" count="140" uniqueCount="89">
  <si>
    <t>Rozpočet</t>
  </si>
  <si>
    <t>Ceny neobsahují DPH</t>
  </si>
  <si>
    <t>Základní rozpočtové náklady</t>
  </si>
  <si>
    <t>C.   Montáž</t>
  </si>
  <si>
    <t>D.   Demontáž</t>
  </si>
  <si>
    <t>h</t>
  </si>
  <si>
    <t>E.   Materiál nosný délkový</t>
  </si>
  <si>
    <t>F.   Materiál nosný kusový</t>
  </si>
  <si>
    <t>P.   Práce účtované hodinovou sazbou</t>
  </si>
  <si>
    <t xml:space="preserve">       předběžná obhlídka</t>
  </si>
  <si>
    <t>J</t>
  </si>
  <si>
    <t>ks</t>
  </si>
  <si>
    <t>Položka RTS</t>
  </si>
  <si>
    <t>m</t>
  </si>
  <si>
    <t xml:space="preserve">       Revize</t>
  </si>
  <si>
    <t xml:space="preserve">       Zhotovení dokumentace skutečného provedení</t>
  </si>
  <si>
    <t xml:space="preserve"> </t>
  </si>
  <si>
    <t>komplet</t>
  </si>
  <si>
    <t>3x1,5</t>
  </si>
  <si>
    <t xml:space="preserve">       Součet položky</t>
  </si>
  <si>
    <t>Celkem montáž</t>
  </si>
  <si>
    <t>Celkem materiál</t>
  </si>
  <si>
    <t>Cena mat.</t>
  </si>
  <si>
    <t>Cena mont.</t>
  </si>
  <si>
    <t>Celkem mat.</t>
  </si>
  <si>
    <t>Celkem mon.</t>
  </si>
  <si>
    <t>Nazev</t>
  </si>
  <si>
    <t>Pocet</t>
  </si>
  <si>
    <t>Celkem materiál délkový</t>
  </si>
  <si>
    <t>Materiál nosný kusový + montáž</t>
  </si>
  <si>
    <t>Materiál nosný délkový + montáž</t>
  </si>
  <si>
    <t>1/0</t>
  </si>
  <si>
    <t>1</t>
  </si>
  <si>
    <t>210110041</t>
  </si>
  <si>
    <t>1x</t>
  </si>
  <si>
    <t>210111011</t>
  </si>
  <si>
    <t>do 8x  CYKY 3x1.5</t>
  </si>
  <si>
    <t>210010301</t>
  </si>
  <si>
    <t>210010321</t>
  </si>
  <si>
    <t>Svítidla dle tabulky tech. standardů včetně příslušenství a světelných zdrojů</t>
  </si>
  <si>
    <t>3x2,5</t>
  </si>
  <si>
    <t>Krabice   R  IP54</t>
  </si>
  <si>
    <t>požárně odolná</t>
  </si>
  <si>
    <t>včetně vrutu</t>
  </si>
  <si>
    <t xml:space="preserve">       trvanlivé a čitelné označení vývodů</t>
  </si>
  <si>
    <t>M.  PPV (Drážky, otvory, lešení, provizorní osvětlení. 6 % z L)</t>
  </si>
  <si>
    <t>H.   Prořez délkového materiálu (5 % z E)</t>
  </si>
  <si>
    <t>K.   Materiál podružný (3 % z J)</t>
  </si>
  <si>
    <t>L.    Součet montáž + demontáž  + materiál (C+D+J+K)</t>
  </si>
  <si>
    <t>J.    Součet materiál nosný (E+F+H)</t>
  </si>
  <si>
    <t>Standard</t>
  </si>
  <si>
    <t>S.   Celkem vedlejší rozpočtové náklady</t>
  </si>
  <si>
    <t>Vedlejší rozpočtové náklady</t>
  </si>
  <si>
    <t>T.   Celkem základní a vedlejší rozpočtové náklady</t>
  </si>
  <si>
    <r>
      <t>R.   Celkem základní rozpočtové náklady</t>
    </r>
    <r>
      <rPr>
        <sz val="10"/>
        <color theme="1"/>
        <rFont val="Times New Roman"/>
        <family val="1"/>
        <charset val="238"/>
      </rPr>
      <t xml:space="preserve"> (A+B+L+M+P)</t>
    </r>
  </si>
  <si>
    <t>Kabel CYKY-J</t>
  </si>
  <si>
    <t>2.2</t>
  </si>
  <si>
    <t>Kabel CYKY-O</t>
  </si>
  <si>
    <t>2x1,5</t>
  </si>
  <si>
    <t>B2caS1d1*Cu</t>
  </si>
  <si>
    <t>2.26</t>
  </si>
  <si>
    <t>Krabice   Přístrojová</t>
  </si>
  <si>
    <t>1.30</t>
  </si>
  <si>
    <t>Krabice   Rozbočovací</t>
  </si>
  <si>
    <t>1.33</t>
  </si>
  <si>
    <t>95x95x50mm</t>
  </si>
  <si>
    <t>210010451</t>
  </si>
  <si>
    <t>1.31</t>
  </si>
  <si>
    <t>Nouz.svitidlo LED piktogr.</t>
  </si>
  <si>
    <t>1.10</t>
  </si>
  <si>
    <t>5</t>
  </si>
  <si>
    <t>210110043</t>
  </si>
  <si>
    <t>1.13</t>
  </si>
  <si>
    <t>s přepěť.ochr.</t>
  </si>
  <si>
    <t>1.14</t>
  </si>
  <si>
    <t>Kabelová příchytka malá</t>
  </si>
  <si>
    <t>1.41</t>
  </si>
  <si>
    <t>Příchytka kabelu dvojitá</t>
  </si>
  <si>
    <t>1.42</t>
  </si>
  <si>
    <t>* - Kabely s funkční odolností při požáru P60</t>
  </si>
  <si>
    <t>Svítidlo LED přisazené</t>
  </si>
  <si>
    <t xml:space="preserve">       nastavení stávající ústředny nouzového osvětlení</t>
  </si>
  <si>
    <t>3.1</t>
  </si>
  <si>
    <t>3.2</t>
  </si>
  <si>
    <t xml:space="preserve">Spinac  IP20 zap. </t>
  </si>
  <si>
    <t xml:space="preserve">Zasuvka IP20 zap. </t>
  </si>
  <si>
    <t>34,5W 840 4927 lm 142.8 lm/W</t>
  </si>
  <si>
    <t>zapuštěné do podhledu 3,5VA</t>
  </si>
  <si>
    <t>Kabel Cu P60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</si>
</sst>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26" x14ac:knownFonts="1">
    <font>
      <sz val="10"/>
      <color theme="1"/>
      <name val="Times New Roman"/>
      <family val="2"/>
      <charset val="238"/>
    </font>
    <font>
      <b/>
      <sz val="10"/>
      <color theme="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10"/>
      <name val="Times New Roman CE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10"/>
      <color indexed="8"/>
      <name val="Calibri"/>
      <family val="2"/>
      <charset val="238"/>
    </font>
    <font>
      <sz val="10"/>
      <color indexed="9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20"/>
      <name val="Calibri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60"/>
      <name val="Calibri"/>
      <family val="2"/>
      <charset val="238"/>
    </font>
    <font>
      <sz val="10"/>
      <color indexed="52"/>
      <name val="Calibri"/>
      <family val="2"/>
      <charset val="238"/>
    </font>
    <font>
      <sz val="10"/>
      <color indexed="17"/>
      <name val="Calibri"/>
      <family val="2"/>
      <charset val="238"/>
    </font>
    <font>
      <sz val="10"/>
      <color indexed="10"/>
      <name val="Calibri"/>
      <family val="2"/>
      <charset val="238"/>
    </font>
    <font>
      <sz val="10"/>
      <color indexed="62"/>
      <name val="Calibri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indexed="23"/>
      <name val="Calibri"/>
      <family val="2"/>
      <charset val="238"/>
    </font>
    <font>
      <sz val="10"/>
      <name val="Courier"/>
      <family val="3"/>
    </font>
    <font>
      <b/>
      <sz val="10"/>
      <name val="Times New Roman CE"/>
      <charset val="238"/>
    </font>
    <font>
      <sz val="10"/>
      <color theme="1"/>
      <name val="Times New Roman"/>
      <family val="1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5">
    <xf numFmtId="0" fontId="0" fillId="0" borderId="0"/>
    <xf numFmtId="0" fontId="5" fillId="0" borderId="0"/>
    <xf numFmtId="0" fontId="4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1" applyNumberFormat="0" applyFill="0" applyAlignment="0" applyProtection="0"/>
    <xf numFmtId="0" fontId="9" fillId="3" borderId="0" applyNumberFormat="0" applyBorder="0" applyAlignment="0" applyProtection="0"/>
    <xf numFmtId="0" fontId="10" fillId="16" borderId="2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17" borderId="0" applyNumberFormat="0" applyBorder="0" applyAlignment="0" applyProtection="0"/>
    <xf numFmtId="0" fontId="4" fillId="18" borderId="6" applyNumberFormat="0" applyFont="0" applyAlignment="0" applyProtection="0"/>
    <xf numFmtId="0" fontId="16" fillId="0" borderId="7" applyNumberFormat="0" applyFill="0" applyAlignment="0" applyProtection="0"/>
    <xf numFmtId="0" fontId="17" fillId="4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7" borderId="8" applyNumberFormat="0" applyAlignment="0" applyProtection="0"/>
    <xf numFmtId="0" fontId="20" fillId="19" borderId="8" applyNumberFormat="0" applyAlignment="0" applyProtection="0"/>
    <xf numFmtId="0" fontId="21" fillId="19" borderId="9" applyNumberFormat="0" applyAlignment="0" applyProtection="0"/>
    <xf numFmtId="0" fontId="22" fillId="0" borderId="0" applyNumberFormat="0" applyFill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23" borderId="0" applyNumberFormat="0" applyBorder="0" applyAlignment="0" applyProtection="0"/>
    <xf numFmtId="0" fontId="23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2" fontId="0" fillId="0" borderId="0" xfId="0" applyNumberFormat="1"/>
    <xf numFmtId="49" fontId="0" fillId="0" borderId="0" xfId="0" applyNumberFormat="1"/>
    <xf numFmtId="2" fontId="1" fillId="0" borderId="0" xfId="0" applyNumberFormat="1" applyFont="1"/>
    <xf numFmtId="0" fontId="3" fillId="0" borderId="0" xfId="0" applyFont="1" applyAlignment="1" applyProtection="1">
      <alignment horizontal="left"/>
    </xf>
    <xf numFmtId="0" fontId="3" fillId="0" borderId="0" xfId="0" applyFont="1"/>
    <xf numFmtId="2" fontId="3" fillId="0" borderId="0" xfId="0" applyNumberFormat="1" applyFont="1" applyAlignment="1">
      <alignment horizontal="right"/>
    </xf>
    <xf numFmtId="49" fontId="4" fillId="0" borderId="0" xfId="0" applyNumberFormat="1" applyFont="1"/>
    <xf numFmtId="0" fontId="4" fillId="0" borderId="0" xfId="0" applyFont="1"/>
    <xf numFmtId="2" fontId="3" fillId="0" borderId="0" xfId="0" applyNumberFormat="1" applyFont="1" applyAlignment="1" applyProtection="1">
      <alignment horizontal="right"/>
    </xf>
    <xf numFmtId="164" fontId="3" fillId="0" borderId="0" xfId="0" applyNumberFormat="1" applyFont="1" applyProtection="1"/>
    <xf numFmtId="49" fontId="3" fillId="0" borderId="0" xfId="0" applyNumberFormat="1" applyFont="1" applyAlignment="1" applyProtection="1">
      <alignment horizontal="left"/>
    </xf>
    <xf numFmtId="2" fontId="3" fillId="0" borderId="0" xfId="0" applyNumberFormat="1" applyFont="1"/>
    <xf numFmtId="0" fontId="3" fillId="0" borderId="0" xfId="0" applyFont="1" applyAlignment="1" applyProtection="1">
      <alignment horizontal="right"/>
    </xf>
    <xf numFmtId="1" fontId="3" fillId="0" borderId="0" xfId="44" applyNumberFormat="1" applyFont="1"/>
    <xf numFmtId="1" fontId="3" fillId="0" borderId="0" xfId="0" applyNumberFormat="1" applyFont="1"/>
    <xf numFmtId="2" fontId="3" fillId="0" borderId="0" xfId="0" applyNumberFormat="1" applyFont="1" applyAlignment="1" applyProtection="1">
      <alignment horizontal="left"/>
    </xf>
    <xf numFmtId="0" fontId="24" fillId="0" borderId="0" xfId="0" applyFont="1" applyAlignment="1" applyProtection="1">
      <alignment horizontal="left"/>
    </xf>
    <xf numFmtId="49" fontId="3" fillId="0" borderId="0" xfId="0" applyNumberFormat="1" applyFont="1"/>
    <xf numFmtId="49" fontId="3" fillId="0" borderId="0" xfId="0" applyNumberFormat="1" applyFont="1" applyProtection="1"/>
    <xf numFmtId="0" fontId="3" fillId="0" borderId="0" xfId="0" applyNumberFormat="1" applyFont="1" applyProtection="1"/>
    <xf numFmtId="2" fontId="0" fillId="0" borderId="0" xfId="0" applyNumberFormat="1" applyFill="1"/>
    <xf numFmtId="0" fontId="0" fillId="0" borderId="0" xfId="0" applyFill="1"/>
    <xf numFmtId="2" fontId="1" fillId="0" borderId="0" xfId="0" applyNumberFormat="1" applyFont="1" applyFill="1"/>
    <xf numFmtId="0" fontId="1" fillId="0" borderId="10" xfId="0" applyFont="1" applyBorder="1"/>
    <xf numFmtId="2" fontId="1" fillId="0" borderId="10" xfId="0" applyNumberFormat="1" applyFont="1" applyBorder="1"/>
    <xf numFmtId="0" fontId="1" fillId="0" borderId="11" xfId="0" applyFont="1" applyBorder="1"/>
    <xf numFmtId="0" fontId="1" fillId="0" borderId="0" xfId="0" applyFont="1" applyBorder="1"/>
    <xf numFmtId="2" fontId="1" fillId="0" borderId="0" xfId="0" applyNumberFormat="1" applyFont="1" applyBorder="1"/>
    <xf numFmtId="2" fontId="1" fillId="0" borderId="0" xfId="0" applyNumberFormat="1" applyFont="1" applyFill="1" applyBorder="1"/>
    <xf numFmtId="0" fontId="25" fillId="0" borderId="0" xfId="0" applyFont="1"/>
    <xf numFmtId="2" fontId="25" fillId="0" borderId="12" xfId="0" applyNumberFormat="1" applyFont="1" applyFill="1" applyBorder="1"/>
    <xf numFmtId="2" fontId="1" fillId="0" borderId="12" xfId="0" applyNumberFormat="1" applyFont="1" applyBorder="1"/>
  </cellXfs>
  <cellStyles count="45">
    <cellStyle name="20 % – Zvýraznění1 2" xfId="3"/>
    <cellStyle name="20 % – Zvýraznění2 2" xfId="4"/>
    <cellStyle name="20 % – Zvýraznění3 2" xfId="5"/>
    <cellStyle name="20 % – Zvýraznění4 2" xfId="6"/>
    <cellStyle name="20 % – Zvýraznění5 2" xfId="7"/>
    <cellStyle name="20 % – Zvýraznění6 2" xfId="8"/>
    <cellStyle name="40 % – Zvýraznění1 2" xfId="9"/>
    <cellStyle name="40 % – Zvýraznění2 2" xfId="10"/>
    <cellStyle name="40 % – Zvýraznění3 2" xfId="11"/>
    <cellStyle name="40 % – Zvýraznění4 2" xfId="12"/>
    <cellStyle name="40 % – Zvýraznění5 2" xfId="13"/>
    <cellStyle name="40 % – Zvýraznění6 2" xfId="14"/>
    <cellStyle name="60 % – Zvýraznění1 2" xfId="15"/>
    <cellStyle name="60 % – Zvýraznění2 2" xfId="16"/>
    <cellStyle name="60 % – Zvýraznění3 2" xfId="17"/>
    <cellStyle name="60 % – Zvýraznění4 2" xfId="18"/>
    <cellStyle name="60 % – Zvýraznění5 2" xfId="19"/>
    <cellStyle name="60 % – Zvýraznění6 2" xfId="20"/>
    <cellStyle name="Celkem 2" xfId="21"/>
    <cellStyle name="Chybně 2" xfId="22"/>
    <cellStyle name="Kontrolní buňka 2" xfId="23"/>
    <cellStyle name="Nadpis 1 2" xfId="24"/>
    <cellStyle name="Nadpis 2 2" xfId="25"/>
    <cellStyle name="Nadpis 3 2" xfId="26"/>
    <cellStyle name="Nadpis 4 2" xfId="27"/>
    <cellStyle name="Název 2" xfId="28"/>
    <cellStyle name="Neutrální 2" xfId="29"/>
    <cellStyle name="Normální" xfId="0" builtinId="0"/>
    <cellStyle name="Normální 2" xfId="1"/>
    <cellStyle name="normální 2 2" xfId="2"/>
    <cellStyle name="normální_SPECIFIK" xfId="44"/>
    <cellStyle name="Poznámka 2" xfId="30"/>
    <cellStyle name="Propojená buňka 2" xfId="31"/>
    <cellStyle name="Správně 2" xfId="32"/>
    <cellStyle name="Text upozornění 2" xfId="33"/>
    <cellStyle name="Vstup 2" xfId="34"/>
    <cellStyle name="Výpočet 2" xfId="35"/>
    <cellStyle name="Výstup 2" xfId="36"/>
    <cellStyle name="Vysvětlující text 2" xfId="37"/>
    <cellStyle name="Zvýraznění 1 2" xfId="38"/>
    <cellStyle name="Zvýraznění 2 2" xfId="39"/>
    <cellStyle name="Zvýraznění 3 2" xfId="40"/>
    <cellStyle name="Zvýraznění 4 2" xfId="41"/>
    <cellStyle name="Zvýraznění 5 2" xfId="42"/>
    <cellStyle name="Zvýraznění 6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1"/>
  <sheetViews>
    <sheetView tabSelected="1" workbookViewId="0">
      <selection activeCell="G44" sqref="G44"/>
    </sheetView>
  </sheetViews>
  <sheetFormatPr defaultRowHeight="12.75" x14ac:dyDescent="0.2"/>
  <cols>
    <col min="1" max="1" width="26.83203125" customWidth="1"/>
    <col min="2" max="3" width="13.83203125" customWidth="1"/>
    <col min="4" max="4" width="6.83203125" customWidth="1"/>
    <col min="5" max="5" width="8.83203125" customWidth="1"/>
    <col min="6" max="6" width="4.83203125" customWidth="1"/>
    <col min="7" max="8" width="11.83203125" customWidth="1"/>
    <col min="9" max="9" width="13.83203125" customWidth="1"/>
    <col min="10" max="10" width="13.83203125" style="4" customWidth="1"/>
    <col min="11" max="11" width="12.83203125" hidden="1" customWidth="1"/>
    <col min="12" max="12" width="9" style="4" customWidth="1"/>
    <col min="13" max="14" width="12.83203125" customWidth="1"/>
  </cols>
  <sheetData>
    <row r="1" spans="1:9" ht="25.5" x14ac:dyDescent="0.35">
      <c r="B1" s="2" t="s">
        <v>0</v>
      </c>
    </row>
    <row r="2" spans="1:9" x14ac:dyDescent="0.2">
      <c r="A2" t="s">
        <v>1</v>
      </c>
    </row>
    <row r="4" spans="1:9" x14ac:dyDescent="0.2">
      <c r="A4" s="28" t="s">
        <v>2</v>
      </c>
    </row>
    <row r="5" spans="1:9" x14ac:dyDescent="0.2">
      <c r="I5" s="24"/>
    </row>
    <row r="6" spans="1:9" x14ac:dyDescent="0.2">
      <c r="A6" t="s">
        <v>3</v>
      </c>
      <c r="I6" s="23">
        <f>J48+J61</f>
        <v>0</v>
      </c>
    </row>
    <row r="7" spans="1:9" x14ac:dyDescent="0.2">
      <c r="A7" t="s">
        <v>4</v>
      </c>
      <c r="E7">
        <v>4</v>
      </c>
      <c r="F7" t="s">
        <v>5</v>
      </c>
      <c r="I7" s="23">
        <f>G7*E7</f>
        <v>0</v>
      </c>
    </row>
    <row r="8" spans="1:9" x14ac:dyDescent="0.2">
      <c r="A8" t="s">
        <v>6</v>
      </c>
      <c r="I8" s="23">
        <f>I60</f>
        <v>0</v>
      </c>
    </row>
    <row r="9" spans="1:9" x14ac:dyDescent="0.2">
      <c r="A9" t="s">
        <v>7</v>
      </c>
      <c r="I9" s="23">
        <f>I47</f>
        <v>0</v>
      </c>
    </row>
    <row r="10" spans="1:9" x14ac:dyDescent="0.2">
      <c r="A10" t="s">
        <v>46</v>
      </c>
      <c r="I10" s="23">
        <f>0.05*I8</f>
        <v>0</v>
      </c>
    </row>
    <row r="11" spans="1:9" x14ac:dyDescent="0.2">
      <c r="A11" t="s">
        <v>49</v>
      </c>
      <c r="I11" s="23">
        <f>I8+I9+I10</f>
        <v>0</v>
      </c>
    </row>
    <row r="12" spans="1:9" x14ac:dyDescent="0.2">
      <c r="A12" t="s">
        <v>47</v>
      </c>
      <c r="I12" s="23">
        <f>0.03*I11</f>
        <v>0</v>
      </c>
    </row>
    <row r="13" spans="1:9" x14ac:dyDescent="0.2">
      <c r="A13" t="s">
        <v>48</v>
      </c>
      <c r="I13" s="23">
        <f>I6+I7+I11+I12</f>
        <v>0</v>
      </c>
    </row>
    <row r="14" spans="1:9" x14ac:dyDescent="0.2">
      <c r="A14" t="s">
        <v>45</v>
      </c>
      <c r="I14" s="23">
        <f>0.06*I13</f>
        <v>0</v>
      </c>
    </row>
    <row r="15" spans="1:9" x14ac:dyDescent="0.2">
      <c r="I15" s="23"/>
    </row>
    <row r="16" spans="1:9" x14ac:dyDescent="0.2">
      <c r="A16" t="s">
        <v>8</v>
      </c>
      <c r="I16" s="23"/>
    </row>
    <row r="17" spans="1:14" x14ac:dyDescent="0.2">
      <c r="A17" t="s">
        <v>9</v>
      </c>
      <c r="E17">
        <v>2</v>
      </c>
      <c r="F17" t="s">
        <v>5</v>
      </c>
      <c r="I17" s="23">
        <f>G17*E17</f>
        <v>0</v>
      </c>
    </row>
    <row r="18" spans="1:14" x14ac:dyDescent="0.2">
      <c r="A18" t="s">
        <v>81</v>
      </c>
      <c r="E18">
        <v>2</v>
      </c>
      <c r="F18" t="s">
        <v>5</v>
      </c>
      <c r="I18" s="23">
        <f>G18*E18</f>
        <v>0</v>
      </c>
    </row>
    <row r="19" spans="1:14" x14ac:dyDescent="0.2">
      <c r="A19" t="s">
        <v>44</v>
      </c>
      <c r="E19">
        <v>1</v>
      </c>
      <c r="F19" t="s">
        <v>5</v>
      </c>
      <c r="I19" s="23">
        <f>G19*E19</f>
        <v>0</v>
      </c>
    </row>
    <row r="20" spans="1:14" x14ac:dyDescent="0.2">
      <c r="A20" s="32" t="s">
        <v>19</v>
      </c>
      <c r="B20" s="32"/>
      <c r="C20" s="32"/>
      <c r="D20" s="32"/>
      <c r="E20" s="32"/>
      <c r="F20" s="32"/>
      <c r="G20" s="32"/>
      <c r="H20" s="32"/>
      <c r="I20" s="33">
        <f>SUM(I17:I19)</f>
        <v>0</v>
      </c>
    </row>
    <row r="21" spans="1:14" x14ac:dyDescent="0.2">
      <c r="I21" s="23"/>
    </row>
    <row r="22" spans="1:14" x14ac:dyDescent="0.2">
      <c r="A22" s="29" t="s">
        <v>54</v>
      </c>
      <c r="B22" s="29"/>
      <c r="C22" s="29"/>
      <c r="D22" s="29"/>
      <c r="E22" s="29"/>
      <c r="F22" s="29"/>
      <c r="G22" s="29"/>
      <c r="H22" s="29"/>
      <c r="I22" s="31">
        <f>I13+I14+I20</f>
        <v>0</v>
      </c>
    </row>
    <row r="23" spans="1:14" x14ac:dyDescent="0.2">
      <c r="A23" s="1"/>
      <c r="B23" s="1"/>
      <c r="C23" s="1"/>
      <c r="D23" s="1"/>
      <c r="E23" s="1"/>
      <c r="F23" s="1"/>
      <c r="G23" s="1"/>
      <c r="H23" s="1"/>
      <c r="I23" s="25"/>
    </row>
    <row r="24" spans="1:14" x14ac:dyDescent="0.2">
      <c r="A24" s="28" t="s">
        <v>52</v>
      </c>
      <c r="I24" s="3"/>
    </row>
    <row r="25" spans="1:14" x14ac:dyDescent="0.2">
      <c r="A25" t="s">
        <v>14</v>
      </c>
      <c r="E25">
        <v>4</v>
      </c>
      <c r="F25" t="s">
        <v>5</v>
      </c>
      <c r="I25" s="3">
        <f>G25*E25</f>
        <v>0</v>
      </c>
    </row>
    <row r="26" spans="1:14" x14ac:dyDescent="0.2">
      <c r="A26" t="s">
        <v>15</v>
      </c>
      <c r="E26">
        <v>1</v>
      </c>
      <c r="F26" t="s">
        <v>5</v>
      </c>
      <c r="I26" s="3">
        <f>G26*E26</f>
        <v>0</v>
      </c>
    </row>
    <row r="27" spans="1:14" x14ac:dyDescent="0.2">
      <c r="A27" s="29" t="s">
        <v>51</v>
      </c>
      <c r="B27" s="29"/>
      <c r="C27" s="29"/>
      <c r="D27" s="29"/>
      <c r="E27" s="29"/>
      <c r="F27" s="29"/>
      <c r="G27" s="29"/>
      <c r="H27" s="29"/>
      <c r="I27" s="34">
        <f>SUM(I25:I26)</f>
        <v>0</v>
      </c>
    </row>
    <row r="28" spans="1:14" x14ac:dyDescent="0.2">
      <c r="A28" s="29"/>
      <c r="B28" s="29"/>
      <c r="C28" s="29"/>
      <c r="D28" s="29"/>
      <c r="E28" s="29"/>
      <c r="F28" s="29"/>
      <c r="G28" s="29"/>
      <c r="H28" s="29"/>
      <c r="I28" s="30"/>
    </row>
    <row r="29" spans="1:14" ht="13.5" thickBot="1" x14ac:dyDescent="0.25">
      <c r="A29" s="26" t="s">
        <v>53</v>
      </c>
      <c r="B29" s="26"/>
      <c r="C29" s="26"/>
      <c r="D29" s="26"/>
      <c r="E29" s="26"/>
      <c r="F29" s="26"/>
      <c r="G29" s="26"/>
      <c r="H29" s="26"/>
      <c r="I29" s="27">
        <f>I27+I22</f>
        <v>0</v>
      </c>
    </row>
    <row r="30" spans="1:14" ht="13.5" thickTop="1" x14ac:dyDescent="0.2">
      <c r="A30" s="1" t="s">
        <v>29</v>
      </c>
    </row>
    <row r="31" spans="1:14" s="7" customFormat="1" x14ac:dyDescent="0.2">
      <c r="A31" s="6" t="s">
        <v>26</v>
      </c>
      <c r="E31" s="15" t="s">
        <v>27</v>
      </c>
      <c r="F31" s="6" t="s">
        <v>10</v>
      </c>
      <c r="G31" s="11" t="s">
        <v>22</v>
      </c>
      <c r="H31" s="11" t="s">
        <v>23</v>
      </c>
      <c r="I31" s="11" t="s">
        <v>24</v>
      </c>
      <c r="J31" s="11" t="s">
        <v>25</v>
      </c>
      <c r="K31" s="6" t="s">
        <v>12</v>
      </c>
      <c r="L31" s="13" t="s">
        <v>50</v>
      </c>
      <c r="M31" s="22"/>
      <c r="N31" s="18"/>
    </row>
    <row r="32" spans="1:14" s="7" customFormat="1" x14ac:dyDescent="0.2">
      <c r="A32" s="6"/>
      <c r="E32" s="15"/>
      <c r="F32" s="6"/>
      <c r="G32" s="11"/>
      <c r="H32" s="11"/>
      <c r="I32" s="11"/>
      <c r="J32" s="11"/>
      <c r="K32" s="6"/>
      <c r="L32" s="13"/>
    </row>
    <row r="33" spans="1:19" s="7" customFormat="1" x14ac:dyDescent="0.2">
      <c r="A33" s="6" t="s">
        <v>61</v>
      </c>
      <c r="B33" s="6"/>
      <c r="C33" s="6"/>
      <c r="D33" s="6"/>
      <c r="E33" s="7">
        <f>SUM(E36:E40)</f>
        <v>13</v>
      </c>
      <c r="F33" s="6" t="s">
        <v>11</v>
      </c>
      <c r="G33" s="11"/>
      <c r="H33" s="11"/>
      <c r="I33" s="11">
        <f>G33*E33</f>
        <v>0</v>
      </c>
      <c r="J33" s="11">
        <f>H33*E33</f>
        <v>0</v>
      </c>
      <c r="K33" s="6" t="s">
        <v>37</v>
      </c>
      <c r="L33" s="13" t="s">
        <v>62</v>
      </c>
      <c r="M33" s="12"/>
      <c r="N33" s="18"/>
      <c r="O33" s="9"/>
      <c r="P33" s="10"/>
      <c r="Q33" s="10"/>
      <c r="S33" s="11"/>
    </row>
    <row r="34" spans="1:19" s="7" customFormat="1" x14ac:dyDescent="0.2">
      <c r="A34" s="6" t="s">
        <v>63</v>
      </c>
      <c r="B34" s="6"/>
      <c r="C34" s="6"/>
      <c r="D34" s="6"/>
      <c r="E34" s="7">
        <v>2</v>
      </c>
      <c r="F34" s="6" t="s">
        <v>11</v>
      </c>
      <c r="G34" s="11"/>
      <c r="H34" s="11"/>
      <c r="I34" s="11">
        <f>G34*E34</f>
        <v>0</v>
      </c>
      <c r="J34" s="11">
        <f>H34*E34</f>
        <v>0</v>
      </c>
      <c r="K34" s="6" t="s">
        <v>38</v>
      </c>
      <c r="L34" s="13" t="s">
        <v>64</v>
      </c>
      <c r="M34" s="12"/>
      <c r="N34" s="9"/>
      <c r="O34" s="9"/>
      <c r="P34" s="10"/>
      <c r="Q34" s="10"/>
      <c r="S34" s="11"/>
    </row>
    <row r="35" spans="1:19" s="7" customFormat="1" x14ac:dyDescent="0.2">
      <c r="A35" s="6" t="s">
        <v>41</v>
      </c>
      <c r="B35" s="6"/>
      <c r="C35" s="7" t="s">
        <v>65</v>
      </c>
      <c r="D35" s="6"/>
      <c r="E35" s="7">
        <v>4</v>
      </c>
      <c r="F35" s="6" t="s">
        <v>11</v>
      </c>
      <c r="G35" s="11"/>
      <c r="H35" s="11"/>
      <c r="I35" s="11">
        <f>G35*E35</f>
        <v>0</v>
      </c>
      <c r="J35" s="11">
        <f>H35*E35</f>
        <v>0</v>
      </c>
      <c r="K35" s="6" t="s">
        <v>66</v>
      </c>
      <c r="L35" s="13" t="s">
        <v>67</v>
      </c>
      <c r="N35" s="9"/>
      <c r="O35" s="9"/>
    </row>
    <row r="36" spans="1:19" s="7" customFormat="1" x14ac:dyDescent="0.2">
      <c r="A36" s="6" t="s">
        <v>84</v>
      </c>
      <c r="B36" s="6" t="s">
        <v>32</v>
      </c>
      <c r="C36" s="13" t="s">
        <v>17</v>
      </c>
      <c r="D36" s="6"/>
      <c r="E36" s="7">
        <v>1</v>
      </c>
      <c r="F36" s="6" t="s">
        <v>11</v>
      </c>
      <c r="G36" s="8"/>
      <c r="H36" s="11"/>
      <c r="I36" s="11">
        <f t="shared" ref="I36:I38" si="0">G36*E36</f>
        <v>0</v>
      </c>
      <c r="J36" s="11">
        <f t="shared" ref="J36:J38" si="1">H36*E36</f>
        <v>0</v>
      </c>
      <c r="K36" s="6" t="s">
        <v>33</v>
      </c>
      <c r="L36" s="13" t="s">
        <v>69</v>
      </c>
      <c r="M36" s="12"/>
      <c r="N36" s="9"/>
      <c r="O36" s="9"/>
      <c r="S36" s="11"/>
    </row>
    <row r="37" spans="1:19" s="7" customFormat="1" x14ac:dyDescent="0.2">
      <c r="A37" s="6" t="s">
        <v>84</v>
      </c>
      <c r="B37" s="6" t="s">
        <v>70</v>
      </c>
      <c r="C37" s="13" t="s">
        <v>17</v>
      </c>
      <c r="D37" s="6"/>
      <c r="E37" s="7">
        <v>1</v>
      </c>
      <c r="F37" s="6" t="s">
        <v>11</v>
      </c>
      <c r="G37" s="8"/>
      <c r="H37" s="11"/>
      <c r="I37" s="11">
        <f t="shared" si="0"/>
        <v>0</v>
      </c>
      <c r="J37" s="11">
        <f t="shared" si="1"/>
        <v>0</v>
      </c>
      <c r="K37" s="6" t="s">
        <v>71</v>
      </c>
      <c r="L37" s="13" t="s">
        <v>69</v>
      </c>
      <c r="M37" s="12"/>
      <c r="N37" s="9"/>
      <c r="O37" s="9"/>
      <c r="S37" s="11"/>
    </row>
    <row r="38" spans="1:19" s="7" customFormat="1" x14ac:dyDescent="0.2">
      <c r="A38" s="6" t="s">
        <v>84</v>
      </c>
      <c r="B38" s="6" t="s">
        <v>31</v>
      </c>
      <c r="C38" s="13" t="s">
        <v>17</v>
      </c>
      <c r="D38" s="6"/>
      <c r="E38" s="7">
        <v>1</v>
      </c>
      <c r="F38" s="6" t="s">
        <v>11</v>
      </c>
      <c r="G38" s="8"/>
      <c r="H38" s="11"/>
      <c r="I38" s="11">
        <f t="shared" si="0"/>
        <v>0</v>
      </c>
      <c r="J38" s="11">
        <f t="shared" si="1"/>
        <v>0</v>
      </c>
      <c r="K38" s="6" t="s">
        <v>33</v>
      </c>
      <c r="L38" s="13" t="s">
        <v>69</v>
      </c>
      <c r="M38" s="12"/>
      <c r="N38" s="9"/>
      <c r="O38" s="9"/>
      <c r="S38" s="11"/>
    </row>
    <row r="39" spans="1:19" s="7" customFormat="1" x14ac:dyDescent="0.2">
      <c r="A39" s="6" t="s">
        <v>85</v>
      </c>
      <c r="B39" s="6" t="s">
        <v>34</v>
      </c>
      <c r="C39" s="13" t="s">
        <v>17</v>
      </c>
      <c r="D39" s="6"/>
      <c r="E39" s="7">
        <v>9</v>
      </c>
      <c r="F39" s="6" t="s">
        <v>11</v>
      </c>
      <c r="G39" s="11"/>
      <c r="H39" s="11"/>
      <c r="I39" s="11">
        <f>G39*E39</f>
        <v>0</v>
      </c>
      <c r="J39" s="11">
        <f>H39*E39</f>
        <v>0</v>
      </c>
      <c r="K39" s="6" t="s">
        <v>35</v>
      </c>
      <c r="L39" s="13" t="s">
        <v>72</v>
      </c>
      <c r="N39" s="9"/>
      <c r="O39" s="9"/>
    </row>
    <row r="40" spans="1:19" s="7" customFormat="1" x14ac:dyDescent="0.2">
      <c r="A40" s="6" t="s">
        <v>85</v>
      </c>
      <c r="B40" s="6" t="s">
        <v>73</v>
      </c>
      <c r="C40" s="13" t="s">
        <v>17</v>
      </c>
      <c r="D40" s="6"/>
      <c r="E40" s="7">
        <v>1</v>
      </c>
      <c r="F40" s="6" t="s">
        <v>11</v>
      </c>
      <c r="G40" s="11"/>
      <c r="H40" s="11"/>
      <c r="I40" s="11">
        <f>G40*E40</f>
        <v>0</v>
      </c>
      <c r="J40" s="11">
        <f>H40*E40</f>
        <v>0</v>
      </c>
      <c r="K40" s="6" t="s">
        <v>35</v>
      </c>
      <c r="L40" s="13" t="s">
        <v>74</v>
      </c>
      <c r="M40" s="12"/>
      <c r="N40" s="9"/>
      <c r="O40" s="9"/>
      <c r="S40" s="11"/>
    </row>
    <row r="41" spans="1:19" s="7" customFormat="1" x14ac:dyDescent="0.2">
      <c r="A41" s="6" t="s">
        <v>75</v>
      </c>
      <c r="B41" s="6" t="s">
        <v>36</v>
      </c>
      <c r="D41" s="6"/>
      <c r="E41" s="7">
        <v>20</v>
      </c>
      <c r="F41" s="6" t="s">
        <v>11</v>
      </c>
      <c r="G41" s="11"/>
      <c r="H41" s="11"/>
      <c r="I41" s="11">
        <f t="shared" ref="I41" si="2">G41*E41</f>
        <v>0</v>
      </c>
      <c r="J41" s="11">
        <f>H41*E41</f>
        <v>0</v>
      </c>
      <c r="L41" s="20" t="s">
        <v>76</v>
      </c>
      <c r="M41" s="12"/>
      <c r="N41" s="9"/>
      <c r="O41" s="9"/>
      <c r="S41" s="11"/>
    </row>
    <row r="42" spans="1:19" s="7" customFormat="1" x14ac:dyDescent="0.2">
      <c r="A42" s="7" t="s">
        <v>77</v>
      </c>
      <c r="B42" s="7" t="s">
        <v>42</v>
      </c>
      <c r="C42" s="7" t="s">
        <v>43</v>
      </c>
      <c r="E42" s="7">
        <v>15</v>
      </c>
      <c r="F42" s="7" t="s">
        <v>11</v>
      </c>
      <c r="G42" s="11"/>
      <c r="H42" s="11"/>
      <c r="I42" s="11">
        <f>G42*E42</f>
        <v>0</v>
      </c>
      <c r="J42" s="8">
        <f>H42*E42</f>
        <v>0</v>
      </c>
      <c r="L42" s="20" t="s">
        <v>78</v>
      </c>
      <c r="M42" s="12"/>
      <c r="N42" s="9"/>
      <c r="O42" s="9"/>
      <c r="S42" s="11"/>
    </row>
    <row r="43" spans="1:19" s="7" customFormat="1" x14ac:dyDescent="0.2">
      <c r="A43" s="19" t="s">
        <v>39</v>
      </c>
      <c r="B43" s="6"/>
      <c r="C43" s="6"/>
      <c r="D43" s="6"/>
      <c r="E43" s="16"/>
      <c r="F43" s="18"/>
      <c r="G43" s="11"/>
      <c r="H43" s="11"/>
      <c r="I43" s="11"/>
      <c r="J43" s="11"/>
      <c r="K43" s="6"/>
      <c r="L43" s="13"/>
      <c r="M43" s="12"/>
      <c r="N43" s="14"/>
    </row>
    <row r="44" spans="1:19" s="7" customFormat="1" x14ac:dyDescent="0.2">
      <c r="A44" s="7" t="s">
        <v>80</v>
      </c>
      <c r="B44" s="7" t="s">
        <v>86</v>
      </c>
      <c r="D44" s="6"/>
      <c r="E44" s="7">
        <v>4</v>
      </c>
      <c r="F44" s="6" t="s">
        <v>11</v>
      </c>
      <c r="G44" s="8"/>
      <c r="H44" s="8"/>
      <c r="I44" s="11">
        <f>G44*E44</f>
        <v>0</v>
      </c>
      <c r="J44" s="11">
        <f>H44*E44</f>
        <v>0</v>
      </c>
      <c r="K44" s="6"/>
      <c r="L44" s="13" t="s">
        <v>82</v>
      </c>
      <c r="M44" s="6"/>
      <c r="N44" s="9"/>
      <c r="O44" s="9"/>
    </row>
    <row r="45" spans="1:19" s="7" customFormat="1" x14ac:dyDescent="0.2">
      <c r="A45" s="7" t="s">
        <v>68</v>
      </c>
      <c r="B45" s="7" t="s">
        <v>87</v>
      </c>
      <c r="E45" s="17">
        <v>1</v>
      </c>
      <c r="F45" s="6" t="s">
        <v>11</v>
      </c>
      <c r="G45" s="11"/>
      <c r="H45" s="11"/>
      <c r="I45" s="11">
        <f>G45*E45</f>
        <v>0</v>
      </c>
      <c r="J45" s="11">
        <f>H45*E45</f>
        <v>0</v>
      </c>
      <c r="K45" s="6">
        <v>210205106</v>
      </c>
      <c r="L45" s="13" t="s">
        <v>83</v>
      </c>
      <c r="M45" s="6"/>
      <c r="N45" s="9"/>
      <c r="O45" s="9"/>
    </row>
    <row r="46" spans="1:19" s="7" customFormat="1" x14ac:dyDescent="0.2">
      <c r="A46" s="6"/>
      <c r="B46" s="6"/>
      <c r="C46" s="6"/>
      <c r="D46" s="6"/>
      <c r="F46" s="6"/>
      <c r="G46" s="11"/>
      <c r="J46" s="11"/>
      <c r="K46" s="6"/>
      <c r="L46" s="21"/>
      <c r="M46" s="12"/>
      <c r="N46" s="9"/>
      <c r="O46" s="9"/>
    </row>
    <row r="47" spans="1:19" s="7" customFormat="1" x14ac:dyDescent="0.2">
      <c r="A47" s="1" t="s">
        <v>21</v>
      </c>
      <c r="B47" s="6"/>
      <c r="D47" s="6"/>
      <c r="F47" s="6"/>
      <c r="G47" s="8"/>
      <c r="H47" s="8"/>
      <c r="I47" s="5">
        <f>SUM(I32:I46)</f>
        <v>0</v>
      </c>
      <c r="K47" s="12"/>
      <c r="L47" s="20"/>
      <c r="N47" s="9"/>
      <c r="O47" s="9"/>
      <c r="P47" s="10"/>
      <c r="Q47" s="10"/>
      <c r="R47" s="10"/>
    </row>
    <row r="48" spans="1:19" x14ac:dyDescent="0.2">
      <c r="A48" s="1" t="s">
        <v>20</v>
      </c>
      <c r="B48" s="1"/>
      <c r="C48" s="1"/>
      <c r="D48" s="1"/>
      <c r="E48" s="1"/>
      <c r="F48" s="1"/>
      <c r="G48" s="1"/>
      <c r="H48" s="1"/>
      <c r="J48" s="5">
        <f>SUM(J32:J47)</f>
        <v>0</v>
      </c>
    </row>
    <row r="49" spans="1:19" x14ac:dyDescent="0.2">
      <c r="J49"/>
    </row>
    <row r="50" spans="1:19" x14ac:dyDescent="0.2">
      <c r="A50" s="1" t="s">
        <v>30</v>
      </c>
      <c r="J50"/>
    </row>
    <row r="51" spans="1:19" s="7" customFormat="1" x14ac:dyDescent="0.2">
      <c r="A51" s="6" t="s">
        <v>26</v>
      </c>
      <c r="E51" s="15" t="s">
        <v>27</v>
      </c>
      <c r="F51" s="6" t="s">
        <v>10</v>
      </c>
      <c r="G51" s="11" t="s">
        <v>22</v>
      </c>
      <c r="H51" s="11" t="s">
        <v>23</v>
      </c>
      <c r="I51" s="11" t="s">
        <v>24</v>
      </c>
      <c r="J51" s="11" t="s">
        <v>25</v>
      </c>
      <c r="K51" s="6" t="s">
        <v>12</v>
      </c>
      <c r="L51" s="13" t="s">
        <v>50</v>
      </c>
    </row>
    <row r="52" spans="1:19" x14ac:dyDescent="0.2">
      <c r="J52"/>
    </row>
    <row r="53" spans="1:19" s="7" customFormat="1" x14ac:dyDescent="0.2">
      <c r="A53" s="6" t="s">
        <v>55</v>
      </c>
      <c r="B53" s="6" t="s">
        <v>18</v>
      </c>
      <c r="C53" s="6" t="s">
        <v>16</v>
      </c>
      <c r="D53" s="6"/>
      <c r="E53" s="7">
        <f>25+4*2</f>
        <v>33</v>
      </c>
      <c r="F53" s="6" t="s">
        <v>13</v>
      </c>
      <c r="G53" s="11"/>
      <c r="H53" s="11"/>
      <c r="I53" s="11">
        <f t="shared" ref="I53:I54" si="3">G53*E53</f>
        <v>0</v>
      </c>
      <c r="J53" s="11">
        <f t="shared" ref="J53:J54" si="4">H53*E53</f>
        <v>0</v>
      </c>
      <c r="K53" s="6">
        <v>210800105</v>
      </c>
      <c r="L53" s="21" t="s">
        <v>56</v>
      </c>
      <c r="M53" s="12"/>
      <c r="N53" s="9"/>
      <c r="O53" s="9"/>
      <c r="S53" s="11"/>
    </row>
    <row r="54" spans="1:19" s="7" customFormat="1" x14ac:dyDescent="0.2">
      <c r="A54" s="6" t="s">
        <v>57</v>
      </c>
      <c r="B54" s="6" t="s">
        <v>18</v>
      </c>
      <c r="C54" s="6" t="s">
        <v>16</v>
      </c>
      <c r="D54" s="6"/>
      <c r="E54" s="7">
        <v>4</v>
      </c>
      <c r="F54" s="6" t="s">
        <v>13</v>
      </c>
      <c r="G54" s="11"/>
      <c r="H54" s="11"/>
      <c r="I54" s="11">
        <f t="shared" si="3"/>
        <v>0</v>
      </c>
      <c r="J54" s="11">
        <f t="shared" si="4"/>
        <v>0</v>
      </c>
      <c r="K54" s="6">
        <v>210800105</v>
      </c>
      <c r="L54" s="21" t="s">
        <v>56</v>
      </c>
      <c r="M54" s="12"/>
      <c r="N54" s="9"/>
      <c r="O54" s="9"/>
      <c r="S54" s="11"/>
    </row>
    <row r="55" spans="1:19" s="7" customFormat="1" x14ac:dyDescent="0.2">
      <c r="A55" s="6" t="s">
        <v>57</v>
      </c>
      <c r="B55" s="6" t="s">
        <v>58</v>
      </c>
      <c r="C55" s="6" t="s">
        <v>16</v>
      </c>
      <c r="D55" s="6"/>
      <c r="E55" s="7">
        <v>8</v>
      </c>
      <c r="F55" s="6" t="s">
        <v>13</v>
      </c>
      <c r="G55" s="11"/>
      <c r="H55" s="11"/>
      <c r="I55" s="11">
        <f>G55*E55</f>
        <v>0</v>
      </c>
      <c r="J55" s="11">
        <f>H55*E55</f>
        <v>0</v>
      </c>
      <c r="K55" s="6">
        <v>210800101</v>
      </c>
      <c r="L55" s="21" t="s">
        <v>56</v>
      </c>
      <c r="M55" s="12"/>
      <c r="N55" s="9"/>
      <c r="O55" s="9"/>
      <c r="S55" s="11"/>
    </row>
    <row r="56" spans="1:19" s="7" customFormat="1" x14ac:dyDescent="0.2">
      <c r="A56" s="6" t="s">
        <v>55</v>
      </c>
      <c r="B56" s="6" t="s">
        <v>40</v>
      </c>
      <c r="C56" s="6" t="s">
        <v>16</v>
      </c>
      <c r="D56" s="6"/>
      <c r="E56" s="7">
        <v>36</v>
      </c>
      <c r="F56" s="6" t="s">
        <v>13</v>
      </c>
      <c r="G56" s="11"/>
      <c r="H56" s="11"/>
      <c r="I56" s="11">
        <f t="shared" ref="I56" si="5">G56*E56</f>
        <v>0</v>
      </c>
      <c r="J56" s="11">
        <f t="shared" ref="J56" si="6">H56*E56</f>
        <v>0</v>
      </c>
      <c r="K56" s="6">
        <v>210800106</v>
      </c>
      <c r="L56" s="21" t="s">
        <v>56</v>
      </c>
      <c r="M56" s="12"/>
      <c r="N56" s="9"/>
      <c r="O56" s="9"/>
      <c r="S56" s="11"/>
    </row>
    <row r="57" spans="1:19" s="7" customFormat="1" x14ac:dyDescent="0.2">
      <c r="A57" s="7" t="s">
        <v>88</v>
      </c>
      <c r="B57" s="6" t="s">
        <v>18</v>
      </c>
      <c r="C57" s="7" t="s">
        <v>59</v>
      </c>
      <c r="E57" s="7">
        <v>10</v>
      </c>
      <c r="F57" s="6" t="s">
        <v>13</v>
      </c>
      <c r="G57" s="11"/>
      <c r="H57" s="11"/>
      <c r="I57" s="11">
        <f t="shared" ref="I57" si="7">G57*E57</f>
        <v>0</v>
      </c>
      <c r="J57" s="11">
        <f t="shared" ref="J57" si="8">H57*E57</f>
        <v>0</v>
      </c>
      <c r="K57" s="6">
        <v>210800105</v>
      </c>
      <c r="L57" s="21" t="s">
        <v>60</v>
      </c>
      <c r="M57" s="12"/>
      <c r="N57" s="9"/>
      <c r="O57" s="9"/>
      <c r="S57" s="11"/>
    </row>
    <row r="58" spans="1:19" s="7" customFormat="1" x14ac:dyDescent="0.2">
      <c r="A58" s="7" t="s">
        <v>79</v>
      </c>
      <c r="B58" s="6"/>
      <c r="F58" s="6"/>
      <c r="G58" s="11"/>
      <c r="H58" s="11"/>
      <c r="I58" s="11"/>
      <c r="J58" s="11"/>
      <c r="K58" s="6"/>
      <c r="L58" s="21"/>
      <c r="M58" s="12"/>
      <c r="N58" s="9"/>
      <c r="O58" s="9"/>
    </row>
    <row r="59" spans="1:19" s="7" customFormat="1" x14ac:dyDescent="0.2">
      <c r="A59" s="6"/>
      <c r="B59" s="6"/>
      <c r="D59" s="6"/>
      <c r="F59" s="6"/>
      <c r="G59" s="11"/>
      <c r="H59" s="11"/>
      <c r="I59" s="8"/>
      <c r="J59" s="9"/>
      <c r="K59" s="9"/>
      <c r="L59" s="20"/>
    </row>
    <row r="60" spans="1:19" s="7" customFormat="1" x14ac:dyDescent="0.2">
      <c r="A60" s="1" t="s">
        <v>28</v>
      </c>
      <c r="B60" s="1"/>
      <c r="C60" s="1"/>
      <c r="D60" s="1"/>
      <c r="E60" s="1"/>
      <c r="F60" s="1"/>
      <c r="G60" s="1"/>
      <c r="H60" s="1"/>
      <c r="I60" s="5">
        <f>SUM(I52:I59)</f>
        <v>0</v>
      </c>
      <c r="K60" s="12"/>
      <c r="L60" s="20"/>
      <c r="N60" s="9"/>
      <c r="O60" s="9"/>
    </row>
    <row r="61" spans="1:19" x14ac:dyDescent="0.2">
      <c r="A61" s="1" t="s">
        <v>20</v>
      </c>
      <c r="B61" s="1"/>
      <c r="C61" s="1"/>
      <c r="D61" s="1"/>
      <c r="E61" s="1"/>
      <c r="F61" s="1"/>
      <c r="G61" s="1"/>
      <c r="H61" s="1"/>
      <c r="J61" s="5">
        <f>SUM(J52:J60)</f>
        <v>0</v>
      </c>
    </row>
  </sheetData>
  <pageMargins left="0.62992125984251968" right="0.62992125984251968" top="0.55118110236220474" bottom="0.55118110236220474" header="0.31496062992125984" footer="0.31496062992125984"/>
  <pageSetup paperSize="9" orientation="landscape" horizontalDpi="300" verticalDpi="300" r:id="rId1"/>
  <headerFooter>
    <oddHeader>&amp;L&amp;"Arial,Obyčejné"Úpravy administrativního pracoviště techniků autodílny  ZZS JmK v Brně - Černovicích&amp;R&amp;"Arial,Obyčejné"JP</oddHeader>
    <oddFooter>Stránka &amp;P z &amp;N</oddFooter>
  </headerFooter>
  <rowBreaks count="1" manualBreakCount="1">
    <brk id="29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Soupis</vt:lpstr>
      <vt:lpstr>Soupis!Oblast_tisku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Pavel</cp:lastModifiedBy>
  <cp:lastPrinted>2024-11-05T11:07:57Z</cp:lastPrinted>
  <dcterms:created xsi:type="dcterms:W3CDTF">2014-09-18T07:33:32Z</dcterms:created>
  <dcterms:modified xsi:type="dcterms:W3CDTF">2024-11-05T11:10:00Z</dcterms:modified>
</cp:coreProperties>
</file>