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STR3\Desktop\ROZPOČTOVÁNÍ\ROZPOČTY-AKCE seznam\ROZPOČTY 2024\STAPRO - SKŘIPSKÝ\SŠ Citroena - oprava střechy\"/>
    </mc:Choice>
  </mc:AlternateContent>
  <xr:revisionPtr revIDLastSave="0" documentId="8_{58ECB10D-D4D7-4A6A-B29A-67E3119606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153_2A 1.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'2153_2A 1.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'2153_2A 1. Pol'!$A$1:$Y$123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17" i="12"/>
  <c r="G9" i="12"/>
  <c r="G8" i="12" s="1"/>
  <c r="I9" i="12"/>
  <c r="I8" i="12" s="1"/>
  <c r="K9" i="12"/>
  <c r="M9" i="12"/>
  <c r="O9" i="12"/>
  <c r="O8" i="12" s="1"/>
  <c r="Q9" i="12"/>
  <c r="Q8" i="12" s="1"/>
  <c r="V9" i="12"/>
  <c r="G10" i="12"/>
  <c r="M10" i="12" s="1"/>
  <c r="M8" i="12" s="1"/>
  <c r="I10" i="12"/>
  <c r="K10" i="12"/>
  <c r="O10" i="12"/>
  <c r="Q10" i="12"/>
  <c r="V10" i="12"/>
  <c r="V8" i="12" s="1"/>
  <c r="G11" i="12"/>
  <c r="M11" i="12" s="1"/>
  <c r="I11" i="12"/>
  <c r="K11" i="12"/>
  <c r="K8" i="12" s="1"/>
  <c r="O11" i="12"/>
  <c r="Q11" i="12"/>
  <c r="V11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0" i="12"/>
  <c r="K20" i="12"/>
  <c r="G21" i="12"/>
  <c r="M21" i="12" s="1"/>
  <c r="I21" i="12"/>
  <c r="K21" i="12"/>
  <c r="O21" i="12"/>
  <c r="O20" i="12" s="1"/>
  <c r="Q21" i="12"/>
  <c r="Q20" i="12" s="1"/>
  <c r="V21" i="12"/>
  <c r="G22" i="12"/>
  <c r="M22" i="12" s="1"/>
  <c r="I22" i="12"/>
  <c r="I20" i="12" s="1"/>
  <c r="K22" i="12"/>
  <c r="O22" i="12"/>
  <c r="Q22" i="12"/>
  <c r="V22" i="12"/>
  <c r="G24" i="12"/>
  <c r="I24" i="12"/>
  <c r="K24" i="12"/>
  <c r="M24" i="12"/>
  <c r="O24" i="12"/>
  <c r="Q24" i="12"/>
  <c r="V24" i="12"/>
  <c r="V20" i="12" s="1"/>
  <c r="G26" i="12"/>
  <c r="G25" i="12" s="1"/>
  <c r="I26" i="12"/>
  <c r="I25" i="12" s="1"/>
  <c r="K26" i="12"/>
  <c r="M26" i="12"/>
  <c r="O26" i="12"/>
  <c r="O25" i="12" s="1"/>
  <c r="Q26" i="12"/>
  <c r="Q25" i="12" s="1"/>
  <c r="V26" i="12"/>
  <c r="G27" i="12"/>
  <c r="M27" i="12" s="1"/>
  <c r="I27" i="12"/>
  <c r="K27" i="12"/>
  <c r="O27" i="12"/>
  <c r="Q27" i="12"/>
  <c r="V27" i="12"/>
  <c r="V25" i="12" s="1"/>
  <c r="G28" i="12"/>
  <c r="M28" i="12" s="1"/>
  <c r="I28" i="12"/>
  <c r="K28" i="12"/>
  <c r="K25" i="12" s="1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V40" i="12"/>
  <c r="G41" i="12"/>
  <c r="I41" i="12"/>
  <c r="K41" i="12"/>
  <c r="K40" i="12" s="1"/>
  <c r="M41" i="12"/>
  <c r="O41" i="12"/>
  <c r="Q41" i="12"/>
  <c r="V41" i="12"/>
  <c r="G43" i="12"/>
  <c r="I43" i="12"/>
  <c r="I40" i="12" s="1"/>
  <c r="K43" i="12"/>
  <c r="M43" i="12"/>
  <c r="O43" i="12"/>
  <c r="O40" i="12" s="1"/>
  <c r="Q43" i="12"/>
  <c r="V43" i="12"/>
  <c r="G45" i="12"/>
  <c r="G40" i="12" s="1"/>
  <c r="I45" i="12"/>
  <c r="K45" i="12"/>
  <c r="O45" i="12"/>
  <c r="Q45" i="12"/>
  <c r="V45" i="12"/>
  <c r="G48" i="12"/>
  <c r="M48" i="12" s="1"/>
  <c r="I48" i="12"/>
  <c r="K48" i="12"/>
  <c r="O48" i="12"/>
  <c r="Q48" i="12"/>
  <c r="Q40" i="12" s="1"/>
  <c r="V48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G57" i="12"/>
  <c r="I57" i="12"/>
  <c r="K57" i="12"/>
  <c r="M57" i="12"/>
  <c r="O57" i="12"/>
  <c r="Q57" i="12"/>
  <c r="V57" i="12"/>
  <c r="G59" i="12"/>
  <c r="G60" i="12"/>
  <c r="M60" i="12" s="1"/>
  <c r="M59" i="12" s="1"/>
  <c r="I60" i="12"/>
  <c r="K60" i="12"/>
  <c r="O60" i="12"/>
  <c r="O59" i="12" s="1"/>
  <c r="Q60" i="12"/>
  <c r="Q59" i="12" s="1"/>
  <c r="V60" i="12"/>
  <c r="G61" i="12"/>
  <c r="M61" i="12" s="1"/>
  <c r="I61" i="12"/>
  <c r="I59" i="12" s="1"/>
  <c r="K61" i="12"/>
  <c r="O61" i="12"/>
  <c r="Q61" i="12"/>
  <c r="V61" i="12"/>
  <c r="G62" i="12"/>
  <c r="I62" i="12"/>
  <c r="K62" i="12"/>
  <c r="M62" i="12"/>
  <c r="O62" i="12"/>
  <c r="Q62" i="12"/>
  <c r="V62" i="12"/>
  <c r="V59" i="12" s="1"/>
  <c r="G64" i="12"/>
  <c r="I64" i="12"/>
  <c r="K64" i="12"/>
  <c r="K59" i="12" s="1"/>
  <c r="M64" i="12"/>
  <c r="O64" i="12"/>
  <c r="Q64" i="12"/>
  <c r="V64" i="12"/>
  <c r="G65" i="12"/>
  <c r="I65" i="12"/>
  <c r="K65" i="12"/>
  <c r="M65" i="12"/>
  <c r="O65" i="12"/>
  <c r="Q65" i="12"/>
  <c r="V65" i="12"/>
  <c r="G66" i="12"/>
  <c r="M66" i="12" s="1"/>
  <c r="I66" i="12"/>
  <c r="K66" i="12"/>
  <c r="O66" i="12"/>
  <c r="Q66" i="12"/>
  <c r="V66" i="12"/>
  <c r="K68" i="12"/>
  <c r="G69" i="12"/>
  <c r="I69" i="12"/>
  <c r="K69" i="12"/>
  <c r="M69" i="12"/>
  <c r="O69" i="12"/>
  <c r="O68" i="12" s="1"/>
  <c r="Q69" i="12"/>
  <c r="Q68" i="12" s="1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G75" i="12"/>
  <c r="I75" i="12"/>
  <c r="I68" i="12" s="1"/>
  <c r="K75" i="12"/>
  <c r="M75" i="12"/>
  <c r="O75" i="12"/>
  <c r="Q75" i="12"/>
  <c r="V75" i="12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V68" i="12" s="1"/>
  <c r="G81" i="12"/>
  <c r="I81" i="12"/>
  <c r="G82" i="12"/>
  <c r="I82" i="12"/>
  <c r="K82" i="12"/>
  <c r="K81" i="12" s="1"/>
  <c r="M82" i="12"/>
  <c r="M81" i="12" s="1"/>
  <c r="O82" i="12"/>
  <c r="O81" i="12" s="1"/>
  <c r="Q82" i="12"/>
  <c r="Q81" i="12" s="1"/>
  <c r="V82" i="12"/>
  <c r="V81" i="12" s="1"/>
  <c r="G83" i="12"/>
  <c r="I83" i="12"/>
  <c r="K83" i="12"/>
  <c r="M83" i="12"/>
  <c r="O83" i="12"/>
  <c r="Q83" i="12"/>
  <c r="V83" i="12"/>
  <c r="G86" i="12"/>
  <c r="I86" i="12"/>
  <c r="K86" i="12"/>
  <c r="M86" i="12"/>
  <c r="O86" i="12"/>
  <c r="Q86" i="12"/>
  <c r="V86" i="12"/>
  <c r="O88" i="12"/>
  <c r="V88" i="12"/>
  <c r="G89" i="12"/>
  <c r="M89" i="12" s="1"/>
  <c r="M88" i="12" s="1"/>
  <c r="I89" i="12"/>
  <c r="I88" i="12" s="1"/>
  <c r="K89" i="12"/>
  <c r="K88" i="12" s="1"/>
  <c r="O89" i="12"/>
  <c r="Q89" i="12"/>
  <c r="Q88" i="12" s="1"/>
  <c r="V89" i="12"/>
  <c r="G91" i="12"/>
  <c r="M91" i="12" s="1"/>
  <c r="I91" i="12"/>
  <c r="K91" i="12"/>
  <c r="O91" i="12"/>
  <c r="O90" i="12" s="1"/>
  <c r="Q91" i="12"/>
  <c r="V91" i="12"/>
  <c r="G92" i="12"/>
  <c r="I92" i="12"/>
  <c r="K92" i="12"/>
  <c r="K90" i="12" s="1"/>
  <c r="M92" i="12"/>
  <c r="O92" i="12"/>
  <c r="Q92" i="12"/>
  <c r="Q90" i="12" s="1"/>
  <c r="V92" i="12"/>
  <c r="G94" i="12"/>
  <c r="I94" i="12"/>
  <c r="I90" i="12" s="1"/>
  <c r="K94" i="12"/>
  <c r="M94" i="12"/>
  <c r="O94" i="12"/>
  <c r="Q94" i="12"/>
  <c r="V94" i="12"/>
  <c r="G95" i="12"/>
  <c r="I95" i="12"/>
  <c r="K95" i="12"/>
  <c r="M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V90" i="12" s="1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V105" i="12"/>
  <c r="G106" i="12"/>
  <c r="M106" i="12" s="1"/>
  <c r="M105" i="12" s="1"/>
  <c r="I106" i="12"/>
  <c r="K106" i="12"/>
  <c r="O106" i="12"/>
  <c r="Q106" i="12"/>
  <c r="V106" i="12"/>
  <c r="G108" i="12"/>
  <c r="I108" i="12"/>
  <c r="K108" i="12"/>
  <c r="K105" i="12" s="1"/>
  <c r="M108" i="12"/>
  <c r="O108" i="12"/>
  <c r="O105" i="12" s="1"/>
  <c r="Q108" i="12"/>
  <c r="Q105" i="12" s="1"/>
  <c r="V108" i="12"/>
  <c r="G110" i="12"/>
  <c r="I110" i="12"/>
  <c r="I105" i="12" s="1"/>
  <c r="K110" i="12"/>
  <c r="M110" i="12"/>
  <c r="O110" i="12"/>
  <c r="Q110" i="12"/>
  <c r="V110" i="12"/>
  <c r="G111" i="12"/>
  <c r="I111" i="12"/>
  <c r="K111" i="12"/>
  <c r="M111" i="12"/>
  <c r="O111" i="12"/>
  <c r="Q111" i="12"/>
  <c r="V111" i="12"/>
  <c r="G113" i="12"/>
  <c r="M113" i="12" s="1"/>
  <c r="M112" i="12" s="1"/>
  <c r="I113" i="12"/>
  <c r="I112" i="12" s="1"/>
  <c r="K113" i="12"/>
  <c r="O113" i="12"/>
  <c r="O112" i="12" s="1"/>
  <c r="Q113" i="12"/>
  <c r="V113" i="12"/>
  <c r="G114" i="12"/>
  <c r="I114" i="12"/>
  <c r="K114" i="12"/>
  <c r="M114" i="12"/>
  <c r="O114" i="12"/>
  <c r="Q114" i="12"/>
  <c r="Q112" i="12" s="1"/>
  <c r="V114" i="12"/>
  <c r="V112" i="12" s="1"/>
  <c r="G115" i="12"/>
  <c r="I115" i="12"/>
  <c r="K115" i="12"/>
  <c r="K112" i="12" s="1"/>
  <c r="M115" i="12"/>
  <c r="O115" i="12"/>
  <c r="Q115" i="12"/>
  <c r="V115" i="12"/>
  <c r="AE117" i="12"/>
  <c r="I20" i="1"/>
  <c r="I19" i="1"/>
  <c r="I18" i="1"/>
  <c r="I17" i="1"/>
  <c r="I16" i="1"/>
  <c r="I64" i="1"/>
  <c r="J63" i="1" s="1"/>
  <c r="F43" i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J62" i="1" l="1"/>
  <c r="J61" i="1"/>
  <c r="J53" i="1"/>
  <c r="J54" i="1"/>
  <c r="J55" i="1"/>
  <c r="J56" i="1"/>
  <c r="J57" i="1"/>
  <c r="J58" i="1"/>
  <c r="J59" i="1"/>
  <c r="J60" i="1"/>
  <c r="G26" i="1"/>
  <c r="A26" i="1"/>
  <c r="G28" i="1"/>
  <c r="G23" i="1"/>
  <c r="M90" i="12"/>
  <c r="M68" i="12"/>
  <c r="M25" i="12"/>
  <c r="M20" i="12"/>
  <c r="G68" i="12"/>
  <c r="M45" i="12"/>
  <c r="M40" i="12" s="1"/>
  <c r="G105" i="12"/>
  <c r="G90" i="12"/>
  <c r="AF117" i="12"/>
  <c r="G112" i="12"/>
  <c r="G88" i="12"/>
  <c r="I21" i="1"/>
  <c r="J42" i="1"/>
  <c r="J41" i="1"/>
  <c r="J39" i="1"/>
  <c r="J43" i="1" s="1"/>
  <c r="H43" i="1"/>
  <c r="J64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VISTR3</author>
  </authors>
  <commentList>
    <comment ref="S6" authorId="0" shapeId="0" xr:uid="{5694FB72-88DC-4466-908D-43D813ED4AA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6EE70D4-04AC-4FD0-AAE5-523C73DB24F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<sst xmlns="http://schemas.openxmlformats.org/spreadsheetml/2006/main" count="837" uniqueCount="323">
  <si>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</si>
  <si>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</si>
  <si>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</si>
  <si>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</si>
  <si>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</si>
  <si>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</si>
  <si>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</si>
  <si>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</si>
  <si>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</si>
  <si>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</si>
  <si>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</si>
  <si>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</si>
  <si>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</si>
  <si>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</si>
  <si>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</si>
  <si>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</si>
  <si>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</si>
  <si>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</si>
  <si>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</si>
  <si>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</si>
  <si>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</si>
  <si>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</si>
  <si>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</si>
  <si>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</si>
  <si>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</si>
  <si>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</si>
  <si>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</si>
  <si>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</si>
  <si>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</si>
  <si>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</si>
  <si>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</si>
  <si>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</si>
  <si>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</si>
  <si>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</si>
  <si>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</si>
  <si>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</si>
  <si>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</si>
  <si>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</si>
  <si>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</si>
  <si>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</si>
  <si>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</si>
  <si>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</si>
  <si>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</si>
  <si>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1.</t>
  </si>
  <si>
    <t xml:space="preserve">Oprava střechy - tělocvična				</t>
  </si>
  <si>
    <t>2153/2A</t>
  </si>
  <si>
    <t>Tělocvična</t>
  </si>
  <si>
    <t>Objekt:</t>
  </si>
  <si>
    <t>Rozpočet:</t>
  </si>
  <si>
    <t>STP24/10</t>
  </si>
  <si>
    <t>SŠ André Citroëna Boskovice - oprava střechy-tělocvična</t>
  </si>
  <si>
    <t>Střední škola André Citroëna Boskovice, příspěvková organizace</t>
  </si>
  <si>
    <t>náměstí 9. května 2153/2</t>
  </si>
  <si>
    <t>Boskovice</t>
  </si>
  <si>
    <t>68001</t>
  </si>
  <si>
    <t>00056324</t>
  </si>
  <si>
    <t>CZ00056324</t>
  </si>
  <si>
    <t>Stavba</t>
  </si>
  <si>
    <t>Stavební objekt</t>
  </si>
  <si>
    <t>Celkem za stavbu</t>
  </si>
  <si>
    <t>CZK</t>
  </si>
  <si>
    <t>#POPS</t>
  </si>
  <si>
    <t>Popis stavby: STP24/10 - SŠ André Citroëna Boskovice - oprava střechy-tělocvična</t>
  </si>
  <si>
    <t>#POPO</t>
  </si>
  <si>
    <t>Popis objektu: 2153/2A - Tělocvična</t>
  </si>
  <si>
    <t>#POPR</t>
  </si>
  <si>
    <t xml:space="preserve">Popis rozpočtu: 1. - Oprava střechy - tělocvična				</t>
  </si>
  <si>
    <t>Rekapitulace dílů</t>
  </si>
  <si>
    <t>Typ dílu</t>
  </si>
  <si>
    <t>9</t>
  </si>
  <si>
    <t>Ostatní konstrukce, bourání</t>
  </si>
  <si>
    <t>94</t>
  </si>
  <si>
    <t>Lešení a stavební výtahy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</si>
  <si>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</si>
  <si>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</si>
  <si>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</si>
  <si>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</si>
  <si>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</si>
  <si>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</si>
  <si>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</si>
  <si>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</si>
  <si>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</si>
  <si>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</si>
  <si>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</si>
  <si>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</si>
  <si>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</si>
  <si>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</si>
  <si>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</si>
  <si>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</si>
  <si>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</si>
  <si>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</si>
  <si>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</si>
  <si>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</si>
  <si>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</si>
  <si>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</si>
  <si>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</si>
  <si>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</si>
  <si>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</si>
  <si>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</si>
  <si>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</si>
  <si>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</si>
  <si>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</si>
  <si>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</si>
  <si>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</si>
  <si>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</si>
  <si>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</si>
  <si>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</si>
  <si>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</si>
  <si>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</si>
  <si>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</si>
  <si>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</si>
  <si>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</si>
  <si>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</si>
  <si>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</si>
  <si>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</si>
  <si>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</si>
  <si>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</si>
  <si>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</si>
  <si>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</si>
  <si>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712300833RT3</t>
  </si>
  <si>
    <t>Odstranění povlakové krytiny a mechu na střechách plochých do 10° povlakové krytiny  třívrstvé, z ploch jednotlivě přes 20 m</t>
  </si>
  <si>
    <t>m2</t>
  </si>
  <si>
    <t>800-711</t>
  </si>
  <si>
    <t>RTS 25/ I</t>
  </si>
  <si>
    <t>RTS 24/ II</t>
  </si>
  <si>
    <t>Práce</t>
  </si>
  <si>
    <t>Běžná</t>
  </si>
  <si>
    <t>POL1_1</t>
  </si>
  <si>
    <t>712300834RT3</t>
  </si>
  <si>
    <t>Odstranění povlakové krytiny a mechu na střechách plochých do 10° povlakové krytiny  každé další vrstvy, z ploch jednotlivě přes 20 m</t>
  </si>
  <si>
    <t>712300841RT1</t>
  </si>
  <si>
    <t>Odstranění povlakové krytiny a mechu na střechách plochých do 10° mechu s odškrabáním a urovnáním povrchu s očištěním  běžný stupěň znečištění</t>
  </si>
  <si>
    <t>Předpoklad 10% : 520,0*0,1</t>
  </si>
  <si>
    <t>VV</t>
  </si>
  <si>
    <t>712990812RT3</t>
  </si>
  <si>
    <t>Odstranění povlakové krytiny střech ostatní násypu nebo nánosu do 10° tloušťky přes 30 do 50 mm, z ploch jednotlivě přes 20 m</t>
  </si>
  <si>
    <t>Předpoklad 5% : 520,0*0,05</t>
  </si>
  <si>
    <t>713104311R00</t>
  </si>
  <si>
    <t>Odstranění tepelné izolace z desek, lamel, rohoží, pásů a foukané izolace plochých střech, přilepené k podkladu, z desek z expandovaného polystyrenu, tloušťky do 100 mm</t>
  </si>
  <si>
    <t>800-713</t>
  </si>
  <si>
    <t>29,15*17,25</t>
  </si>
  <si>
    <t>764430840R00</t>
  </si>
  <si>
    <t>Demontáž oplechování zdí a nadezdívek rš od 330 do 500 mm</t>
  </si>
  <si>
    <t>m</t>
  </si>
  <si>
    <t>800-764</t>
  </si>
  <si>
    <t>(30,05+16,35)*2</t>
  </si>
  <si>
    <t>721242805V</t>
  </si>
  <si>
    <t>Demontáž střešních vtoků</t>
  </si>
  <si>
    <t>kus</t>
  </si>
  <si>
    <t>Vlastní</t>
  </si>
  <si>
    <t>Indiv</t>
  </si>
  <si>
    <t>946941102RT3</t>
  </si>
  <si>
    <t>Montáž sestavy pojízdného hliníkového lešení (věže) plochy 2,5 x 1,45 m, pracovní výšky do 8,2 m</t>
  </si>
  <si>
    <t>sada</t>
  </si>
  <si>
    <t>800-3</t>
  </si>
  <si>
    <t>946941192RT3</t>
  </si>
  <si>
    <t>Pronájem pojízdného hliníkového lešení plochy 2,5 x 1,45 m, pracovní výšky do 8,2 m</t>
  </si>
  <si>
    <t>den</t>
  </si>
  <si>
    <t>30*2</t>
  </si>
  <si>
    <t>946941802RT3</t>
  </si>
  <si>
    <t>Demontáž sestavy pojízdného hliníkového lešení (věže) plochy 2,5 x 1,45 m, pracovní výšky do 8,3 m</t>
  </si>
  <si>
    <t>712311106RT3</t>
  </si>
  <si>
    <t>Povlakové krytiny střech do 10° za studena asfaltovou penetrační suspenzí, včetně dodávky emulze</t>
  </si>
  <si>
    <t>POL1_7</t>
  </si>
  <si>
    <t>712341659RT1</t>
  </si>
  <si>
    <t>Povlakové krytiny střech do 10° pásy přitavením bodově, 1 vrstva, bez dodávky pásu</t>
  </si>
  <si>
    <t>712372111RV1</t>
  </si>
  <si>
    <t xml:space="preserve">Povlakové krytiny střech do 10° z termoplastické fólie kotvené do betonu, 4 kotvy/m2, při tl. izolace do 300 mm, bez dodávky fólie,  </t>
  </si>
  <si>
    <t>712391171RT1</t>
  </si>
  <si>
    <t>Textílie na střechách do 10° podkladní, položení - bez dodávky textílie</t>
  </si>
  <si>
    <t>713141120R00</t>
  </si>
  <si>
    <t>Montáž tepelné izolace plochých střech lepené bodově (dočasně) PU lepidlem, 1 vrstva</t>
  </si>
  <si>
    <t>713141711R00</t>
  </si>
  <si>
    <t>Pokládka střešních spádových klínů lepených bodově PU lepidlem (dočasně)</t>
  </si>
  <si>
    <t>283220012R</t>
  </si>
  <si>
    <t>Fólie hladká hydroizolační tl = 1,50 mm; materiál: PVC-P; nosná vložka: PES tkanina</t>
  </si>
  <si>
    <t>SPCM</t>
  </si>
  <si>
    <t>Specifikace</t>
  </si>
  <si>
    <t>POL3_0</t>
  </si>
  <si>
    <t>+15% : 520,0*1,15</t>
  </si>
  <si>
    <t>62852265R</t>
  </si>
  <si>
    <t>Pás hydroizolační asfaltový tl = 4,0 mm; funkce: protiradonová, parobrzdná; nosná vložka: skelná tkanina; asfalt: modifikovaný; horní strana: minerální posyp; spodní strana: spalitelná fólie</t>
  </si>
  <si>
    <t>69366198R</t>
  </si>
  <si>
    <t>Geosyntetika typ: geotextilie; netkaná; materiál: PP; tl (2 kPa) = 2,9 mm; plošná hmotnost = 300 g/m2; Pevnost v tahu podélně = 20,0 kN/m; Pevnost v tahu příčně = 11,5 kN/m</t>
  </si>
  <si>
    <t>+5% : 520,0*1,05</t>
  </si>
  <si>
    <t>998712102R00</t>
  </si>
  <si>
    <t>Přesun hmot pro povlakové krytiny v objektech výšky od 6 do 12 m</t>
  </si>
  <si>
    <t>t</t>
  </si>
  <si>
    <t>Přesun hmot</t>
  </si>
  <si>
    <t>POL7_7</t>
  </si>
  <si>
    <t>50 m vodorovně</t>
  </si>
  <si>
    <t>SPI</t>
  </si>
  <si>
    <t>713131130R00</t>
  </si>
  <si>
    <t>Montáž tepelné izolace stěn vložením do nosné rámové konstrukce</t>
  </si>
  <si>
    <t>atika : 0,45*(30,05+16,35)*2</t>
  </si>
  <si>
    <t>713141361R00</t>
  </si>
  <si>
    <t>Montáž tepelné izolace plochých střech dvou vrstev, dočasným přichycením kotvou 1 kotva/m2</t>
  </si>
  <si>
    <t>713151111R00</t>
  </si>
  <si>
    <t>Montáž tepelné izolace střech perlitobetonem tloušťky do 70 mm</t>
  </si>
  <si>
    <t>při sklonu střechy do 6°</t>
  </si>
  <si>
    <t>Lokální opravy - předpoklad 10% : 520,0*0,1</t>
  </si>
  <si>
    <t>28375972R</t>
  </si>
  <si>
    <t>Výrobek izolační pro budovy z pěnového polystyrenu (EPS) tvar: spádová deska; OH = 25 kg/m3; lambda = 0,035 W/(m.K); pevnost v tlaku = 150 kPa</t>
  </si>
  <si>
    <t>m3</t>
  </si>
  <si>
    <t>+2% : 502,8375*0,12*1,02</t>
  </si>
  <si>
    <t>283765960R</t>
  </si>
  <si>
    <t>Výrobek izolační pro budovy z polyurethanové pěny - PIR; tvar: deska; tl = 140 mm; lambda = 0,022 W/(m.K); pevnost v tlaku = 120 kPa; povrchová úprava: oboustranně papírová vložka s Al potahem</t>
  </si>
  <si>
    <t>+2% : 502,8375*1,02</t>
  </si>
  <si>
    <t>58558146R</t>
  </si>
  <si>
    <t>stěrka izolační perlitová; pro interiér i exteriér; tl. vrstvy 50,0 až 100,0 mm</t>
  </si>
  <si>
    <t>l</t>
  </si>
  <si>
    <t>z 1 pytle suché směsi (50 l): 0,85 m2 stěrky o tloušťce 5 cm : 50*52,0/0,85</t>
  </si>
  <si>
    <t>63151377.AR</t>
  </si>
  <si>
    <t>Výrobek izolační pro budovy z minerální vlny (MW) tvar: deska; tl = 160 mm; OH = 30 kg/m3; lambda = 0,037 W/(m.K)</t>
  </si>
  <si>
    <t xml:space="preserve">+2% : </t>
  </si>
  <si>
    <t>Odkaz na mn. položky pořadí 21 : 41,76000*1,02</t>
  </si>
  <si>
    <t>998713102R00</t>
  </si>
  <si>
    <t>Přesun hmot pro izolace tepelné v objektech výšky do 12 m</t>
  </si>
  <si>
    <t>POL7_</t>
  </si>
  <si>
    <t>721100902R00</t>
  </si>
  <si>
    <t>Opravy odpadního potrubí hrdlového přetěsnění hrdla odpadního potrubí  do DN 100</t>
  </si>
  <si>
    <t>800-721</t>
  </si>
  <si>
    <t>721140935R00</t>
  </si>
  <si>
    <t>Opravy odpadního potrubí litinového přechod z plastových trub na litinu, DN 100</t>
  </si>
  <si>
    <t>721194109R00</t>
  </si>
  <si>
    <t>Zřízení přípojek na potrubí D 110  mm</t>
  </si>
  <si>
    <t>vyvedení a upevnění odpadních výpustek,</t>
  </si>
  <si>
    <t>721231114RT4</t>
  </si>
  <si>
    <t>Střešní vtoky vtok pro střechu s povlakovou krytinou, střecha zateplená, výška izolace do 300 mm, D 75, 110, 125 mm, včetně dodávky materiálu</t>
  </si>
  <si>
    <t>721300912R00</t>
  </si>
  <si>
    <t>Pročištění svislých odpadů, v jednom podlaží do DN 200</t>
  </si>
  <si>
    <t>998721202R00</t>
  </si>
  <si>
    <t>Přesun hmot pro vnitřní kanalizaci v objektech výšky do 12 m</t>
  </si>
  <si>
    <t>50 m vodorovně, měřeno od těžiště půdorysné plochy skládky do těžiště půdorysné plochy objektu</t>
  </si>
  <si>
    <t>762088116R00</t>
  </si>
  <si>
    <t>Zvláštní výkony zakrývání a odkrývání opravované střešní konstrukce provizorní těžkou plachtou na ochranu před srážkovou vodou 15 x 20 m</t>
  </si>
  <si>
    <t>800-762</t>
  </si>
  <si>
    <t>762395000R00</t>
  </si>
  <si>
    <t>Spojovací a ochranné prostředky svory, prkna, hřebíky, pásová ocel, vruty, impregnace</t>
  </si>
  <si>
    <t>762441112RT4</t>
  </si>
  <si>
    <t>Obložení atiky s dodávkou dřevoštěpkových desek, tloušťky 22 mm, 1 vrstva, upevněním šroubováním</t>
  </si>
  <si>
    <t>Navýšení atiky : (0,18+0,45+0,18)*(30,05+16,35)*2</t>
  </si>
  <si>
    <t>-výztuhy : 0,18*0,45*(30,05+16,35)*2*2</t>
  </si>
  <si>
    <t>-nátoky : 1,0*2</t>
  </si>
  <si>
    <t>762911111R00</t>
  </si>
  <si>
    <t xml:space="preserve">Impregnace řeziva máčením, ochrana proti dřevokazným houbám, plísním a dřevokaznému hmyzu </t>
  </si>
  <si>
    <t>Odkaz na mn. položky pořadí 37 : 92,20160*2</t>
  </si>
  <si>
    <t>900RT2</t>
  </si>
  <si>
    <t>HZS Práce v tarifní třídě 5 (např. tesař)</t>
  </si>
  <si>
    <t>h</t>
  </si>
  <si>
    <t>Navýšení atiky-přípomoci při výr. : 8,0*4</t>
  </si>
  <si>
    <t>998762102R00</t>
  </si>
  <si>
    <t>Přesun hmot pro konstrukce tesařské v objektech výšky do 12 m</t>
  </si>
  <si>
    <t>764372118R00</t>
  </si>
  <si>
    <t>Odvodnění balkonů a teras Žlab z hliníkových profilů chrlič, hliník</t>
  </si>
  <si>
    <t>764817175R00</t>
  </si>
  <si>
    <t xml:space="preserve">Oplechování  zdí (atik), z lakovaného pozinkovaného plechu, rš 750 mm, dodávka a montáž </t>
  </si>
  <si>
    <t>včetně zhotovení rohů, spojů a dilatací</t>
  </si>
  <si>
    <t>998764102R00</t>
  </si>
  <si>
    <t>Přesun hmot pro konstrukce klempířské v objektech výšky do 12 m</t>
  </si>
  <si>
    <t>210741Z06OA0</t>
  </si>
  <si>
    <t>Demontáž střešní části hromosvodového vedení (pro zpětné použití) přeložení, propojení, nové, podstavce, revize</t>
  </si>
  <si>
    <t>kompl</t>
  </si>
  <si>
    <t>POL1_9</t>
  </si>
  <si>
    <t>979011321R00</t>
  </si>
  <si>
    <t>Svislá doprava suti a vybouraných hmot shozem montáž a demontáž shozu za prvé podlaží nad základním podlažím</t>
  </si>
  <si>
    <t>801-3</t>
  </si>
  <si>
    <t>979011331R00</t>
  </si>
  <si>
    <t>Svislá doprava suti a vybouraných hmot shozem pronájem shozu</t>
  </si>
  <si>
    <t>10,0*5</t>
  </si>
  <si>
    <t>979094211R00</t>
  </si>
  <si>
    <t>Nakládání nebo překládání vybourané suti</t>
  </si>
  <si>
    <t>979011311R00</t>
  </si>
  <si>
    <t>Svislá doprava suti a vybouraných hmot shozem s naložením suti do shozu</t>
  </si>
  <si>
    <t>Přesun suti</t>
  </si>
  <si>
    <t>POL8_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</si>
  <si>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</si>
  <si>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</si>
  <si>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</si>
  <si>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</si>
  <si>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POL8_9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</si>
  <si>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</si>
  <si>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</si>
  <si>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</si>
  <si>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</si>
  <si>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979093111R00</t>
  </si>
  <si>
    <t>Uložení suti na skládku bez zhutnění</t>
  </si>
  <si>
    <t>800-6</t>
  </si>
  <si>
    <t>s hrubým urovnáním,</t>
  </si>
  <si>
    <t>979990121R00</t>
  </si>
  <si>
    <t>Poplatek za uložení, asfaltové pásy,  , skupina 17 03 02 z Katalogu odpadů</t>
  </si>
  <si>
    <t>14,14433-1,17161-0,2</t>
  </si>
  <si>
    <t>979990146R00</t>
  </si>
  <si>
    <t>Poplatek za uložení, čistý polystyren, čistá minerální a skelná vata,  , skupina 17 06 04 z Katalogu odpadů</t>
  </si>
  <si>
    <t>00411 R</t>
  </si>
  <si>
    <t>Přípravné a průzkumné služby či práce</t>
  </si>
  <si>
    <t>Soubor</t>
  </si>
  <si>
    <t>ověření stavu trapézového plechu v kritických místech : 1</t>
  </si>
  <si>
    <t>004111020R</t>
  </si>
  <si>
    <t>Vypracování projektové dokumentace</t>
  </si>
  <si>
    <t>Prováděcí/dílenská dokumentace : 1</t>
  </si>
  <si>
    <t>005121 R</t>
  </si>
  <si>
    <t>Zařízení staveniště</t>
  </si>
  <si>
    <t>005124010R</t>
  </si>
  <si>
    <t>Koordinační činnost</t>
  </si>
  <si>
    <t>005211040R</t>
  </si>
  <si>
    <t>Užívání veřejných ploch a prostranství</t>
  </si>
  <si>
    <t>005211080R</t>
  </si>
  <si>
    <t>Bezpečnostní a hygienická opatření na staveništi</t>
  </si>
  <si>
    <t>995PPS1</t>
  </si>
  <si>
    <t>Výtažné zkoušky kotev ETAG 006</t>
  </si>
  <si>
    <t>kpl.</t>
  </si>
  <si>
    <t>SUM</t>
  </si>
  <si>
    <t>JKSO:</t>
  </si>
  <si>
    <t>928.1</t>
  </si>
  <si>
    <t>Opravy a údržba objektů pozemního stavitelství</t>
  </si>
  <si>
    <t>JKSO</t>
  </si>
  <si>
    <t xml:space="preserve"> m3</t>
  </si>
  <si>
    <t/>
  </si>
  <si>
    <t>JKSOChar</t>
  </si>
  <si>
    <t>rekonstrukce a modernizace objektu s opravou</t>
  </si>
  <si>
    <t>JKSOAkce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</si>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</sst>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18" xfId="0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ExCokxku/E2Ds9Qb7gY9CdXu+xkSIfgxD/cDjphPmI7bl03Rml7d1M+qNM2ZDMfIthuuzyf8SN8O2DCTiFyuEw==" saltValue="SIHf6vpO1cQ7oWOMbGwm4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827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SUMIF(F53:F63,A16,I53:I63)+SUMIF(F53:F63,"PSU",I53:I63)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SUMIF(F53:F63,A17,I53:I63)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SUMIF(F53:F63,A18,I53:I63)</f>
        <v>0</v>
      </c>
      <c r="J18" s="85"/>
    </row>
    <row r="19" spans="1:10" ht="23.25" customHeight="1" x14ac:dyDescent="0.2">
      <c r="A19" s="198" t="s">
        <v>88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SUMIF(F53:F63,A19,I53:I63)</f>
        <v>0</v>
      </c>
      <c r="J19" s="85"/>
    </row>
    <row r="20" spans="1:10" ht="23.25" customHeight="1" x14ac:dyDescent="0.2">
      <c r="A20" s="198" t="s">
        <v>89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SUMIF(F53:F63,A20,I53:I63)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'2153_2A 1. Pol'!AE117</f>
        <v>0</v>
      </c>
      <c r="G39" s="151">
        <f>'2153_2A 1. Pol'!AF117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'2153_2A 1. Pol'!AE117</f>
        <v>0</v>
      </c>
      <c r="G41" s="157">
        <f>'2153_2A 1. Pol'!AF117</f>
        <v>0</v>
      </c>
      <c r="H41" s="157">
        <f>(F41*SazbaDPH1/100)+(G41*SazbaDPH2/100)</f>
        <v>0</v>
      </c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'2153_2A 1. Pol'!AE117</f>
        <v>0</v>
      </c>
      <c r="G42" s="152">
        <f>'2153_2A 1. Pol'!AF117</f>
        <v>0</v>
      </c>
      <c r="H42" s="152">
        <f>(F42*SazbaDPH1/100)+(G42*SazbaDPH2/100)</f>
        <v>0</v>
      </c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24</v>
      </c>
      <c r="G53" s="195"/>
      <c r="H53" s="195"/>
      <c r="I53" s="195">
        <f>'2153_2A 1. Pol'!G8</f>
        <v>0</v>
      </c>
      <c r="J53" s="191" t="str">
        <f>IF(I64=0,"",I53/I64*100)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24</v>
      </c>
      <c r="G54" s="195"/>
      <c r="H54" s="195"/>
      <c r="I54" s="195">
        <f>'2153_2A 1. Pol'!G20</f>
        <v>0</v>
      </c>
      <c r="J54" s="191" t="str">
        <f>IF(I64=0,"",I54/I64*100)</f>
        <v/>
      </c>
    </row>
    <row r="55" spans="1:10" ht="36.75" customHeight="1" x14ac:dyDescent="0.2">
      <c r="A55" s="180"/>
      <c r="B55" s="185" t="s">
        <v>73</v>
      </c>
      <c r="C55" s="186" t="s">
        <v>74</v>
      </c>
      <c r="D55" s="187"/>
      <c r="E55" s="187"/>
      <c r="F55" s="194" t="s">
        <v>25</v>
      </c>
      <c r="G55" s="195"/>
      <c r="H55" s="195"/>
      <c r="I55" s="195">
        <f>'2153_2A 1. Pol'!G25</f>
        <v>0</v>
      </c>
      <c r="J55" s="191" t="str">
        <f>IF(I64=0,"",I55/I64*100)</f>
        <v/>
      </c>
    </row>
    <row r="56" spans="1:10" ht="36.75" customHeight="1" x14ac:dyDescent="0.2">
      <c r="A56" s="180"/>
      <c r="B56" s="185" t="s">
        <v>75</v>
      </c>
      <c r="C56" s="186" t="s">
        <v>76</v>
      </c>
      <c r="D56" s="187"/>
      <c r="E56" s="187"/>
      <c r="F56" s="194" t="s">
        <v>25</v>
      </c>
      <c r="G56" s="195"/>
      <c r="H56" s="195"/>
      <c r="I56" s="195">
        <f>'2153_2A 1. Pol'!G40</f>
        <v>0</v>
      </c>
      <c r="J56" s="191" t="str">
        <f>IF(I64=0,"",I56/I64*100)</f>
        <v/>
      </c>
    </row>
    <row r="57" spans="1:10" ht="36.75" customHeight="1" x14ac:dyDescent="0.2">
      <c r="A57" s="180"/>
      <c r="B57" s="185" t="s">
        <v>77</v>
      </c>
      <c r="C57" s="186" t="s">
        <v>78</v>
      </c>
      <c r="D57" s="187"/>
      <c r="E57" s="187"/>
      <c r="F57" s="194" t="s">
        <v>25</v>
      </c>
      <c r="G57" s="195"/>
      <c r="H57" s="195"/>
      <c r="I57" s="195">
        <f>'2153_2A 1. Pol'!G59</f>
        <v>0</v>
      </c>
      <c r="J57" s="191" t="str">
        <f>IF(I64=0,"",I57/I64*100)</f>
        <v/>
      </c>
    </row>
    <row r="58" spans="1:10" ht="36.75" customHeight="1" x14ac:dyDescent="0.2">
      <c r="A58" s="180"/>
      <c r="B58" s="185" t="s">
        <v>79</v>
      </c>
      <c r="C58" s="186" t="s">
        <v>80</v>
      </c>
      <c r="D58" s="187"/>
      <c r="E58" s="187"/>
      <c r="F58" s="194" t="s">
        <v>25</v>
      </c>
      <c r="G58" s="195"/>
      <c r="H58" s="195"/>
      <c r="I58" s="195">
        <f>'2153_2A 1. Pol'!G68</f>
        <v>0</v>
      </c>
      <c r="J58" s="191" t="str">
        <f>IF(I64=0,"",I58/I64*100)</f>
        <v/>
      </c>
    </row>
    <row r="59" spans="1:10" ht="36.75" customHeight="1" x14ac:dyDescent="0.2">
      <c r="A59" s="180"/>
      <c r="B59" s="185" t="s">
        <v>81</v>
      </c>
      <c r="C59" s="186" t="s">
        <v>82</v>
      </c>
      <c r="D59" s="187"/>
      <c r="E59" s="187"/>
      <c r="F59" s="194" t="s">
        <v>25</v>
      </c>
      <c r="G59" s="195"/>
      <c r="H59" s="195"/>
      <c r="I59" s="195">
        <f>'2153_2A 1. Pol'!G81</f>
        <v>0</v>
      </c>
      <c r="J59" s="191" t="str">
        <f>IF(I64=0,"",I59/I64*100)</f>
        <v/>
      </c>
    </row>
    <row r="60" spans="1:10" ht="36.75" customHeight="1" x14ac:dyDescent="0.2">
      <c r="A60" s="180"/>
      <c r="B60" s="185" t="s">
        <v>83</v>
      </c>
      <c r="C60" s="186" t="s">
        <v>84</v>
      </c>
      <c r="D60" s="187"/>
      <c r="E60" s="187"/>
      <c r="F60" s="194" t="s">
        <v>26</v>
      </c>
      <c r="G60" s="195"/>
      <c r="H60" s="195"/>
      <c r="I60" s="195">
        <f>'2153_2A 1. Pol'!G88</f>
        <v>0</v>
      </c>
      <c r="J60" s="191" t="str">
        <f>IF(I64=0,"",I60/I64*100)</f>
        <v/>
      </c>
    </row>
    <row r="61" spans="1:10" ht="36.75" customHeight="1" x14ac:dyDescent="0.2">
      <c r="A61" s="180"/>
      <c r="B61" s="185" t="s">
        <v>85</v>
      </c>
      <c r="C61" s="186" t="s">
        <v>86</v>
      </c>
      <c r="D61" s="187"/>
      <c r="E61" s="187"/>
      <c r="F61" s="194" t="s">
        <v>87</v>
      </c>
      <c r="G61" s="195"/>
      <c r="H61" s="195"/>
      <c r="I61" s="195">
        <f>'2153_2A 1. Pol'!G90</f>
        <v>0</v>
      </c>
      <c r="J61" s="191" t="str">
        <f>IF(I64=0,"",I61/I64*100)</f>
        <v/>
      </c>
    </row>
    <row r="62" spans="1:10" ht="36.75" customHeight="1" x14ac:dyDescent="0.2">
      <c r="A62" s="180"/>
      <c r="B62" s="185" t="s">
        <v>88</v>
      </c>
      <c r="C62" s="186" t="s">
        <v>27</v>
      </c>
      <c r="D62" s="187"/>
      <c r="E62" s="187"/>
      <c r="F62" s="194" t="s">
        <v>88</v>
      </c>
      <c r="G62" s="195"/>
      <c r="H62" s="195"/>
      <c r="I62" s="195">
        <f>'2153_2A 1. Pol'!G105</f>
        <v>0</v>
      </c>
      <c r="J62" s="191" t="str">
        <f>IF(I64=0,"",I62/I64*100)</f>
        <v/>
      </c>
    </row>
    <row r="63" spans="1:10" ht="36.75" customHeight="1" x14ac:dyDescent="0.2">
      <c r="A63" s="180"/>
      <c r="B63" s="185" t="s">
        <v>89</v>
      </c>
      <c r="C63" s="186" t="s">
        <v>28</v>
      </c>
      <c r="D63" s="187"/>
      <c r="E63" s="187"/>
      <c r="F63" s="194" t="s">
        <v>89</v>
      </c>
      <c r="G63" s="195"/>
      <c r="H63" s="195"/>
      <c r="I63" s="195">
        <f>'2153_2A 1. Pol'!G112</f>
        <v>0</v>
      </c>
      <c r="J63" s="191" t="str">
        <f>IF(I64=0,"",I63/I64*100)</f>
        <v/>
      </c>
    </row>
    <row r="64" spans="1:10" ht="25.5" customHeight="1" x14ac:dyDescent="0.2">
      <c r="A64" s="181"/>
      <c r="B64" s="188" t="s">
        <v>1</v>
      </c>
      <c r="C64" s="189"/>
      <c r="D64" s="190"/>
      <c r="E64" s="190"/>
      <c r="F64" s="196"/>
      <c r="G64" s="197"/>
      <c r="H64" s="197"/>
      <c r="I64" s="197">
        <f>SUM(I53:I63)</f>
        <v>0</v>
      </c>
      <c r="J64" s="192">
        <f>SUM(J53:J63)</f>
        <v>0</v>
      </c>
    </row>
    <row r="65" spans="6:10" x14ac:dyDescent="0.2">
      <c r="F65" s="137"/>
      <c r="G65" s="137"/>
      <c r="H65" s="137"/>
      <c r="I65" s="137"/>
      <c r="J65" s="193"/>
    </row>
    <row r="66" spans="6:10" x14ac:dyDescent="0.2">
      <c r="F66" s="137"/>
      <c r="G66" s="137"/>
      <c r="H66" s="137"/>
      <c r="I66" s="137"/>
      <c r="J66" s="193"/>
    </row>
    <row r="67" spans="6:10" x14ac:dyDescent="0.2">
      <c r="F67" s="137"/>
      <c r="G67" s="137"/>
      <c r="H67" s="137"/>
      <c r="I67" s="137"/>
      <c r="J67" s="193"/>
    </row>
  </sheetData>
  <sheetProtection algorithmName="SHA-512" hashValue="axQhx2RnbO9xh0TUmrG/ua72lUqjjAnaKDksq/cxDhz65o8Lbz6upiZzQvkh8nuj8cYNCAkewQjY1q/ktDvCqg==" saltValue="BeFduu2afsnHnyNatMCKQ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mh8oqwlTvLdPK1yTpRN1wvNEs6TXoiWqS1+Tjnm0yyy/h3lNTMJ5ni0jc7T0rDzURwf219mwVROqFdMliD7GeQ==" saltValue="VZaNInS1BdBmRDdCgZm4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0C21-96F0-4CA4-8711-5F85F9F3B75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90</v>
      </c>
      <c r="B1" s="199"/>
      <c r="C1" s="199"/>
      <c r="D1" s="199"/>
      <c r="E1" s="199"/>
      <c r="F1" s="199"/>
      <c r="G1" s="199"/>
      <c r="AG1" t="s">
        <v>91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92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92</v>
      </c>
      <c r="AG3" t="s">
        <v>93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94</v>
      </c>
    </row>
    <row r="5" spans="1:60" x14ac:dyDescent="0.2">
      <c r="D5" s="10"/>
    </row>
    <row r="6" spans="1:60" ht="38.25" x14ac:dyDescent="0.2">
      <c r="A6" s="210" t="s">
        <v>95</v>
      </c>
      <c r="B6" s="212" t="s">
        <v>96</v>
      </c>
      <c r="C6" s="212" t="s">
        <v>97</v>
      </c>
      <c r="D6" s="211" t="s">
        <v>98</v>
      </c>
      <c r="E6" s="210" t="s">
        <v>99</v>
      </c>
      <c r="F6" s="209" t="s">
        <v>100</v>
      </c>
      <c r="G6" s="210" t="s">
        <v>29</v>
      </c>
      <c r="H6" s="213" t="s">
        <v>30</v>
      </c>
      <c r="I6" s="213" t="s">
        <v>101</v>
      </c>
      <c r="J6" s="213" t="s">
        <v>31</v>
      </c>
      <c r="K6" s="213" t="s">
        <v>102</v>
      </c>
      <c r="L6" s="213" t="s">
        <v>103</v>
      </c>
      <c r="M6" s="213" t="s">
        <v>104</v>
      </c>
      <c r="N6" s="213" t="s">
        <v>105</v>
      </c>
      <c r="O6" s="213" t="s">
        <v>106</v>
      </c>
      <c r="P6" s="213" t="s">
        <v>107</v>
      </c>
      <c r="Q6" s="213" t="s">
        <v>108</v>
      </c>
      <c r="R6" s="213" t="s">
        <v>109</v>
      </c>
      <c r="S6" s="213" t="s">
        <v>110</v>
      </c>
      <c r="T6" s="213" t="s">
        <v>111</v>
      </c>
      <c r="U6" s="213" t="s">
        <v>112</v>
      </c>
      <c r="V6" s="213" t="s">
        <v>113</v>
      </c>
      <c r="W6" s="213" t="s">
        <v>114</v>
      </c>
      <c r="X6" s="213" t="s">
        <v>115</v>
      </c>
      <c r="Y6" s="213" t="s">
        <v>116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117</v>
      </c>
      <c r="B8" s="232" t="s">
        <v>69</v>
      </c>
      <c r="C8" s="255" t="s">
        <v>70</v>
      </c>
      <c r="D8" s="233"/>
      <c r="E8" s="234"/>
      <c r="F8" s="235"/>
      <c r="G8" s="235">
        <f>SUMIF(AG9:AG19,"&lt;&gt;NOR",G9:G19)</f>
        <v>0</v>
      </c>
      <c r="H8" s="235"/>
      <c r="I8" s="235">
        <f>SUM(I9:I19)</f>
        <v>0</v>
      </c>
      <c r="J8" s="235"/>
      <c r="K8" s="235">
        <f>SUM(K9:K19)</f>
        <v>0</v>
      </c>
      <c r="L8" s="235"/>
      <c r="M8" s="235">
        <f>SUM(M9:M19)</f>
        <v>0</v>
      </c>
      <c r="N8" s="234"/>
      <c r="O8" s="234">
        <f>SUM(O9:O19)</f>
        <v>0</v>
      </c>
      <c r="P8" s="234"/>
      <c r="Q8" s="234">
        <f>SUM(Q9:Q19)</f>
        <v>14.13</v>
      </c>
      <c r="R8" s="235"/>
      <c r="S8" s="235"/>
      <c r="T8" s="236"/>
      <c r="U8" s="230"/>
      <c r="V8" s="230">
        <f>SUM(V9:V19)</f>
        <v>100.69999999999999</v>
      </c>
      <c r="W8" s="230"/>
      <c r="X8" s="230"/>
      <c r="Y8" s="230"/>
      <c r="AG8" t="s">
        <v>118</v>
      </c>
    </row>
    <row r="9" spans="1:60" ht="22.5" outlineLevel="1" x14ac:dyDescent="0.2">
      <c r="A9" s="245">
        <v>1</v>
      </c>
      <c r="B9" s="246" t="s">
        <v>119</v>
      </c>
      <c r="C9" s="256" t="s">
        <v>120</v>
      </c>
      <c r="D9" s="247" t="s">
        <v>121</v>
      </c>
      <c r="E9" s="248">
        <v>520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1.4E-2</v>
      </c>
      <c r="Q9" s="248">
        <f>ROUND(E9*P9,2)</f>
        <v>7.28</v>
      </c>
      <c r="R9" s="250" t="s">
        <v>122</v>
      </c>
      <c r="S9" s="250" t="s">
        <v>123</v>
      </c>
      <c r="T9" s="251" t="s">
        <v>124</v>
      </c>
      <c r="U9" s="226">
        <v>6.5000000000000002E-2</v>
      </c>
      <c r="V9" s="226">
        <f>ROUND(E9*U9,2)</f>
        <v>33.799999999999997</v>
      </c>
      <c r="W9" s="226"/>
      <c r="X9" s="226" t="s">
        <v>125</v>
      </c>
      <c r="Y9" s="226" t="s">
        <v>126</v>
      </c>
      <c r="Z9" s="214"/>
      <c r="AA9" s="214"/>
      <c r="AB9" s="214"/>
      <c r="AC9" s="214"/>
      <c r="AD9" s="214"/>
      <c r="AE9" s="214"/>
      <c r="AF9" s="214"/>
      <c r="AG9" s="214" t="s">
        <v>127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1" x14ac:dyDescent="0.2">
      <c r="A10" s="245">
        <v>2</v>
      </c>
      <c r="B10" s="246" t="s">
        <v>128</v>
      </c>
      <c r="C10" s="256" t="s">
        <v>129</v>
      </c>
      <c r="D10" s="247" t="s">
        <v>121</v>
      </c>
      <c r="E10" s="248">
        <v>520</v>
      </c>
      <c r="F10" s="249"/>
      <c r="G10" s="250">
        <f>ROUND(E10*F10,2)</f>
        <v>0</v>
      </c>
      <c r="H10" s="249"/>
      <c r="I10" s="250">
        <f>ROUND(E10*H10,2)</f>
        <v>0</v>
      </c>
      <c r="J10" s="249"/>
      <c r="K10" s="250">
        <f>ROUND(E10*J10,2)</f>
        <v>0</v>
      </c>
      <c r="L10" s="250">
        <v>21</v>
      </c>
      <c r="M10" s="250">
        <f>G10*(1+L10/100)</f>
        <v>0</v>
      </c>
      <c r="N10" s="248">
        <v>0</v>
      </c>
      <c r="O10" s="248">
        <f>ROUND(E10*N10,2)</f>
        <v>0</v>
      </c>
      <c r="P10" s="248">
        <v>6.0000000000000001E-3</v>
      </c>
      <c r="Q10" s="248">
        <f>ROUND(E10*P10,2)</f>
        <v>3.12</v>
      </c>
      <c r="R10" s="250" t="s">
        <v>122</v>
      </c>
      <c r="S10" s="250" t="s">
        <v>123</v>
      </c>
      <c r="T10" s="251" t="s">
        <v>124</v>
      </c>
      <c r="U10" s="226">
        <v>6.0000000000000001E-3</v>
      </c>
      <c r="V10" s="226">
        <f>ROUND(E10*U10,2)</f>
        <v>3.12</v>
      </c>
      <c r="W10" s="226"/>
      <c r="X10" s="226" t="s">
        <v>125</v>
      </c>
      <c r="Y10" s="226" t="s">
        <v>126</v>
      </c>
      <c r="Z10" s="214"/>
      <c r="AA10" s="214"/>
      <c r="AB10" s="214"/>
      <c r="AC10" s="214"/>
      <c r="AD10" s="214"/>
      <c r="AE10" s="214"/>
      <c r="AF10" s="214"/>
      <c r="AG10" s="214" t="s">
        <v>127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2.5" outlineLevel="1" x14ac:dyDescent="0.2">
      <c r="A11" s="238">
        <v>3</v>
      </c>
      <c r="B11" s="239" t="s">
        <v>130</v>
      </c>
      <c r="C11" s="257" t="s">
        <v>131</v>
      </c>
      <c r="D11" s="240" t="s">
        <v>121</v>
      </c>
      <c r="E11" s="241">
        <v>52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2E-3</v>
      </c>
      <c r="Q11" s="241">
        <f>ROUND(E11*P11,2)</f>
        <v>0.1</v>
      </c>
      <c r="R11" s="243" t="s">
        <v>122</v>
      </c>
      <c r="S11" s="243" t="s">
        <v>123</v>
      </c>
      <c r="T11" s="244" t="s">
        <v>124</v>
      </c>
      <c r="U11" s="226">
        <v>0.06</v>
      </c>
      <c r="V11" s="226">
        <f>ROUND(E11*U11,2)</f>
        <v>3.12</v>
      </c>
      <c r="W11" s="226"/>
      <c r="X11" s="226" t="s">
        <v>125</v>
      </c>
      <c r="Y11" s="226" t="s">
        <v>126</v>
      </c>
      <c r="Z11" s="214"/>
      <c r="AA11" s="214"/>
      <c r="AB11" s="214"/>
      <c r="AC11" s="214"/>
      <c r="AD11" s="214"/>
      <c r="AE11" s="214"/>
      <c r="AF11" s="214"/>
      <c r="AG11" s="214" t="s">
        <v>127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22"/>
      <c r="B12" s="223"/>
      <c r="C12" s="258" t="s">
        <v>132</v>
      </c>
      <c r="D12" s="228"/>
      <c r="E12" s="229">
        <v>52</v>
      </c>
      <c r="F12" s="226"/>
      <c r="G12" s="226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26"/>
      <c r="Z12" s="214"/>
      <c r="AA12" s="214"/>
      <c r="AB12" s="214"/>
      <c r="AC12" s="214"/>
      <c r="AD12" s="214"/>
      <c r="AE12" s="214"/>
      <c r="AF12" s="214"/>
      <c r="AG12" s="214" t="s">
        <v>133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ht="22.5" outlineLevel="1" x14ac:dyDescent="0.2">
      <c r="A13" s="238">
        <v>4</v>
      </c>
      <c r="B13" s="239" t="s">
        <v>134</v>
      </c>
      <c r="C13" s="257" t="s">
        <v>135</v>
      </c>
      <c r="D13" s="240" t="s">
        <v>121</v>
      </c>
      <c r="E13" s="241">
        <v>26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8.4000000000000005E-2</v>
      </c>
      <c r="Q13" s="241">
        <f>ROUND(E13*P13,2)</f>
        <v>2.1800000000000002</v>
      </c>
      <c r="R13" s="243" t="s">
        <v>122</v>
      </c>
      <c r="S13" s="243" t="s">
        <v>123</v>
      </c>
      <c r="T13" s="244" t="s">
        <v>124</v>
      </c>
      <c r="U13" s="226">
        <v>8.3000000000000004E-2</v>
      </c>
      <c r="V13" s="226">
        <f>ROUND(E13*U13,2)</f>
        <v>2.16</v>
      </c>
      <c r="W13" s="226"/>
      <c r="X13" s="226" t="s">
        <v>125</v>
      </c>
      <c r="Y13" s="226" t="s">
        <v>126</v>
      </c>
      <c r="Z13" s="214"/>
      <c r="AA13" s="214"/>
      <c r="AB13" s="214"/>
      <c r="AC13" s="214"/>
      <c r="AD13" s="214"/>
      <c r="AE13" s="214"/>
      <c r="AF13" s="214"/>
      <c r="AG13" s="214" t="s">
        <v>127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2"/>
      <c r="B14" s="223"/>
      <c r="C14" s="258" t="s">
        <v>136</v>
      </c>
      <c r="D14" s="228"/>
      <c r="E14" s="229">
        <v>26</v>
      </c>
      <c r="F14" s="226"/>
      <c r="G14" s="226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4"/>
      <c r="AA14" s="214"/>
      <c r="AB14" s="214"/>
      <c r="AC14" s="214"/>
      <c r="AD14" s="214"/>
      <c r="AE14" s="214"/>
      <c r="AF14" s="214"/>
      <c r="AG14" s="214" t="s">
        <v>133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33.75" outlineLevel="1" x14ac:dyDescent="0.2">
      <c r="A15" s="238">
        <v>5</v>
      </c>
      <c r="B15" s="239" t="s">
        <v>137</v>
      </c>
      <c r="C15" s="257" t="s">
        <v>138</v>
      </c>
      <c r="D15" s="240" t="s">
        <v>121</v>
      </c>
      <c r="E15" s="241">
        <v>502.83749999999998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2.33E-3</v>
      </c>
      <c r="Q15" s="241">
        <f>ROUND(E15*P15,2)</f>
        <v>1.17</v>
      </c>
      <c r="R15" s="243" t="s">
        <v>139</v>
      </c>
      <c r="S15" s="243" t="s">
        <v>123</v>
      </c>
      <c r="T15" s="244" t="s">
        <v>124</v>
      </c>
      <c r="U15" s="226">
        <v>9.5000000000000001E-2</v>
      </c>
      <c r="V15" s="226">
        <f>ROUND(E15*U15,2)</f>
        <v>47.77</v>
      </c>
      <c r="W15" s="226"/>
      <c r="X15" s="226" t="s">
        <v>125</v>
      </c>
      <c r="Y15" s="226" t="s">
        <v>126</v>
      </c>
      <c r="Z15" s="214"/>
      <c r="AA15" s="214"/>
      <c r="AB15" s="214"/>
      <c r="AC15" s="214"/>
      <c r="AD15" s="214"/>
      <c r="AE15" s="214"/>
      <c r="AF15" s="214"/>
      <c r="AG15" s="214" t="s">
        <v>127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2"/>
      <c r="B16" s="223"/>
      <c r="C16" s="258" t="s">
        <v>140</v>
      </c>
      <c r="D16" s="228"/>
      <c r="E16" s="229">
        <v>502.83749999999998</v>
      </c>
      <c r="F16" s="226"/>
      <c r="G16" s="226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4"/>
      <c r="AA16" s="214"/>
      <c r="AB16" s="214"/>
      <c r="AC16" s="214"/>
      <c r="AD16" s="214"/>
      <c r="AE16" s="214"/>
      <c r="AF16" s="214"/>
      <c r="AG16" s="214" t="s">
        <v>133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8">
        <v>6</v>
      </c>
      <c r="B17" s="239" t="s">
        <v>141</v>
      </c>
      <c r="C17" s="257" t="s">
        <v>142</v>
      </c>
      <c r="D17" s="240" t="s">
        <v>143</v>
      </c>
      <c r="E17" s="241">
        <v>92.8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2.3E-3</v>
      </c>
      <c r="Q17" s="241">
        <f>ROUND(E17*P17,2)</f>
        <v>0.21</v>
      </c>
      <c r="R17" s="243" t="s">
        <v>144</v>
      </c>
      <c r="S17" s="243" t="s">
        <v>123</v>
      </c>
      <c r="T17" s="244" t="s">
        <v>124</v>
      </c>
      <c r="U17" s="226">
        <v>0.10349999999999999</v>
      </c>
      <c r="V17" s="226">
        <f>ROUND(E17*U17,2)</f>
        <v>9.6</v>
      </c>
      <c r="W17" s="226"/>
      <c r="X17" s="226" t="s">
        <v>125</v>
      </c>
      <c r="Y17" s="226" t="s">
        <v>126</v>
      </c>
      <c r="Z17" s="214"/>
      <c r="AA17" s="214"/>
      <c r="AB17" s="214"/>
      <c r="AC17" s="214"/>
      <c r="AD17" s="214"/>
      <c r="AE17" s="214"/>
      <c r="AF17" s="214"/>
      <c r="AG17" s="214" t="s">
        <v>127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2"/>
      <c r="B18" s="223"/>
      <c r="C18" s="258" t="s">
        <v>145</v>
      </c>
      <c r="D18" s="228"/>
      <c r="E18" s="229">
        <v>92.8</v>
      </c>
      <c r="F18" s="226"/>
      <c r="G18" s="226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4"/>
      <c r="AA18" s="214"/>
      <c r="AB18" s="214"/>
      <c r="AC18" s="214"/>
      <c r="AD18" s="214"/>
      <c r="AE18" s="214"/>
      <c r="AF18" s="214"/>
      <c r="AG18" s="214" t="s">
        <v>133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45">
        <v>7</v>
      </c>
      <c r="B19" s="246" t="s">
        <v>146</v>
      </c>
      <c r="C19" s="256" t="s">
        <v>147</v>
      </c>
      <c r="D19" s="247" t="s">
        <v>148</v>
      </c>
      <c r="E19" s="248">
        <v>2</v>
      </c>
      <c r="F19" s="249"/>
      <c r="G19" s="250">
        <f>ROUND(E19*F19,2)</f>
        <v>0</v>
      </c>
      <c r="H19" s="249"/>
      <c r="I19" s="250">
        <f>ROUND(E19*H19,2)</f>
        <v>0</v>
      </c>
      <c r="J19" s="249"/>
      <c r="K19" s="250">
        <f>ROUND(E19*J19,2)</f>
        <v>0</v>
      </c>
      <c r="L19" s="250">
        <v>21</v>
      </c>
      <c r="M19" s="250">
        <f>G19*(1+L19/100)</f>
        <v>0</v>
      </c>
      <c r="N19" s="248">
        <v>0</v>
      </c>
      <c r="O19" s="248">
        <f>ROUND(E19*N19,2)</f>
        <v>0</v>
      </c>
      <c r="P19" s="248">
        <v>3.5220000000000001E-2</v>
      </c>
      <c r="Q19" s="248">
        <f>ROUND(E19*P19,2)</f>
        <v>7.0000000000000007E-2</v>
      </c>
      <c r="R19" s="250"/>
      <c r="S19" s="250" t="s">
        <v>149</v>
      </c>
      <c r="T19" s="251" t="s">
        <v>150</v>
      </c>
      <c r="U19" s="226">
        <v>0.56399999999999995</v>
      </c>
      <c r="V19" s="226">
        <f>ROUND(E19*U19,2)</f>
        <v>1.1299999999999999</v>
      </c>
      <c r="W19" s="226"/>
      <c r="X19" s="226" t="s">
        <v>125</v>
      </c>
      <c r="Y19" s="226" t="s">
        <v>126</v>
      </c>
      <c r="Z19" s="214"/>
      <c r="AA19" s="214"/>
      <c r="AB19" s="214"/>
      <c r="AC19" s="214"/>
      <c r="AD19" s="214"/>
      <c r="AE19" s="214"/>
      <c r="AF19" s="214"/>
      <c r="AG19" s="214" t="s">
        <v>127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x14ac:dyDescent="0.2">
      <c r="A20" s="231" t="s">
        <v>117</v>
      </c>
      <c r="B20" s="232" t="s">
        <v>71</v>
      </c>
      <c r="C20" s="255" t="s">
        <v>72</v>
      </c>
      <c r="D20" s="233"/>
      <c r="E20" s="234"/>
      <c r="F20" s="235"/>
      <c r="G20" s="235">
        <f>SUMIF(AG21:AG24,"&lt;&gt;NOR",G21:G24)</f>
        <v>0</v>
      </c>
      <c r="H20" s="235"/>
      <c r="I20" s="235">
        <f>SUM(I21:I24)</f>
        <v>0</v>
      </c>
      <c r="J20" s="235"/>
      <c r="K20" s="235">
        <f>SUM(K21:K24)</f>
        <v>0</v>
      </c>
      <c r="L20" s="235"/>
      <c r="M20" s="235">
        <f>SUM(M21:M24)</f>
        <v>0</v>
      </c>
      <c r="N20" s="234"/>
      <c r="O20" s="234">
        <f>SUM(O21:O24)</f>
        <v>0</v>
      </c>
      <c r="P20" s="234"/>
      <c r="Q20" s="234">
        <f>SUM(Q21:Q24)</f>
        <v>0</v>
      </c>
      <c r="R20" s="235"/>
      <c r="S20" s="235"/>
      <c r="T20" s="236"/>
      <c r="U20" s="230"/>
      <c r="V20" s="230">
        <f>SUM(V21:V24)</f>
        <v>8.9</v>
      </c>
      <c r="W20" s="230"/>
      <c r="X20" s="230"/>
      <c r="Y20" s="230"/>
      <c r="AG20" t="s">
        <v>118</v>
      </c>
    </row>
    <row r="21" spans="1:60" ht="22.5" outlineLevel="1" x14ac:dyDescent="0.2">
      <c r="A21" s="245">
        <v>8</v>
      </c>
      <c r="B21" s="246" t="s">
        <v>151</v>
      </c>
      <c r="C21" s="256" t="s">
        <v>152</v>
      </c>
      <c r="D21" s="247" t="s">
        <v>153</v>
      </c>
      <c r="E21" s="248">
        <v>2</v>
      </c>
      <c r="F21" s="249"/>
      <c r="G21" s="250">
        <f>ROUND(E21*F21,2)</f>
        <v>0</v>
      </c>
      <c r="H21" s="249"/>
      <c r="I21" s="250">
        <f>ROUND(E21*H21,2)</f>
        <v>0</v>
      </c>
      <c r="J21" s="249"/>
      <c r="K21" s="250">
        <f>ROUND(E21*J21,2)</f>
        <v>0</v>
      </c>
      <c r="L21" s="250">
        <v>21</v>
      </c>
      <c r="M21" s="250">
        <f>G21*(1+L21/100)</f>
        <v>0</v>
      </c>
      <c r="N21" s="248">
        <v>0</v>
      </c>
      <c r="O21" s="248">
        <f>ROUND(E21*N21,2)</f>
        <v>0</v>
      </c>
      <c r="P21" s="248">
        <v>0</v>
      </c>
      <c r="Q21" s="248">
        <f>ROUND(E21*P21,2)</f>
        <v>0</v>
      </c>
      <c r="R21" s="250" t="s">
        <v>154</v>
      </c>
      <c r="S21" s="250" t="s">
        <v>123</v>
      </c>
      <c r="T21" s="251" t="s">
        <v>124</v>
      </c>
      <c r="U21" s="226">
        <v>2.46</v>
      </c>
      <c r="V21" s="226">
        <f>ROUND(E21*U21,2)</f>
        <v>4.92</v>
      </c>
      <c r="W21" s="226"/>
      <c r="X21" s="226" t="s">
        <v>125</v>
      </c>
      <c r="Y21" s="226" t="s">
        <v>126</v>
      </c>
      <c r="Z21" s="214"/>
      <c r="AA21" s="214"/>
      <c r="AB21" s="214"/>
      <c r="AC21" s="214"/>
      <c r="AD21" s="214"/>
      <c r="AE21" s="214"/>
      <c r="AF21" s="214"/>
      <c r="AG21" s="214" t="s">
        <v>127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8">
        <v>9</v>
      </c>
      <c r="B22" s="239" t="s">
        <v>155</v>
      </c>
      <c r="C22" s="257" t="s">
        <v>156</v>
      </c>
      <c r="D22" s="240" t="s">
        <v>157</v>
      </c>
      <c r="E22" s="241">
        <v>60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 t="s">
        <v>154</v>
      </c>
      <c r="S22" s="243" t="s">
        <v>123</v>
      </c>
      <c r="T22" s="244" t="s">
        <v>124</v>
      </c>
      <c r="U22" s="226">
        <v>0</v>
      </c>
      <c r="V22" s="226">
        <f>ROUND(E22*U22,2)</f>
        <v>0</v>
      </c>
      <c r="W22" s="226"/>
      <c r="X22" s="226" t="s">
        <v>125</v>
      </c>
      <c r="Y22" s="226" t="s">
        <v>126</v>
      </c>
      <c r="Z22" s="214"/>
      <c r="AA22" s="214"/>
      <c r="AB22" s="214"/>
      <c r="AC22" s="214"/>
      <c r="AD22" s="214"/>
      <c r="AE22" s="214"/>
      <c r="AF22" s="214"/>
      <c r="AG22" s="214" t="s">
        <v>127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2"/>
      <c r="B23" s="223"/>
      <c r="C23" s="258" t="s">
        <v>158</v>
      </c>
      <c r="D23" s="228"/>
      <c r="E23" s="229">
        <v>60</v>
      </c>
      <c r="F23" s="226"/>
      <c r="G23" s="226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26"/>
      <c r="Z23" s="214"/>
      <c r="AA23" s="214"/>
      <c r="AB23" s="214"/>
      <c r="AC23" s="214"/>
      <c r="AD23" s="214"/>
      <c r="AE23" s="214"/>
      <c r="AF23" s="214"/>
      <c r="AG23" s="214" t="s">
        <v>133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45">
        <v>10</v>
      </c>
      <c r="B24" s="246" t="s">
        <v>159</v>
      </c>
      <c r="C24" s="256" t="s">
        <v>160</v>
      </c>
      <c r="D24" s="247" t="s">
        <v>153</v>
      </c>
      <c r="E24" s="248">
        <v>2</v>
      </c>
      <c r="F24" s="249"/>
      <c r="G24" s="250">
        <f>ROUND(E24*F24,2)</f>
        <v>0</v>
      </c>
      <c r="H24" s="249"/>
      <c r="I24" s="250">
        <f>ROUND(E24*H24,2)</f>
        <v>0</v>
      </c>
      <c r="J24" s="249"/>
      <c r="K24" s="250">
        <f>ROUND(E24*J24,2)</f>
        <v>0</v>
      </c>
      <c r="L24" s="250">
        <v>21</v>
      </c>
      <c r="M24" s="250">
        <f>G24*(1+L24/100)</f>
        <v>0</v>
      </c>
      <c r="N24" s="248">
        <v>0</v>
      </c>
      <c r="O24" s="248">
        <f>ROUND(E24*N24,2)</f>
        <v>0</v>
      </c>
      <c r="P24" s="248">
        <v>0</v>
      </c>
      <c r="Q24" s="248">
        <f>ROUND(E24*P24,2)</f>
        <v>0</v>
      </c>
      <c r="R24" s="250" t="s">
        <v>154</v>
      </c>
      <c r="S24" s="250" t="s">
        <v>123</v>
      </c>
      <c r="T24" s="251" t="s">
        <v>124</v>
      </c>
      <c r="U24" s="226">
        <v>1.99</v>
      </c>
      <c r="V24" s="226">
        <f>ROUND(E24*U24,2)</f>
        <v>3.98</v>
      </c>
      <c r="W24" s="226"/>
      <c r="X24" s="226" t="s">
        <v>125</v>
      </c>
      <c r="Y24" s="226" t="s">
        <v>126</v>
      </c>
      <c r="Z24" s="214"/>
      <c r="AA24" s="214"/>
      <c r="AB24" s="214"/>
      <c r="AC24" s="214"/>
      <c r="AD24" s="214"/>
      <c r="AE24" s="214"/>
      <c r="AF24" s="214"/>
      <c r="AG24" s="214" t="s">
        <v>127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">
      <c r="A25" s="231" t="s">
        <v>117</v>
      </c>
      <c r="B25" s="232" t="s">
        <v>73</v>
      </c>
      <c r="C25" s="255" t="s">
        <v>74</v>
      </c>
      <c r="D25" s="233"/>
      <c r="E25" s="234"/>
      <c r="F25" s="235"/>
      <c r="G25" s="235">
        <f>SUMIF(AG26:AG39,"&lt;&gt;NOR",G26:G39)</f>
        <v>0</v>
      </c>
      <c r="H25" s="235"/>
      <c r="I25" s="235">
        <f>SUM(I26:I39)</f>
        <v>0</v>
      </c>
      <c r="J25" s="235"/>
      <c r="K25" s="235">
        <f>SUM(K26:K39)</f>
        <v>0</v>
      </c>
      <c r="L25" s="235"/>
      <c r="M25" s="235">
        <f>SUM(M26:M39)</f>
        <v>0</v>
      </c>
      <c r="N25" s="234"/>
      <c r="O25" s="234">
        <f>SUM(O26:O39)</f>
        <v>4.26</v>
      </c>
      <c r="P25" s="234"/>
      <c r="Q25" s="234">
        <f>SUM(Q26:Q39)</f>
        <v>0</v>
      </c>
      <c r="R25" s="235"/>
      <c r="S25" s="235"/>
      <c r="T25" s="236"/>
      <c r="U25" s="230"/>
      <c r="V25" s="230">
        <f>SUM(V26:V39)</f>
        <v>746.53000000000009</v>
      </c>
      <c r="W25" s="230"/>
      <c r="X25" s="230"/>
      <c r="Y25" s="230"/>
      <c r="AG25" t="s">
        <v>118</v>
      </c>
    </row>
    <row r="26" spans="1:60" ht="22.5" outlineLevel="1" x14ac:dyDescent="0.2">
      <c r="A26" s="245">
        <v>11</v>
      </c>
      <c r="B26" s="246" t="s">
        <v>161</v>
      </c>
      <c r="C26" s="256" t="s">
        <v>162</v>
      </c>
      <c r="D26" s="247" t="s">
        <v>121</v>
      </c>
      <c r="E26" s="248">
        <v>520</v>
      </c>
      <c r="F26" s="249"/>
      <c r="G26" s="250">
        <f>ROUND(E26*F26,2)</f>
        <v>0</v>
      </c>
      <c r="H26" s="249"/>
      <c r="I26" s="250">
        <f>ROUND(E26*H26,2)</f>
        <v>0</v>
      </c>
      <c r="J26" s="249"/>
      <c r="K26" s="250">
        <f>ROUND(E26*J26,2)</f>
        <v>0</v>
      </c>
      <c r="L26" s="250">
        <v>21</v>
      </c>
      <c r="M26" s="250">
        <f>G26*(1+L26/100)</f>
        <v>0</v>
      </c>
      <c r="N26" s="248">
        <v>6.0000000000000002E-5</v>
      </c>
      <c r="O26" s="248">
        <f>ROUND(E26*N26,2)</f>
        <v>0.03</v>
      </c>
      <c r="P26" s="248">
        <v>0</v>
      </c>
      <c r="Q26" s="248">
        <f>ROUND(E26*P26,2)</f>
        <v>0</v>
      </c>
      <c r="R26" s="250" t="s">
        <v>122</v>
      </c>
      <c r="S26" s="250" t="s">
        <v>123</v>
      </c>
      <c r="T26" s="251" t="s">
        <v>124</v>
      </c>
      <c r="U26" s="226">
        <v>2.75E-2</v>
      </c>
      <c r="V26" s="226">
        <f>ROUND(E26*U26,2)</f>
        <v>14.3</v>
      </c>
      <c r="W26" s="226"/>
      <c r="X26" s="226" t="s">
        <v>125</v>
      </c>
      <c r="Y26" s="226" t="s">
        <v>126</v>
      </c>
      <c r="Z26" s="214"/>
      <c r="AA26" s="214"/>
      <c r="AB26" s="214"/>
      <c r="AC26" s="214"/>
      <c r="AD26" s="214"/>
      <c r="AE26" s="214"/>
      <c r="AF26" s="214"/>
      <c r="AG26" s="214" t="s">
        <v>163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45">
        <v>12</v>
      </c>
      <c r="B27" s="246" t="s">
        <v>164</v>
      </c>
      <c r="C27" s="256" t="s">
        <v>165</v>
      </c>
      <c r="D27" s="247" t="s">
        <v>121</v>
      </c>
      <c r="E27" s="248">
        <v>520</v>
      </c>
      <c r="F27" s="249"/>
      <c r="G27" s="250">
        <f>ROUND(E27*F27,2)</f>
        <v>0</v>
      </c>
      <c r="H27" s="249"/>
      <c r="I27" s="250">
        <f>ROUND(E27*H27,2)</f>
        <v>0</v>
      </c>
      <c r="J27" s="249"/>
      <c r="K27" s="250">
        <f>ROUND(E27*J27,2)</f>
        <v>0</v>
      </c>
      <c r="L27" s="250">
        <v>21</v>
      </c>
      <c r="M27" s="250">
        <f>G27*(1+L27/100)</f>
        <v>0</v>
      </c>
      <c r="N27" s="248">
        <v>3.6000000000000002E-4</v>
      </c>
      <c r="O27" s="248">
        <f>ROUND(E27*N27,2)</f>
        <v>0.19</v>
      </c>
      <c r="P27" s="248">
        <v>0</v>
      </c>
      <c r="Q27" s="248">
        <f>ROUND(E27*P27,2)</f>
        <v>0</v>
      </c>
      <c r="R27" s="250" t="s">
        <v>122</v>
      </c>
      <c r="S27" s="250" t="s">
        <v>123</v>
      </c>
      <c r="T27" s="251" t="s">
        <v>124</v>
      </c>
      <c r="U27" s="226">
        <v>0.17777999999999999</v>
      </c>
      <c r="V27" s="226">
        <f>ROUND(E27*U27,2)</f>
        <v>92.45</v>
      </c>
      <c r="W27" s="226"/>
      <c r="X27" s="226" t="s">
        <v>125</v>
      </c>
      <c r="Y27" s="226" t="s">
        <v>126</v>
      </c>
      <c r="Z27" s="214"/>
      <c r="AA27" s="214"/>
      <c r="AB27" s="214"/>
      <c r="AC27" s="214"/>
      <c r="AD27" s="214"/>
      <c r="AE27" s="214"/>
      <c r="AF27" s="214"/>
      <c r="AG27" s="214" t="s">
        <v>163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1" x14ac:dyDescent="0.2">
      <c r="A28" s="245">
        <v>13</v>
      </c>
      <c r="B28" s="246" t="s">
        <v>166</v>
      </c>
      <c r="C28" s="256" t="s">
        <v>167</v>
      </c>
      <c r="D28" s="247" t="s">
        <v>121</v>
      </c>
      <c r="E28" s="248">
        <v>520</v>
      </c>
      <c r="F28" s="249"/>
      <c r="G28" s="250">
        <f>ROUND(E28*F28,2)</f>
        <v>0</v>
      </c>
      <c r="H28" s="249"/>
      <c r="I28" s="250">
        <f>ROUND(E28*H28,2)</f>
        <v>0</v>
      </c>
      <c r="J28" s="249"/>
      <c r="K28" s="250">
        <f>ROUND(E28*J28,2)</f>
        <v>0</v>
      </c>
      <c r="L28" s="250">
        <v>21</v>
      </c>
      <c r="M28" s="250">
        <f>G28*(1+L28/100)</f>
        <v>0</v>
      </c>
      <c r="N28" s="248">
        <v>4.0000000000000003E-5</v>
      </c>
      <c r="O28" s="248">
        <f>ROUND(E28*N28,2)</f>
        <v>0.02</v>
      </c>
      <c r="P28" s="248">
        <v>0</v>
      </c>
      <c r="Q28" s="248">
        <f>ROUND(E28*P28,2)</f>
        <v>0</v>
      </c>
      <c r="R28" s="250" t="s">
        <v>122</v>
      </c>
      <c r="S28" s="250" t="s">
        <v>123</v>
      </c>
      <c r="T28" s="251" t="s">
        <v>124</v>
      </c>
      <c r="U28" s="226">
        <v>0.84799999999999998</v>
      </c>
      <c r="V28" s="226">
        <f>ROUND(E28*U28,2)</f>
        <v>440.96</v>
      </c>
      <c r="W28" s="226"/>
      <c r="X28" s="226" t="s">
        <v>125</v>
      </c>
      <c r="Y28" s="226" t="s">
        <v>126</v>
      </c>
      <c r="Z28" s="214"/>
      <c r="AA28" s="214"/>
      <c r="AB28" s="214"/>
      <c r="AC28" s="214"/>
      <c r="AD28" s="214"/>
      <c r="AE28" s="214"/>
      <c r="AF28" s="214"/>
      <c r="AG28" s="214" t="s">
        <v>163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45">
        <v>14</v>
      </c>
      <c r="B29" s="246" t="s">
        <v>168</v>
      </c>
      <c r="C29" s="256" t="s">
        <v>169</v>
      </c>
      <c r="D29" s="247" t="s">
        <v>121</v>
      </c>
      <c r="E29" s="248">
        <v>520</v>
      </c>
      <c r="F29" s="249"/>
      <c r="G29" s="250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48">
        <v>0</v>
      </c>
      <c r="O29" s="248">
        <f>ROUND(E29*N29,2)</f>
        <v>0</v>
      </c>
      <c r="P29" s="248">
        <v>0</v>
      </c>
      <c r="Q29" s="248">
        <f>ROUND(E29*P29,2)</f>
        <v>0</v>
      </c>
      <c r="R29" s="250" t="s">
        <v>122</v>
      </c>
      <c r="S29" s="250" t="s">
        <v>123</v>
      </c>
      <c r="T29" s="251" t="s">
        <v>124</v>
      </c>
      <c r="U29" s="226">
        <v>0.1</v>
      </c>
      <c r="V29" s="226">
        <f>ROUND(E29*U29,2)</f>
        <v>52</v>
      </c>
      <c r="W29" s="226"/>
      <c r="X29" s="226" t="s">
        <v>125</v>
      </c>
      <c r="Y29" s="226" t="s">
        <v>126</v>
      </c>
      <c r="Z29" s="214"/>
      <c r="AA29" s="214"/>
      <c r="AB29" s="214"/>
      <c r="AC29" s="214"/>
      <c r="AD29" s="214"/>
      <c r="AE29" s="214"/>
      <c r="AF29" s="214"/>
      <c r="AG29" s="214" t="s">
        <v>163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45">
        <v>15</v>
      </c>
      <c r="B30" s="246" t="s">
        <v>170</v>
      </c>
      <c r="C30" s="256" t="s">
        <v>171</v>
      </c>
      <c r="D30" s="247" t="s">
        <v>121</v>
      </c>
      <c r="E30" s="248">
        <v>518.36249999999995</v>
      </c>
      <c r="F30" s="249"/>
      <c r="G30" s="250">
        <f>ROUND(E30*F30,2)</f>
        <v>0</v>
      </c>
      <c r="H30" s="249"/>
      <c r="I30" s="250">
        <f>ROUND(E30*H30,2)</f>
        <v>0</v>
      </c>
      <c r="J30" s="249"/>
      <c r="K30" s="250">
        <f>ROUND(E30*J30,2)</f>
        <v>0</v>
      </c>
      <c r="L30" s="250">
        <v>21</v>
      </c>
      <c r="M30" s="250">
        <f>G30*(1+L30/100)</f>
        <v>0</v>
      </c>
      <c r="N30" s="248">
        <v>6.0000000000000002E-5</v>
      </c>
      <c r="O30" s="248">
        <f>ROUND(E30*N30,2)</f>
        <v>0.03</v>
      </c>
      <c r="P30" s="248">
        <v>0</v>
      </c>
      <c r="Q30" s="248">
        <f>ROUND(E30*P30,2)</f>
        <v>0</v>
      </c>
      <c r="R30" s="250" t="s">
        <v>139</v>
      </c>
      <c r="S30" s="250" t="s">
        <v>123</v>
      </c>
      <c r="T30" s="251" t="s">
        <v>124</v>
      </c>
      <c r="U30" s="226">
        <v>0.09</v>
      </c>
      <c r="V30" s="226">
        <f>ROUND(E30*U30,2)</f>
        <v>46.65</v>
      </c>
      <c r="W30" s="226"/>
      <c r="X30" s="226" t="s">
        <v>125</v>
      </c>
      <c r="Y30" s="226" t="s">
        <v>126</v>
      </c>
      <c r="Z30" s="214"/>
      <c r="AA30" s="214"/>
      <c r="AB30" s="214"/>
      <c r="AC30" s="214"/>
      <c r="AD30" s="214"/>
      <c r="AE30" s="214"/>
      <c r="AF30" s="214"/>
      <c r="AG30" s="214" t="s">
        <v>163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45">
        <v>16</v>
      </c>
      <c r="B31" s="246" t="s">
        <v>172</v>
      </c>
      <c r="C31" s="256" t="s">
        <v>173</v>
      </c>
      <c r="D31" s="247" t="s">
        <v>121</v>
      </c>
      <c r="E31" s="248">
        <v>518.36249999999995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6.0000000000000002E-5</v>
      </c>
      <c r="O31" s="248">
        <f>ROUND(E31*N31,2)</f>
        <v>0.03</v>
      </c>
      <c r="P31" s="248">
        <v>0</v>
      </c>
      <c r="Q31" s="248">
        <f>ROUND(E31*P31,2)</f>
        <v>0</v>
      </c>
      <c r="R31" s="250" t="s">
        <v>139</v>
      </c>
      <c r="S31" s="250" t="s">
        <v>123</v>
      </c>
      <c r="T31" s="251" t="s">
        <v>124</v>
      </c>
      <c r="U31" s="226">
        <v>0.18</v>
      </c>
      <c r="V31" s="226">
        <f>ROUND(E31*U31,2)</f>
        <v>93.31</v>
      </c>
      <c r="W31" s="226"/>
      <c r="X31" s="226" t="s">
        <v>125</v>
      </c>
      <c r="Y31" s="226" t="s">
        <v>126</v>
      </c>
      <c r="Z31" s="214"/>
      <c r="AA31" s="214"/>
      <c r="AB31" s="214"/>
      <c r="AC31" s="214"/>
      <c r="AD31" s="214"/>
      <c r="AE31" s="214"/>
      <c r="AF31" s="214"/>
      <c r="AG31" s="214" t="s">
        <v>163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8">
        <v>17</v>
      </c>
      <c r="B32" s="239" t="s">
        <v>174</v>
      </c>
      <c r="C32" s="257" t="s">
        <v>175</v>
      </c>
      <c r="D32" s="240" t="s">
        <v>121</v>
      </c>
      <c r="E32" s="241">
        <v>598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1.8500000000000001E-3</v>
      </c>
      <c r="O32" s="241">
        <f>ROUND(E32*N32,2)</f>
        <v>1.1100000000000001</v>
      </c>
      <c r="P32" s="241">
        <v>0</v>
      </c>
      <c r="Q32" s="241">
        <f>ROUND(E32*P32,2)</f>
        <v>0</v>
      </c>
      <c r="R32" s="243" t="s">
        <v>176</v>
      </c>
      <c r="S32" s="243" t="s">
        <v>123</v>
      </c>
      <c r="T32" s="244" t="s">
        <v>124</v>
      </c>
      <c r="U32" s="226">
        <v>0</v>
      </c>
      <c r="V32" s="226">
        <f>ROUND(E32*U32,2)</f>
        <v>0</v>
      </c>
      <c r="W32" s="226"/>
      <c r="X32" s="226" t="s">
        <v>177</v>
      </c>
      <c r="Y32" s="226" t="s">
        <v>126</v>
      </c>
      <c r="Z32" s="214"/>
      <c r="AA32" s="214"/>
      <c r="AB32" s="214"/>
      <c r="AC32" s="214"/>
      <c r="AD32" s="214"/>
      <c r="AE32" s="214"/>
      <c r="AF32" s="214"/>
      <c r="AG32" s="214" t="s">
        <v>178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2"/>
      <c r="B33" s="223"/>
      <c r="C33" s="258" t="s">
        <v>179</v>
      </c>
      <c r="D33" s="228"/>
      <c r="E33" s="229">
        <v>598</v>
      </c>
      <c r="F33" s="226"/>
      <c r="G33" s="226"/>
      <c r="H33" s="226"/>
      <c r="I33" s="226"/>
      <c r="J33" s="226"/>
      <c r="K33" s="226"/>
      <c r="L33" s="226"/>
      <c r="M33" s="226"/>
      <c r="N33" s="225"/>
      <c r="O33" s="225"/>
      <c r="P33" s="225"/>
      <c r="Q33" s="225"/>
      <c r="R33" s="226"/>
      <c r="S33" s="226"/>
      <c r="T33" s="226"/>
      <c r="U33" s="226"/>
      <c r="V33" s="226"/>
      <c r="W33" s="226"/>
      <c r="X33" s="226"/>
      <c r="Y33" s="226"/>
      <c r="Z33" s="214"/>
      <c r="AA33" s="214"/>
      <c r="AB33" s="214"/>
      <c r="AC33" s="214"/>
      <c r="AD33" s="214"/>
      <c r="AE33" s="214"/>
      <c r="AF33" s="214"/>
      <c r="AG33" s="214" t="s">
        <v>133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ht="33.75" outlineLevel="1" x14ac:dyDescent="0.2">
      <c r="A34" s="238">
        <v>18</v>
      </c>
      <c r="B34" s="239" t="s">
        <v>180</v>
      </c>
      <c r="C34" s="257" t="s">
        <v>181</v>
      </c>
      <c r="D34" s="240" t="s">
        <v>121</v>
      </c>
      <c r="E34" s="241">
        <v>598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4.4999999999999997E-3</v>
      </c>
      <c r="O34" s="241">
        <f>ROUND(E34*N34,2)</f>
        <v>2.69</v>
      </c>
      <c r="P34" s="241">
        <v>0</v>
      </c>
      <c r="Q34" s="241">
        <f>ROUND(E34*P34,2)</f>
        <v>0</v>
      </c>
      <c r="R34" s="243" t="s">
        <v>176</v>
      </c>
      <c r="S34" s="243" t="s">
        <v>123</v>
      </c>
      <c r="T34" s="244" t="s">
        <v>124</v>
      </c>
      <c r="U34" s="226">
        <v>0</v>
      </c>
      <c r="V34" s="226">
        <f>ROUND(E34*U34,2)</f>
        <v>0</v>
      </c>
      <c r="W34" s="226"/>
      <c r="X34" s="226" t="s">
        <v>177</v>
      </c>
      <c r="Y34" s="226" t="s">
        <v>126</v>
      </c>
      <c r="Z34" s="214"/>
      <c r="AA34" s="214"/>
      <c r="AB34" s="214"/>
      <c r="AC34" s="214"/>
      <c r="AD34" s="214"/>
      <c r="AE34" s="214"/>
      <c r="AF34" s="214"/>
      <c r="AG34" s="214" t="s">
        <v>178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2" x14ac:dyDescent="0.2">
      <c r="A35" s="222"/>
      <c r="B35" s="223"/>
      <c r="C35" s="258" t="s">
        <v>179</v>
      </c>
      <c r="D35" s="228"/>
      <c r="E35" s="229">
        <v>598</v>
      </c>
      <c r="F35" s="226"/>
      <c r="G35" s="226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26"/>
      <c r="Z35" s="214"/>
      <c r="AA35" s="214"/>
      <c r="AB35" s="214"/>
      <c r="AC35" s="214"/>
      <c r="AD35" s="214"/>
      <c r="AE35" s="214"/>
      <c r="AF35" s="214"/>
      <c r="AG35" s="214" t="s">
        <v>133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38">
        <v>19</v>
      </c>
      <c r="B36" s="239" t="s">
        <v>182</v>
      </c>
      <c r="C36" s="257" t="s">
        <v>183</v>
      </c>
      <c r="D36" s="240" t="s">
        <v>121</v>
      </c>
      <c r="E36" s="241">
        <v>546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2.9999999999999997E-4</v>
      </c>
      <c r="O36" s="241">
        <f>ROUND(E36*N36,2)</f>
        <v>0.16</v>
      </c>
      <c r="P36" s="241">
        <v>0</v>
      </c>
      <c r="Q36" s="241">
        <f>ROUND(E36*P36,2)</f>
        <v>0</v>
      </c>
      <c r="R36" s="243" t="s">
        <v>176</v>
      </c>
      <c r="S36" s="243" t="s">
        <v>123</v>
      </c>
      <c r="T36" s="244" t="s">
        <v>124</v>
      </c>
      <c r="U36" s="226">
        <v>0</v>
      </c>
      <c r="V36" s="226">
        <f>ROUND(E36*U36,2)</f>
        <v>0</v>
      </c>
      <c r="W36" s="226"/>
      <c r="X36" s="226" t="s">
        <v>177</v>
      </c>
      <c r="Y36" s="226" t="s">
        <v>126</v>
      </c>
      <c r="Z36" s="214"/>
      <c r="AA36" s="214"/>
      <c r="AB36" s="214"/>
      <c r="AC36" s="214"/>
      <c r="AD36" s="214"/>
      <c r="AE36" s="214"/>
      <c r="AF36" s="214"/>
      <c r="AG36" s="214" t="s">
        <v>178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22"/>
      <c r="B37" s="223"/>
      <c r="C37" s="258" t="s">
        <v>184</v>
      </c>
      <c r="D37" s="228"/>
      <c r="E37" s="229">
        <v>546</v>
      </c>
      <c r="F37" s="226"/>
      <c r="G37" s="226"/>
      <c r="H37" s="226"/>
      <c r="I37" s="226"/>
      <c r="J37" s="226"/>
      <c r="K37" s="226"/>
      <c r="L37" s="226"/>
      <c r="M37" s="226"/>
      <c r="N37" s="225"/>
      <c r="O37" s="225"/>
      <c r="P37" s="225"/>
      <c r="Q37" s="225"/>
      <c r="R37" s="226"/>
      <c r="S37" s="226"/>
      <c r="T37" s="226"/>
      <c r="U37" s="226"/>
      <c r="V37" s="226"/>
      <c r="W37" s="226"/>
      <c r="X37" s="226"/>
      <c r="Y37" s="226"/>
      <c r="Z37" s="214"/>
      <c r="AA37" s="214"/>
      <c r="AB37" s="214"/>
      <c r="AC37" s="214"/>
      <c r="AD37" s="214"/>
      <c r="AE37" s="214"/>
      <c r="AF37" s="214"/>
      <c r="AG37" s="214" t="s">
        <v>133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38">
        <v>20</v>
      </c>
      <c r="B38" s="239" t="s">
        <v>185</v>
      </c>
      <c r="C38" s="257" t="s">
        <v>186</v>
      </c>
      <c r="D38" s="240" t="s">
        <v>187</v>
      </c>
      <c r="E38" s="241">
        <v>4.2625000000000002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 t="s">
        <v>122</v>
      </c>
      <c r="S38" s="243" t="s">
        <v>123</v>
      </c>
      <c r="T38" s="244" t="s">
        <v>124</v>
      </c>
      <c r="U38" s="226">
        <v>1.609</v>
      </c>
      <c r="V38" s="226">
        <f>ROUND(E38*U38,2)</f>
        <v>6.86</v>
      </c>
      <c r="W38" s="226"/>
      <c r="X38" s="226" t="s">
        <v>188</v>
      </c>
      <c r="Y38" s="226" t="s">
        <v>126</v>
      </c>
      <c r="Z38" s="214"/>
      <c r="AA38" s="214"/>
      <c r="AB38" s="214"/>
      <c r="AC38" s="214"/>
      <c r="AD38" s="214"/>
      <c r="AE38" s="214"/>
      <c r="AF38" s="214"/>
      <c r="AG38" s="214" t="s">
        <v>189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2" x14ac:dyDescent="0.2">
      <c r="A39" s="222"/>
      <c r="B39" s="223"/>
      <c r="C39" s="259" t="s">
        <v>190</v>
      </c>
      <c r="D39" s="252"/>
      <c r="E39" s="252"/>
      <c r="F39" s="252"/>
      <c r="G39" s="252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4"/>
      <c r="AA39" s="214"/>
      <c r="AB39" s="214"/>
      <c r="AC39" s="214"/>
      <c r="AD39" s="214"/>
      <c r="AE39" s="214"/>
      <c r="AF39" s="214"/>
      <c r="AG39" s="214" t="s">
        <v>191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x14ac:dyDescent="0.2">
      <c r="A40" s="231" t="s">
        <v>117</v>
      </c>
      <c r="B40" s="232" t="s">
        <v>75</v>
      </c>
      <c r="C40" s="255" t="s">
        <v>76</v>
      </c>
      <c r="D40" s="233"/>
      <c r="E40" s="234"/>
      <c r="F40" s="235"/>
      <c r="G40" s="235">
        <f>SUMIF(AG41:AG58,"&lt;&gt;NOR",G41:G58)</f>
        <v>0</v>
      </c>
      <c r="H40" s="235"/>
      <c r="I40" s="235">
        <f>SUM(I41:I58)</f>
        <v>0</v>
      </c>
      <c r="J40" s="235"/>
      <c r="K40" s="235">
        <f>SUM(K41:K58)</f>
        <v>0</v>
      </c>
      <c r="L40" s="235"/>
      <c r="M40" s="235">
        <f>SUM(M41:M58)</f>
        <v>0</v>
      </c>
      <c r="N40" s="234"/>
      <c r="O40" s="234">
        <f>SUM(O41:O58)</f>
        <v>5.75</v>
      </c>
      <c r="P40" s="234"/>
      <c r="Q40" s="234">
        <f>SUM(Q41:Q58)</f>
        <v>0</v>
      </c>
      <c r="R40" s="235"/>
      <c r="S40" s="235"/>
      <c r="T40" s="236"/>
      <c r="U40" s="230"/>
      <c r="V40" s="230">
        <f>SUM(V41:V58)</f>
        <v>130.88999999999999</v>
      </c>
      <c r="W40" s="230"/>
      <c r="X40" s="230"/>
      <c r="Y40" s="230"/>
      <c r="AG40" t="s">
        <v>118</v>
      </c>
    </row>
    <row r="41" spans="1:60" outlineLevel="1" x14ac:dyDescent="0.2">
      <c r="A41" s="238">
        <v>21</v>
      </c>
      <c r="B41" s="239" t="s">
        <v>192</v>
      </c>
      <c r="C41" s="257" t="s">
        <v>193</v>
      </c>
      <c r="D41" s="240" t="s">
        <v>121</v>
      </c>
      <c r="E41" s="241">
        <v>41.76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1">
        <v>2.3000000000000001E-4</v>
      </c>
      <c r="O41" s="241">
        <f>ROUND(E41*N41,2)</f>
        <v>0.01</v>
      </c>
      <c r="P41" s="241">
        <v>0</v>
      </c>
      <c r="Q41" s="241">
        <f>ROUND(E41*P41,2)</f>
        <v>0</v>
      </c>
      <c r="R41" s="243" t="s">
        <v>139</v>
      </c>
      <c r="S41" s="243" t="s">
        <v>123</v>
      </c>
      <c r="T41" s="244" t="s">
        <v>124</v>
      </c>
      <c r="U41" s="226">
        <v>0.161</v>
      </c>
      <c r="V41" s="226">
        <f>ROUND(E41*U41,2)</f>
        <v>6.72</v>
      </c>
      <c r="W41" s="226"/>
      <c r="X41" s="226" t="s">
        <v>125</v>
      </c>
      <c r="Y41" s="226" t="s">
        <v>126</v>
      </c>
      <c r="Z41" s="214"/>
      <c r="AA41" s="214"/>
      <c r="AB41" s="214"/>
      <c r="AC41" s="214"/>
      <c r="AD41" s="214"/>
      <c r="AE41" s="214"/>
      <c r="AF41" s="214"/>
      <c r="AG41" s="214" t="s">
        <v>163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2" x14ac:dyDescent="0.2">
      <c r="A42" s="222"/>
      <c r="B42" s="223"/>
      <c r="C42" s="258" t="s">
        <v>194</v>
      </c>
      <c r="D42" s="228"/>
      <c r="E42" s="229">
        <v>41.76</v>
      </c>
      <c r="F42" s="226"/>
      <c r="G42" s="226"/>
      <c r="H42" s="226"/>
      <c r="I42" s="226"/>
      <c r="J42" s="226"/>
      <c r="K42" s="226"/>
      <c r="L42" s="226"/>
      <c r="M42" s="226"/>
      <c r="N42" s="225"/>
      <c r="O42" s="225"/>
      <c r="P42" s="225"/>
      <c r="Q42" s="225"/>
      <c r="R42" s="226"/>
      <c r="S42" s="226"/>
      <c r="T42" s="226"/>
      <c r="U42" s="226"/>
      <c r="V42" s="226"/>
      <c r="W42" s="226"/>
      <c r="X42" s="226"/>
      <c r="Y42" s="226"/>
      <c r="Z42" s="214"/>
      <c r="AA42" s="214"/>
      <c r="AB42" s="214"/>
      <c r="AC42" s="214"/>
      <c r="AD42" s="214"/>
      <c r="AE42" s="214"/>
      <c r="AF42" s="214"/>
      <c r="AG42" s="214" t="s">
        <v>133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22.5" outlineLevel="1" x14ac:dyDescent="0.2">
      <c r="A43" s="238">
        <v>22</v>
      </c>
      <c r="B43" s="239" t="s">
        <v>195</v>
      </c>
      <c r="C43" s="257" t="s">
        <v>196</v>
      </c>
      <c r="D43" s="240" t="s">
        <v>121</v>
      </c>
      <c r="E43" s="241">
        <v>502.83749999999998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1.0000000000000001E-5</v>
      </c>
      <c r="O43" s="241">
        <f>ROUND(E43*N43,2)</f>
        <v>0.01</v>
      </c>
      <c r="P43" s="241">
        <v>0</v>
      </c>
      <c r="Q43" s="241">
        <f>ROUND(E43*P43,2)</f>
        <v>0</v>
      </c>
      <c r="R43" s="243" t="s">
        <v>139</v>
      </c>
      <c r="S43" s="243" t="s">
        <v>123</v>
      </c>
      <c r="T43" s="244" t="s">
        <v>124</v>
      </c>
      <c r="U43" s="226">
        <v>0.19500000000000001</v>
      </c>
      <c r="V43" s="226">
        <f>ROUND(E43*U43,2)</f>
        <v>98.05</v>
      </c>
      <c r="W43" s="226"/>
      <c r="X43" s="226" t="s">
        <v>125</v>
      </c>
      <c r="Y43" s="226" t="s">
        <v>126</v>
      </c>
      <c r="Z43" s="214"/>
      <c r="AA43" s="214"/>
      <c r="AB43" s="214"/>
      <c r="AC43" s="214"/>
      <c r="AD43" s="214"/>
      <c r="AE43" s="214"/>
      <c r="AF43" s="214"/>
      <c r="AG43" s="214" t="s">
        <v>163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2"/>
      <c r="B44" s="223"/>
      <c r="C44" s="258" t="s">
        <v>140</v>
      </c>
      <c r="D44" s="228"/>
      <c r="E44" s="229">
        <v>502.83749999999998</v>
      </c>
      <c r="F44" s="226"/>
      <c r="G44" s="226"/>
      <c r="H44" s="226"/>
      <c r="I44" s="226"/>
      <c r="J44" s="226"/>
      <c r="K44" s="226"/>
      <c r="L44" s="226"/>
      <c r="M44" s="226"/>
      <c r="N44" s="225"/>
      <c r="O44" s="225"/>
      <c r="P44" s="225"/>
      <c r="Q44" s="225"/>
      <c r="R44" s="226"/>
      <c r="S44" s="226"/>
      <c r="T44" s="226"/>
      <c r="U44" s="226"/>
      <c r="V44" s="226"/>
      <c r="W44" s="226"/>
      <c r="X44" s="226"/>
      <c r="Y44" s="226"/>
      <c r="Z44" s="214"/>
      <c r="AA44" s="214"/>
      <c r="AB44" s="214"/>
      <c r="AC44" s="214"/>
      <c r="AD44" s="214"/>
      <c r="AE44" s="214"/>
      <c r="AF44" s="214"/>
      <c r="AG44" s="214" t="s">
        <v>133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8">
        <v>23</v>
      </c>
      <c r="B45" s="239" t="s">
        <v>197</v>
      </c>
      <c r="C45" s="257" t="s">
        <v>198</v>
      </c>
      <c r="D45" s="240" t="s">
        <v>121</v>
      </c>
      <c r="E45" s="241">
        <v>52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 t="s">
        <v>139</v>
      </c>
      <c r="S45" s="243" t="s">
        <v>123</v>
      </c>
      <c r="T45" s="244" t="s">
        <v>124</v>
      </c>
      <c r="U45" s="226">
        <v>0.3</v>
      </c>
      <c r="V45" s="226">
        <f>ROUND(E45*U45,2)</f>
        <v>15.6</v>
      </c>
      <c r="W45" s="226"/>
      <c r="X45" s="226" t="s">
        <v>125</v>
      </c>
      <c r="Y45" s="226" t="s">
        <v>126</v>
      </c>
      <c r="Z45" s="214"/>
      <c r="AA45" s="214"/>
      <c r="AB45" s="214"/>
      <c r="AC45" s="214"/>
      <c r="AD45" s="214"/>
      <c r="AE45" s="214"/>
      <c r="AF45" s="214"/>
      <c r="AG45" s="214" t="s">
        <v>163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2"/>
      <c r="B46" s="223"/>
      <c r="C46" s="259" t="s">
        <v>199</v>
      </c>
      <c r="D46" s="252"/>
      <c r="E46" s="252"/>
      <c r="F46" s="252"/>
      <c r="G46" s="252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26"/>
      <c r="Z46" s="214"/>
      <c r="AA46" s="214"/>
      <c r="AB46" s="214"/>
      <c r="AC46" s="214"/>
      <c r="AD46" s="214"/>
      <c r="AE46" s="214"/>
      <c r="AF46" s="214"/>
      <c r="AG46" s="214" t="s">
        <v>191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2" x14ac:dyDescent="0.2">
      <c r="A47" s="222"/>
      <c r="B47" s="223"/>
      <c r="C47" s="258" t="s">
        <v>200</v>
      </c>
      <c r="D47" s="228"/>
      <c r="E47" s="229">
        <v>52</v>
      </c>
      <c r="F47" s="226"/>
      <c r="G47" s="226"/>
      <c r="H47" s="226"/>
      <c r="I47" s="226"/>
      <c r="J47" s="226"/>
      <c r="K47" s="226"/>
      <c r="L47" s="226"/>
      <c r="M47" s="226"/>
      <c r="N47" s="225"/>
      <c r="O47" s="225"/>
      <c r="P47" s="225"/>
      <c r="Q47" s="225"/>
      <c r="R47" s="226"/>
      <c r="S47" s="226"/>
      <c r="T47" s="226"/>
      <c r="U47" s="226"/>
      <c r="V47" s="226"/>
      <c r="W47" s="226"/>
      <c r="X47" s="226"/>
      <c r="Y47" s="226"/>
      <c r="Z47" s="214"/>
      <c r="AA47" s="214"/>
      <c r="AB47" s="214"/>
      <c r="AC47" s="214"/>
      <c r="AD47" s="214"/>
      <c r="AE47" s="214"/>
      <c r="AF47" s="214"/>
      <c r="AG47" s="214" t="s">
        <v>133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ht="22.5" outlineLevel="1" x14ac:dyDescent="0.2">
      <c r="A48" s="238">
        <v>24</v>
      </c>
      <c r="B48" s="239" t="s">
        <v>201</v>
      </c>
      <c r="C48" s="257" t="s">
        <v>202</v>
      </c>
      <c r="D48" s="240" t="s">
        <v>203</v>
      </c>
      <c r="E48" s="241">
        <v>61.547310000000003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2.5000000000000001E-2</v>
      </c>
      <c r="O48" s="241">
        <f>ROUND(E48*N48,2)</f>
        <v>1.54</v>
      </c>
      <c r="P48" s="241">
        <v>0</v>
      </c>
      <c r="Q48" s="241">
        <f>ROUND(E48*P48,2)</f>
        <v>0</v>
      </c>
      <c r="R48" s="243" t="s">
        <v>176</v>
      </c>
      <c r="S48" s="243" t="s">
        <v>123</v>
      </c>
      <c r="T48" s="244" t="s">
        <v>124</v>
      </c>
      <c r="U48" s="226">
        <v>0</v>
      </c>
      <c r="V48" s="226">
        <f>ROUND(E48*U48,2)</f>
        <v>0</v>
      </c>
      <c r="W48" s="226"/>
      <c r="X48" s="226" t="s">
        <v>177</v>
      </c>
      <c r="Y48" s="226" t="s">
        <v>126</v>
      </c>
      <c r="Z48" s="214"/>
      <c r="AA48" s="214"/>
      <c r="AB48" s="214"/>
      <c r="AC48" s="214"/>
      <c r="AD48" s="214"/>
      <c r="AE48" s="214"/>
      <c r="AF48" s="214"/>
      <c r="AG48" s="214" t="s">
        <v>178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2">
      <c r="A49" s="222"/>
      <c r="B49" s="223"/>
      <c r="C49" s="258" t="s">
        <v>204</v>
      </c>
      <c r="D49" s="228"/>
      <c r="E49" s="229">
        <v>61.547310000000003</v>
      </c>
      <c r="F49" s="226"/>
      <c r="G49" s="226"/>
      <c r="H49" s="226"/>
      <c r="I49" s="226"/>
      <c r="J49" s="226"/>
      <c r="K49" s="226"/>
      <c r="L49" s="226"/>
      <c r="M49" s="226"/>
      <c r="N49" s="225"/>
      <c r="O49" s="225"/>
      <c r="P49" s="225"/>
      <c r="Q49" s="225"/>
      <c r="R49" s="226"/>
      <c r="S49" s="226"/>
      <c r="T49" s="226"/>
      <c r="U49" s="226"/>
      <c r="V49" s="226"/>
      <c r="W49" s="226"/>
      <c r="X49" s="226"/>
      <c r="Y49" s="226"/>
      <c r="Z49" s="214"/>
      <c r="AA49" s="214"/>
      <c r="AB49" s="214"/>
      <c r="AC49" s="214"/>
      <c r="AD49" s="214"/>
      <c r="AE49" s="214"/>
      <c r="AF49" s="214"/>
      <c r="AG49" s="214" t="s">
        <v>133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ht="33.75" outlineLevel="1" x14ac:dyDescent="0.2">
      <c r="A50" s="238">
        <v>25</v>
      </c>
      <c r="B50" s="239" t="s">
        <v>205</v>
      </c>
      <c r="C50" s="257" t="s">
        <v>206</v>
      </c>
      <c r="D50" s="240" t="s">
        <v>121</v>
      </c>
      <c r="E50" s="241">
        <v>512.89425000000006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4.1999999999999997E-3</v>
      </c>
      <c r="O50" s="241">
        <f>ROUND(E50*N50,2)</f>
        <v>2.15</v>
      </c>
      <c r="P50" s="241">
        <v>0</v>
      </c>
      <c r="Q50" s="241">
        <f>ROUND(E50*P50,2)</f>
        <v>0</v>
      </c>
      <c r="R50" s="243" t="s">
        <v>176</v>
      </c>
      <c r="S50" s="243" t="s">
        <v>123</v>
      </c>
      <c r="T50" s="244" t="s">
        <v>124</v>
      </c>
      <c r="U50" s="226">
        <v>0</v>
      </c>
      <c r="V50" s="226">
        <f>ROUND(E50*U50,2)</f>
        <v>0</v>
      </c>
      <c r="W50" s="226"/>
      <c r="X50" s="226" t="s">
        <v>177</v>
      </c>
      <c r="Y50" s="226" t="s">
        <v>126</v>
      </c>
      <c r="Z50" s="214"/>
      <c r="AA50" s="214"/>
      <c r="AB50" s="214"/>
      <c r="AC50" s="214"/>
      <c r="AD50" s="214"/>
      <c r="AE50" s="214"/>
      <c r="AF50" s="214"/>
      <c r="AG50" s="214" t="s">
        <v>178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2" x14ac:dyDescent="0.2">
      <c r="A51" s="222"/>
      <c r="B51" s="223"/>
      <c r="C51" s="258" t="s">
        <v>207</v>
      </c>
      <c r="D51" s="228"/>
      <c r="E51" s="229">
        <v>512.89425000000006</v>
      </c>
      <c r="F51" s="226"/>
      <c r="G51" s="226"/>
      <c r="H51" s="226"/>
      <c r="I51" s="226"/>
      <c r="J51" s="226"/>
      <c r="K51" s="226"/>
      <c r="L51" s="226"/>
      <c r="M51" s="226"/>
      <c r="N51" s="225"/>
      <c r="O51" s="225"/>
      <c r="P51" s="225"/>
      <c r="Q51" s="225"/>
      <c r="R51" s="226"/>
      <c r="S51" s="226"/>
      <c r="T51" s="226"/>
      <c r="U51" s="226"/>
      <c r="V51" s="226"/>
      <c r="W51" s="226"/>
      <c r="X51" s="226"/>
      <c r="Y51" s="226"/>
      <c r="Z51" s="214"/>
      <c r="AA51" s="214"/>
      <c r="AB51" s="214"/>
      <c r="AC51" s="214"/>
      <c r="AD51" s="214"/>
      <c r="AE51" s="214"/>
      <c r="AF51" s="214"/>
      <c r="AG51" s="214" t="s">
        <v>133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38">
        <v>26</v>
      </c>
      <c r="B52" s="239" t="s">
        <v>208</v>
      </c>
      <c r="C52" s="257" t="s">
        <v>209</v>
      </c>
      <c r="D52" s="240" t="s">
        <v>210</v>
      </c>
      <c r="E52" s="241">
        <v>3058.8235300000001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5.9999999999999995E-4</v>
      </c>
      <c r="O52" s="241">
        <f>ROUND(E52*N52,2)</f>
        <v>1.84</v>
      </c>
      <c r="P52" s="241">
        <v>0</v>
      </c>
      <c r="Q52" s="241">
        <f>ROUND(E52*P52,2)</f>
        <v>0</v>
      </c>
      <c r="R52" s="243" t="s">
        <v>176</v>
      </c>
      <c r="S52" s="243" t="s">
        <v>123</v>
      </c>
      <c r="T52" s="244" t="s">
        <v>124</v>
      </c>
      <c r="U52" s="226">
        <v>0</v>
      </c>
      <c r="V52" s="226">
        <f>ROUND(E52*U52,2)</f>
        <v>0</v>
      </c>
      <c r="W52" s="226"/>
      <c r="X52" s="226" t="s">
        <v>177</v>
      </c>
      <c r="Y52" s="226" t="s">
        <v>126</v>
      </c>
      <c r="Z52" s="214"/>
      <c r="AA52" s="214"/>
      <c r="AB52" s="214"/>
      <c r="AC52" s="214"/>
      <c r="AD52" s="214"/>
      <c r="AE52" s="214"/>
      <c r="AF52" s="214"/>
      <c r="AG52" s="214" t="s">
        <v>178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2" x14ac:dyDescent="0.2">
      <c r="A53" s="222"/>
      <c r="B53" s="223"/>
      <c r="C53" s="258" t="s">
        <v>211</v>
      </c>
      <c r="D53" s="228"/>
      <c r="E53" s="229">
        <v>3058.8235300000001</v>
      </c>
      <c r="F53" s="226"/>
      <c r="G53" s="226"/>
      <c r="H53" s="226"/>
      <c r="I53" s="226"/>
      <c r="J53" s="226"/>
      <c r="K53" s="226"/>
      <c r="L53" s="226"/>
      <c r="M53" s="226"/>
      <c r="N53" s="225"/>
      <c r="O53" s="225"/>
      <c r="P53" s="225"/>
      <c r="Q53" s="225"/>
      <c r="R53" s="226"/>
      <c r="S53" s="226"/>
      <c r="T53" s="226"/>
      <c r="U53" s="226"/>
      <c r="V53" s="226"/>
      <c r="W53" s="226"/>
      <c r="X53" s="226"/>
      <c r="Y53" s="226"/>
      <c r="Z53" s="214"/>
      <c r="AA53" s="214"/>
      <c r="AB53" s="214"/>
      <c r="AC53" s="214"/>
      <c r="AD53" s="214"/>
      <c r="AE53" s="214"/>
      <c r="AF53" s="214"/>
      <c r="AG53" s="214" t="s">
        <v>133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ht="22.5" outlineLevel="1" x14ac:dyDescent="0.2">
      <c r="A54" s="238">
        <v>27</v>
      </c>
      <c r="B54" s="239" t="s">
        <v>212</v>
      </c>
      <c r="C54" s="257" t="s">
        <v>213</v>
      </c>
      <c r="D54" s="240" t="s">
        <v>121</v>
      </c>
      <c r="E54" s="241">
        <v>42.595199999999998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4.7999999999999996E-3</v>
      </c>
      <c r="O54" s="241">
        <f>ROUND(E54*N54,2)</f>
        <v>0.2</v>
      </c>
      <c r="P54" s="241">
        <v>0</v>
      </c>
      <c r="Q54" s="241">
        <f>ROUND(E54*P54,2)</f>
        <v>0</v>
      </c>
      <c r="R54" s="243" t="s">
        <v>176</v>
      </c>
      <c r="S54" s="243" t="s">
        <v>123</v>
      </c>
      <c r="T54" s="244" t="s">
        <v>124</v>
      </c>
      <c r="U54" s="226">
        <v>0</v>
      </c>
      <c r="V54" s="226">
        <f>ROUND(E54*U54,2)</f>
        <v>0</v>
      </c>
      <c r="W54" s="226"/>
      <c r="X54" s="226" t="s">
        <v>177</v>
      </c>
      <c r="Y54" s="226" t="s">
        <v>126</v>
      </c>
      <c r="Z54" s="214"/>
      <c r="AA54" s="214"/>
      <c r="AB54" s="214"/>
      <c r="AC54" s="214"/>
      <c r="AD54" s="214"/>
      <c r="AE54" s="214"/>
      <c r="AF54" s="214"/>
      <c r="AG54" s="214" t="s">
        <v>178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 x14ac:dyDescent="0.2">
      <c r="A55" s="222"/>
      <c r="B55" s="223"/>
      <c r="C55" s="258" t="s">
        <v>214</v>
      </c>
      <c r="D55" s="228"/>
      <c r="E55" s="229"/>
      <c r="F55" s="226"/>
      <c r="G55" s="226"/>
      <c r="H55" s="226"/>
      <c r="I55" s="226"/>
      <c r="J55" s="226"/>
      <c r="K55" s="226"/>
      <c r="L55" s="226"/>
      <c r="M55" s="226"/>
      <c r="N55" s="225"/>
      <c r="O55" s="225"/>
      <c r="P55" s="225"/>
      <c r="Q55" s="225"/>
      <c r="R55" s="226"/>
      <c r="S55" s="226"/>
      <c r="T55" s="226"/>
      <c r="U55" s="226"/>
      <c r="V55" s="226"/>
      <c r="W55" s="226"/>
      <c r="X55" s="226"/>
      <c r="Y55" s="226"/>
      <c r="Z55" s="214"/>
      <c r="AA55" s="214"/>
      <c r="AB55" s="214"/>
      <c r="AC55" s="214"/>
      <c r="AD55" s="214"/>
      <c r="AE55" s="214"/>
      <c r="AF55" s="214"/>
      <c r="AG55" s="214" t="s">
        <v>133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22"/>
      <c r="B56" s="223"/>
      <c r="C56" s="258" t="s">
        <v>215</v>
      </c>
      <c r="D56" s="228"/>
      <c r="E56" s="229">
        <v>42.595199999999998</v>
      </c>
      <c r="F56" s="226"/>
      <c r="G56" s="226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26"/>
      <c r="Z56" s="214"/>
      <c r="AA56" s="214"/>
      <c r="AB56" s="214"/>
      <c r="AC56" s="214"/>
      <c r="AD56" s="214"/>
      <c r="AE56" s="214"/>
      <c r="AF56" s="214"/>
      <c r="AG56" s="214" t="s">
        <v>133</v>
      </c>
      <c r="AH56" s="214">
        <v>5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8">
        <v>28</v>
      </c>
      <c r="B57" s="239" t="s">
        <v>216</v>
      </c>
      <c r="C57" s="257" t="s">
        <v>217</v>
      </c>
      <c r="D57" s="240" t="s">
        <v>187</v>
      </c>
      <c r="E57" s="241">
        <v>5.7472200000000004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 t="s">
        <v>139</v>
      </c>
      <c r="S57" s="243" t="s">
        <v>123</v>
      </c>
      <c r="T57" s="244" t="s">
        <v>123</v>
      </c>
      <c r="U57" s="226">
        <v>1.831</v>
      </c>
      <c r="V57" s="226">
        <f>ROUND(E57*U57,2)</f>
        <v>10.52</v>
      </c>
      <c r="W57" s="226"/>
      <c r="X57" s="226" t="s">
        <v>188</v>
      </c>
      <c r="Y57" s="226" t="s">
        <v>126</v>
      </c>
      <c r="Z57" s="214"/>
      <c r="AA57" s="214"/>
      <c r="AB57" s="214"/>
      <c r="AC57" s="214"/>
      <c r="AD57" s="214"/>
      <c r="AE57" s="214"/>
      <c r="AF57" s="214"/>
      <c r="AG57" s="214" t="s">
        <v>218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2"/>
      <c r="B58" s="223"/>
      <c r="C58" s="259" t="s">
        <v>190</v>
      </c>
      <c r="D58" s="252"/>
      <c r="E58" s="252"/>
      <c r="F58" s="252"/>
      <c r="G58" s="252"/>
      <c r="H58" s="226"/>
      <c r="I58" s="226"/>
      <c r="J58" s="226"/>
      <c r="K58" s="226"/>
      <c r="L58" s="226"/>
      <c r="M58" s="226"/>
      <c r="N58" s="225"/>
      <c r="O58" s="225"/>
      <c r="P58" s="225"/>
      <c r="Q58" s="225"/>
      <c r="R58" s="226"/>
      <c r="S58" s="226"/>
      <c r="T58" s="226"/>
      <c r="U58" s="226"/>
      <c r="V58" s="226"/>
      <c r="W58" s="226"/>
      <c r="X58" s="226"/>
      <c r="Y58" s="226"/>
      <c r="Z58" s="214"/>
      <c r="AA58" s="214"/>
      <c r="AB58" s="214"/>
      <c r="AC58" s="214"/>
      <c r="AD58" s="214"/>
      <c r="AE58" s="214"/>
      <c r="AF58" s="214"/>
      <c r="AG58" s="214" t="s">
        <v>191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x14ac:dyDescent="0.2">
      <c r="A59" s="231" t="s">
        <v>117</v>
      </c>
      <c r="B59" s="232" t="s">
        <v>77</v>
      </c>
      <c r="C59" s="255" t="s">
        <v>78</v>
      </c>
      <c r="D59" s="233"/>
      <c r="E59" s="234"/>
      <c r="F59" s="235"/>
      <c r="G59" s="235">
        <f>SUMIF(AG60:AG67,"&lt;&gt;NOR",G60:G67)</f>
        <v>0</v>
      </c>
      <c r="H59" s="235"/>
      <c r="I59" s="235">
        <f>SUM(I60:I67)</f>
        <v>0</v>
      </c>
      <c r="J59" s="235"/>
      <c r="K59" s="235">
        <f>SUM(K60:K67)</f>
        <v>0</v>
      </c>
      <c r="L59" s="235"/>
      <c r="M59" s="235">
        <f>SUM(M60:M67)</f>
        <v>0</v>
      </c>
      <c r="N59" s="234"/>
      <c r="O59" s="234">
        <f>SUM(O60:O67)</f>
        <v>0</v>
      </c>
      <c r="P59" s="234"/>
      <c r="Q59" s="234">
        <f>SUM(Q60:Q67)</f>
        <v>0</v>
      </c>
      <c r="R59" s="235"/>
      <c r="S59" s="235"/>
      <c r="T59" s="236"/>
      <c r="U59" s="230"/>
      <c r="V59" s="230">
        <f>SUM(V60:V67)</f>
        <v>5.9799999999999995</v>
      </c>
      <c r="W59" s="230"/>
      <c r="X59" s="230"/>
      <c r="Y59" s="230"/>
      <c r="AG59" t="s">
        <v>118</v>
      </c>
    </row>
    <row r="60" spans="1:60" outlineLevel="1" x14ac:dyDescent="0.2">
      <c r="A60" s="245">
        <v>29</v>
      </c>
      <c r="B60" s="246" t="s">
        <v>219</v>
      </c>
      <c r="C60" s="256" t="s">
        <v>220</v>
      </c>
      <c r="D60" s="247" t="s">
        <v>148</v>
      </c>
      <c r="E60" s="248">
        <v>2</v>
      </c>
      <c r="F60" s="249"/>
      <c r="G60" s="250">
        <f>ROUND(E60*F60,2)</f>
        <v>0</v>
      </c>
      <c r="H60" s="249"/>
      <c r="I60" s="250">
        <f>ROUND(E60*H60,2)</f>
        <v>0</v>
      </c>
      <c r="J60" s="249"/>
      <c r="K60" s="250">
        <f>ROUND(E60*J60,2)</f>
        <v>0</v>
      </c>
      <c r="L60" s="250">
        <v>21</v>
      </c>
      <c r="M60" s="250">
        <f>G60*(1+L60/100)</f>
        <v>0</v>
      </c>
      <c r="N60" s="248">
        <v>2.3000000000000001E-4</v>
      </c>
      <c r="O60" s="248">
        <f>ROUND(E60*N60,2)</f>
        <v>0</v>
      </c>
      <c r="P60" s="248">
        <v>4.2000000000000002E-4</v>
      </c>
      <c r="Q60" s="248">
        <f>ROUND(E60*P60,2)</f>
        <v>0</v>
      </c>
      <c r="R60" s="250" t="s">
        <v>221</v>
      </c>
      <c r="S60" s="250" t="s">
        <v>123</v>
      </c>
      <c r="T60" s="251" t="s">
        <v>124</v>
      </c>
      <c r="U60" s="226">
        <v>0.41199999999999998</v>
      </c>
      <c r="V60" s="226">
        <f>ROUND(E60*U60,2)</f>
        <v>0.82</v>
      </c>
      <c r="W60" s="226"/>
      <c r="X60" s="226" t="s">
        <v>125</v>
      </c>
      <c r="Y60" s="226" t="s">
        <v>126</v>
      </c>
      <c r="Z60" s="214"/>
      <c r="AA60" s="214"/>
      <c r="AB60" s="214"/>
      <c r="AC60" s="214"/>
      <c r="AD60" s="214"/>
      <c r="AE60" s="214"/>
      <c r="AF60" s="214"/>
      <c r="AG60" s="214" t="s">
        <v>163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1" x14ac:dyDescent="0.2">
      <c r="A61" s="245">
        <v>30</v>
      </c>
      <c r="B61" s="246" t="s">
        <v>222</v>
      </c>
      <c r="C61" s="256" t="s">
        <v>223</v>
      </c>
      <c r="D61" s="247" t="s">
        <v>148</v>
      </c>
      <c r="E61" s="248">
        <v>2</v>
      </c>
      <c r="F61" s="249"/>
      <c r="G61" s="250">
        <f>ROUND(E61*F61,2)</f>
        <v>0</v>
      </c>
      <c r="H61" s="249"/>
      <c r="I61" s="250">
        <f>ROUND(E61*H61,2)</f>
        <v>0</v>
      </c>
      <c r="J61" s="249"/>
      <c r="K61" s="250">
        <f>ROUND(E61*J61,2)</f>
        <v>0</v>
      </c>
      <c r="L61" s="250">
        <v>21</v>
      </c>
      <c r="M61" s="250">
        <f>G61*(1+L61/100)</f>
        <v>0</v>
      </c>
      <c r="N61" s="248">
        <v>3.8000000000000002E-4</v>
      </c>
      <c r="O61" s="248">
        <f>ROUND(E61*N61,2)</f>
        <v>0</v>
      </c>
      <c r="P61" s="248">
        <v>0</v>
      </c>
      <c r="Q61" s="248">
        <f>ROUND(E61*P61,2)</f>
        <v>0</v>
      </c>
      <c r="R61" s="250" t="s">
        <v>221</v>
      </c>
      <c r="S61" s="250" t="s">
        <v>123</v>
      </c>
      <c r="T61" s="251" t="s">
        <v>124</v>
      </c>
      <c r="U61" s="226">
        <v>0.26100000000000001</v>
      </c>
      <c r="V61" s="226">
        <f>ROUND(E61*U61,2)</f>
        <v>0.52</v>
      </c>
      <c r="W61" s="226"/>
      <c r="X61" s="226" t="s">
        <v>125</v>
      </c>
      <c r="Y61" s="226" t="s">
        <v>126</v>
      </c>
      <c r="Z61" s="214"/>
      <c r="AA61" s="214"/>
      <c r="AB61" s="214"/>
      <c r="AC61" s="214"/>
      <c r="AD61" s="214"/>
      <c r="AE61" s="214"/>
      <c r="AF61" s="214"/>
      <c r="AG61" s="214" t="s">
        <v>163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1" x14ac:dyDescent="0.2">
      <c r="A62" s="238">
        <v>31</v>
      </c>
      <c r="B62" s="239" t="s">
        <v>224</v>
      </c>
      <c r="C62" s="257" t="s">
        <v>225</v>
      </c>
      <c r="D62" s="240" t="s">
        <v>148</v>
      </c>
      <c r="E62" s="241">
        <v>2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 t="s">
        <v>221</v>
      </c>
      <c r="S62" s="243" t="s">
        <v>123</v>
      </c>
      <c r="T62" s="244" t="s">
        <v>124</v>
      </c>
      <c r="U62" s="226">
        <v>0.25900000000000001</v>
      </c>
      <c r="V62" s="226">
        <f>ROUND(E62*U62,2)</f>
        <v>0.52</v>
      </c>
      <c r="W62" s="226"/>
      <c r="X62" s="226" t="s">
        <v>125</v>
      </c>
      <c r="Y62" s="226" t="s">
        <v>126</v>
      </c>
      <c r="Z62" s="214"/>
      <c r="AA62" s="214"/>
      <c r="AB62" s="214"/>
      <c r="AC62" s="214"/>
      <c r="AD62" s="214"/>
      <c r="AE62" s="214"/>
      <c r="AF62" s="214"/>
      <c r="AG62" s="214" t="s">
        <v>163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2" x14ac:dyDescent="0.2">
      <c r="A63" s="222"/>
      <c r="B63" s="223"/>
      <c r="C63" s="259" t="s">
        <v>226</v>
      </c>
      <c r="D63" s="252"/>
      <c r="E63" s="252"/>
      <c r="F63" s="252"/>
      <c r="G63" s="252"/>
      <c r="H63" s="226"/>
      <c r="I63" s="226"/>
      <c r="J63" s="226"/>
      <c r="K63" s="226"/>
      <c r="L63" s="226"/>
      <c r="M63" s="226"/>
      <c r="N63" s="225"/>
      <c r="O63" s="225"/>
      <c r="P63" s="225"/>
      <c r="Q63" s="225"/>
      <c r="R63" s="226"/>
      <c r="S63" s="226"/>
      <c r="T63" s="226"/>
      <c r="U63" s="226"/>
      <c r="V63" s="226"/>
      <c r="W63" s="226"/>
      <c r="X63" s="226"/>
      <c r="Y63" s="226"/>
      <c r="Z63" s="214"/>
      <c r="AA63" s="214"/>
      <c r="AB63" s="214"/>
      <c r="AC63" s="214"/>
      <c r="AD63" s="214"/>
      <c r="AE63" s="214"/>
      <c r="AF63" s="214"/>
      <c r="AG63" s="214" t="s">
        <v>191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ht="22.5" outlineLevel="1" x14ac:dyDescent="0.2">
      <c r="A64" s="245">
        <v>32</v>
      </c>
      <c r="B64" s="246" t="s">
        <v>227</v>
      </c>
      <c r="C64" s="256" t="s">
        <v>228</v>
      </c>
      <c r="D64" s="247" t="s">
        <v>148</v>
      </c>
      <c r="E64" s="248">
        <v>2</v>
      </c>
      <c r="F64" s="249"/>
      <c r="G64" s="250">
        <f>ROUND(E64*F64,2)</f>
        <v>0</v>
      </c>
      <c r="H64" s="249"/>
      <c r="I64" s="250">
        <f>ROUND(E64*H64,2)</f>
        <v>0</v>
      </c>
      <c r="J64" s="249"/>
      <c r="K64" s="250">
        <f>ROUND(E64*J64,2)</f>
        <v>0</v>
      </c>
      <c r="L64" s="250">
        <v>21</v>
      </c>
      <c r="M64" s="250">
        <f>G64*(1+L64/100)</f>
        <v>0</v>
      </c>
      <c r="N64" s="248">
        <v>2.2599999999999999E-3</v>
      </c>
      <c r="O64" s="248">
        <f>ROUND(E64*N64,2)</f>
        <v>0</v>
      </c>
      <c r="P64" s="248">
        <v>0</v>
      </c>
      <c r="Q64" s="248">
        <f>ROUND(E64*P64,2)</f>
        <v>0</v>
      </c>
      <c r="R64" s="250" t="s">
        <v>221</v>
      </c>
      <c r="S64" s="250" t="s">
        <v>123</v>
      </c>
      <c r="T64" s="251" t="s">
        <v>124</v>
      </c>
      <c r="U64" s="226">
        <v>1.18</v>
      </c>
      <c r="V64" s="226">
        <f>ROUND(E64*U64,2)</f>
        <v>2.36</v>
      </c>
      <c r="W64" s="226"/>
      <c r="X64" s="226" t="s">
        <v>125</v>
      </c>
      <c r="Y64" s="226" t="s">
        <v>126</v>
      </c>
      <c r="Z64" s="214"/>
      <c r="AA64" s="214"/>
      <c r="AB64" s="214"/>
      <c r="AC64" s="214"/>
      <c r="AD64" s="214"/>
      <c r="AE64" s="214"/>
      <c r="AF64" s="214"/>
      <c r="AG64" s="214" t="s">
        <v>163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38">
        <v>33</v>
      </c>
      <c r="B65" s="239" t="s">
        <v>229</v>
      </c>
      <c r="C65" s="257" t="s">
        <v>230</v>
      </c>
      <c r="D65" s="240" t="s">
        <v>148</v>
      </c>
      <c r="E65" s="241">
        <v>2</v>
      </c>
      <c r="F65" s="242"/>
      <c r="G65" s="243">
        <f>ROUND(E65*F65,2)</f>
        <v>0</v>
      </c>
      <c r="H65" s="242"/>
      <c r="I65" s="243">
        <f>ROUND(E65*H65,2)</f>
        <v>0</v>
      </c>
      <c r="J65" s="242"/>
      <c r="K65" s="243">
        <f>ROUND(E65*J65,2)</f>
        <v>0</v>
      </c>
      <c r="L65" s="243">
        <v>21</v>
      </c>
      <c r="M65" s="243">
        <f>G65*(1+L65/100)</f>
        <v>0</v>
      </c>
      <c r="N65" s="241">
        <v>0</v>
      </c>
      <c r="O65" s="241">
        <f>ROUND(E65*N65,2)</f>
        <v>0</v>
      </c>
      <c r="P65" s="241">
        <v>0</v>
      </c>
      <c r="Q65" s="241">
        <f>ROUND(E65*P65,2)</f>
        <v>0</v>
      </c>
      <c r="R65" s="243" t="s">
        <v>221</v>
      </c>
      <c r="S65" s="243" t="s">
        <v>123</v>
      </c>
      <c r="T65" s="244" t="s">
        <v>124</v>
      </c>
      <c r="U65" s="226">
        <v>0.879</v>
      </c>
      <c r="V65" s="226">
        <f>ROUND(E65*U65,2)</f>
        <v>1.76</v>
      </c>
      <c r="W65" s="226"/>
      <c r="X65" s="226" t="s">
        <v>125</v>
      </c>
      <c r="Y65" s="226" t="s">
        <v>126</v>
      </c>
      <c r="Z65" s="214"/>
      <c r="AA65" s="214"/>
      <c r="AB65" s="214"/>
      <c r="AC65" s="214"/>
      <c r="AD65" s="214"/>
      <c r="AE65" s="214"/>
      <c r="AF65" s="214"/>
      <c r="AG65" s="214" t="s">
        <v>163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22">
        <v>34</v>
      </c>
      <c r="B66" s="223" t="s">
        <v>231</v>
      </c>
      <c r="C66" s="260" t="s">
        <v>232</v>
      </c>
      <c r="D66" s="224" t="s">
        <v>0</v>
      </c>
      <c r="E66" s="253"/>
      <c r="F66" s="227"/>
      <c r="G66" s="226">
        <f>ROUND(E66*F66,2)</f>
        <v>0</v>
      </c>
      <c r="H66" s="227"/>
      <c r="I66" s="226">
        <f>ROUND(E66*H66,2)</f>
        <v>0</v>
      </c>
      <c r="J66" s="227"/>
      <c r="K66" s="226">
        <f>ROUND(E66*J66,2)</f>
        <v>0</v>
      </c>
      <c r="L66" s="226">
        <v>21</v>
      </c>
      <c r="M66" s="226">
        <f>G66*(1+L66/100)</f>
        <v>0</v>
      </c>
      <c r="N66" s="225">
        <v>0</v>
      </c>
      <c r="O66" s="225">
        <f>ROUND(E66*N66,2)</f>
        <v>0</v>
      </c>
      <c r="P66" s="225">
        <v>0</v>
      </c>
      <c r="Q66" s="225">
        <f>ROUND(E66*P66,2)</f>
        <v>0</v>
      </c>
      <c r="R66" s="226" t="s">
        <v>221</v>
      </c>
      <c r="S66" s="226" t="s">
        <v>123</v>
      </c>
      <c r="T66" s="226" t="s">
        <v>124</v>
      </c>
      <c r="U66" s="226">
        <v>0</v>
      </c>
      <c r="V66" s="226">
        <f>ROUND(E66*U66,2)</f>
        <v>0</v>
      </c>
      <c r="W66" s="226"/>
      <c r="X66" s="226" t="s">
        <v>188</v>
      </c>
      <c r="Y66" s="226" t="s">
        <v>126</v>
      </c>
      <c r="Z66" s="214"/>
      <c r="AA66" s="214"/>
      <c r="AB66" s="214"/>
      <c r="AC66" s="214"/>
      <c r="AD66" s="214"/>
      <c r="AE66" s="214"/>
      <c r="AF66" s="214"/>
      <c r="AG66" s="214" t="s">
        <v>189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2"/>
      <c r="B67" s="223"/>
      <c r="C67" s="261" t="s">
        <v>233</v>
      </c>
      <c r="D67" s="254"/>
      <c r="E67" s="254"/>
      <c r="F67" s="254"/>
      <c r="G67" s="254"/>
      <c r="H67" s="226"/>
      <c r="I67" s="226"/>
      <c r="J67" s="226"/>
      <c r="K67" s="226"/>
      <c r="L67" s="226"/>
      <c r="M67" s="226"/>
      <c r="N67" s="225"/>
      <c r="O67" s="225"/>
      <c r="P67" s="225"/>
      <c r="Q67" s="225"/>
      <c r="R67" s="226"/>
      <c r="S67" s="226"/>
      <c r="T67" s="226"/>
      <c r="U67" s="226"/>
      <c r="V67" s="226"/>
      <c r="W67" s="226"/>
      <c r="X67" s="226"/>
      <c r="Y67" s="226"/>
      <c r="Z67" s="214"/>
      <c r="AA67" s="214"/>
      <c r="AB67" s="214"/>
      <c r="AC67" s="214"/>
      <c r="AD67" s="214"/>
      <c r="AE67" s="214"/>
      <c r="AF67" s="214"/>
      <c r="AG67" s="214" t="s">
        <v>191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x14ac:dyDescent="0.2">
      <c r="A68" s="231" t="s">
        <v>117</v>
      </c>
      <c r="B68" s="232" t="s">
        <v>79</v>
      </c>
      <c r="C68" s="255" t="s">
        <v>80</v>
      </c>
      <c r="D68" s="233"/>
      <c r="E68" s="234"/>
      <c r="F68" s="235"/>
      <c r="G68" s="235">
        <f>SUMIF(AG69:AG80,"&lt;&gt;NOR",G69:G80)</f>
        <v>0</v>
      </c>
      <c r="H68" s="235"/>
      <c r="I68" s="235">
        <f>SUM(I69:I80)</f>
        <v>0</v>
      </c>
      <c r="J68" s="235"/>
      <c r="K68" s="235">
        <f>SUM(K69:K80)</f>
        <v>0</v>
      </c>
      <c r="L68" s="235"/>
      <c r="M68" s="235">
        <f>SUM(M69:M80)</f>
        <v>0</v>
      </c>
      <c r="N68" s="234"/>
      <c r="O68" s="234">
        <f>SUM(O69:O80)</f>
        <v>1.6900000000000002</v>
      </c>
      <c r="P68" s="234"/>
      <c r="Q68" s="234">
        <f>SUM(Q69:Q80)</f>
        <v>0</v>
      </c>
      <c r="R68" s="235"/>
      <c r="S68" s="235"/>
      <c r="T68" s="236"/>
      <c r="U68" s="230"/>
      <c r="V68" s="230">
        <f>SUM(V69:V80)</f>
        <v>93.85</v>
      </c>
      <c r="W68" s="230"/>
      <c r="X68" s="230"/>
      <c r="Y68" s="230"/>
      <c r="AG68" t="s">
        <v>118</v>
      </c>
    </row>
    <row r="69" spans="1:60" ht="22.5" outlineLevel="1" x14ac:dyDescent="0.2">
      <c r="A69" s="245">
        <v>35</v>
      </c>
      <c r="B69" s="246" t="s">
        <v>234</v>
      </c>
      <c r="C69" s="256" t="s">
        <v>235</v>
      </c>
      <c r="D69" s="247" t="s">
        <v>148</v>
      </c>
      <c r="E69" s="248">
        <v>2</v>
      </c>
      <c r="F69" s="249"/>
      <c r="G69" s="250">
        <f>ROUND(E69*F69,2)</f>
        <v>0</v>
      </c>
      <c r="H69" s="249"/>
      <c r="I69" s="250">
        <f>ROUND(E69*H69,2)</f>
        <v>0</v>
      </c>
      <c r="J69" s="249"/>
      <c r="K69" s="250">
        <f>ROUND(E69*J69,2)</f>
        <v>0</v>
      </c>
      <c r="L69" s="250">
        <v>21</v>
      </c>
      <c r="M69" s="250">
        <f>G69*(1+L69/100)</f>
        <v>0</v>
      </c>
      <c r="N69" s="248">
        <v>0.17008999999999999</v>
      </c>
      <c r="O69" s="248">
        <f>ROUND(E69*N69,2)</f>
        <v>0.34</v>
      </c>
      <c r="P69" s="248">
        <v>0</v>
      </c>
      <c r="Q69" s="248">
        <f>ROUND(E69*P69,2)</f>
        <v>0</v>
      </c>
      <c r="R69" s="250" t="s">
        <v>236</v>
      </c>
      <c r="S69" s="250" t="s">
        <v>123</v>
      </c>
      <c r="T69" s="251" t="s">
        <v>124</v>
      </c>
      <c r="U69" s="226">
        <v>30</v>
      </c>
      <c r="V69" s="226">
        <f>ROUND(E69*U69,2)</f>
        <v>60</v>
      </c>
      <c r="W69" s="226"/>
      <c r="X69" s="226" t="s">
        <v>125</v>
      </c>
      <c r="Y69" s="226" t="s">
        <v>126</v>
      </c>
      <c r="Z69" s="214"/>
      <c r="AA69" s="214"/>
      <c r="AB69" s="214"/>
      <c r="AC69" s="214"/>
      <c r="AD69" s="214"/>
      <c r="AE69" s="214"/>
      <c r="AF69" s="214"/>
      <c r="AG69" s="214" t="s">
        <v>163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45">
        <v>36</v>
      </c>
      <c r="B70" s="246" t="s">
        <v>237</v>
      </c>
      <c r="C70" s="256" t="s">
        <v>238</v>
      </c>
      <c r="D70" s="247" t="s">
        <v>203</v>
      </c>
      <c r="E70" s="248">
        <v>2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48">
        <v>2.2970000000000001E-2</v>
      </c>
      <c r="O70" s="248">
        <f>ROUND(E70*N70,2)</f>
        <v>0.05</v>
      </c>
      <c r="P70" s="248">
        <v>0</v>
      </c>
      <c r="Q70" s="248">
        <f>ROUND(E70*P70,2)</f>
        <v>0</v>
      </c>
      <c r="R70" s="250" t="s">
        <v>236</v>
      </c>
      <c r="S70" s="250" t="s">
        <v>123</v>
      </c>
      <c r="T70" s="251" t="s">
        <v>124</v>
      </c>
      <c r="U70" s="226">
        <v>0</v>
      </c>
      <c r="V70" s="226">
        <f>ROUND(E70*U70,2)</f>
        <v>0</v>
      </c>
      <c r="W70" s="226"/>
      <c r="X70" s="226" t="s">
        <v>125</v>
      </c>
      <c r="Y70" s="226" t="s">
        <v>126</v>
      </c>
      <c r="Z70" s="214"/>
      <c r="AA70" s="214"/>
      <c r="AB70" s="214"/>
      <c r="AC70" s="214"/>
      <c r="AD70" s="214"/>
      <c r="AE70" s="214"/>
      <c r="AF70" s="214"/>
      <c r="AG70" s="214" t="s">
        <v>163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ht="22.5" outlineLevel="1" x14ac:dyDescent="0.2">
      <c r="A71" s="238">
        <v>37</v>
      </c>
      <c r="B71" s="239" t="s">
        <v>239</v>
      </c>
      <c r="C71" s="257" t="s">
        <v>240</v>
      </c>
      <c r="D71" s="240" t="s">
        <v>121</v>
      </c>
      <c r="E71" s="241">
        <v>92.201599999999999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21</v>
      </c>
      <c r="M71" s="243">
        <f>G71*(1+L71/100)</f>
        <v>0</v>
      </c>
      <c r="N71" s="241">
        <v>1.404E-2</v>
      </c>
      <c r="O71" s="241">
        <f>ROUND(E71*N71,2)</f>
        <v>1.29</v>
      </c>
      <c r="P71" s="241">
        <v>0</v>
      </c>
      <c r="Q71" s="241">
        <f>ROUND(E71*P71,2)</f>
        <v>0</v>
      </c>
      <c r="R71" s="243" t="s">
        <v>236</v>
      </c>
      <c r="S71" s="243" t="s">
        <v>123</v>
      </c>
      <c r="T71" s="244" t="s">
        <v>124</v>
      </c>
      <c r="U71" s="226">
        <v>0.33500000000000002</v>
      </c>
      <c r="V71" s="226">
        <f>ROUND(E71*U71,2)</f>
        <v>30.89</v>
      </c>
      <c r="W71" s="226"/>
      <c r="X71" s="226" t="s">
        <v>125</v>
      </c>
      <c r="Y71" s="226" t="s">
        <v>126</v>
      </c>
      <c r="Z71" s="214"/>
      <c r="AA71" s="214"/>
      <c r="AB71" s="214"/>
      <c r="AC71" s="214"/>
      <c r="AD71" s="214"/>
      <c r="AE71" s="214"/>
      <c r="AF71" s="214"/>
      <c r="AG71" s="214" t="s">
        <v>163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">
      <c r="A72" s="222"/>
      <c r="B72" s="223"/>
      <c r="C72" s="258" t="s">
        <v>241</v>
      </c>
      <c r="D72" s="228"/>
      <c r="E72" s="229">
        <v>75.168000000000006</v>
      </c>
      <c r="F72" s="226"/>
      <c r="G72" s="226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26"/>
      <c r="Z72" s="214"/>
      <c r="AA72" s="214"/>
      <c r="AB72" s="214"/>
      <c r="AC72" s="214"/>
      <c r="AD72" s="214"/>
      <c r="AE72" s="214"/>
      <c r="AF72" s="214"/>
      <c r="AG72" s="214" t="s">
        <v>133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2"/>
      <c r="B73" s="223"/>
      <c r="C73" s="258" t="s">
        <v>242</v>
      </c>
      <c r="D73" s="228"/>
      <c r="E73" s="229">
        <v>15.0336</v>
      </c>
      <c r="F73" s="226"/>
      <c r="G73" s="226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26"/>
      <c r="Z73" s="214"/>
      <c r="AA73" s="214"/>
      <c r="AB73" s="214"/>
      <c r="AC73" s="214"/>
      <c r="AD73" s="214"/>
      <c r="AE73" s="214"/>
      <c r="AF73" s="214"/>
      <c r="AG73" s="214" t="s">
        <v>133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">
      <c r="A74" s="222"/>
      <c r="B74" s="223"/>
      <c r="C74" s="258" t="s">
        <v>243</v>
      </c>
      <c r="D74" s="228"/>
      <c r="E74" s="229">
        <v>2</v>
      </c>
      <c r="F74" s="226"/>
      <c r="G74" s="226"/>
      <c r="H74" s="226"/>
      <c r="I74" s="226"/>
      <c r="J74" s="226"/>
      <c r="K74" s="226"/>
      <c r="L74" s="226"/>
      <c r="M74" s="226"/>
      <c r="N74" s="225"/>
      <c r="O74" s="225"/>
      <c r="P74" s="225"/>
      <c r="Q74" s="225"/>
      <c r="R74" s="226"/>
      <c r="S74" s="226"/>
      <c r="T74" s="226"/>
      <c r="U74" s="226"/>
      <c r="V74" s="226"/>
      <c r="W74" s="226"/>
      <c r="X74" s="226"/>
      <c r="Y74" s="226"/>
      <c r="Z74" s="214"/>
      <c r="AA74" s="214"/>
      <c r="AB74" s="214"/>
      <c r="AC74" s="214"/>
      <c r="AD74" s="214"/>
      <c r="AE74" s="214"/>
      <c r="AF74" s="214"/>
      <c r="AG74" s="214" t="s">
        <v>133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ht="22.5" outlineLevel="1" x14ac:dyDescent="0.2">
      <c r="A75" s="238">
        <v>38</v>
      </c>
      <c r="B75" s="239" t="s">
        <v>244</v>
      </c>
      <c r="C75" s="257" t="s">
        <v>245</v>
      </c>
      <c r="D75" s="240" t="s">
        <v>121</v>
      </c>
      <c r="E75" s="241">
        <v>184.4032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21</v>
      </c>
      <c r="M75" s="243">
        <f>G75*(1+L75/100)</f>
        <v>0</v>
      </c>
      <c r="N75" s="241">
        <v>6.0000000000000002E-5</v>
      </c>
      <c r="O75" s="241">
        <f>ROUND(E75*N75,2)</f>
        <v>0.01</v>
      </c>
      <c r="P75" s="241">
        <v>0</v>
      </c>
      <c r="Q75" s="241">
        <f>ROUND(E75*P75,2)</f>
        <v>0</v>
      </c>
      <c r="R75" s="243" t="s">
        <v>236</v>
      </c>
      <c r="S75" s="243" t="s">
        <v>123</v>
      </c>
      <c r="T75" s="244" t="s">
        <v>124</v>
      </c>
      <c r="U75" s="226">
        <v>0</v>
      </c>
      <c r="V75" s="226">
        <f>ROUND(E75*U75,2)</f>
        <v>0</v>
      </c>
      <c r="W75" s="226"/>
      <c r="X75" s="226" t="s">
        <v>125</v>
      </c>
      <c r="Y75" s="226" t="s">
        <v>126</v>
      </c>
      <c r="Z75" s="214"/>
      <c r="AA75" s="214"/>
      <c r="AB75" s="214"/>
      <c r="AC75" s="214"/>
      <c r="AD75" s="214"/>
      <c r="AE75" s="214"/>
      <c r="AF75" s="214"/>
      <c r="AG75" s="214" t="s">
        <v>163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2" x14ac:dyDescent="0.2">
      <c r="A76" s="222"/>
      <c r="B76" s="223"/>
      <c r="C76" s="258" t="s">
        <v>246</v>
      </c>
      <c r="D76" s="228"/>
      <c r="E76" s="229">
        <v>184.4032</v>
      </c>
      <c r="F76" s="226"/>
      <c r="G76" s="226"/>
      <c r="H76" s="226"/>
      <c r="I76" s="226"/>
      <c r="J76" s="226"/>
      <c r="K76" s="226"/>
      <c r="L76" s="226"/>
      <c r="M76" s="226"/>
      <c r="N76" s="225"/>
      <c r="O76" s="225"/>
      <c r="P76" s="225"/>
      <c r="Q76" s="225"/>
      <c r="R76" s="226"/>
      <c r="S76" s="226"/>
      <c r="T76" s="226"/>
      <c r="U76" s="226"/>
      <c r="V76" s="226"/>
      <c r="W76" s="226"/>
      <c r="X76" s="226"/>
      <c r="Y76" s="226"/>
      <c r="Z76" s="214"/>
      <c r="AA76" s="214"/>
      <c r="AB76" s="214"/>
      <c r="AC76" s="214"/>
      <c r="AD76" s="214"/>
      <c r="AE76" s="214"/>
      <c r="AF76" s="214"/>
      <c r="AG76" s="214" t="s">
        <v>133</v>
      </c>
      <c r="AH76" s="214">
        <v>5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">
      <c r="A77" s="238">
        <v>39</v>
      </c>
      <c r="B77" s="239" t="s">
        <v>247</v>
      </c>
      <c r="C77" s="257" t="s">
        <v>248</v>
      </c>
      <c r="D77" s="240" t="s">
        <v>249</v>
      </c>
      <c r="E77" s="241">
        <v>32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1">
        <v>0</v>
      </c>
      <c r="O77" s="241">
        <f>ROUND(E77*N77,2)</f>
        <v>0</v>
      </c>
      <c r="P77" s="241">
        <v>0</v>
      </c>
      <c r="Q77" s="241">
        <f>ROUND(E77*P77,2)</f>
        <v>0</v>
      </c>
      <c r="R77" s="243"/>
      <c r="S77" s="243" t="s">
        <v>149</v>
      </c>
      <c r="T77" s="244" t="s">
        <v>150</v>
      </c>
      <c r="U77" s="226">
        <v>0</v>
      </c>
      <c r="V77" s="226">
        <f>ROUND(E77*U77,2)</f>
        <v>0</v>
      </c>
      <c r="W77" s="226"/>
      <c r="X77" s="226" t="s">
        <v>125</v>
      </c>
      <c r="Y77" s="226" t="s">
        <v>126</v>
      </c>
      <c r="Z77" s="214"/>
      <c r="AA77" s="214"/>
      <c r="AB77" s="214"/>
      <c r="AC77" s="214"/>
      <c r="AD77" s="214"/>
      <c r="AE77" s="214"/>
      <c r="AF77" s="214"/>
      <c r="AG77" s="214" t="s">
        <v>163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2">
      <c r="A78" s="222"/>
      <c r="B78" s="223"/>
      <c r="C78" s="258" t="s">
        <v>250</v>
      </c>
      <c r="D78" s="228"/>
      <c r="E78" s="229">
        <v>32</v>
      </c>
      <c r="F78" s="226"/>
      <c r="G78" s="226"/>
      <c r="H78" s="226"/>
      <c r="I78" s="226"/>
      <c r="J78" s="226"/>
      <c r="K78" s="226"/>
      <c r="L78" s="226"/>
      <c r="M78" s="226"/>
      <c r="N78" s="225"/>
      <c r="O78" s="225"/>
      <c r="P78" s="225"/>
      <c r="Q78" s="225"/>
      <c r="R78" s="226"/>
      <c r="S78" s="226"/>
      <c r="T78" s="226"/>
      <c r="U78" s="226"/>
      <c r="V78" s="226"/>
      <c r="W78" s="226"/>
      <c r="X78" s="226"/>
      <c r="Y78" s="226"/>
      <c r="Z78" s="214"/>
      <c r="AA78" s="214"/>
      <c r="AB78" s="214"/>
      <c r="AC78" s="214"/>
      <c r="AD78" s="214"/>
      <c r="AE78" s="214"/>
      <c r="AF78" s="214"/>
      <c r="AG78" s="214" t="s">
        <v>133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38">
        <v>40</v>
      </c>
      <c r="B79" s="239" t="s">
        <v>251</v>
      </c>
      <c r="C79" s="257" t="s">
        <v>252</v>
      </c>
      <c r="D79" s="240" t="s">
        <v>187</v>
      </c>
      <c r="E79" s="241">
        <v>1.6916899999999999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1">
        <v>0</v>
      </c>
      <c r="O79" s="241">
        <f>ROUND(E79*N79,2)</f>
        <v>0</v>
      </c>
      <c r="P79" s="241">
        <v>0</v>
      </c>
      <c r="Q79" s="241">
        <f>ROUND(E79*P79,2)</f>
        <v>0</v>
      </c>
      <c r="R79" s="243" t="s">
        <v>236</v>
      </c>
      <c r="S79" s="243" t="s">
        <v>123</v>
      </c>
      <c r="T79" s="244" t="s">
        <v>124</v>
      </c>
      <c r="U79" s="226">
        <v>1.7509999999999999</v>
      </c>
      <c r="V79" s="226">
        <f>ROUND(E79*U79,2)</f>
        <v>2.96</v>
      </c>
      <c r="W79" s="226"/>
      <c r="X79" s="226" t="s">
        <v>188</v>
      </c>
      <c r="Y79" s="226" t="s">
        <v>126</v>
      </c>
      <c r="Z79" s="214"/>
      <c r="AA79" s="214"/>
      <c r="AB79" s="214"/>
      <c r="AC79" s="214"/>
      <c r="AD79" s="214"/>
      <c r="AE79" s="214"/>
      <c r="AF79" s="214"/>
      <c r="AG79" s="214" t="s">
        <v>189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2" x14ac:dyDescent="0.2">
      <c r="A80" s="222"/>
      <c r="B80" s="223"/>
      <c r="C80" s="259" t="s">
        <v>190</v>
      </c>
      <c r="D80" s="252"/>
      <c r="E80" s="252"/>
      <c r="F80" s="252"/>
      <c r="G80" s="252"/>
      <c r="H80" s="226"/>
      <c r="I80" s="226"/>
      <c r="J80" s="226"/>
      <c r="K80" s="226"/>
      <c r="L80" s="226"/>
      <c r="M80" s="226"/>
      <c r="N80" s="225"/>
      <c r="O80" s="225"/>
      <c r="P80" s="225"/>
      <c r="Q80" s="225"/>
      <c r="R80" s="226"/>
      <c r="S80" s="226"/>
      <c r="T80" s="226"/>
      <c r="U80" s="226"/>
      <c r="V80" s="226"/>
      <c r="W80" s="226"/>
      <c r="X80" s="226"/>
      <c r="Y80" s="226"/>
      <c r="Z80" s="214"/>
      <c r="AA80" s="214"/>
      <c r="AB80" s="214"/>
      <c r="AC80" s="214"/>
      <c r="AD80" s="214"/>
      <c r="AE80" s="214"/>
      <c r="AF80" s="214"/>
      <c r="AG80" s="214" t="s">
        <v>191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x14ac:dyDescent="0.2">
      <c r="A81" s="231" t="s">
        <v>117</v>
      </c>
      <c r="B81" s="232" t="s">
        <v>81</v>
      </c>
      <c r="C81" s="255" t="s">
        <v>82</v>
      </c>
      <c r="D81" s="233"/>
      <c r="E81" s="234"/>
      <c r="F81" s="235"/>
      <c r="G81" s="235">
        <f>SUMIF(AG82:AG87,"&lt;&gt;NOR",G82:G87)</f>
        <v>0</v>
      </c>
      <c r="H81" s="235"/>
      <c r="I81" s="235">
        <f>SUM(I82:I87)</f>
        <v>0</v>
      </c>
      <c r="J81" s="235"/>
      <c r="K81" s="235">
        <f>SUM(K82:K87)</f>
        <v>0</v>
      </c>
      <c r="L81" s="235"/>
      <c r="M81" s="235">
        <f>SUM(M82:M87)</f>
        <v>0</v>
      </c>
      <c r="N81" s="234"/>
      <c r="O81" s="234">
        <f>SUM(O82:O87)</f>
        <v>0.74</v>
      </c>
      <c r="P81" s="234"/>
      <c r="Q81" s="234">
        <f>SUM(Q82:Q87)</f>
        <v>0</v>
      </c>
      <c r="R81" s="235"/>
      <c r="S81" s="235"/>
      <c r="T81" s="236"/>
      <c r="U81" s="230"/>
      <c r="V81" s="230">
        <f>SUM(V82:V87)</f>
        <v>58.53</v>
      </c>
      <c r="W81" s="230"/>
      <c r="X81" s="230"/>
      <c r="Y81" s="230"/>
      <c r="AG81" t="s">
        <v>118</v>
      </c>
    </row>
    <row r="82" spans="1:60" outlineLevel="1" x14ac:dyDescent="0.2">
      <c r="A82" s="245">
        <v>41</v>
      </c>
      <c r="B82" s="246" t="s">
        <v>253</v>
      </c>
      <c r="C82" s="256" t="s">
        <v>254</v>
      </c>
      <c r="D82" s="247" t="s">
        <v>148</v>
      </c>
      <c r="E82" s="248">
        <v>2</v>
      </c>
      <c r="F82" s="249"/>
      <c r="G82" s="250">
        <f>ROUND(E82*F82,2)</f>
        <v>0</v>
      </c>
      <c r="H82" s="249"/>
      <c r="I82" s="250">
        <f>ROUND(E82*H82,2)</f>
        <v>0</v>
      </c>
      <c r="J82" s="249"/>
      <c r="K82" s="250">
        <f>ROUND(E82*J82,2)</f>
        <v>0</v>
      </c>
      <c r="L82" s="250">
        <v>21</v>
      </c>
      <c r="M82" s="250">
        <f>G82*(1+L82/100)</f>
        <v>0</v>
      </c>
      <c r="N82" s="248">
        <v>2.2000000000000001E-4</v>
      </c>
      <c r="O82" s="248">
        <f>ROUND(E82*N82,2)</f>
        <v>0</v>
      </c>
      <c r="P82" s="248">
        <v>0</v>
      </c>
      <c r="Q82" s="248">
        <f>ROUND(E82*P82,2)</f>
        <v>0</v>
      </c>
      <c r="R82" s="250" t="s">
        <v>144</v>
      </c>
      <c r="S82" s="250" t="s">
        <v>123</v>
      </c>
      <c r="T82" s="251" t="s">
        <v>124</v>
      </c>
      <c r="U82" s="226">
        <v>0.16445000000000001</v>
      </c>
      <c r="V82" s="226">
        <f>ROUND(E82*U82,2)</f>
        <v>0.33</v>
      </c>
      <c r="W82" s="226"/>
      <c r="X82" s="226" t="s">
        <v>125</v>
      </c>
      <c r="Y82" s="226" t="s">
        <v>126</v>
      </c>
      <c r="Z82" s="214"/>
      <c r="AA82" s="214"/>
      <c r="AB82" s="214"/>
      <c r="AC82" s="214"/>
      <c r="AD82" s="214"/>
      <c r="AE82" s="214"/>
      <c r="AF82" s="214"/>
      <c r="AG82" s="214" t="s">
        <v>163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ht="22.5" outlineLevel="1" x14ac:dyDescent="0.2">
      <c r="A83" s="238">
        <v>42</v>
      </c>
      <c r="B83" s="239" t="s">
        <v>255</v>
      </c>
      <c r="C83" s="257" t="s">
        <v>256</v>
      </c>
      <c r="D83" s="240" t="s">
        <v>143</v>
      </c>
      <c r="E83" s="241">
        <v>92.8</v>
      </c>
      <c r="F83" s="242"/>
      <c r="G83" s="243">
        <f>ROUND(E83*F83,2)</f>
        <v>0</v>
      </c>
      <c r="H83" s="242"/>
      <c r="I83" s="243">
        <f>ROUND(E83*H83,2)</f>
        <v>0</v>
      </c>
      <c r="J83" s="242"/>
      <c r="K83" s="243">
        <f>ROUND(E83*J83,2)</f>
        <v>0</v>
      </c>
      <c r="L83" s="243">
        <v>21</v>
      </c>
      <c r="M83" s="243">
        <f>G83*(1+L83/100)</f>
        <v>0</v>
      </c>
      <c r="N83" s="241">
        <v>7.9500000000000005E-3</v>
      </c>
      <c r="O83" s="241">
        <f>ROUND(E83*N83,2)</f>
        <v>0.74</v>
      </c>
      <c r="P83" s="241">
        <v>0</v>
      </c>
      <c r="Q83" s="241">
        <f>ROUND(E83*P83,2)</f>
        <v>0</v>
      </c>
      <c r="R83" s="243" t="s">
        <v>144</v>
      </c>
      <c r="S83" s="243" t="s">
        <v>123</v>
      </c>
      <c r="T83" s="244" t="s">
        <v>124</v>
      </c>
      <c r="U83" s="226">
        <v>0.58875</v>
      </c>
      <c r="V83" s="226">
        <f>ROUND(E83*U83,2)</f>
        <v>54.64</v>
      </c>
      <c r="W83" s="226"/>
      <c r="X83" s="226" t="s">
        <v>125</v>
      </c>
      <c r="Y83" s="226" t="s">
        <v>126</v>
      </c>
      <c r="Z83" s="214"/>
      <c r="AA83" s="214"/>
      <c r="AB83" s="214"/>
      <c r="AC83" s="214"/>
      <c r="AD83" s="214"/>
      <c r="AE83" s="214"/>
      <c r="AF83" s="214"/>
      <c r="AG83" s="214" t="s">
        <v>163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2"/>
      <c r="B84" s="223"/>
      <c r="C84" s="259" t="s">
        <v>257</v>
      </c>
      <c r="D84" s="252"/>
      <c r="E84" s="252"/>
      <c r="F84" s="252"/>
      <c r="G84" s="252"/>
      <c r="H84" s="226"/>
      <c r="I84" s="226"/>
      <c r="J84" s="226"/>
      <c r="K84" s="226"/>
      <c r="L84" s="226"/>
      <c r="M84" s="226"/>
      <c r="N84" s="225"/>
      <c r="O84" s="225"/>
      <c r="P84" s="225"/>
      <c r="Q84" s="225"/>
      <c r="R84" s="226"/>
      <c r="S84" s="226"/>
      <c r="T84" s="226"/>
      <c r="U84" s="226"/>
      <c r="V84" s="226"/>
      <c r="W84" s="226"/>
      <c r="X84" s="226"/>
      <c r="Y84" s="226"/>
      <c r="Z84" s="214"/>
      <c r="AA84" s="214"/>
      <c r="AB84" s="214"/>
      <c r="AC84" s="214"/>
      <c r="AD84" s="214"/>
      <c r="AE84" s="214"/>
      <c r="AF84" s="214"/>
      <c r="AG84" s="214" t="s">
        <v>191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2" x14ac:dyDescent="0.2">
      <c r="A85" s="222"/>
      <c r="B85" s="223"/>
      <c r="C85" s="258" t="s">
        <v>145</v>
      </c>
      <c r="D85" s="228"/>
      <c r="E85" s="229">
        <v>92.8</v>
      </c>
      <c r="F85" s="226"/>
      <c r="G85" s="226"/>
      <c r="H85" s="226"/>
      <c r="I85" s="226"/>
      <c r="J85" s="226"/>
      <c r="K85" s="226"/>
      <c r="L85" s="226"/>
      <c r="M85" s="226"/>
      <c r="N85" s="225"/>
      <c r="O85" s="225"/>
      <c r="P85" s="225"/>
      <c r="Q85" s="225"/>
      <c r="R85" s="226"/>
      <c r="S85" s="226"/>
      <c r="T85" s="226"/>
      <c r="U85" s="226"/>
      <c r="V85" s="226"/>
      <c r="W85" s="226"/>
      <c r="X85" s="226"/>
      <c r="Y85" s="226"/>
      <c r="Z85" s="214"/>
      <c r="AA85" s="214"/>
      <c r="AB85" s="214"/>
      <c r="AC85" s="214"/>
      <c r="AD85" s="214"/>
      <c r="AE85" s="214"/>
      <c r="AF85" s="214"/>
      <c r="AG85" s="214" t="s">
        <v>133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8">
        <v>43</v>
      </c>
      <c r="B86" s="239" t="s">
        <v>258</v>
      </c>
      <c r="C86" s="257" t="s">
        <v>259</v>
      </c>
      <c r="D86" s="240" t="s">
        <v>187</v>
      </c>
      <c r="E86" s="241">
        <v>0.73819999999999997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 t="s">
        <v>144</v>
      </c>
      <c r="S86" s="243" t="s">
        <v>123</v>
      </c>
      <c r="T86" s="244" t="s">
        <v>124</v>
      </c>
      <c r="U86" s="226">
        <v>4.82</v>
      </c>
      <c r="V86" s="226">
        <f>ROUND(E86*U86,2)</f>
        <v>3.56</v>
      </c>
      <c r="W86" s="226"/>
      <c r="X86" s="226" t="s">
        <v>188</v>
      </c>
      <c r="Y86" s="226" t="s">
        <v>126</v>
      </c>
      <c r="Z86" s="214"/>
      <c r="AA86" s="214"/>
      <c r="AB86" s="214"/>
      <c r="AC86" s="214"/>
      <c r="AD86" s="214"/>
      <c r="AE86" s="214"/>
      <c r="AF86" s="214"/>
      <c r="AG86" s="214" t="s">
        <v>189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 x14ac:dyDescent="0.2">
      <c r="A87" s="222"/>
      <c r="B87" s="223"/>
      <c r="C87" s="259" t="s">
        <v>190</v>
      </c>
      <c r="D87" s="252"/>
      <c r="E87" s="252"/>
      <c r="F87" s="252"/>
      <c r="G87" s="252"/>
      <c r="H87" s="226"/>
      <c r="I87" s="226"/>
      <c r="J87" s="226"/>
      <c r="K87" s="226"/>
      <c r="L87" s="226"/>
      <c r="M87" s="226"/>
      <c r="N87" s="225"/>
      <c r="O87" s="225"/>
      <c r="P87" s="225"/>
      <c r="Q87" s="225"/>
      <c r="R87" s="226"/>
      <c r="S87" s="226"/>
      <c r="T87" s="226"/>
      <c r="U87" s="226"/>
      <c r="V87" s="226"/>
      <c r="W87" s="226"/>
      <c r="X87" s="226"/>
      <c r="Y87" s="226"/>
      <c r="Z87" s="214"/>
      <c r="AA87" s="214"/>
      <c r="AB87" s="214"/>
      <c r="AC87" s="214"/>
      <c r="AD87" s="214"/>
      <c r="AE87" s="214"/>
      <c r="AF87" s="214"/>
      <c r="AG87" s="214" t="s">
        <v>191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x14ac:dyDescent="0.2">
      <c r="A88" s="231" t="s">
        <v>117</v>
      </c>
      <c r="B88" s="232" t="s">
        <v>83</v>
      </c>
      <c r="C88" s="255" t="s">
        <v>84</v>
      </c>
      <c r="D88" s="233"/>
      <c r="E88" s="234"/>
      <c r="F88" s="235"/>
      <c r="G88" s="235">
        <f>SUMIF(AG89:AG89,"&lt;&gt;NOR",G89:G89)</f>
        <v>0</v>
      </c>
      <c r="H88" s="235"/>
      <c r="I88" s="235">
        <f>SUM(I89:I89)</f>
        <v>0</v>
      </c>
      <c r="J88" s="235"/>
      <c r="K88" s="235">
        <f>SUM(K89:K89)</f>
        <v>0</v>
      </c>
      <c r="L88" s="235"/>
      <c r="M88" s="235">
        <f>SUM(M89:M89)</f>
        <v>0</v>
      </c>
      <c r="N88" s="234"/>
      <c r="O88" s="234">
        <f>SUM(O89:O89)</f>
        <v>0.12</v>
      </c>
      <c r="P88" s="234"/>
      <c r="Q88" s="234">
        <f>SUM(Q89:Q89)</f>
        <v>0</v>
      </c>
      <c r="R88" s="235"/>
      <c r="S88" s="235"/>
      <c r="T88" s="236"/>
      <c r="U88" s="230"/>
      <c r="V88" s="230">
        <f>SUM(V89:V89)</f>
        <v>0</v>
      </c>
      <c r="W88" s="230"/>
      <c r="X88" s="230"/>
      <c r="Y88" s="230"/>
      <c r="AG88" t="s">
        <v>118</v>
      </c>
    </row>
    <row r="89" spans="1:60" ht="22.5" outlineLevel="1" x14ac:dyDescent="0.2">
      <c r="A89" s="245">
        <v>44</v>
      </c>
      <c r="B89" s="246" t="s">
        <v>260</v>
      </c>
      <c r="C89" s="256" t="s">
        <v>261</v>
      </c>
      <c r="D89" s="247" t="s">
        <v>262</v>
      </c>
      <c r="E89" s="248">
        <v>1</v>
      </c>
      <c r="F89" s="249"/>
      <c r="G89" s="250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48">
        <v>0.12292</v>
      </c>
      <c r="O89" s="248">
        <f>ROUND(E89*N89,2)</f>
        <v>0.12</v>
      </c>
      <c r="P89" s="248">
        <v>0</v>
      </c>
      <c r="Q89" s="248">
        <f>ROUND(E89*P89,2)</f>
        <v>0</v>
      </c>
      <c r="R89" s="250"/>
      <c r="S89" s="250" t="s">
        <v>149</v>
      </c>
      <c r="T89" s="251" t="s">
        <v>150</v>
      </c>
      <c r="U89" s="226">
        <v>0</v>
      </c>
      <c r="V89" s="226">
        <f>ROUND(E89*U89,2)</f>
        <v>0</v>
      </c>
      <c r="W89" s="226"/>
      <c r="X89" s="226" t="s">
        <v>125</v>
      </c>
      <c r="Y89" s="226" t="s">
        <v>126</v>
      </c>
      <c r="Z89" s="214"/>
      <c r="AA89" s="214"/>
      <c r="AB89" s="214"/>
      <c r="AC89" s="214"/>
      <c r="AD89" s="214"/>
      <c r="AE89" s="214"/>
      <c r="AF89" s="214"/>
      <c r="AG89" s="214" t="s">
        <v>263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x14ac:dyDescent="0.2">
      <c r="A90" s="231" t="s">
        <v>117</v>
      </c>
      <c r="B90" s="232" t="s">
        <v>85</v>
      </c>
      <c r="C90" s="255" t="s">
        <v>86</v>
      </c>
      <c r="D90" s="233"/>
      <c r="E90" s="234"/>
      <c r="F90" s="235"/>
      <c r="G90" s="235">
        <f>SUMIF(AG91:AG104,"&lt;&gt;NOR",G91:G104)</f>
        <v>0</v>
      </c>
      <c r="H90" s="235"/>
      <c r="I90" s="235">
        <f>SUM(I91:I104)</f>
        <v>0</v>
      </c>
      <c r="J90" s="235"/>
      <c r="K90" s="235">
        <f>SUM(K91:K104)</f>
        <v>0</v>
      </c>
      <c r="L90" s="235"/>
      <c r="M90" s="235">
        <f>SUM(M91:M104)</f>
        <v>0</v>
      </c>
      <c r="N90" s="234"/>
      <c r="O90" s="234">
        <f>SUM(O91:O104)</f>
        <v>0</v>
      </c>
      <c r="P90" s="234"/>
      <c r="Q90" s="234">
        <f>SUM(Q91:Q104)</f>
        <v>0</v>
      </c>
      <c r="R90" s="235"/>
      <c r="S90" s="235"/>
      <c r="T90" s="236"/>
      <c r="U90" s="230"/>
      <c r="V90" s="230">
        <f>SUM(V91:V104)</f>
        <v>46.64</v>
      </c>
      <c r="W90" s="230"/>
      <c r="X90" s="230"/>
      <c r="Y90" s="230"/>
      <c r="AG90" t="s">
        <v>118</v>
      </c>
    </row>
    <row r="91" spans="1:60" ht="22.5" outlineLevel="1" x14ac:dyDescent="0.2">
      <c r="A91" s="245">
        <v>45</v>
      </c>
      <c r="B91" s="246" t="s">
        <v>264</v>
      </c>
      <c r="C91" s="256" t="s">
        <v>265</v>
      </c>
      <c r="D91" s="247" t="s">
        <v>148</v>
      </c>
      <c r="E91" s="248">
        <v>1</v>
      </c>
      <c r="F91" s="249"/>
      <c r="G91" s="250">
        <f>ROUND(E91*F91,2)</f>
        <v>0</v>
      </c>
      <c r="H91" s="249"/>
      <c r="I91" s="250">
        <f>ROUND(E91*H91,2)</f>
        <v>0</v>
      </c>
      <c r="J91" s="249"/>
      <c r="K91" s="250">
        <f>ROUND(E91*J91,2)</f>
        <v>0</v>
      </c>
      <c r="L91" s="250">
        <v>21</v>
      </c>
      <c r="M91" s="250">
        <f>G91*(1+L91/100)</f>
        <v>0</v>
      </c>
      <c r="N91" s="248">
        <v>0</v>
      </c>
      <c r="O91" s="248">
        <f>ROUND(E91*N91,2)</f>
        <v>0</v>
      </c>
      <c r="P91" s="248">
        <v>0</v>
      </c>
      <c r="Q91" s="248">
        <f>ROUND(E91*P91,2)</f>
        <v>0</v>
      </c>
      <c r="R91" s="250" t="s">
        <v>266</v>
      </c>
      <c r="S91" s="250" t="s">
        <v>123</v>
      </c>
      <c r="T91" s="251" t="s">
        <v>124</v>
      </c>
      <c r="U91" s="226">
        <v>8.84</v>
      </c>
      <c r="V91" s="226">
        <f>ROUND(E91*U91,2)</f>
        <v>8.84</v>
      </c>
      <c r="W91" s="226"/>
      <c r="X91" s="226" t="s">
        <v>125</v>
      </c>
      <c r="Y91" s="226" t="s">
        <v>126</v>
      </c>
      <c r="Z91" s="214"/>
      <c r="AA91" s="214"/>
      <c r="AB91" s="214"/>
      <c r="AC91" s="214"/>
      <c r="AD91" s="214"/>
      <c r="AE91" s="214"/>
      <c r="AF91" s="214"/>
      <c r="AG91" s="214" t="s">
        <v>263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8">
        <v>46</v>
      </c>
      <c r="B92" s="239" t="s">
        <v>267</v>
      </c>
      <c r="C92" s="257" t="s">
        <v>268</v>
      </c>
      <c r="D92" s="240" t="s">
        <v>157</v>
      </c>
      <c r="E92" s="241">
        <v>50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 t="s">
        <v>266</v>
      </c>
      <c r="S92" s="243" t="s">
        <v>123</v>
      </c>
      <c r="T92" s="244" t="s">
        <v>124</v>
      </c>
      <c r="U92" s="226">
        <v>0</v>
      </c>
      <c r="V92" s="226">
        <f>ROUND(E92*U92,2)</f>
        <v>0</v>
      </c>
      <c r="W92" s="226"/>
      <c r="X92" s="226" t="s">
        <v>125</v>
      </c>
      <c r="Y92" s="226" t="s">
        <v>126</v>
      </c>
      <c r="Z92" s="214"/>
      <c r="AA92" s="214"/>
      <c r="AB92" s="214"/>
      <c r="AC92" s="214"/>
      <c r="AD92" s="214"/>
      <c r="AE92" s="214"/>
      <c r="AF92" s="214"/>
      <c r="AG92" s="214" t="s">
        <v>263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2"/>
      <c r="B93" s="223"/>
      <c r="C93" s="258" t="s">
        <v>269</v>
      </c>
      <c r="D93" s="228"/>
      <c r="E93" s="229">
        <v>50</v>
      </c>
      <c r="F93" s="226"/>
      <c r="G93" s="226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4"/>
      <c r="AA93" s="214"/>
      <c r="AB93" s="214"/>
      <c r="AC93" s="214"/>
      <c r="AD93" s="214"/>
      <c r="AE93" s="214"/>
      <c r="AF93" s="214"/>
      <c r="AG93" s="214" t="s">
        <v>133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45">
        <v>47</v>
      </c>
      <c r="B94" s="246" t="s">
        <v>270</v>
      </c>
      <c r="C94" s="256" t="s">
        <v>271</v>
      </c>
      <c r="D94" s="247" t="s">
        <v>187</v>
      </c>
      <c r="E94" s="248">
        <v>14.14433</v>
      </c>
      <c r="F94" s="249"/>
      <c r="G94" s="250">
        <f>ROUND(E94*F94,2)</f>
        <v>0</v>
      </c>
      <c r="H94" s="249"/>
      <c r="I94" s="250">
        <f>ROUND(E94*H94,2)</f>
        <v>0</v>
      </c>
      <c r="J94" s="249"/>
      <c r="K94" s="250">
        <f>ROUND(E94*J94,2)</f>
        <v>0</v>
      </c>
      <c r="L94" s="250">
        <v>21</v>
      </c>
      <c r="M94" s="250">
        <f>G94*(1+L94/100)</f>
        <v>0</v>
      </c>
      <c r="N94" s="248">
        <v>0</v>
      </c>
      <c r="O94" s="248">
        <f>ROUND(E94*N94,2)</f>
        <v>0</v>
      </c>
      <c r="P94" s="248">
        <v>0</v>
      </c>
      <c r="Q94" s="248">
        <f>ROUND(E94*P94,2)</f>
        <v>0</v>
      </c>
      <c r="R94" s="250"/>
      <c r="S94" s="250" t="s">
        <v>123</v>
      </c>
      <c r="T94" s="251" t="s">
        <v>124</v>
      </c>
      <c r="U94" s="226">
        <v>0.26500000000000001</v>
      </c>
      <c r="V94" s="226">
        <f>ROUND(E94*U94,2)</f>
        <v>3.75</v>
      </c>
      <c r="W94" s="226"/>
      <c r="X94" s="226" t="s">
        <v>125</v>
      </c>
      <c r="Y94" s="226" t="s">
        <v>126</v>
      </c>
      <c r="Z94" s="214"/>
      <c r="AA94" s="214"/>
      <c r="AB94" s="214"/>
      <c r="AC94" s="214"/>
      <c r="AD94" s="214"/>
      <c r="AE94" s="214"/>
      <c r="AF94" s="214"/>
      <c r="AG94" s="214" t="s">
        <v>263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45">
        <v>48</v>
      </c>
      <c r="B95" s="246" t="s">
        <v>272</v>
      </c>
      <c r="C95" s="256" t="s">
        <v>273</v>
      </c>
      <c r="D95" s="247" t="s">
        <v>187</v>
      </c>
      <c r="E95" s="248">
        <v>14.14433</v>
      </c>
      <c r="F95" s="249"/>
      <c r="G95" s="250">
        <f>ROUND(E95*F95,2)</f>
        <v>0</v>
      </c>
      <c r="H95" s="249"/>
      <c r="I95" s="250">
        <f>ROUND(E95*H95,2)</f>
        <v>0</v>
      </c>
      <c r="J95" s="249"/>
      <c r="K95" s="250">
        <f>ROUND(E95*J95,2)</f>
        <v>0</v>
      </c>
      <c r="L95" s="250">
        <v>21</v>
      </c>
      <c r="M95" s="250">
        <f>G95*(1+L95/100)</f>
        <v>0</v>
      </c>
      <c r="N95" s="248">
        <v>0</v>
      </c>
      <c r="O95" s="248">
        <f>ROUND(E95*N95,2)</f>
        <v>0</v>
      </c>
      <c r="P95" s="248">
        <v>0</v>
      </c>
      <c r="Q95" s="248">
        <f>ROUND(E95*P95,2)</f>
        <v>0</v>
      </c>
      <c r="R95" s="250" t="s">
        <v>266</v>
      </c>
      <c r="S95" s="250" t="s">
        <v>123</v>
      </c>
      <c r="T95" s="251" t="s">
        <v>124</v>
      </c>
      <c r="U95" s="226">
        <v>0.55000000000000004</v>
      </c>
      <c r="V95" s="226">
        <f>ROUND(E95*U95,2)</f>
        <v>7.78</v>
      </c>
      <c r="W95" s="226"/>
      <c r="X95" s="226" t="s">
        <v>274</v>
      </c>
      <c r="Y95" s="226" t="s">
        <v>126</v>
      </c>
      <c r="Z95" s="214"/>
      <c r="AA95" s="214"/>
      <c r="AB95" s="214"/>
      <c r="AC95" s="214"/>
      <c r="AD95" s="214"/>
      <c r="AE95" s="214"/>
      <c r="AF95" s="214"/>
      <c r="AG95" s="214" t="s">
        <v>275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45">
        <v>49</v>
      </c>
      <c r="B96" s="246" t="s">
        <v>276</v>
      </c>
      <c r="C96" s="256" t="s">
        <v>277</v>
      </c>
      <c r="D96" s="247" t="s">
        <v>187</v>
      </c>
      <c r="E96" s="248">
        <v>14.14433</v>
      </c>
      <c r="F96" s="249"/>
      <c r="G96" s="250">
        <f>ROUND(E96*F96,2)</f>
        <v>0</v>
      </c>
      <c r="H96" s="249"/>
      <c r="I96" s="250">
        <f>ROUND(E96*H96,2)</f>
        <v>0</v>
      </c>
      <c r="J96" s="249"/>
      <c r="K96" s="250">
        <f>ROUND(E96*J96,2)</f>
        <v>0</v>
      </c>
      <c r="L96" s="250">
        <v>21</v>
      </c>
      <c r="M96" s="250">
        <f>G96*(1+L96/100)</f>
        <v>0</v>
      </c>
      <c r="N96" s="248">
        <v>0</v>
      </c>
      <c r="O96" s="248">
        <f>ROUND(E96*N96,2)</f>
        <v>0</v>
      </c>
      <c r="P96" s="248">
        <v>0</v>
      </c>
      <c r="Q96" s="248">
        <f>ROUND(E96*P96,2)</f>
        <v>0</v>
      </c>
      <c r="R96" s="250" t="s">
        <v>266</v>
      </c>
      <c r="S96" s="250" t="s">
        <v>123</v>
      </c>
      <c r="T96" s="251" t="s">
        <v>124</v>
      </c>
      <c r="U96" s="226">
        <v>0.49</v>
      </c>
      <c r="V96" s="226">
        <f>ROUND(E96*U96,2)</f>
        <v>6.93</v>
      </c>
      <c r="W96" s="226"/>
      <c r="X96" s="226" t="s">
        <v>274</v>
      </c>
      <c r="Y96" s="226" t="s">
        <v>126</v>
      </c>
      <c r="Z96" s="214"/>
      <c r="AA96" s="214"/>
      <c r="AB96" s="214"/>
      <c r="AC96" s="214"/>
      <c r="AD96" s="214"/>
      <c r="AE96" s="214"/>
      <c r="AF96" s="214"/>
      <c r="AG96" s="214" t="s">
        <v>275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45">
        <v>50</v>
      </c>
      <c r="B97" s="246" t="s">
        <v>278</v>
      </c>
      <c r="C97" s="256" t="s">
        <v>279</v>
      </c>
      <c r="D97" s="247" t="s">
        <v>187</v>
      </c>
      <c r="E97" s="248">
        <v>367.75261999999998</v>
      </c>
      <c r="F97" s="249"/>
      <c r="G97" s="250">
        <f>ROUND(E97*F97,2)</f>
        <v>0</v>
      </c>
      <c r="H97" s="249"/>
      <c r="I97" s="250">
        <f>ROUND(E97*H97,2)</f>
        <v>0</v>
      </c>
      <c r="J97" s="249"/>
      <c r="K97" s="250">
        <f>ROUND(E97*J97,2)</f>
        <v>0</v>
      </c>
      <c r="L97" s="250">
        <v>21</v>
      </c>
      <c r="M97" s="250">
        <f>G97*(1+L97/100)</f>
        <v>0</v>
      </c>
      <c r="N97" s="248">
        <v>0</v>
      </c>
      <c r="O97" s="248">
        <f>ROUND(E97*N97,2)</f>
        <v>0</v>
      </c>
      <c r="P97" s="248">
        <v>0</v>
      </c>
      <c r="Q97" s="248">
        <f>ROUND(E97*P97,2)</f>
        <v>0</v>
      </c>
      <c r="R97" s="250" t="s">
        <v>266</v>
      </c>
      <c r="S97" s="250" t="s">
        <v>123</v>
      </c>
      <c r="T97" s="251" t="s">
        <v>124</v>
      </c>
      <c r="U97" s="226">
        <v>0</v>
      </c>
      <c r="V97" s="226">
        <f>ROUND(E97*U97,2)</f>
        <v>0</v>
      </c>
      <c r="W97" s="226"/>
      <c r="X97" s="226" t="s">
        <v>274</v>
      </c>
      <c r="Y97" s="226" t="s">
        <v>126</v>
      </c>
      <c r="Z97" s="214"/>
      <c r="AA97" s="214"/>
      <c r="AB97" s="214"/>
      <c r="AC97" s="214"/>
      <c r="AD97" s="214"/>
      <c r="AE97" s="214"/>
      <c r="AF97" s="214"/>
      <c r="AG97" s="214" t="s">
        <v>280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45">
        <v>51</v>
      </c>
      <c r="B98" s="246" t="s">
        <v>281</v>
      </c>
      <c r="C98" s="256" t="s">
        <v>282</v>
      </c>
      <c r="D98" s="247" t="s">
        <v>187</v>
      </c>
      <c r="E98" s="248">
        <v>14.14433</v>
      </c>
      <c r="F98" s="249"/>
      <c r="G98" s="250">
        <f>ROUND(E98*F98,2)</f>
        <v>0</v>
      </c>
      <c r="H98" s="249"/>
      <c r="I98" s="250">
        <f>ROUND(E98*H98,2)</f>
        <v>0</v>
      </c>
      <c r="J98" s="249"/>
      <c r="K98" s="250">
        <f>ROUND(E98*J98,2)</f>
        <v>0</v>
      </c>
      <c r="L98" s="250">
        <v>21</v>
      </c>
      <c r="M98" s="250">
        <f>G98*(1+L98/100)</f>
        <v>0</v>
      </c>
      <c r="N98" s="248">
        <v>0</v>
      </c>
      <c r="O98" s="248">
        <f>ROUND(E98*N98,2)</f>
        <v>0</v>
      </c>
      <c r="P98" s="248">
        <v>0</v>
      </c>
      <c r="Q98" s="248">
        <f>ROUND(E98*P98,2)</f>
        <v>0</v>
      </c>
      <c r="R98" s="250" t="s">
        <v>266</v>
      </c>
      <c r="S98" s="250" t="s">
        <v>123</v>
      </c>
      <c r="T98" s="251" t="s">
        <v>124</v>
      </c>
      <c r="U98" s="226">
        <v>0.94199999999999995</v>
      </c>
      <c r="V98" s="226">
        <f>ROUND(E98*U98,2)</f>
        <v>13.32</v>
      </c>
      <c r="W98" s="226"/>
      <c r="X98" s="226" t="s">
        <v>274</v>
      </c>
      <c r="Y98" s="226" t="s">
        <v>126</v>
      </c>
      <c r="Z98" s="214"/>
      <c r="AA98" s="214"/>
      <c r="AB98" s="214"/>
      <c r="AC98" s="214"/>
      <c r="AD98" s="214"/>
      <c r="AE98" s="214"/>
      <c r="AF98" s="214"/>
      <c r="AG98" s="214" t="s">
        <v>275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ht="22.5" outlineLevel="1" x14ac:dyDescent="0.2">
      <c r="A99" s="245">
        <v>52</v>
      </c>
      <c r="B99" s="246" t="s">
        <v>283</v>
      </c>
      <c r="C99" s="256" t="s">
        <v>284</v>
      </c>
      <c r="D99" s="247" t="s">
        <v>187</v>
      </c>
      <c r="E99" s="248">
        <v>56.577330000000003</v>
      </c>
      <c r="F99" s="249"/>
      <c r="G99" s="250">
        <f>ROUND(E99*F99,2)</f>
        <v>0</v>
      </c>
      <c r="H99" s="249"/>
      <c r="I99" s="250">
        <f>ROUND(E99*H99,2)</f>
        <v>0</v>
      </c>
      <c r="J99" s="249"/>
      <c r="K99" s="250">
        <f>ROUND(E99*J99,2)</f>
        <v>0</v>
      </c>
      <c r="L99" s="250">
        <v>21</v>
      </c>
      <c r="M99" s="250">
        <f>G99*(1+L99/100)</f>
        <v>0</v>
      </c>
      <c r="N99" s="248">
        <v>0</v>
      </c>
      <c r="O99" s="248">
        <f>ROUND(E99*N99,2)</f>
        <v>0</v>
      </c>
      <c r="P99" s="248">
        <v>0</v>
      </c>
      <c r="Q99" s="248">
        <f>ROUND(E99*P99,2)</f>
        <v>0</v>
      </c>
      <c r="R99" s="250" t="s">
        <v>266</v>
      </c>
      <c r="S99" s="250" t="s">
        <v>123</v>
      </c>
      <c r="T99" s="251" t="s">
        <v>124</v>
      </c>
      <c r="U99" s="226">
        <v>0.105</v>
      </c>
      <c r="V99" s="226">
        <f>ROUND(E99*U99,2)</f>
        <v>5.94</v>
      </c>
      <c r="W99" s="226"/>
      <c r="X99" s="226" t="s">
        <v>274</v>
      </c>
      <c r="Y99" s="226" t="s">
        <v>126</v>
      </c>
      <c r="Z99" s="214"/>
      <c r="AA99" s="214"/>
      <c r="AB99" s="214"/>
      <c r="AC99" s="214"/>
      <c r="AD99" s="214"/>
      <c r="AE99" s="214"/>
      <c r="AF99" s="214"/>
      <c r="AG99" s="214" t="s">
        <v>280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38">
        <v>53</v>
      </c>
      <c r="B100" s="239" t="s">
        <v>285</v>
      </c>
      <c r="C100" s="257" t="s">
        <v>286</v>
      </c>
      <c r="D100" s="240" t="s">
        <v>187</v>
      </c>
      <c r="E100" s="241">
        <v>14.14433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 t="s">
        <v>287</v>
      </c>
      <c r="S100" s="243" t="s">
        <v>123</v>
      </c>
      <c r="T100" s="244" t="s">
        <v>124</v>
      </c>
      <c r="U100" s="226">
        <v>6.0000000000000001E-3</v>
      </c>
      <c r="V100" s="226">
        <f>ROUND(E100*U100,2)</f>
        <v>0.08</v>
      </c>
      <c r="W100" s="226"/>
      <c r="X100" s="226" t="s">
        <v>274</v>
      </c>
      <c r="Y100" s="226" t="s">
        <v>126</v>
      </c>
      <c r="Z100" s="214"/>
      <c r="AA100" s="214"/>
      <c r="AB100" s="214"/>
      <c r="AC100" s="214"/>
      <c r="AD100" s="214"/>
      <c r="AE100" s="214"/>
      <c r="AF100" s="214"/>
      <c r="AG100" s="214" t="s">
        <v>275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2" x14ac:dyDescent="0.2">
      <c r="A101" s="222"/>
      <c r="B101" s="223"/>
      <c r="C101" s="259" t="s">
        <v>288</v>
      </c>
      <c r="D101" s="252"/>
      <c r="E101" s="252"/>
      <c r="F101" s="252"/>
      <c r="G101" s="252"/>
      <c r="H101" s="226"/>
      <c r="I101" s="226"/>
      <c r="J101" s="226"/>
      <c r="K101" s="226"/>
      <c r="L101" s="226"/>
      <c r="M101" s="226"/>
      <c r="N101" s="225"/>
      <c r="O101" s="225"/>
      <c r="P101" s="225"/>
      <c r="Q101" s="225"/>
      <c r="R101" s="226"/>
      <c r="S101" s="226"/>
      <c r="T101" s="226"/>
      <c r="U101" s="226"/>
      <c r="V101" s="226"/>
      <c r="W101" s="226"/>
      <c r="X101" s="226"/>
      <c r="Y101" s="226"/>
      <c r="Z101" s="214"/>
      <c r="AA101" s="214"/>
      <c r="AB101" s="214"/>
      <c r="AC101" s="214"/>
      <c r="AD101" s="214"/>
      <c r="AE101" s="214"/>
      <c r="AF101" s="214"/>
      <c r="AG101" s="214" t="s">
        <v>191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">
      <c r="A102" s="238">
        <v>54</v>
      </c>
      <c r="B102" s="239" t="s">
        <v>289</v>
      </c>
      <c r="C102" s="257" t="s">
        <v>290</v>
      </c>
      <c r="D102" s="240" t="s">
        <v>187</v>
      </c>
      <c r="E102" s="241">
        <v>12.77272</v>
      </c>
      <c r="F102" s="242"/>
      <c r="G102" s="243">
        <f>ROUND(E102*F102,2)</f>
        <v>0</v>
      </c>
      <c r="H102" s="242"/>
      <c r="I102" s="243">
        <f>ROUND(E102*H102,2)</f>
        <v>0</v>
      </c>
      <c r="J102" s="242"/>
      <c r="K102" s="243">
        <f>ROUND(E102*J102,2)</f>
        <v>0</v>
      </c>
      <c r="L102" s="243">
        <v>21</v>
      </c>
      <c r="M102" s="243">
        <f>G102*(1+L102/100)</f>
        <v>0</v>
      </c>
      <c r="N102" s="241">
        <v>0</v>
      </c>
      <c r="O102" s="241">
        <f>ROUND(E102*N102,2)</f>
        <v>0</v>
      </c>
      <c r="P102" s="241">
        <v>0</v>
      </c>
      <c r="Q102" s="241">
        <f>ROUND(E102*P102,2)</f>
        <v>0</v>
      </c>
      <c r="R102" s="243" t="s">
        <v>266</v>
      </c>
      <c r="S102" s="243" t="s">
        <v>123</v>
      </c>
      <c r="T102" s="244" t="s">
        <v>124</v>
      </c>
      <c r="U102" s="226">
        <v>0</v>
      </c>
      <c r="V102" s="226">
        <f>ROUND(E102*U102,2)</f>
        <v>0</v>
      </c>
      <c r="W102" s="226"/>
      <c r="X102" s="226" t="s">
        <v>125</v>
      </c>
      <c r="Y102" s="226" t="s">
        <v>126</v>
      </c>
      <c r="Z102" s="214"/>
      <c r="AA102" s="214"/>
      <c r="AB102" s="214"/>
      <c r="AC102" s="214"/>
      <c r="AD102" s="214"/>
      <c r="AE102" s="214"/>
      <c r="AF102" s="214"/>
      <c r="AG102" s="214" t="s">
        <v>263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 x14ac:dyDescent="0.2">
      <c r="A103" s="222"/>
      <c r="B103" s="223"/>
      <c r="C103" s="258" t="s">
        <v>291</v>
      </c>
      <c r="D103" s="228"/>
      <c r="E103" s="229">
        <v>12.77272</v>
      </c>
      <c r="F103" s="226"/>
      <c r="G103" s="226"/>
      <c r="H103" s="226"/>
      <c r="I103" s="226"/>
      <c r="J103" s="226"/>
      <c r="K103" s="226"/>
      <c r="L103" s="226"/>
      <c r="M103" s="226"/>
      <c r="N103" s="225"/>
      <c r="O103" s="225"/>
      <c r="P103" s="225"/>
      <c r="Q103" s="225"/>
      <c r="R103" s="226"/>
      <c r="S103" s="226"/>
      <c r="T103" s="226"/>
      <c r="U103" s="226"/>
      <c r="V103" s="226"/>
      <c r="W103" s="226"/>
      <c r="X103" s="226"/>
      <c r="Y103" s="226"/>
      <c r="Z103" s="214"/>
      <c r="AA103" s="214"/>
      <c r="AB103" s="214"/>
      <c r="AC103" s="214"/>
      <c r="AD103" s="214"/>
      <c r="AE103" s="214"/>
      <c r="AF103" s="214"/>
      <c r="AG103" s="214" t="s">
        <v>133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ht="22.5" outlineLevel="1" x14ac:dyDescent="0.2">
      <c r="A104" s="245">
        <v>55</v>
      </c>
      <c r="B104" s="246" t="s">
        <v>292</v>
      </c>
      <c r="C104" s="256" t="s">
        <v>293</v>
      </c>
      <c r="D104" s="247" t="s">
        <v>187</v>
      </c>
      <c r="E104" s="248">
        <v>1.17161</v>
      </c>
      <c r="F104" s="249"/>
      <c r="G104" s="250">
        <f>ROUND(E104*F104,2)</f>
        <v>0</v>
      </c>
      <c r="H104" s="249"/>
      <c r="I104" s="250">
        <f>ROUND(E104*H104,2)</f>
        <v>0</v>
      </c>
      <c r="J104" s="249"/>
      <c r="K104" s="250">
        <f>ROUND(E104*J104,2)</f>
        <v>0</v>
      </c>
      <c r="L104" s="250">
        <v>21</v>
      </c>
      <c r="M104" s="250">
        <f>G104*(1+L104/100)</f>
        <v>0</v>
      </c>
      <c r="N104" s="248">
        <v>0</v>
      </c>
      <c r="O104" s="248">
        <f>ROUND(E104*N104,2)</f>
        <v>0</v>
      </c>
      <c r="P104" s="248">
        <v>0</v>
      </c>
      <c r="Q104" s="248">
        <f>ROUND(E104*P104,2)</f>
        <v>0</v>
      </c>
      <c r="R104" s="250" t="s">
        <v>266</v>
      </c>
      <c r="S104" s="250" t="s">
        <v>123</v>
      </c>
      <c r="T104" s="251" t="s">
        <v>124</v>
      </c>
      <c r="U104" s="226">
        <v>0</v>
      </c>
      <c r="V104" s="226">
        <f>ROUND(E104*U104,2)</f>
        <v>0</v>
      </c>
      <c r="W104" s="226"/>
      <c r="X104" s="226" t="s">
        <v>125</v>
      </c>
      <c r="Y104" s="226" t="s">
        <v>126</v>
      </c>
      <c r="Z104" s="214"/>
      <c r="AA104" s="214"/>
      <c r="AB104" s="214"/>
      <c r="AC104" s="214"/>
      <c r="AD104" s="214"/>
      <c r="AE104" s="214"/>
      <c r="AF104" s="214"/>
      <c r="AG104" s="214" t="s">
        <v>263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x14ac:dyDescent="0.2">
      <c r="A105" s="231" t="s">
        <v>117</v>
      </c>
      <c r="B105" s="232" t="s">
        <v>88</v>
      </c>
      <c r="C105" s="255" t="s">
        <v>27</v>
      </c>
      <c r="D105" s="233"/>
      <c r="E105" s="234"/>
      <c r="F105" s="235"/>
      <c r="G105" s="235">
        <f>SUMIF(AG106:AG111,"&lt;&gt;NOR",G106:G111)</f>
        <v>0</v>
      </c>
      <c r="H105" s="235"/>
      <c r="I105" s="235">
        <f>SUM(I106:I111)</f>
        <v>0</v>
      </c>
      <c r="J105" s="235"/>
      <c r="K105" s="235">
        <f>SUM(K106:K111)</f>
        <v>0</v>
      </c>
      <c r="L105" s="235"/>
      <c r="M105" s="235">
        <f>SUM(M106:M111)</f>
        <v>0</v>
      </c>
      <c r="N105" s="234"/>
      <c r="O105" s="234">
        <f>SUM(O106:O111)</f>
        <v>0</v>
      </c>
      <c r="P105" s="234"/>
      <c r="Q105" s="234">
        <f>SUM(Q106:Q111)</f>
        <v>0</v>
      </c>
      <c r="R105" s="235"/>
      <c r="S105" s="235"/>
      <c r="T105" s="236"/>
      <c r="U105" s="230"/>
      <c r="V105" s="230">
        <f>SUM(V106:V111)</f>
        <v>0</v>
      </c>
      <c r="W105" s="230"/>
      <c r="X105" s="230"/>
      <c r="Y105" s="230"/>
      <c r="AG105" t="s">
        <v>118</v>
      </c>
    </row>
    <row r="106" spans="1:60" outlineLevel="1" x14ac:dyDescent="0.2">
      <c r="A106" s="238">
        <v>56</v>
      </c>
      <c r="B106" s="239" t="s">
        <v>294</v>
      </c>
      <c r="C106" s="257" t="s">
        <v>295</v>
      </c>
      <c r="D106" s="240" t="s">
        <v>296</v>
      </c>
      <c r="E106" s="241">
        <v>1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1">
        <v>0</v>
      </c>
      <c r="O106" s="241">
        <f>ROUND(E106*N106,2)</f>
        <v>0</v>
      </c>
      <c r="P106" s="241">
        <v>0</v>
      </c>
      <c r="Q106" s="241">
        <f>ROUND(E106*P106,2)</f>
        <v>0</v>
      </c>
      <c r="R106" s="243"/>
      <c r="S106" s="243" t="s">
        <v>149</v>
      </c>
      <c r="T106" s="244" t="s">
        <v>150</v>
      </c>
      <c r="U106" s="226">
        <v>0</v>
      </c>
      <c r="V106" s="226">
        <f>ROUND(E106*U106,2)</f>
        <v>0</v>
      </c>
      <c r="W106" s="226"/>
      <c r="X106" s="226" t="s">
        <v>125</v>
      </c>
      <c r="Y106" s="226" t="s">
        <v>126</v>
      </c>
      <c r="Z106" s="214"/>
      <c r="AA106" s="214"/>
      <c r="AB106" s="214"/>
      <c r="AC106" s="214"/>
      <c r="AD106" s="214"/>
      <c r="AE106" s="214"/>
      <c r="AF106" s="214"/>
      <c r="AG106" s="214" t="s">
        <v>263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2" x14ac:dyDescent="0.2">
      <c r="A107" s="222"/>
      <c r="B107" s="223"/>
      <c r="C107" s="258" t="s">
        <v>297</v>
      </c>
      <c r="D107" s="228"/>
      <c r="E107" s="229">
        <v>1</v>
      </c>
      <c r="F107" s="226"/>
      <c r="G107" s="226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26"/>
      <c r="Z107" s="214"/>
      <c r="AA107" s="214"/>
      <c r="AB107" s="214"/>
      <c r="AC107" s="214"/>
      <c r="AD107" s="214"/>
      <c r="AE107" s="214"/>
      <c r="AF107" s="214"/>
      <c r="AG107" s="214" t="s">
        <v>133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38">
        <v>57</v>
      </c>
      <c r="B108" s="239" t="s">
        <v>298</v>
      </c>
      <c r="C108" s="257" t="s">
        <v>299</v>
      </c>
      <c r="D108" s="240" t="s">
        <v>296</v>
      </c>
      <c r="E108" s="241">
        <v>1</v>
      </c>
      <c r="F108" s="242"/>
      <c r="G108" s="243">
        <f>ROUND(E108*F108,2)</f>
        <v>0</v>
      </c>
      <c r="H108" s="242"/>
      <c r="I108" s="243">
        <f>ROUND(E108*H108,2)</f>
        <v>0</v>
      </c>
      <c r="J108" s="242"/>
      <c r="K108" s="243">
        <f>ROUND(E108*J108,2)</f>
        <v>0</v>
      </c>
      <c r="L108" s="243">
        <v>21</v>
      </c>
      <c r="M108" s="243">
        <f>G108*(1+L108/100)</f>
        <v>0</v>
      </c>
      <c r="N108" s="241">
        <v>0</v>
      </c>
      <c r="O108" s="241">
        <f>ROUND(E108*N108,2)</f>
        <v>0</v>
      </c>
      <c r="P108" s="241">
        <v>0</v>
      </c>
      <c r="Q108" s="241">
        <f>ROUND(E108*P108,2)</f>
        <v>0</v>
      </c>
      <c r="R108" s="243"/>
      <c r="S108" s="243" t="s">
        <v>149</v>
      </c>
      <c r="T108" s="244" t="s">
        <v>150</v>
      </c>
      <c r="U108" s="226">
        <v>0</v>
      </c>
      <c r="V108" s="226">
        <f>ROUND(E108*U108,2)</f>
        <v>0</v>
      </c>
      <c r="W108" s="226"/>
      <c r="X108" s="226" t="s">
        <v>125</v>
      </c>
      <c r="Y108" s="226" t="s">
        <v>126</v>
      </c>
      <c r="Z108" s="214"/>
      <c r="AA108" s="214"/>
      <c r="AB108" s="214"/>
      <c r="AC108" s="214"/>
      <c r="AD108" s="214"/>
      <c r="AE108" s="214"/>
      <c r="AF108" s="214"/>
      <c r="AG108" s="214" t="s">
        <v>263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 x14ac:dyDescent="0.2">
      <c r="A109" s="222"/>
      <c r="B109" s="223"/>
      <c r="C109" s="258" t="s">
        <v>300</v>
      </c>
      <c r="D109" s="228"/>
      <c r="E109" s="229">
        <v>1</v>
      </c>
      <c r="F109" s="226"/>
      <c r="G109" s="226"/>
      <c r="H109" s="226"/>
      <c r="I109" s="226"/>
      <c r="J109" s="226"/>
      <c r="K109" s="226"/>
      <c r="L109" s="226"/>
      <c r="M109" s="226"/>
      <c r="N109" s="225"/>
      <c r="O109" s="225"/>
      <c r="P109" s="225"/>
      <c r="Q109" s="225"/>
      <c r="R109" s="226"/>
      <c r="S109" s="226"/>
      <c r="T109" s="226"/>
      <c r="U109" s="226"/>
      <c r="V109" s="226"/>
      <c r="W109" s="226"/>
      <c r="X109" s="226"/>
      <c r="Y109" s="226"/>
      <c r="Z109" s="214"/>
      <c r="AA109" s="214"/>
      <c r="AB109" s="214"/>
      <c r="AC109" s="214"/>
      <c r="AD109" s="214"/>
      <c r="AE109" s="214"/>
      <c r="AF109" s="214"/>
      <c r="AG109" s="214" t="s">
        <v>133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45">
        <v>58</v>
      </c>
      <c r="B110" s="246" t="s">
        <v>301</v>
      </c>
      <c r="C110" s="256" t="s">
        <v>302</v>
      </c>
      <c r="D110" s="247" t="s">
        <v>296</v>
      </c>
      <c r="E110" s="248">
        <v>1</v>
      </c>
      <c r="F110" s="249"/>
      <c r="G110" s="250">
        <f>ROUND(E110*F110,2)</f>
        <v>0</v>
      </c>
      <c r="H110" s="249"/>
      <c r="I110" s="250">
        <f>ROUND(E110*H110,2)</f>
        <v>0</v>
      </c>
      <c r="J110" s="249"/>
      <c r="K110" s="250">
        <f>ROUND(E110*J110,2)</f>
        <v>0</v>
      </c>
      <c r="L110" s="250">
        <v>21</v>
      </c>
      <c r="M110" s="250">
        <f>G110*(1+L110/100)</f>
        <v>0</v>
      </c>
      <c r="N110" s="248">
        <v>0</v>
      </c>
      <c r="O110" s="248">
        <f>ROUND(E110*N110,2)</f>
        <v>0</v>
      </c>
      <c r="P110" s="248">
        <v>0</v>
      </c>
      <c r="Q110" s="248">
        <f>ROUND(E110*P110,2)</f>
        <v>0</v>
      </c>
      <c r="R110" s="250"/>
      <c r="S110" s="250" t="s">
        <v>149</v>
      </c>
      <c r="T110" s="251" t="s">
        <v>150</v>
      </c>
      <c r="U110" s="226">
        <v>0</v>
      </c>
      <c r="V110" s="226">
        <f>ROUND(E110*U110,2)</f>
        <v>0</v>
      </c>
      <c r="W110" s="226"/>
      <c r="X110" s="226" t="s">
        <v>125</v>
      </c>
      <c r="Y110" s="226" t="s">
        <v>126</v>
      </c>
      <c r="Z110" s="214"/>
      <c r="AA110" s="214"/>
      <c r="AB110" s="214"/>
      <c r="AC110" s="214"/>
      <c r="AD110" s="214"/>
      <c r="AE110" s="214"/>
      <c r="AF110" s="214"/>
      <c r="AG110" s="214" t="s">
        <v>263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">
      <c r="A111" s="245">
        <v>59</v>
      </c>
      <c r="B111" s="246" t="s">
        <v>303</v>
      </c>
      <c r="C111" s="256" t="s">
        <v>304</v>
      </c>
      <c r="D111" s="247" t="s">
        <v>296</v>
      </c>
      <c r="E111" s="248">
        <v>1</v>
      </c>
      <c r="F111" s="249"/>
      <c r="G111" s="250">
        <f>ROUND(E111*F111,2)</f>
        <v>0</v>
      </c>
      <c r="H111" s="249"/>
      <c r="I111" s="250">
        <f>ROUND(E111*H111,2)</f>
        <v>0</v>
      </c>
      <c r="J111" s="249"/>
      <c r="K111" s="250">
        <f>ROUND(E111*J111,2)</f>
        <v>0</v>
      </c>
      <c r="L111" s="250">
        <v>21</v>
      </c>
      <c r="M111" s="250">
        <f>G111*(1+L111/100)</f>
        <v>0</v>
      </c>
      <c r="N111" s="248">
        <v>0</v>
      </c>
      <c r="O111" s="248">
        <f>ROUND(E111*N111,2)</f>
        <v>0</v>
      </c>
      <c r="P111" s="248">
        <v>0</v>
      </c>
      <c r="Q111" s="248">
        <f>ROUND(E111*P111,2)</f>
        <v>0</v>
      </c>
      <c r="R111" s="250"/>
      <c r="S111" s="250" t="s">
        <v>149</v>
      </c>
      <c r="T111" s="251" t="s">
        <v>150</v>
      </c>
      <c r="U111" s="226">
        <v>0</v>
      </c>
      <c r="V111" s="226">
        <f>ROUND(E111*U111,2)</f>
        <v>0</v>
      </c>
      <c r="W111" s="226"/>
      <c r="X111" s="226" t="s">
        <v>125</v>
      </c>
      <c r="Y111" s="226" t="s">
        <v>126</v>
      </c>
      <c r="Z111" s="214"/>
      <c r="AA111" s="214"/>
      <c r="AB111" s="214"/>
      <c r="AC111" s="214"/>
      <c r="AD111" s="214"/>
      <c r="AE111" s="214"/>
      <c r="AF111" s="214"/>
      <c r="AG111" s="214" t="s">
        <v>263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x14ac:dyDescent="0.2">
      <c r="A112" s="231" t="s">
        <v>117</v>
      </c>
      <c r="B112" s="232" t="s">
        <v>89</v>
      </c>
      <c r="C112" s="255" t="s">
        <v>28</v>
      </c>
      <c r="D112" s="233"/>
      <c r="E112" s="234"/>
      <c r="F112" s="235"/>
      <c r="G112" s="235">
        <f>SUMIF(AG113:AG115,"&lt;&gt;NOR",G113:G115)</f>
        <v>0</v>
      </c>
      <c r="H112" s="235"/>
      <c r="I112" s="235">
        <f>SUM(I113:I115)</f>
        <v>0</v>
      </c>
      <c r="J112" s="235"/>
      <c r="K112" s="235">
        <f>SUM(K113:K115)</f>
        <v>0</v>
      </c>
      <c r="L112" s="235"/>
      <c r="M112" s="235">
        <f>SUM(M113:M115)</f>
        <v>0</v>
      </c>
      <c r="N112" s="234"/>
      <c r="O112" s="234">
        <f>SUM(O113:O115)</f>
        <v>0</v>
      </c>
      <c r="P112" s="234"/>
      <c r="Q112" s="234">
        <f>SUM(Q113:Q115)</f>
        <v>0</v>
      </c>
      <c r="R112" s="235"/>
      <c r="S112" s="235"/>
      <c r="T112" s="236"/>
      <c r="U112" s="230"/>
      <c r="V112" s="230">
        <f>SUM(V113:V115)</f>
        <v>0</v>
      </c>
      <c r="W112" s="230"/>
      <c r="X112" s="230"/>
      <c r="Y112" s="230"/>
      <c r="AG112" t="s">
        <v>118</v>
      </c>
    </row>
    <row r="113" spans="1:60" outlineLevel="1" x14ac:dyDescent="0.2">
      <c r="A113" s="245">
        <v>60</v>
      </c>
      <c r="B113" s="246" t="s">
        <v>305</v>
      </c>
      <c r="C113" s="256" t="s">
        <v>306</v>
      </c>
      <c r="D113" s="247" t="s">
        <v>296</v>
      </c>
      <c r="E113" s="248">
        <v>1</v>
      </c>
      <c r="F113" s="249"/>
      <c r="G113" s="250">
        <f>ROUND(E113*F113,2)</f>
        <v>0</v>
      </c>
      <c r="H113" s="249"/>
      <c r="I113" s="250">
        <f>ROUND(E113*H113,2)</f>
        <v>0</v>
      </c>
      <c r="J113" s="249"/>
      <c r="K113" s="250">
        <f>ROUND(E113*J113,2)</f>
        <v>0</v>
      </c>
      <c r="L113" s="250">
        <v>21</v>
      </c>
      <c r="M113" s="250">
        <f>G113*(1+L113/100)</f>
        <v>0</v>
      </c>
      <c r="N113" s="248">
        <v>0</v>
      </c>
      <c r="O113" s="248">
        <f>ROUND(E113*N113,2)</f>
        <v>0</v>
      </c>
      <c r="P113" s="248">
        <v>0</v>
      </c>
      <c r="Q113" s="248">
        <f>ROUND(E113*P113,2)</f>
        <v>0</v>
      </c>
      <c r="R113" s="250"/>
      <c r="S113" s="250" t="s">
        <v>149</v>
      </c>
      <c r="T113" s="251" t="s">
        <v>150</v>
      </c>
      <c r="U113" s="226">
        <v>0</v>
      </c>
      <c r="V113" s="226">
        <f>ROUND(E113*U113,2)</f>
        <v>0</v>
      </c>
      <c r="W113" s="226"/>
      <c r="X113" s="226" t="s">
        <v>125</v>
      </c>
      <c r="Y113" s="226" t="s">
        <v>126</v>
      </c>
      <c r="Z113" s="214"/>
      <c r="AA113" s="214"/>
      <c r="AB113" s="214"/>
      <c r="AC113" s="214"/>
      <c r="AD113" s="214"/>
      <c r="AE113" s="214"/>
      <c r="AF113" s="214"/>
      <c r="AG113" s="214" t="s">
        <v>263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">
      <c r="A114" s="245">
        <v>61</v>
      </c>
      <c r="B114" s="246" t="s">
        <v>307</v>
      </c>
      <c r="C114" s="256" t="s">
        <v>308</v>
      </c>
      <c r="D114" s="247" t="s">
        <v>296</v>
      </c>
      <c r="E114" s="248">
        <v>1</v>
      </c>
      <c r="F114" s="249"/>
      <c r="G114" s="250">
        <f>ROUND(E114*F114,2)</f>
        <v>0</v>
      </c>
      <c r="H114" s="249"/>
      <c r="I114" s="250">
        <f>ROUND(E114*H114,2)</f>
        <v>0</v>
      </c>
      <c r="J114" s="249"/>
      <c r="K114" s="250">
        <f>ROUND(E114*J114,2)</f>
        <v>0</v>
      </c>
      <c r="L114" s="250">
        <v>21</v>
      </c>
      <c r="M114" s="250">
        <f>G114*(1+L114/100)</f>
        <v>0</v>
      </c>
      <c r="N114" s="248">
        <v>0</v>
      </c>
      <c r="O114" s="248">
        <f>ROUND(E114*N114,2)</f>
        <v>0</v>
      </c>
      <c r="P114" s="248">
        <v>0</v>
      </c>
      <c r="Q114" s="248">
        <f>ROUND(E114*P114,2)</f>
        <v>0</v>
      </c>
      <c r="R114" s="250"/>
      <c r="S114" s="250" t="s">
        <v>149</v>
      </c>
      <c r="T114" s="251" t="s">
        <v>150</v>
      </c>
      <c r="U114" s="226">
        <v>0</v>
      </c>
      <c r="V114" s="226">
        <f>ROUND(E114*U114,2)</f>
        <v>0</v>
      </c>
      <c r="W114" s="226"/>
      <c r="X114" s="226" t="s">
        <v>125</v>
      </c>
      <c r="Y114" s="226" t="s">
        <v>126</v>
      </c>
      <c r="Z114" s="214"/>
      <c r="AA114" s="214"/>
      <c r="AB114" s="214"/>
      <c r="AC114" s="214"/>
      <c r="AD114" s="214"/>
      <c r="AE114" s="214"/>
      <c r="AF114" s="214"/>
      <c r="AG114" s="214" t="s">
        <v>263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38">
        <v>62</v>
      </c>
      <c r="B115" s="239" t="s">
        <v>309</v>
      </c>
      <c r="C115" s="257" t="s">
        <v>310</v>
      </c>
      <c r="D115" s="240" t="s">
        <v>311</v>
      </c>
      <c r="E115" s="241">
        <v>1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0</v>
      </c>
      <c r="O115" s="241">
        <f>ROUND(E115*N115,2)</f>
        <v>0</v>
      </c>
      <c r="P115" s="241">
        <v>0</v>
      </c>
      <c r="Q115" s="241">
        <f>ROUND(E115*P115,2)</f>
        <v>0</v>
      </c>
      <c r="R115" s="243"/>
      <c r="S115" s="243" t="s">
        <v>149</v>
      </c>
      <c r="T115" s="244" t="s">
        <v>150</v>
      </c>
      <c r="U115" s="226">
        <v>0</v>
      </c>
      <c r="V115" s="226">
        <f>ROUND(E115*U115,2)</f>
        <v>0</v>
      </c>
      <c r="W115" s="226"/>
      <c r="X115" s="226" t="s">
        <v>125</v>
      </c>
      <c r="Y115" s="226" t="s">
        <v>126</v>
      </c>
      <c r="Z115" s="214"/>
      <c r="AA115" s="214"/>
      <c r="AB115" s="214"/>
      <c r="AC115" s="214"/>
      <c r="AD115" s="214"/>
      <c r="AE115" s="214"/>
      <c r="AF115" s="214"/>
      <c r="AG115" s="214" t="s">
        <v>263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x14ac:dyDescent="0.2">
      <c r="A116" s="3"/>
      <c r="B116" s="4"/>
      <c r="C116" s="262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E116">
        <v>12</v>
      </c>
      <c r="AF116">
        <v>21</v>
      </c>
      <c r="AG116" t="s">
        <v>103</v>
      </c>
    </row>
    <row r="117" spans="1:60" x14ac:dyDescent="0.2">
      <c r="A117" s="217"/>
      <c r="B117" s="218" t="s">
        <v>29</v>
      </c>
      <c r="C117" s="263"/>
      <c r="D117" s="219"/>
      <c r="E117" s="220"/>
      <c r="F117" s="220"/>
      <c r="G117" s="237">
        <f>G8+G20+G25+G40+G59+G68+G81+G88+G90+G105+G112</f>
        <v>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E117">
        <f>SUMIF(L7:L115,AE116,G7:G115)</f>
        <v>0</v>
      </c>
      <c r="AF117">
        <f>SUMIF(L7:L115,AF116,G7:G115)</f>
        <v>0</v>
      </c>
      <c r="AG117" t="s">
        <v>312</v>
      </c>
    </row>
    <row r="118" spans="1:60" x14ac:dyDescent="0.2">
      <c r="A118" s="221" t="s">
        <v>313</v>
      </c>
      <c r="B118" s="221"/>
      <c r="C118" s="262"/>
      <c r="D118" s="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60" x14ac:dyDescent="0.2">
      <c r="A119" s="3"/>
      <c r="B119" s="4" t="s">
        <v>314</v>
      </c>
      <c r="C119" s="262" t="s">
        <v>315</v>
      </c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G119" t="s">
        <v>316</v>
      </c>
    </row>
    <row r="120" spans="1:60" x14ac:dyDescent="0.2">
      <c r="A120" s="3"/>
      <c r="B120" s="4" t="s">
        <v>317</v>
      </c>
      <c r="C120" s="262" t="s">
        <v>318</v>
      </c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G120" t="s">
        <v>319</v>
      </c>
    </row>
    <row r="121" spans="1:60" x14ac:dyDescent="0.2">
      <c r="A121" s="3"/>
      <c r="B121" s="4"/>
      <c r="C121" s="262" t="s">
        <v>320</v>
      </c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G121" t="s">
        <v>321</v>
      </c>
    </row>
    <row r="122" spans="1:60" x14ac:dyDescent="0.2">
      <c r="A122" s="3"/>
      <c r="B122" s="4"/>
      <c r="C122" s="262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60" x14ac:dyDescent="0.2">
      <c r="C123" s="264"/>
      <c r="D123" s="10"/>
      <c r="AG123" t="s">
        <v>322</v>
      </c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IuQB7qN+HX+7XGgQ1acO9EdFaX2hPVZV4al0BhkDKsDqw5nFSSlGK8Fiv0sXEg6oYW0QYI3uSq/sl6w5goYBw==" saltValue="e/FVWZtD46QA806p57nWdw==" spinCount="100000" sheet="1" formatRows="0"/>
  <mergeCells count="14">
    <mergeCell ref="C80:G80"/>
    <mergeCell ref="C84:G84"/>
    <mergeCell ref="C87:G87"/>
    <mergeCell ref="C101:G101"/>
    <mergeCell ref="A1:G1"/>
    <mergeCell ref="C2:G2"/>
    <mergeCell ref="C3:G3"/>
    <mergeCell ref="C4:G4"/>
    <mergeCell ref="A118:B118"/>
    <mergeCell ref="C39:G39"/>
    <mergeCell ref="C46:G46"/>
    <mergeCell ref="C58:G58"/>
    <mergeCell ref="C63:G63"/>
    <mergeCell ref="C67:G6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2153_2A 1.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'2153_2A 1. Pol'!Názvy_tisku</vt:lpstr>
      <vt:lpstr>oadresa</vt:lpstr>
      <vt:lpstr>Stavba!Objednatel</vt:lpstr>
      <vt:lpstr>Stavba!Objekt</vt:lpstr>
      <vt:lpstr>'2153_2A 1.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Vikotr Striz</dc:creator>
  <cp:lastModifiedBy>Vikotr Striz</cp:lastModifiedBy>
  <cp:lastPrinted>2019-03-19T12:27:02Z</cp:lastPrinted>
  <dcterms:created xsi:type="dcterms:W3CDTF">2009-04-08T07:15:50Z</dcterms:created>
  <dcterms:modified xsi:type="dcterms:W3CDTF">2025-02-12T10:08:21Z</dcterms:modified>
</cp:coreProperties>
</file>