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vassboskovice53.sharepoint.com/sites/Kyberbezpenost/Sdilene dokumenty/General/_Zadávací řízení_Kyberbezpečnost/v3_dle připomínek kraje_odeslaná_20250227/"/>
    </mc:Choice>
  </mc:AlternateContent>
  <xr:revisionPtr revIDLastSave="67" documentId="13_ncr:1_{4FCFB255-51CF-4FD3-A17B-B365482DFE26}" xr6:coauthVersionLast="47" xr6:coauthVersionMax="47" xr10:uidLastSave="{A2CF06ED-CD34-456F-BD4F-BD1E05953E8A}"/>
  <bookViews>
    <workbookView xWindow="-108" yWindow="-108" windowWidth="23256" windowHeight="12456" xr2:uid="{00000000-000D-0000-FFFF-FFFF00000000}"/>
  </bookViews>
  <sheets>
    <sheet name="List1" sheetId="1" r:id="rId1"/>
    <sheet name="List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F68" i="1"/>
  <c r="F12" i="1"/>
  <c r="G12" i="1" s="1"/>
  <c r="F41" i="1"/>
  <c r="G41" i="1" s="1"/>
  <c r="F23" i="1" l="1"/>
  <c r="G23" i="1" s="1"/>
  <c r="F20" i="1"/>
  <c r="F5" i="1"/>
  <c r="G5" i="1" s="1"/>
  <c r="G20" i="1" l="1"/>
  <c r="F34" i="1"/>
  <c r="G34" i="1" s="1"/>
  <c r="F28" i="1"/>
  <c r="G28" i="1" s="1"/>
  <c r="F27" i="1"/>
  <c r="G27" i="1" s="1"/>
  <c r="F6" i="1"/>
  <c r="G6" i="1" s="1"/>
  <c r="F51" i="1"/>
  <c r="G51" i="1" s="1"/>
  <c r="F60" i="1"/>
  <c r="G60" i="1" s="1"/>
  <c r="F42" i="1" l="1"/>
  <c r="G42" i="1" s="1"/>
  <c r="F40" i="1" l="1"/>
  <c r="G40" i="1" l="1"/>
  <c r="F17" i="1"/>
  <c r="F7" i="1"/>
  <c r="G7" i="1" s="1"/>
  <c r="G17" i="1" l="1"/>
  <c r="F25" i="1" l="1"/>
  <c r="F21" i="1"/>
  <c r="G21" i="1" s="1"/>
  <c r="F19" i="1"/>
  <c r="G25" i="1" l="1"/>
  <c r="G19" i="1"/>
  <c r="F52" i="1" l="1"/>
  <c r="G52" i="1" s="1"/>
  <c r="F50" i="1"/>
  <c r="G50" i="1" l="1"/>
  <c r="F4" i="1" l="1"/>
  <c r="F48" i="1"/>
  <c r="G48" i="1" s="1"/>
  <c r="F8" i="1" l="1"/>
  <c r="G4" i="1"/>
  <c r="F44" i="1"/>
  <c r="G44" i="1" s="1"/>
  <c r="F43" i="1"/>
  <c r="F47" i="1"/>
  <c r="G47" i="1" s="1"/>
  <c r="F49" i="1"/>
  <c r="F46" i="1"/>
  <c r="F45" i="1"/>
  <c r="F53" i="1" l="1"/>
  <c r="G53" i="1" s="1"/>
  <c r="G49" i="1"/>
  <c r="G45" i="1"/>
  <c r="G43" i="1"/>
  <c r="G46" i="1"/>
  <c r="F26" i="1" l="1"/>
  <c r="F29" i="1" s="1"/>
  <c r="G26" i="1" l="1"/>
  <c r="G29" i="1" s="1"/>
  <c r="F13" i="1"/>
  <c r="G13" i="1" s="1"/>
  <c r="F11" i="1"/>
  <c r="F61" i="1"/>
  <c r="F59" i="1"/>
  <c r="F58" i="1"/>
  <c r="G58" i="1" s="1"/>
  <c r="F57" i="1"/>
  <c r="G57" i="1" s="1"/>
  <c r="F56" i="1"/>
  <c r="F62" i="1" l="1"/>
  <c r="G62" i="1" s="1"/>
  <c r="F14" i="1"/>
  <c r="G59" i="1"/>
  <c r="G11" i="1"/>
  <c r="G61" i="1"/>
  <c r="G56" i="1"/>
  <c r="F35" i="1" l="1"/>
  <c r="F33" i="1"/>
  <c r="G35" i="1" l="1"/>
  <c r="G33" i="1"/>
  <c r="F32" i="1" l="1"/>
  <c r="F36" i="1" l="1"/>
  <c r="G32" i="1"/>
  <c r="G36" i="1" l="1"/>
  <c r="G14" i="1" l="1"/>
  <c r="G8" i="1"/>
</calcChain>
</file>

<file path=xl/sharedStrings.xml><?xml version="1.0" encoding="utf-8"?>
<sst xmlns="http://schemas.openxmlformats.org/spreadsheetml/2006/main" count="161" uniqueCount="102">
  <si>
    <t xml:space="preserve">1) nástroj pro ochranu integrity komunikačních sítí </t>
  </si>
  <si>
    <t xml:space="preserve">FIREWALL </t>
  </si>
  <si>
    <t>KS</t>
  </si>
  <si>
    <t>IMPLEMENTACE</t>
  </si>
  <si>
    <t>2) nástroj pro ochranu koncových stanic</t>
  </si>
  <si>
    <t>Ochrana koncových stanic a SVR</t>
  </si>
  <si>
    <t>3) nástroje pro ochranu integrity komunikačních sítí</t>
  </si>
  <si>
    <t>INFRASTRUKTURA - core</t>
  </si>
  <si>
    <t>Aktivní prvky core switch</t>
  </si>
  <si>
    <t>Aktivní prvky minigbic</t>
  </si>
  <si>
    <t>INFRASTRUKTURA - aktivní prvky - POE</t>
  </si>
  <si>
    <t xml:space="preserve">Aktivní prvky PoE - 48port </t>
  </si>
  <si>
    <t>INFRASTRUKTURA - WIFI</t>
  </si>
  <si>
    <t>WIFI interní</t>
  </si>
  <si>
    <t>NAC</t>
  </si>
  <si>
    <t xml:space="preserve">Analýza šíťového provozu </t>
  </si>
  <si>
    <t>SONDA a COLEKTOR - SW</t>
  </si>
  <si>
    <t>SONDA a COLEKTOR - HW</t>
  </si>
  <si>
    <t>IMPLEMENTACE / zaškolení</t>
  </si>
  <si>
    <t>4)  nástroj pro zajišťování úrovně dostupnosti informací</t>
  </si>
  <si>
    <t>INFRASTRUKTURA</t>
  </si>
  <si>
    <t>SERVER</t>
  </si>
  <si>
    <t xml:space="preserve">SERVER OS </t>
  </si>
  <si>
    <t>SERVER CAL</t>
  </si>
  <si>
    <t>DISKOVÉ POLE</t>
  </si>
  <si>
    <t>UPS - páteřní prvky</t>
  </si>
  <si>
    <t>IMPLEMENTACE a MIGRACE</t>
  </si>
  <si>
    <t>IMPLEMENTACE a MIGRACE/zaškolení</t>
  </si>
  <si>
    <t>5) nástroj pro ověřování identity uživatelů</t>
  </si>
  <si>
    <t>MFA + SSO přihlašování</t>
  </si>
  <si>
    <t xml:space="preserve">IMPLEMENTACE </t>
  </si>
  <si>
    <t>bez DPH</t>
  </si>
  <si>
    <t>s DPH</t>
  </si>
  <si>
    <t>Aktivita</t>
  </si>
  <si>
    <t>Začátek</t>
  </si>
  <si>
    <t>Termín</t>
  </si>
  <si>
    <t>Předání místa plnění</t>
  </si>
  <si>
    <t>D</t>
  </si>
  <si>
    <t>Zahájení projektu – úvodní projektová schůzka - detailní harmonogram včetně návaznosti implementačních prací</t>
  </si>
  <si>
    <t>D+4</t>
  </si>
  <si>
    <t>Realizace předmětu plnění - implementace kyberbezpečnostních opatření</t>
  </si>
  <si>
    <t>Školení administrátorů</t>
  </si>
  <si>
    <t>Akceptační testy</t>
  </si>
  <si>
    <t>Zahájení ostrého provozu</t>
  </si>
  <si>
    <t>-</t>
  </si>
  <si>
    <t>jednotka = 1týden</t>
  </si>
  <si>
    <t>IMPLEMENTACE + ŠKOLENÍ + dokumentace projektu</t>
  </si>
  <si>
    <t>SERVER - virtulizační platforma</t>
  </si>
  <si>
    <t>MD</t>
  </si>
  <si>
    <t>ROK</t>
  </si>
  <si>
    <t>HARMONOGRAM</t>
  </si>
  <si>
    <t xml:space="preserve">MAINTENENCE support </t>
  </si>
  <si>
    <t>Potřebná maintenance nutná pro provoz systémů</t>
  </si>
  <si>
    <t>MFA + SSO - licence USER</t>
  </si>
  <si>
    <t>MFA + SSO - licence SERVER</t>
  </si>
  <si>
    <t>K4a - MFA + SSO - licence USER</t>
  </si>
  <si>
    <t>K4b - MFA + SSO - licence SERVER</t>
  </si>
  <si>
    <t>K4c - HW - čtečky karet</t>
  </si>
  <si>
    <t>K4d - HW - bezkontaktní karty</t>
  </si>
  <si>
    <t xml:space="preserve">SW licence: senzor + kolektor /500Mbps pro alespoň 1500 monitorovaných IP adres </t>
  </si>
  <si>
    <t xml:space="preserve">Endpoint NGA + EDR </t>
  </si>
  <si>
    <t>10G SFP+ Transceiver  - 5let záruka</t>
  </si>
  <si>
    <t>CORE SWITCH /24 x 10Gb SFP+  - 5let záruka</t>
  </si>
  <si>
    <t>PoE SWITCH /48x GE RJ45 PoE  - 5let záruka</t>
  </si>
  <si>
    <t>WIFI AP - indoor s interními anténami v katefgorii WiFi 6E  - 5let záruka</t>
  </si>
  <si>
    <t>Serverové operační systémy - CAL  - EDU</t>
  </si>
  <si>
    <t>Diskové pole/min. 32TB hrubé kapacity na SSD, maximální velikost jednoho disku 2TB/16 GB FC 4 PORT ADAPTER CARDS (PAIR)/záruka 5let s garancí opravy do 24hod</t>
  </si>
  <si>
    <t>NAS Rack /Minimálně 8šachtové NAS zařízení /Čtyřjádorový procesor v architektuře x86 64 bit s výkonem min: 4500 bodů v https://www.cpubenchmark.net/cpu_list.php/16GB RAM /ližiny/ záruka 5let</t>
  </si>
  <si>
    <t>HDD pro NAS/12TB/HDD/3.5"/SATA/7200 RPM/ záruka 5let</t>
  </si>
  <si>
    <t>UPS min 2700W/8x IEC 320 C13 / LAN management - 5Y záruka</t>
  </si>
  <si>
    <t xml:space="preserve">DATABÁZOVÝ SW pro celkem 4 CORE pro neomezený počet uživatelů </t>
  </si>
  <si>
    <t>HDD pro NAS</t>
  </si>
  <si>
    <t xml:space="preserve">NAS </t>
  </si>
  <si>
    <t>DATABÁZE - pro neomezený počet uživatelů</t>
  </si>
  <si>
    <t>Centralizované logování analýza a report</t>
  </si>
  <si>
    <t>Centralizované logování + analýza a report min. 5 GB logů/den</t>
  </si>
  <si>
    <t>PoE SWITCH /24x GE RJ45 PoE  - 5let záruka</t>
  </si>
  <si>
    <t xml:space="preserve">Aktivní prvky PoE - 24port </t>
  </si>
  <si>
    <t xml:space="preserve">INFRASTRUKTURA - aktivní prvky </t>
  </si>
  <si>
    <t xml:space="preserve">Aktivní prvky - 24port </t>
  </si>
  <si>
    <t>SWITCH /24x GE RJ45  - 5let záruka</t>
  </si>
  <si>
    <t>BACK UP - časové zámky</t>
  </si>
  <si>
    <t xml:space="preserve">BACK UP - vrstvené zálohovací úložiště s diskovou mezipamětí / 54T, dlouhodobé a bezpečné uložiště pro uchovávání  záloh - záruka 5Y </t>
  </si>
  <si>
    <t>Serverové operační systémy - pokrývající 32core/SERVER  - EDU</t>
  </si>
  <si>
    <t>BACKUP SW pro 15VM</t>
  </si>
  <si>
    <t>BACKUP SW pro min. 15VM - PERPETUAL</t>
  </si>
  <si>
    <t>Vyšší odborná škola a Střední škola Boskovice, příspěvková organizace
KYBERBEZPEČNOST 1.0</t>
  </si>
  <si>
    <t>D+26</t>
  </si>
  <si>
    <t>D+24</t>
  </si>
  <si>
    <t>D+22</t>
  </si>
  <si>
    <t>Cena za jednotku v Kč bez DPH</t>
  </si>
  <si>
    <t>Cena za požadované 
množství v Kč bez DPH</t>
  </si>
  <si>
    <t>Cena za požadované 
množství v Kč včetně DPH</t>
  </si>
  <si>
    <t>Firewaal/8x GE RJ45 a zaroveň min. 2ks SFP+ port/propustnost min. 2,5 Gbps /IPS, Malware ochrana,aplikační kontrolal, URL, DNS, Antispam  - záruka 5 LET</t>
  </si>
  <si>
    <t>Ochrana koncových stanic Endpoint + EDR, záruka 5 LET</t>
  </si>
  <si>
    <t>NAC - Virtuální appliance/NAC pro min 500endpointů - 5 let záruka</t>
  </si>
  <si>
    <t>HW datový kolektor/sensor umožňující trvalý průtok 500Mbps pro alespoň 1500 monitorovaných IP adres s monitorovacím rozhraním min 4x 1GbE. Na zařízení je požadována dostupná historie dat minimálně 6 měsíců. 5 let záruka</t>
  </si>
  <si>
    <t>SERVER min.1x procesor o výkonu minimálně 62000 bodů dle http://cpubenchmark.net/, min počet jader 32 /RAM 768GB, 5600MT/s/2x480GB SSD/2x32Gb Fibre CARD/4x25GbE /5Y NBD, 5 let záruka</t>
  </si>
  <si>
    <t>Virtualizační platforma - Licence musí pokrývat minimálně 64CORE (dva fyzické servery) s možností dalšího rozšíření, 5 let záruka</t>
  </si>
  <si>
    <t>Čtečky bezkontaktních čípů, 5 let záruka</t>
  </si>
  <si>
    <t>Bezkontaktní čip, 5 let záruka</t>
  </si>
  <si>
    <t>Celková cena KYBERBEZPEČNOST,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</si>
</sst>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9" x14ac:knownFonts="1">
    <font>
      <sz val="10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Arial"/>
      <family val="2"/>
      <charset val="238"/>
    </font>
    <font>
      <b/>
      <sz val="12"/>
      <color rgb="FF00B050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9"/>
      <color rgb="FFFF0000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2"/>
      <color rgb="FF00B050"/>
      <name val="Calibri"/>
      <family val="2"/>
    </font>
    <font>
      <b/>
      <sz val="8"/>
      <color rgb="FFFF0000"/>
      <name val="Tahoma"/>
      <family val="2"/>
    </font>
    <font>
      <sz val="10"/>
      <color rgb="FFFF0000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77">
    <xf numFmtId="0" fontId="0" fillId="0" borderId="0" xfId="0"/>
    <xf numFmtId="0" fontId="1" fillId="0" borderId="3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1" fillId="0" borderId="6" xfId="0" applyFont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horizontal="right"/>
    </xf>
    <xf numFmtId="0" fontId="4" fillId="2" borderId="1" xfId="0" applyFont="1" applyFill="1" applyBorder="1"/>
    <xf numFmtId="164" fontId="2" fillId="0" borderId="0" xfId="0" applyNumberFormat="1" applyFont="1" applyAlignment="1">
      <alignment horizontal="right"/>
    </xf>
    <xf numFmtId="0" fontId="2" fillId="0" borderId="3" xfId="0" applyFont="1" applyBorder="1"/>
    <xf numFmtId="164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2" fillId="0" borderId="5" xfId="0" applyFont="1" applyBorder="1" applyAlignment="1">
      <alignment wrapText="1"/>
    </xf>
    <xf numFmtId="0" fontId="4" fillId="2" borderId="3" xfId="0" applyFont="1" applyFill="1" applyBorder="1"/>
    <xf numFmtId="0" fontId="4" fillId="0" borderId="4" xfId="0" applyFont="1" applyBorder="1" applyAlignment="1">
      <alignment wrapText="1"/>
    </xf>
    <xf numFmtId="0" fontId="0" fillId="0" borderId="8" xfId="0" applyBorder="1"/>
    <xf numFmtId="165" fontId="1" fillId="0" borderId="0" xfId="0" applyNumberFormat="1" applyFont="1"/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2" fillId="0" borderId="9" xfId="0" applyFont="1" applyBorder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5" borderId="1" xfId="0" applyFont="1" applyFill="1" applyBorder="1"/>
    <xf numFmtId="0" fontId="12" fillId="0" borderId="3" xfId="0" applyFont="1" applyBorder="1"/>
    <xf numFmtId="0" fontId="13" fillId="0" borderId="4" xfId="0" applyFont="1" applyBorder="1" applyAlignment="1">
      <alignment wrapText="1"/>
    </xf>
    <xf numFmtId="0" fontId="13" fillId="0" borderId="4" xfId="0" applyFont="1" applyBorder="1"/>
    <xf numFmtId="165" fontId="13" fillId="0" borderId="4" xfId="0" applyNumberFormat="1" applyFont="1" applyBorder="1" applyAlignment="1">
      <alignment horizontal="right"/>
    </xf>
    <xf numFmtId="0" fontId="14" fillId="0" borderId="0" xfId="0" applyFont="1"/>
    <xf numFmtId="0" fontId="15" fillId="2" borderId="1" xfId="0" applyFont="1" applyFill="1" applyBorder="1"/>
    <xf numFmtId="0" fontId="15" fillId="0" borderId="5" xfId="0" applyFont="1" applyBorder="1" applyAlignment="1">
      <alignment wrapText="1"/>
    </xf>
    <xf numFmtId="0" fontId="13" fillId="0" borderId="5" xfId="0" applyFont="1" applyBorder="1"/>
    <xf numFmtId="0" fontId="12" fillId="0" borderId="5" xfId="0" applyFont="1" applyBorder="1" applyAlignment="1">
      <alignment horizontal="right"/>
    </xf>
    <xf numFmtId="165" fontId="13" fillId="0" borderId="5" xfId="0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2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6" borderId="3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1" fillId="6" borderId="4" xfId="0" applyFont="1" applyFill="1" applyBorder="1" applyAlignment="1">
      <alignment horizontal="right"/>
    </xf>
    <xf numFmtId="0" fontId="1" fillId="0" borderId="6" xfId="0" applyFont="1" applyBorder="1"/>
    <xf numFmtId="0" fontId="1" fillId="5" borderId="1" xfId="0" applyFont="1" applyFill="1" applyBorder="1" applyAlignment="1">
      <alignment wrapText="1"/>
    </xf>
    <xf numFmtId="165" fontId="18" fillId="5" borderId="1" xfId="0" applyNumberFormat="1" applyFont="1" applyFill="1" applyBorder="1"/>
    <xf numFmtId="165" fontId="18" fillId="5" borderId="1" xfId="0" applyNumberFormat="1" applyFont="1" applyFill="1" applyBorder="1" applyAlignment="1">
      <alignment horizontal="right"/>
    </xf>
    <xf numFmtId="0" fontId="1" fillId="5" borderId="0" xfId="0" applyFont="1" applyFill="1"/>
    <xf numFmtId="165" fontId="2" fillId="5" borderId="0" xfId="0" applyNumberFormat="1" applyFont="1" applyFill="1"/>
    <xf numFmtId="165" fontId="2" fillId="6" borderId="4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3" borderId="4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13" fillId="3" borderId="1" xfId="0" applyNumberFormat="1" applyFont="1" applyFill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9246851-43FE-41BA-AA24-F9A852450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zoomScale="85" zoomScaleNormal="85" workbookViewId="0">
      <selection activeCell="G59" sqref="G59"/>
    </sheetView>
  </sheetViews>
  <sheetFormatPr defaultRowHeight="13.2" x14ac:dyDescent="0.25"/>
  <cols>
    <col min="1" max="1" width="52.5546875" style="9" bestFit="1" customWidth="1"/>
    <col min="2" max="2" width="99.88671875" style="9" bestFit="1" customWidth="1"/>
    <col min="3" max="3" width="4.33203125" style="9" customWidth="1"/>
    <col min="4" max="4" width="6" style="9" bestFit="1" customWidth="1"/>
    <col min="5" max="5" width="25.33203125" style="10" customWidth="1"/>
    <col min="6" max="6" width="25" style="10" customWidth="1"/>
    <col min="7" max="7" width="23.6640625" style="10" customWidth="1"/>
    <col min="8" max="8" width="10.5546875" bestFit="1" customWidth="1"/>
    <col min="9" max="9" width="29" bestFit="1" customWidth="1"/>
  </cols>
  <sheetData>
    <row r="1" spans="1:8" ht="22.5" customHeight="1" x14ac:dyDescent="0.25">
      <c r="B1" s="12" t="s">
        <v>86</v>
      </c>
      <c r="F1"/>
      <c r="G1"/>
    </row>
    <row r="2" spans="1:8" ht="22.5" customHeight="1" thickBot="1" x14ac:dyDescent="0.3">
      <c r="A2" s="42" t="s">
        <v>0</v>
      </c>
      <c r="B2" s="24"/>
      <c r="C2" s="4"/>
      <c r="D2" s="5"/>
      <c r="E2" s="16"/>
      <c r="F2" s="16"/>
      <c r="G2" s="16"/>
    </row>
    <row r="3" spans="1:8" ht="21" thickBot="1" x14ac:dyDescent="0.3">
      <c r="A3" s="25" t="s">
        <v>1</v>
      </c>
      <c r="B3" s="26"/>
      <c r="C3" s="2"/>
      <c r="D3" s="3"/>
      <c r="E3" s="13" t="s">
        <v>90</v>
      </c>
      <c r="F3" s="76" t="s">
        <v>91</v>
      </c>
      <c r="G3" s="76" t="s">
        <v>92</v>
      </c>
      <c r="H3" s="27"/>
    </row>
    <row r="4" spans="1:8" ht="21.6" thickBot="1" x14ac:dyDescent="0.3">
      <c r="A4" s="1" t="s">
        <v>1</v>
      </c>
      <c r="B4" s="14" t="s">
        <v>93</v>
      </c>
      <c r="C4" s="2" t="s">
        <v>2</v>
      </c>
      <c r="D4" s="3">
        <v>1</v>
      </c>
      <c r="E4" s="35">
        <v>0</v>
      </c>
      <c r="F4" s="35">
        <f t="shared" ref="F4:F5" si="0">+D4*E4</f>
        <v>0</v>
      </c>
      <c r="G4" s="35">
        <f t="shared" ref="G4:G5" si="1">+F4*1.21</f>
        <v>0</v>
      </c>
      <c r="H4" s="54"/>
    </row>
    <row r="5" spans="1:8" ht="13.8" thickBot="1" x14ac:dyDescent="0.3">
      <c r="A5" s="1" t="s">
        <v>74</v>
      </c>
      <c r="B5" s="14" t="s">
        <v>75</v>
      </c>
      <c r="C5" s="2" t="s">
        <v>2</v>
      </c>
      <c r="D5" s="3">
        <v>1</v>
      </c>
      <c r="E5" s="35">
        <v>0</v>
      </c>
      <c r="F5" s="35">
        <f t="shared" si="0"/>
        <v>0</v>
      </c>
      <c r="G5" s="35">
        <f t="shared" si="1"/>
        <v>0</v>
      </c>
      <c r="H5" s="54"/>
    </row>
    <row r="6" spans="1:8" ht="13.8" thickBot="1" x14ac:dyDescent="0.3">
      <c r="A6" s="58" t="s">
        <v>51</v>
      </c>
      <c r="B6" s="59" t="s">
        <v>52</v>
      </c>
      <c r="C6" s="60" t="s">
        <v>49</v>
      </c>
      <c r="D6" s="61">
        <v>5</v>
      </c>
      <c r="E6" s="68">
        <v>0</v>
      </c>
      <c r="F6" s="68">
        <f t="shared" ref="F6:F7" si="2">+D6*E6</f>
        <v>0</v>
      </c>
      <c r="G6" s="68">
        <f t="shared" ref="G6:G7" si="3">+F6*1.21</f>
        <v>0</v>
      </c>
      <c r="H6" s="54"/>
    </row>
    <row r="7" spans="1:8" ht="13.8" thickBot="1" x14ac:dyDescent="0.3">
      <c r="A7" s="1" t="s">
        <v>3</v>
      </c>
      <c r="B7" s="19" t="s">
        <v>46</v>
      </c>
      <c r="C7" s="2" t="s">
        <v>48</v>
      </c>
      <c r="D7" s="3">
        <v>10</v>
      </c>
      <c r="E7" s="35">
        <v>0</v>
      </c>
      <c r="F7" s="35">
        <f t="shared" si="2"/>
        <v>0</v>
      </c>
      <c r="G7" s="35">
        <f t="shared" si="3"/>
        <v>0</v>
      </c>
    </row>
    <row r="8" spans="1:8" ht="27" customHeight="1" thickBot="1" x14ac:dyDescent="0.35">
      <c r="A8" s="33"/>
      <c r="B8" s="11"/>
      <c r="D8" s="34"/>
      <c r="E8" s="69"/>
      <c r="F8" s="70">
        <f>SUM(F4:F7)</f>
        <v>0</v>
      </c>
      <c r="G8" s="71">
        <f>+F8*1.21</f>
        <v>0</v>
      </c>
      <c r="H8" s="21"/>
    </row>
    <row r="9" spans="1:8" ht="27" customHeight="1" thickBot="1" x14ac:dyDescent="0.35">
      <c r="A9" s="43" t="s">
        <v>4</v>
      </c>
      <c r="B9"/>
      <c r="C9"/>
      <c r="D9"/>
      <c r="E9" s="18"/>
      <c r="F9" s="18"/>
      <c r="G9" s="18"/>
      <c r="H9" s="21"/>
    </row>
    <row r="10" spans="1:8" ht="16.2" thickBot="1" x14ac:dyDescent="0.35">
      <c r="A10" s="17" t="s">
        <v>5</v>
      </c>
      <c r="B10" s="15"/>
      <c r="C10" s="4"/>
      <c r="D10" s="5"/>
      <c r="E10" s="16"/>
      <c r="F10" s="16"/>
      <c r="G10" s="16"/>
      <c r="H10" s="21"/>
    </row>
    <row r="11" spans="1:8" ht="16.2" thickBot="1" x14ac:dyDescent="0.35">
      <c r="A11" s="1" t="s">
        <v>60</v>
      </c>
      <c r="B11" s="14" t="s">
        <v>94</v>
      </c>
      <c r="C11" s="2" t="s">
        <v>2</v>
      </c>
      <c r="D11" s="3">
        <v>150</v>
      </c>
      <c r="E11" s="35">
        <v>0</v>
      </c>
      <c r="F11" s="35">
        <f t="shared" ref="F11:F13" si="4">+D11*E11</f>
        <v>0</v>
      </c>
      <c r="G11" s="35">
        <f t="shared" ref="G11:G13" si="5">+F11*1.21</f>
        <v>0</v>
      </c>
      <c r="H11" s="55"/>
    </row>
    <row r="12" spans="1:8" ht="16.2" thickBot="1" x14ac:dyDescent="0.35">
      <c r="A12" s="58" t="s">
        <v>51</v>
      </c>
      <c r="B12" s="59" t="s">
        <v>52</v>
      </c>
      <c r="C12" s="60" t="s">
        <v>49</v>
      </c>
      <c r="D12" s="61">
        <v>5</v>
      </c>
      <c r="E12" s="68">
        <v>0</v>
      </c>
      <c r="F12" s="68">
        <f t="shared" si="4"/>
        <v>0</v>
      </c>
      <c r="G12" s="68">
        <f t="shared" si="5"/>
        <v>0</v>
      </c>
      <c r="H12" s="55"/>
    </row>
    <row r="13" spans="1:8" ht="16.2" thickBot="1" x14ac:dyDescent="0.35">
      <c r="A13" s="1" t="s">
        <v>3</v>
      </c>
      <c r="B13" s="14" t="s">
        <v>18</v>
      </c>
      <c r="C13" s="2" t="s">
        <v>48</v>
      </c>
      <c r="D13" s="3">
        <v>20</v>
      </c>
      <c r="E13" s="35">
        <v>0</v>
      </c>
      <c r="F13" s="35">
        <f t="shared" si="4"/>
        <v>0</v>
      </c>
      <c r="G13" s="35">
        <f t="shared" si="5"/>
        <v>0</v>
      </c>
      <c r="H13" s="21"/>
    </row>
    <row r="14" spans="1:8" ht="16.2" thickBot="1" x14ac:dyDescent="0.35">
      <c r="A14" s="62"/>
      <c r="B14" s="6"/>
      <c r="C14" s="7"/>
      <c r="D14" s="8"/>
      <c r="E14" s="72"/>
      <c r="F14" s="70">
        <f>SUM(F11:F13)</f>
        <v>0</v>
      </c>
      <c r="G14" s="71">
        <f>+F14*1.21</f>
        <v>0</v>
      </c>
      <c r="H14" s="21"/>
    </row>
    <row r="15" spans="1:8" ht="16.2" thickBot="1" x14ac:dyDescent="0.35">
      <c r="A15" s="41" t="s">
        <v>6</v>
      </c>
      <c r="B15" s="11"/>
      <c r="D15" s="34"/>
      <c r="E15" s="18"/>
      <c r="H15" s="21"/>
    </row>
    <row r="16" spans="1:8" ht="16.2" thickBot="1" x14ac:dyDescent="0.35">
      <c r="A16" s="49" t="s">
        <v>7</v>
      </c>
      <c r="B16" s="50"/>
      <c r="C16" s="51"/>
      <c r="D16" s="52"/>
      <c r="E16" s="53"/>
      <c r="F16" s="53"/>
      <c r="G16" s="53"/>
      <c r="H16" s="48"/>
    </row>
    <row r="17" spans="1:8" ht="16.2" thickBot="1" x14ac:dyDescent="0.35">
      <c r="A17" s="44" t="s">
        <v>8</v>
      </c>
      <c r="B17" s="45" t="s">
        <v>62</v>
      </c>
      <c r="C17" s="46" t="s">
        <v>2</v>
      </c>
      <c r="D17" s="56">
        <v>1</v>
      </c>
      <c r="E17" s="47">
        <v>0</v>
      </c>
      <c r="F17" s="47">
        <f>+D17*E17</f>
        <v>0</v>
      </c>
      <c r="G17" s="47">
        <f>+F17*1.21</f>
        <v>0</v>
      </c>
      <c r="H17" s="55"/>
    </row>
    <row r="18" spans="1:8" ht="16.2" thickBot="1" x14ac:dyDescent="0.35">
      <c r="A18" s="17" t="s">
        <v>10</v>
      </c>
      <c r="B18" s="15"/>
      <c r="C18" s="4"/>
      <c r="D18" s="5"/>
      <c r="E18" s="36"/>
      <c r="F18" s="37"/>
      <c r="G18" s="37"/>
      <c r="H18" s="21"/>
    </row>
    <row r="19" spans="1:8" ht="16.2" thickBot="1" x14ac:dyDescent="0.35">
      <c r="A19" s="1" t="s">
        <v>11</v>
      </c>
      <c r="B19" s="14" t="s">
        <v>63</v>
      </c>
      <c r="C19" s="2" t="s">
        <v>2</v>
      </c>
      <c r="D19" s="3">
        <v>11</v>
      </c>
      <c r="E19" s="35">
        <v>0</v>
      </c>
      <c r="F19" s="35">
        <f>+D19*E19</f>
        <v>0</v>
      </c>
      <c r="G19" s="35">
        <f t="shared" ref="G19:G21" si="6">+F19*1.21</f>
        <v>0</v>
      </c>
      <c r="H19" s="55"/>
    </row>
    <row r="20" spans="1:8" ht="16.2" thickBot="1" x14ac:dyDescent="0.35">
      <c r="A20" s="1" t="s">
        <v>77</v>
      </c>
      <c r="B20" s="14" t="s">
        <v>76</v>
      </c>
      <c r="C20" s="2" t="s">
        <v>2</v>
      </c>
      <c r="D20" s="3">
        <v>8</v>
      </c>
      <c r="E20" s="35">
        <v>0</v>
      </c>
      <c r="F20" s="35">
        <f>+D20*E20</f>
        <v>0</v>
      </c>
      <c r="G20" s="35">
        <f t="shared" ref="G20" si="7">+F20*1.21</f>
        <v>0</v>
      </c>
      <c r="H20" s="55"/>
    </row>
    <row r="21" spans="1:8" ht="16.2" thickBot="1" x14ac:dyDescent="0.35">
      <c r="A21" s="1" t="s">
        <v>9</v>
      </c>
      <c r="B21" s="14" t="s">
        <v>61</v>
      </c>
      <c r="C21" s="2" t="s">
        <v>2</v>
      </c>
      <c r="D21" s="3">
        <v>28</v>
      </c>
      <c r="E21" s="35">
        <v>0</v>
      </c>
      <c r="F21" s="35">
        <f>+D21*E21</f>
        <v>0</v>
      </c>
      <c r="G21" s="35">
        <f t="shared" si="6"/>
        <v>0</v>
      </c>
      <c r="H21" s="55"/>
    </row>
    <row r="22" spans="1:8" ht="16.2" thickBot="1" x14ac:dyDescent="0.35">
      <c r="A22" s="17" t="s">
        <v>78</v>
      </c>
      <c r="B22" s="15"/>
      <c r="C22" s="4"/>
      <c r="D22" s="5"/>
      <c r="E22" s="36"/>
      <c r="F22" s="37"/>
      <c r="G22" s="37"/>
      <c r="H22" s="55"/>
    </row>
    <row r="23" spans="1:8" ht="16.2" thickBot="1" x14ac:dyDescent="0.35">
      <c r="A23" s="1" t="s">
        <v>79</v>
      </c>
      <c r="B23" s="14" t="s">
        <v>80</v>
      </c>
      <c r="C23" s="2" t="s">
        <v>2</v>
      </c>
      <c r="D23" s="3">
        <v>11</v>
      </c>
      <c r="E23" s="35">
        <v>0</v>
      </c>
      <c r="F23" s="35">
        <f>+D23*E23</f>
        <v>0</v>
      </c>
      <c r="G23" s="35">
        <f t="shared" ref="G23" si="8">+F23*1.21</f>
        <v>0</v>
      </c>
      <c r="H23" s="55"/>
    </row>
    <row r="24" spans="1:8" ht="16.2" thickBot="1" x14ac:dyDescent="0.35">
      <c r="A24" s="25" t="s">
        <v>12</v>
      </c>
      <c r="B24" s="38"/>
      <c r="C24" s="39"/>
      <c r="D24" s="57"/>
      <c r="E24" s="37"/>
      <c r="F24" s="37"/>
      <c r="G24" s="37"/>
      <c r="H24" s="21"/>
    </row>
    <row r="25" spans="1:8" ht="15.6" x14ac:dyDescent="0.3">
      <c r="A25" s="1" t="s">
        <v>13</v>
      </c>
      <c r="B25" s="14" t="s">
        <v>64</v>
      </c>
      <c r="C25" s="2" t="s">
        <v>2</v>
      </c>
      <c r="D25" s="3">
        <v>39</v>
      </c>
      <c r="E25" s="35">
        <v>0</v>
      </c>
      <c r="F25" s="35">
        <f>+D25*E25</f>
        <v>0</v>
      </c>
      <c r="G25" s="35">
        <f t="shared" ref="G25" si="9">+F25*1.21</f>
        <v>0</v>
      </c>
      <c r="H25" s="55"/>
    </row>
    <row r="26" spans="1:8" ht="16.2" thickBot="1" x14ac:dyDescent="0.35">
      <c r="A26" s="1" t="s">
        <v>14</v>
      </c>
      <c r="B26" s="14" t="s">
        <v>95</v>
      </c>
      <c r="C26" s="2" t="s">
        <v>2</v>
      </c>
      <c r="D26" s="3">
        <v>1</v>
      </c>
      <c r="E26" s="35">
        <v>0</v>
      </c>
      <c r="F26" s="35">
        <f t="shared" ref="F26" si="10">+D26*E26</f>
        <v>0</v>
      </c>
      <c r="G26" s="35">
        <f t="shared" ref="G26:G27" si="11">+F26*1.21</f>
        <v>0</v>
      </c>
      <c r="H26" s="21"/>
    </row>
    <row r="27" spans="1:8" ht="16.2" thickBot="1" x14ac:dyDescent="0.35">
      <c r="A27" s="58" t="s">
        <v>51</v>
      </c>
      <c r="B27" s="59" t="s">
        <v>52</v>
      </c>
      <c r="C27" s="60" t="s">
        <v>49</v>
      </c>
      <c r="D27" s="61">
        <v>5</v>
      </c>
      <c r="E27" s="68">
        <v>0</v>
      </c>
      <c r="F27" s="68">
        <f t="shared" ref="F27" si="12">+D27*E27</f>
        <v>0</v>
      </c>
      <c r="G27" s="68">
        <f t="shared" si="11"/>
        <v>0</v>
      </c>
      <c r="H27" s="21"/>
    </row>
    <row r="28" spans="1:8" ht="16.2" thickBot="1" x14ac:dyDescent="0.35">
      <c r="A28" s="1" t="s">
        <v>3</v>
      </c>
      <c r="B28" s="14" t="s">
        <v>18</v>
      </c>
      <c r="C28" s="2" t="s">
        <v>2</v>
      </c>
      <c r="D28" s="3">
        <v>10</v>
      </c>
      <c r="E28" s="35">
        <v>0</v>
      </c>
      <c r="F28" s="35">
        <f>+D28*E28</f>
        <v>0</v>
      </c>
      <c r="G28" s="35">
        <f t="shared" ref="G28" si="13">+F28*1.21</f>
        <v>0</v>
      </c>
      <c r="H28" s="21"/>
    </row>
    <row r="29" spans="1:8" ht="16.2" thickBot="1" x14ac:dyDescent="0.35">
      <c r="A29" s="33"/>
      <c r="B29" s="11"/>
      <c r="D29" s="34"/>
      <c r="E29" s="69"/>
      <c r="F29" s="70">
        <f>SUM(F17:F28)</f>
        <v>0</v>
      </c>
      <c r="G29" s="73">
        <f>SUM(G17:G26)</f>
        <v>0</v>
      </c>
      <c r="H29" s="21"/>
    </row>
    <row r="30" spans="1:8" ht="22.5" customHeight="1" x14ac:dyDescent="0.3">
      <c r="A30" s="41"/>
      <c r="B30"/>
      <c r="C30"/>
      <c r="D30"/>
      <c r="E30" s="18"/>
      <c r="F30" s="18"/>
      <c r="G30" s="18"/>
      <c r="H30" s="21"/>
    </row>
    <row r="31" spans="1:8" ht="16.2" thickBot="1" x14ac:dyDescent="0.35">
      <c r="A31" s="17" t="s">
        <v>15</v>
      </c>
      <c r="B31" s="15"/>
      <c r="C31" s="4"/>
      <c r="D31" s="5"/>
      <c r="E31" s="16"/>
      <c r="F31" s="16"/>
      <c r="G31" s="16"/>
      <c r="H31" s="21"/>
    </row>
    <row r="32" spans="1:8" ht="13.8" thickBot="1" x14ac:dyDescent="0.3">
      <c r="A32" s="1" t="s">
        <v>16</v>
      </c>
      <c r="B32" s="23" t="s">
        <v>59</v>
      </c>
      <c r="C32" s="2" t="s">
        <v>2</v>
      </c>
      <c r="D32" s="3">
        <v>1</v>
      </c>
      <c r="E32" s="35">
        <v>0</v>
      </c>
      <c r="F32" s="35">
        <f t="shared" ref="F32:F35" si="14">+D32*E32</f>
        <v>0</v>
      </c>
      <c r="G32" s="35">
        <f t="shared" ref="G32" si="15">+F32*1.21</f>
        <v>0</v>
      </c>
    </row>
    <row r="33" spans="1:9" ht="24.6" thickBot="1" x14ac:dyDescent="0.35">
      <c r="A33" s="1" t="s">
        <v>17</v>
      </c>
      <c r="B33" s="23" t="s">
        <v>96</v>
      </c>
      <c r="C33" s="2" t="s">
        <v>2</v>
      </c>
      <c r="D33" s="3">
        <v>1</v>
      </c>
      <c r="E33" s="35">
        <v>0</v>
      </c>
      <c r="F33" s="35">
        <f t="shared" ref="F33:F34" si="16">+D33*E33</f>
        <v>0</v>
      </c>
      <c r="G33" s="35">
        <f t="shared" ref="G33:G34" si="17">+F33*1.21</f>
        <v>0</v>
      </c>
      <c r="H33" s="21"/>
    </row>
    <row r="34" spans="1:9" ht="16.2" thickBot="1" x14ac:dyDescent="0.35">
      <c r="A34" s="58" t="s">
        <v>51</v>
      </c>
      <c r="B34" s="59" t="s">
        <v>52</v>
      </c>
      <c r="C34" s="60" t="s">
        <v>49</v>
      </c>
      <c r="D34" s="61">
        <v>5</v>
      </c>
      <c r="E34" s="68">
        <v>0</v>
      </c>
      <c r="F34" s="68">
        <f t="shared" si="16"/>
        <v>0</v>
      </c>
      <c r="G34" s="68">
        <f t="shared" si="17"/>
        <v>0</v>
      </c>
      <c r="H34" s="21"/>
    </row>
    <row r="35" spans="1:9" ht="16.2" thickBot="1" x14ac:dyDescent="0.35">
      <c r="A35" s="1" t="s">
        <v>3</v>
      </c>
      <c r="B35" s="14" t="s">
        <v>18</v>
      </c>
      <c r="C35" s="2" t="s">
        <v>2</v>
      </c>
      <c r="D35" s="3">
        <v>15</v>
      </c>
      <c r="E35" s="35">
        <v>0</v>
      </c>
      <c r="F35" s="35">
        <f t="shared" si="14"/>
        <v>0</v>
      </c>
      <c r="G35" s="35">
        <f t="shared" ref="G35" si="18">+F35*1.21</f>
        <v>0</v>
      </c>
      <c r="H35" s="21"/>
    </row>
    <row r="36" spans="1:9" ht="16.2" thickBot="1" x14ac:dyDescent="0.35">
      <c r="A36"/>
      <c r="B36"/>
      <c r="C36"/>
      <c r="D36"/>
      <c r="E36" s="74"/>
      <c r="F36" s="70">
        <f>SUM(F32:F35)</f>
        <v>0</v>
      </c>
      <c r="G36" s="71">
        <f>+F36*1.21</f>
        <v>0</v>
      </c>
      <c r="H36" s="21"/>
    </row>
    <row r="37" spans="1:9" ht="15" customHeight="1" x14ac:dyDescent="0.3">
      <c r="A37" s="40"/>
      <c r="B37"/>
      <c r="C37"/>
      <c r="D37"/>
      <c r="E37" s="69"/>
      <c r="F37" s="69"/>
      <c r="G37" s="69"/>
      <c r="H37" s="21"/>
    </row>
    <row r="38" spans="1:9" ht="15" customHeight="1" thickBot="1" x14ac:dyDescent="0.35">
      <c r="A38" s="41" t="s">
        <v>19</v>
      </c>
      <c r="B38"/>
      <c r="C38"/>
      <c r="D38"/>
      <c r="E38" s="69"/>
      <c r="F38" s="69"/>
      <c r="G38" s="69"/>
      <c r="H38" s="21"/>
    </row>
    <row r="39" spans="1:9" ht="15" customHeight="1" thickBot="1" x14ac:dyDescent="0.3">
      <c r="A39" s="17" t="s">
        <v>20</v>
      </c>
      <c r="B39" s="15"/>
      <c r="C39" s="4"/>
      <c r="D39" s="5"/>
      <c r="E39" s="36"/>
      <c r="F39" s="36"/>
      <c r="G39" s="36"/>
      <c r="H39" s="20"/>
    </row>
    <row r="40" spans="1:9" ht="21.6" thickBot="1" x14ac:dyDescent="0.3">
      <c r="A40" s="1" t="s">
        <v>21</v>
      </c>
      <c r="B40" s="14" t="s">
        <v>97</v>
      </c>
      <c r="C40" s="2" t="s">
        <v>2</v>
      </c>
      <c r="D40" s="3">
        <v>2</v>
      </c>
      <c r="E40" s="35">
        <v>0</v>
      </c>
      <c r="F40" s="35">
        <f t="shared" ref="F40" si="19">+D40*E40</f>
        <v>0</v>
      </c>
      <c r="G40" s="35">
        <f t="shared" ref="G40:G41" si="20">+F40*1.21</f>
        <v>0</v>
      </c>
      <c r="H40" s="54"/>
    </row>
    <row r="41" spans="1:9" ht="13.8" thickBot="1" x14ac:dyDescent="0.3">
      <c r="A41" s="1" t="s">
        <v>81</v>
      </c>
      <c r="B41" s="14" t="s">
        <v>82</v>
      </c>
      <c r="C41" s="2" t="s">
        <v>2</v>
      </c>
      <c r="D41" s="3">
        <v>1</v>
      </c>
      <c r="E41" s="35">
        <v>0</v>
      </c>
      <c r="F41" s="35">
        <f>+D41*E41</f>
        <v>0</v>
      </c>
      <c r="G41" s="35">
        <f t="shared" si="20"/>
        <v>0</v>
      </c>
    </row>
    <row r="42" spans="1:9" ht="13.8" thickBot="1" x14ac:dyDescent="0.3">
      <c r="A42" s="1" t="s">
        <v>47</v>
      </c>
      <c r="B42" s="14" t="s">
        <v>98</v>
      </c>
      <c r="C42" s="2" t="s">
        <v>2</v>
      </c>
      <c r="D42" s="3">
        <v>1</v>
      </c>
      <c r="E42" s="35">
        <v>0</v>
      </c>
      <c r="F42" s="35">
        <f>+D42*E42</f>
        <v>0</v>
      </c>
      <c r="G42" s="35">
        <f t="shared" ref="G42" si="21">+F42*1.21</f>
        <v>0</v>
      </c>
    </row>
    <row r="43" spans="1:9" ht="13.8" thickBot="1" x14ac:dyDescent="0.3">
      <c r="A43" s="1" t="s">
        <v>22</v>
      </c>
      <c r="B43" s="19" t="s">
        <v>83</v>
      </c>
      <c r="C43" s="2" t="s">
        <v>2</v>
      </c>
      <c r="D43" s="3">
        <v>2</v>
      </c>
      <c r="E43" s="35">
        <v>0</v>
      </c>
      <c r="F43" s="35">
        <f t="shared" ref="F43:F47" si="22">+D43*E43</f>
        <v>0</v>
      </c>
      <c r="G43" s="35">
        <f t="shared" ref="G43" si="23">+F43*1.21</f>
        <v>0</v>
      </c>
      <c r="H43" s="54"/>
    </row>
    <row r="44" spans="1:9" ht="13.8" thickBot="1" x14ac:dyDescent="0.3">
      <c r="A44" s="1" t="s">
        <v>23</v>
      </c>
      <c r="B44" s="19" t="s">
        <v>65</v>
      </c>
      <c r="C44" s="2" t="s">
        <v>2</v>
      </c>
      <c r="D44" s="3">
        <v>300</v>
      </c>
      <c r="E44" s="35">
        <v>0</v>
      </c>
      <c r="F44" s="35">
        <f t="shared" si="22"/>
        <v>0</v>
      </c>
      <c r="G44" s="35">
        <f t="shared" ref="G44" si="24">+F44*1.21</f>
        <v>0</v>
      </c>
      <c r="H44" s="54"/>
    </row>
    <row r="45" spans="1:9" ht="29.25" customHeight="1" thickBot="1" x14ac:dyDescent="0.35">
      <c r="A45" s="1" t="s">
        <v>24</v>
      </c>
      <c r="B45" s="14" t="s">
        <v>66</v>
      </c>
      <c r="C45" s="2" t="s">
        <v>2</v>
      </c>
      <c r="D45" s="3">
        <v>1</v>
      </c>
      <c r="E45" s="35">
        <v>0</v>
      </c>
      <c r="F45" s="35">
        <f t="shared" si="22"/>
        <v>0</v>
      </c>
      <c r="G45" s="35">
        <f t="shared" ref="G45:G52" si="25">+F45*1.21</f>
        <v>0</v>
      </c>
      <c r="H45" s="21"/>
    </row>
    <row r="46" spans="1:9" ht="30" customHeight="1" thickBot="1" x14ac:dyDescent="0.35">
      <c r="A46" s="1" t="s">
        <v>72</v>
      </c>
      <c r="B46" s="14" t="s">
        <v>67</v>
      </c>
      <c r="C46" s="2" t="s">
        <v>2</v>
      </c>
      <c r="D46" s="3">
        <v>1</v>
      </c>
      <c r="E46" s="35">
        <v>0</v>
      </c>
      <c r="F46" s="35">
        <f t="shared" si="22"/>
        <v>0</v>
      </c>
      <c r="G46" s="35">
        <f t="shared" si="25"/>
        <v>0</v>
      </c>
      <c r="H46" s="21"/>
      <c r="I46" s="22"/>
    </row>
    <row r="47" spans="1:9" ht="15" customHeight="1" thickBot="1" x14ac:dyDescent="0.35">
      <c r="A47" s="1" t="s">
        <v>71</v>
      </c>
      <c r="B47" s="14" t="s">
        <v>68</v>
      </c>
      <c r="C47" s="2" t="s">
        <v>2</v>
      </c>
      <c r="D47" s="3">
        <v>4</v>
      </c>
      <c r="E47" s="35">
        <v>0</v>
      </c>
      <c r="F47" s="35">
        <f t="shared" si="22"/>
        <v>0</v>
      </c>
      <c r="G47" s="35">
        <f t="shared" ref="G47:G48" si="26">+F47*1.21</f>
        <v>0</v>
      </c>
      <c r="H47" s="21"/>
      <c r="I47" s="22"/>
    </row>
    <row r="48" spans="1:9" ht="15" customHeight="1" thickBot="1" x14ac:dyDescent="0.35">
      <c r="A48" s="1" t="s">
        <v>25</v>
      </c>
      <c r="B48" s="14" t="s">
        <v>69</v>
      </c>
      <c r="C48" s="2" t="s">
        <v>2</v>
      </c>
      <c r="D48" s="3">
        <v>2</v>
      </c>
      <c r="E48" s="35">
        <v>0</v>
      </c>
      <c r="F48" s="35">
        <f t="shared" ref="F48" si="27">+D48*E48</f>
        <v>0</v>
      </c>
      <c r="G48" s="35">
        <f t="shared" si="26"/>
        <v>0</v>
      </c>
      <c r="H48" s="21"/>
      <c r="I48" s="22"/>
    </row>
    <row r="49" spans="1:9" ht="15" customHeight="1" thickBot="1" x14ac:dyDescent="0.3">
      <c r="A49" s="1" t="s">
        <v>73</v>
      </c>
      <c r="B49" s="19" t="s">
        <v>70</v>
      </c>
      <c r="C49" s="2" t="s">
        <v>2</v>
      </c>
      <c r="D49" s="3">
        <v>1</v>
      </c>
      <c r="E49" s="35">
        <v>0</v>
      </c>
      <c r="F49" s="35">
        <f t="shared" ref="F49:F52" si="28">+D49*E49</f>
        <v>0</v>
      </c>
      <c r="G49" s="35">
        <f t="shared" si="25"/>
        <v>0</v>
      </c>
      <c r="H49" s="54"/>
      <c r="I49" s="22"/>
    </row>
    <row r="50" spans="1:9" ht="16.2" thickBot="1" x14ac:dyDescent="0.35">
      <c r="A50" s="1" t="s">
        <v>84</v>
      </c>
      <c r="B50" s="14" t="s">
        <v>85</v>
      </c>
      <c r="C50" s="2" t="s">
        <v>2</v>
      </c>
      <c r="D50" s="3">
        <v>1</v>
      </c>
      <c r="E50" s="35">
        <v>0</v>
      </c>
      <c r="F50" s="35">
        <f t="shared" si="28"/>
        <v>0</v>
      </c>
      <c r="G50" s="35">
        <f t="shared" si="25"/>
        <v>0</v>
      </c>
      <c r="H50" s="55"/>
      <c r="I50" s="22"/>
    </row>
    <row r="51" spans="1:9" ht="16.2" thickBot="1" x14ac:dyDescent="0.35">
      <c r="A51" s="58" t="s">
        <v>51</v>
      </c>
      <c r="B51" s="59" t="s">
        <v>52</v>
      </c>
      <c r="C51" s="60" t="s">
        <v>49</v>
      </c>
      <c r="D51" s="61">
        <v>5</v>
      </c>
      <c r="E51" s="68">
        <v>0</v>
      </c>
      <c r="F51" s="68">
        <f t="shared" si="28"/>
        <v>0</v>
      </c>
      <c r="G51" s="68">
        <f t="shared" si="25"/>
        <v>0</v>
      </c>
      <c r="H51" s="21"/>
      <c r="I51" s="22"/>
    </row>
    <row r="52" spans="1:9" ht="15" customHeight="1" thickBot="1" x14ac:dyDescent="0.35">
      <c r="A52" s="1" t="s">
        <v>26</v>
      </c>
      <c r="B52" s="14" t="s">
        <v>27</v>
      </c>
      <c r="C52" s="2" t="s">
        <v>48</v>
      </c>
      <c r="D52" s="3">
        <v>20</v>
      </c>
      <c r="E52" s="35">
        <v>0</v>
      </c>
      <c r="F52" s="35">
        <f t="shared" si="28"/>
        <v>0</v>
      </c>
      <c r="G52" s="35">
        <f t="shared" si="25"/>
        <v>0</v>
      </c>
      <c r="H52" s="21"/>
      <c r="I52" s="22"/>
    </row>
    <row r="53" spans="1:9" ht="15" customHeight="1" thickBot="1" x14ac:dyDescent="0.35">
      <c r="A53"/>
      <c r="B53"/>
      <c r="C53"/>
      <c r="D53"/>
      <c r="E53" s="74"/>
      <c r="F53" s="70">
        <f>SUM(F40:F52)</f>
        <v>0</v>
      </c>
      <c r="G53" s="71">
        <f>+F53*1.21</f>
        <v>0</v>
      </c>
      <c r="H53" s="21"/>
      <c r="I53" s="22"/>
    </row>
    <row r="54" spans="1:9" ht="13.8" thickBot="1" x14ac:dyDescent="0.3">
      <c r="A54" s="41" t="s">
        <v>28</v>
      </c>
    </row>
    <row r="55" spans="1:9" ht="13.8" thickBot="1" x14ac:dyDescent="0.3">
      <c r="A55" s="17" t="s">
        <v>29</v>
      </c>
      <c r="B55" s="15"/>
      <c r="C55" s="4"/>
      <c r="D55" s="5"/>
      <c r="E55" s="36"/>
      <c r="F55" s="36"/>
      <c r="G55" s="36"/>
    </row>
    <row r="56" spans="1:9" ht="16.2" thickBot="1" x14ac:dyDescent="0.35">
      <c r="A56" s="1" t="s">
        <v>55</v>
      </c>
      <c r="B56" s="19" t="s">
        <v>53</v>
      </c>
      <c r="C56" s="2" t="s">
        <v>2</v>
      </c>
      <c r="D56" s="3">
        <v>125</v>
      </c>
      <c r="E56" s="35">
        <v>0</v>
      </c>
      <c r="F56" s="35">
        <f>+D56*E56</f>
        <v>0</v>
      </c>
      <c r="G56" s="35">
        <f t="shared" ref="G56:G61" si="29">+F56*1.21</f>
        <v>0</v>
      </c>
      <c r="H56" s="55"/>
    </row>
    <row r="57" spans="1:9" ht="13.8" thickBot="1" x14ac:dyDescent="0.3">
      <c r="A57" s="1" t="s">
        <v>56</v>
      </c>
      <c r="B57" s="19" t="s">
        <v>54</v>
      </c>
      <c r="C57" s="2" t="s">
        <v>2</v>
      </c>
      <c r="D57" s="3">
        <v>2</v>
      </c>
      <c r="E57" s="35">
        <v>0</v>
      </c>
      <c r="F57" s="35">
        <f t="shared" ref="F57:F61" si="30">+D57*E57</f>
        <v>0</v>
      </c>
      <c r="G57" s="35">
        <f t="shared" si="29"/>
        <v>0</v>
      </c>
    </row>
    <row r="58" spans="1:9" ht="16.2" thickBot="1" x14ac:dyDescent="0.35">
      <c r="A58" s="1" t="s">
        <v>57</v>
      </c>
      <c r="B58" s="19" t="s">
        <v>99</v>
      </c>
      <c r="C58" s="2" t="s">
        <v>2</v>
      </c>
      <c r="D58" s="3">
        <v>125</v>
      </c>
      <c r="E58" s="35">
        <v>0</v>
      </c>
      <c r="F58" s="35">
        <f t="shared" si="30"/>
        <v>0</v>
      </c>
      <c r="G58" s="35">
        <f t="shared" si="29"/>
        <v>0</v>
      </c>
      <c r="H58" s="55"/>
    </row>
    <row r="59" spans="1:9" ht="16.2" thickBot="1" x14ac:dyDescent="0.35">
      <c r="A59" s="1" t="s">
        <v>58</v>
      </c>
      <c r="B59" s="19" t="s">
        <v>100</v>
      </c>
      <c r="C59" s="2" t="s">
        <v>2</v>
      </c>
      <c r="D59" s="3">
        <v>125</v>
      </c>
      <c r="E59" s="35">
        <v>0</v>
      </c>
      <c r="F59" s="35">
        <f t="shared" si="30"/>
        <v>0</v>
      </c>
      <c r="G59" s="35">
        <f t="shared" si="29"/>
        <v>0</v>
      </c>
      <c r="H59" s="55"/>
    </row>
    <row r="60" spans="1:9" ht="13.8" thickBot="1" x14ac:dyDescent="0.3">
      <c r="A60" s="58" t="s">
        <v>51</v>
      </c>
      <c r="B60" s="59" t="s">
        <v>52</v>
      </c>
      <c r="C60" s="60" t="s">
        <v>49</v>
      </c>
      <c r="D60" s="61">
        <v>5</v>
      </c>
      <c r="E60" s="68">
        <v>0</v>
      </c>
      <c r="F60" s="68">
        <f t="shared" si="30"/>
        <v>0</v>
      </c>
      <c r="G60" s="68">
        <f t="shared" si="29"/>
        <v>0</v>
      </c>
    </row>
    <row r="61" spans="1:9" ht="13.8" thickBot="1" x14ac:dyDescent="0.3">
      <c r="A61" s="1" t="s">
        <v>30</v>
      </c>
      <c r="B61" s="14" t="s">
        <v>18</v>
      </c>
      <c r="C61" s="2" t="s">
        <v>48</v>
      </c>
      <c r="D61" s="3">
        <v>15</v>
      </c>
      <c r="E61" s="35">
        <v>0</v>
      </c>
      <c r="F61" s="35">
        <f t="shared" si="30"/>
        <v>0</v>
      </c>
      <c r="G61" s="35">
        <f t="shared" si="29"/>
        <v>0</v>
      </c>
    </row>
    <row r="62" spans="1:9" ht="13.8" thickBot="1" x14ac:dyDescent="0.3">
      <c r="A62"/>
      <c r="B62"/>
      <c r="C62"/>
      <c r="D62"/>
      <c r="E62" s="74"/>
      <c r="F62" s="75">
        <f>SUM(F56:F61)</f>
        <v>0</v>
      </c>
      <c r="G62" s="71">
        <f>+F62*1.21</f>
        <v>0</v>
      </c>
    </row>
    <row r="63" spans="1:9" ht="15.6" x14ac:dyDescent="0.3">
      <c r="A63"/>
      <c r="B63"/>
      <c r="C63"/>
      <c r="D63"/>
      <c r="E63" s="69"/>
      <c r="F63" s="69"/>
      <c r="G63" s="69"/>
      <c r="H63" s="21"/>
    </row>
    <row r="64" spans="1:9" ht="15.6" x14ac:dyDescent="0.3">
      <c r="A64"/>
      <c r="B64"/>
      <c r="C64"/>
      <c r="D64"/>
      <c r="E64" s="69"/>
      <c r="F64" s="69"/>
      <c r="G64" s="69"/>
      <c r="H64" s="21"/>
    </row>
    <row r="65" spans="1:8" ht="15.6" x14ac:dyDescent="0.3">
      <c r="A65"/>
      <c r="B65"/>
      <c r="C65"/>
      <c r="D65"/>
      <c r="E65" s="69"/>
      <c r="F65" s="69"/>
      <c r="G65" s="69"/>
      <c r="H65" s="21"/>
    </row>
    <row r="66" spans="1:8" x14ac:dyDescent="0.25">
      <c r="A66" s="11"/>
    </row>
    <row r="67" spans="1:8" ht="13.8" thickBot="1" x14ac:dyDescent="0.3">
      <c r="A67" s="11"/>
      <c r="F67" s="10" t="s">
        <v>31</v>
      </c>
      <c r="G67" s="10" t="s">
        <v>32</v>
      </c>
    </row>
    <row r="68" spans="1:8" ht="13.8" thickBot="1" x14ac:dyDescent="0.3">
      <c r="A68" s="63" t="s">
        <v>101</v>
      </c>
      <c r="B68" s="66"/>
      <c r="C68" s="66"/>
      <c r="D68" s="66"/>
      <c r="E68" s="67"/>
      <c r="F68" s="64">
        <f>SUM(F4:F5,F6:F7,F11,F12:F13,F17,F19:F21,F23,F25:F26,F27:F28,F32:F33,F34:F35,F40:F50,F51:F52,F56:F59,F60:F61)</f>
        <v>0</v>
      </c>
      <c r="G68" s="65">
        <f>+F68*1.21</f>
        <v>0</v>
      </c>
    </row>
    <row r="69" spans="1:8" x14ac:dyDescent="0.25">
      <c r="F69" s="28"/>
      <c r="G69" s="28"/>
    </row>
    <row r="70" spans="1:8" x14ac:dyDescent="0.25">
      <c r="F70" s="28"/>
      <c r="G70" s="28"/>
    </row>
    <row r="72" spans="1:8" ht="13.8" thickBot="1" x14ac:dyDescent="0.3">
      <c r="E72" s="28" t="s">
        <v>50</v>
      </c>
    </row>
    <row r="73" spans="1:8" ht="14.4" thickBot="1" x14ac:dyDescent="0.3">
      <c r="E73" s="29" t="s">
        <v>33</v>
      </c>
      <c r="F73" s="30" t="s">
        <v>34</v>
      </c>
      <c r="G73" s="30" t="s">
        <v>35</v>
      </c>
    </row>
    <row r="74" spans="1:8" ht="14.4" thickBot="1" x14ac:dyDescent="0.3">
      <c r="E74" s="31" t="s">
        <v>36</v>
      </c>
      <c r="F74" s="32" t="s">
        <v>37</v>
      </c>
      <c r="G74" s="32" t="s">
        <v>37</v>
      </c>
    </row>
    <row r="75" spans="1:8" ht="69.599999999999994" thickBot="1" x14ac:dyDescent="0.3">
      <c r="E75" s="31" t="s">
        <v>38</v>
      </c>
      <c r="F75" s="32" t="s">
        <v>37</v>
      </c>
      <c r="G75" s="32" t="s">
        <v>39</v>
      </c>
    </row>
    <row r="76" spans="1:8" ht="42" thickBot="1" x14ac:dyDescent="0.3">
      <c r="E76" s="31" t="s">
        <v>40</v>
      </c>
      <c r="F76" s="32" t="s">
        <v>39</v>
      </c>
      <c r="G76" s="32" t="s">
        <v>89</v>
      </c>
    </row>
    <row r="77" spans="1:8" ht="14.4" thickBot="1" x14ac:dyDescent="0.3">
      <c r="E77" s="31" t="s">
        <v>41</v>
      </c>
      <c r="F77" s="32" t="s">
        <v>89</v>
      </c>
      <c r="G77" s="32" t="s">
        <v>88</v>
      </c>
    </row>
    <row r="78" spans="1:8" ht="14.4" thickBot="1" x14ac:dyDescent="0.3">
      <c r="E78" s="31" t="s">
        <v>42</v>
      </c>
      <c r="F78" s="32" t="s">
        <v>88</v>
      </c>
      <c r="G78" s="32" t="s">
        <v>87</v>
      </c>
    </row>
    <row r="79" spans="1:8" ht="14.4" thickBot="1" x14ac:dyDescent="0.3">
      <c r="E79" s="31" t="s">
        <v>43</v>
      </c>
      <c r="F79" s="32" t="s">
        <v>87</v>
      </c>
      <c r="G79" s="32" t="s">
        <v>44</v>
      </c>
    </row>
    <row r="81" spans="5:5" x14ac:dyDescent="0.25">
      <c r="E81" s="10" t="s">
        <v>45</v>
      </c>
    </row>
  </sheetData>
  <phoneticPr fontId="3" type="noConversion"/>
  <pageMargins left="0.78740157499999996" right="0.78740157499999996" top="0.984251969" bottom="0.984251969" header="0.4921259845" footer="0.4921259845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65AB8A0CD7FA47B214A08B9467FD02" ma:contentTypeVersion="11" ma:contentTypeDescription="Vytvoří nový dokument" ma:contentTypeScope="" ma:versionID="ef6792c1f665d265834a94f99f0946d8">
  <xsd:schema xmlns:xsd="http://www.w3.org/2001/XMLSchema" xmlns:xs="http://www.w3.org/2001/XMLSchema" xmlns:p="http://schemas.microsoft.com/office/2006/metadata/properties" xmlns:ns2="ac1ba276-b947-4efb-817c-2155768201a4" xmlns:ns3="aff7c824-fbba-477c-b2a2-0243b23a0f73" targetNamespace="http://schemas.microsoft.com/office/2006/metadata/properties" ma:root="true" ma:fieldsID="040bf017429b99960212b1782cd509d4" ns2:_="" ns3:_="">
    <xsd:import namespace="ac1ba276-b947-4efb-817c-2155768201a4"/>
    <xsd:import namespace="aff7c824-fbba-477c-b2a2-0243b23a0f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ba276-b947-4efb-817c-2155768201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0e569ae-1da0-4b8a-bd7b-4e0d0db64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7c824-fbba-477c-b2a2-0243b23a0f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c22731-35e3-49d6-b39d-d548fc6f4f72}" ma:internalName="TaxCatchAll" ma:showField="CatchAllData" ma:web="aff7c824-fbba-477c-b2a2-0243b23a0f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1ba276-b947-4efb-817c-2155768201a4">
      <Terms xmlns="http://schemas.microsoft.com/office/infopath/2007/PartnerControls"/>
    </lcf76f155ced4ddcb4097134ff3c332f>
    <TaxCatchAll xmlns="aff7c824-fbba-477c-b2a2-0243b23a0f7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A7210AE-9380-4144-9738-ACC7267314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B606EB-EE69-4336-8DAD-182E9F770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1ba276-b947-4efb-817c-2155768201a4"/>
    <ds:schemaRef ds:uri="aff7c824-fbba-477c-b2a2-0243b23a0f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9E7164-438D-4CBA-A3AD-FA4E89FD6FB0}">
  <ds:schemaRefs>
    <ds:schemaRef ds:uri="aff7c824-fbba-477c-b2a2-0243b23a0f73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ac1ba276-b947-4efb-817c-2155768201a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31D105F-1A71-457C-B36D-080E3D81333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Žejšková Michaela</cp:lastModifiedBy>
  <cp:revision/>
  <dcterms:created xsi:type="dcterms:W3CDTF">2010-02-17T13:57:16Z</dcterms:created>
  <dcterms:modified xsi:type="dcterms:W3CDTF">2025-02-27T18:44:02Z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2023-11-23T17:36:27Z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c737d6f3-c833-402b-98a8-e50386fe9da4</vt:lpwstr>
  </property>
  <property fmtid="{D5CDD505-2E9C-101B-9397-08002B2CF9AE}" pid="9" name="MSIP_Label_82a99ebc-0f39-4fac-abab-b8d6469272ed_ContentBits">
    <vt:lpwstr>0</vt:lpwstr>
  </property>
  <property fmtid="{D5CDD505-2E9C-101B-9397-08002B2CF9AE}" pid="10" name="ContentTypeId">
    <vt:lpwstr>0x010100CA65AB8A0CD7FA47B214A08B9467FD02</vt:lpwstr>
  </property>
  <property fmtid="{D5CDD505-2E9C-101B-9397-08002B2CF9AE}" pid="11" name="MediaServiceImageTags">
    <vt:lpwstr/>
  </property>
</Properties>
</file>