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05_OA SZŠ Blansko_kyber/03_ZD final/Profil zadavatele/"/>
    </mc:Choice>
  </mc:AlternateContent>
  <xr:revisionPtr revIDLastSave="97" documentId="13_ncr:1_{49D1C5E8-F8B1-4F1F-9F97-A58C7008D2F7}" xr6:coauthVersionLast="47" xr6:coauthVersionMax="47" xr10:uidLastSave="{989F646F-EC76-4EE0-940A-65675B87106C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85" i="1"/>
  <c r="F84" i="1"/>
  <c r="G84" i="1" s="1"/>
  <c r="F83" i="1"/>
  <c r="G83" i="1" s="1"/>
  <c r="G82" i="1"/>
  <c r="F82" i="1"/>
  <c r="F40" i="1" l="1"/>
  <c r="G40" i="1" s="1"/>
  <c r="F32" i="1"/>
  <c r="G32" i="1" s="1"/>
  <c r="F31" i="1"/>
  <c r="G31" i="1" s="1"/>
  <c r="F16" i="1"/>
  <c r="G16" i="1" s="1"/>
  <c r="F8" i="1"/>
  <c r="G8" i="1" s="1"/>
  <c r="F61" i="1"/>
  <c r="G61" i="1" s="1"/>
  <c r="F72" i="1"/>
  <c r="G72" i="1" s="1"/>
  <c r="F78" i="1"/>
  <c r="F77" i="1"/>
  <c r="F71" i="1"/>
  <c r="G71" i="1" s="1"/>
  <c r="F70" i="1"/>
  <c r="G70" i="1" s="1"/>
  <c r="F60" i="1"/>
  <c r="G60" i="1" s="1"/>
  <c r="F59" i="1"/>
  <c r="G59" i="1" s="1"/>
  <c r="F39" i="1"/>
  <c r="G39" i="1" s="1"/>
  <c r="F38" i="1"/>
  <c r="G38" i="1" s="1"/>
  <c r="F30" i="1"/>
  <c r="G30" i="1" s="1"/>
  <c r="F29" i="1"/>
  <c r="G29" i="1" s="1"/>
  <c r="F15" i="1"/>
  <c r="G15" i="1" s="1"/>
  <c r="F14" i="1"/>
  <c r="G14" i="1" s="1"/>
  <c r="G78" i="1" l="1"/>
  <c r="F79" i="1"/>
  <c r="G79" i="1" s="1"/>
  <c r="G77" i="1"/>
  <c r="G86" i="1" l="1"/>
  <c r="G85" i="1"/>
  <c r="F53" i="1"/>
  <c r="G53" i="1" s="1"/>
  <c r="F49" i="1" l="1"/>
  <c r="G49" i="1" s="1"/>
  <c r="F48" i="1" l="1"/>
  <c r="G48" i="1" s="1"/>
  <c r="F47" i="1"/>
  <c r="G47" i="1" s="1"/>
  <c r="F46" i="1"/>
  <c r="G46" i="1" l="1"/>
  <c r="F21" i="1"/>
  <c r="F22" i="1"/>
  <c r="G22" i="1" s="1"/>
  <c r="F9" i="1"/>
  <c r="G9" i="1" s="1"/>
  <c r="G21" i="1" l="1"/>
  <c r="F27" i="1" l="1"/>
  <c r="G27" i="1" s="1"/>
  <c r="F25" i="1"/>
  <c r="G25" i="1" s="1"/>
  <c r="F24" i="1"/>
  <c r="G24" i="1" l="1"/>
  <c r="F62" i="1" l="1"/>
  <c r="G62" i="1" s="1"/>
  <c r="F58" i="1"/>
  <c r="G58" i="1" l="1"/>
  <c r="F7" i="1" l="1"/>
  <c r="G7" i="1" s="1"/>
  <c r="F6" i="1"/>
  <c r="F5" i="1"/>
  <c r="F56" i="1"/>
  <c r="G56" i="1" s="1"/>
  <c r="F10" i="1" l="1"/>
  <c r="G6" i="1"/>
  <c r="G5" i="1"/>
  <c r="F51" i="1"/>
  <c r="G51" i="1" s="1"/>
  <c r="F50" i="1"/>
  <c r="F55" i="1"/>
  <c r="G55" i="1" s="1"/>
  <c r="F57" i="1"/>
  <c r="F54" i="1"/>
  <c r="F52" i="1"/>
  <c r="F63" i="1" l="1"/>
  <c r="G63" i="1" s="1"/>
  <c r="G57" i="1"/>
  <c r="G52" i="1"/>
  <c r="G50" i="1"/>
  <c r="G54" i="1"/>
  <c r="F28" i="1" l="1"/>
  <c r="F33" i="1" s="1"/>
  <c r="G28" i="1" l="1"/>
  <c r="G33" i="1" s="1"/>
  <c r="F17" i="1"/>
  <c r="G17" i="1" s="1"/>
  <c r="F13" i="1"/>
  <c r="F73" i="1"/>
  <c r="F69" i="1"/>
  <c r="G69" i="1" s="1"/>
  <c r="F68" i="1"/>
  <c r="G68" i="1" s="1"/>
  <c r="F67" i="1"/>
  <c r="G67" i="1" s="1"/>
  <c r="F66" i="1"/>
  <c r="F74" i="1" l="1"/>
  <c r="G74" i="1" s="1"/>
  <c r="F18" i="1"/>
  <c r="G13" i="1"/>
  <c r="G73" i="1"/>
  <c r="G66" i="1"/>
  <c r="F41" i="1" l="1"/>
  <c r="F37" i="1"/>
  <c r="G41" i="1" l="1"/>
  <c r="G37" i="1"/>
  <c r="F36" i="1" l="1"/>
  <c r="F42" i="1" l="1"/>
  <c r="G36" i="1"/>
  <c r="G42" i="1" l="1"/>
  <c r="G18" i="1" l="1"/>
  <c r="G10" i="1"/>
</calcChain>
</file>

<file path=xl/sharedStrings.xml><?xml version="1.0" encoding="utf-8"?>
<sst xmlns="http://schemas.openxmlformats.org/spreadsheetml/2006/main" count="190" uniqueCount="101">
  <si>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</si>
  <si>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</si>
  <si>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</si>
  <si>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</si>
  <si>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</si>
  <si>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</si>
  <si>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</si>
  <si>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INFRASTRUKTURA - core</t>
  </si>
  <si>
    <t>Aktivní prvky core switch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</si>
  <si>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</si>
  <si>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</si>
  <si>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</si>
  <si>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</si>
  <si>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</si>
  <si>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</si>
  <si>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</si>
  <si>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</si>
  <si>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</si>
  <si>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</si>
  <si>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</si>
  <si>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</si>
  <si>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</si>
  <si>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>SERVER BACKUP</t>
  </si>
  <si>
    <t>SERVER BACKUP - časové zámky (Hardened Repository)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</si>
  <si>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</si>
  <si>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</si>
  <si>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</si>
  <si>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</si>
  <si>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</si>
  <si>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</si>
  <si>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</si>
  <si>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</si>
  <si>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</si>
  <si>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</si>
  <si>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</si>
  <si>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IMPLEMENTACE + ŠKOLENÍ + dokumentace projektu</t>
  </si>
  <si>
    <t>SERVER - virtulizační platforma</t>
  </si>
  <si>
    <t>DR</t>
  </si>
  <si>
    <t>Obchodní akademie a Střední zdravotnická škola Blansko, příspěvková organizace
KYBERBEZPEČNOST 1.0</t>
  </si>
  <si>
    <t xml:space="preserve">Nadstandardní záruky a podpory výrobců </t>
  </si>
  <si>
    <t>MD</t>
  </si>
  <si>
    <t>Firewaal/8x GE RJ45 a zaroveň min. 2ks SFP+ port/propustnost min. 2,5 Gbps /IPS, Malware ochrana,aplikační kontrolal, URL, DNS, Antispam  - záruka 3ROKY</t>
  </si>
  <si>
    <t>Technická podpora</t>
  </si>
  <si>
    <t>ROK</t>
  </si>
  <si>
    <t>HOD</t>
  </si>
  <si>
    <t>Potřebná maintenance nutná pro provoz systémů</t>
  </si>
  <si>
    <t>Základní technická podpora (ZTP)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</si>
  <si>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</si>
  <si>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</si>
  <si>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</si>
  <si>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</si>
  <si>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</si>
  <si>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</si>
  <si>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</si>
  <si>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</si>
  <si>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</si>
  <si>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</si>
  <si>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</si>
  <si>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</si>
  <si>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</si>
  <si>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CORE SWITCH /24 x 10Gb SFP+  - 5let záruka</t>
  </si>
  <si>
    <t>PoE SWITCH /48x GE RJ45 PoE  - 5let záruka</t>
  </si>
  <si>
    <t>WIFI AP - indoor s interními anténami v katefgorii WiFi 6E  - 5let záruka</t>
  </si>
  <si>
    <t>NAC - Virtuální appliance/NAC pro min 500endpointů</t>
  </si>
  <si>
    <t>Virtualizační platforma - Licence musí pokrývat minimálně 32CORE (dva fyzické servery) s možností dalšího rozšíření</t>
  </si>
  <si>
    <t>Serverové operační systémy - CAL  - EDU</t>
  </si>
  <si>
    <t>Serverové operační systémy - pokrývající 16core/SERVER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</si>
  <si>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</si>
  <si>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</si>
  <si>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DR pro technologie 42U včetně vybavení 19" 1000mm hloubka + podružný DR včetně vybavení -  záruka 5let</t>
  </si>
  <si>
    <t>HDD pro NAS/12TB/HDD/3.5"/SATA/7200 RPM/ záruka 5let</t>
  </si>
  <si>
    <t>UPS min 2700W/8x IEC 320 C13 / LAN management - 5Y záruka</t>
  </si>
  <si>
    <t xml:space="preserve">DATABÁZOVÝ SW pro celkem 4 CORE pro neomezený počet uživatelů </t>
  </si>
  <si>
    <t>HDD pro NAS</t>
  </si>
  <si>
    <t xml:space="preserve">NAS </t>
  </si>
  <si>
    <t>DATABÁZE - pro neomezený počet uživatelů</t>
  </si>
  <si>
    <t>BACKUP SW pro 5VM</t>
  </si>
  <si>
    <t>BACKUP SW pro min. 5VM - PERPETUAL</t>
  </si>
  <si>
    <t>SERVER min.1U/ 2x CPU každý o výkonu minimálně 22000 bodů dle http://cpubenchmark.net/, počet jader max 8 (z důvodu případných licenčních nákladů) /RAM 256GB, 5600MT/s/2x480GB SSD/2x32Gb Fibre CARD/4x25GbE /5Y NBD</t>
  </si>
  <si>
    <t>SERVER min.1U/ 2x CPU každý o výkonu minimálně 22000 bodů dle http://cpubenchmark.net/, počet jader max 8 (z důvodu případných licenčních nákladů) /RAM 256GB, 5600MT/s /2x480GB SSD +20T SAS/2x32Gb Fibre CARD/4x25GbE/5Y NBD</t>
  </si>
  <si>
    <t>SERVER min.1U/ 2x CPU každý o výkonu minimálně 22000 bodů dle http://cpubenchmark.net/, počet jader max.8 (z důvodu případných licenčních nákladů) /RAM 256GB, 5600MT/s 2x480GB SSD + 30T SAS/2x32Gb Fibre/4x25GbE/5Y NBD</t>
  </si>
  <si>
    <t>Položka</t>
  </si>
  <si>
    <t>Popis položky</t>
  </si>
  <si>
    <t>Jednotka</t>
  </si>
  <si>
    <t>Počet jednotek</t>
  </si>
  <si>
    <t>Jednotková cena v Kč bez DPH</t>
  </si>
  <si>
    <t>Celková cena v Kč bez DPH</t>
  </si>
  <si>
    <t>Celková cena v Kč vč. DPH</t>
  </si>
  <si>
    <t xml:space="preserve">MAINTENANCE support </t>
  </si>
  <si>
    <t xml:space="preserve">Záruky/ (4.ROK projektu) </t>
  </si>
  <si>
    <t xml:space="preserve">Záruky/ (5.ROK projektu) </t>
  </si>
  <si>
    <t>Rozšířená servisní podpora (RSP)</t>
  </si>
  <si>
    <r>
      <t xml:space="preserve">Cena za dodávku a implementaci řešení KYBERBEZPEČNOST včetně standardní záruky </t>
    </r>
    <r>
      <rPr>
        <i/>
        <sz val="8"/>
        <rFont val="Tahoma"/>
        <family val="2"/>
        <charset val="238"/>
      </rPr>
      <t>(k doplnění do čl. VI. odst. 2.1. Smlouvy)</t>
    </r>
  </si>
  <si>
    <r>
      <t>Cena za poskytování potřebné maintenance support a Základní technické podpory na 5 let</t>
    </r>
    <r>
      <rPr>
        <i/>
        <sz val="8"/>
        <rFont val="Tahoma"/>
        <family val="2"/>
        <charset val="238"/>
      </rPr>
      <t xml:space="preserve"> (k doplnění do čl. VI. odst. 2.3. Smlouvy)</t>
    </r>
  </si>
  <si>
    <r>
      <t xml:space="preserve">Cena za poskytnutí nadstandardní (prodloužené) záruky pro 4. a 5. rok plnění </t>
    </r>
    <r>
      <rPr>
        <i/>
        <sz val="8"/>
        <rFont val="Tahoma"/>
        <family val="2"/>
        <charset val="238"/>
      </rPr>
      <t>(k doplnění do čl. VI. odst. 2.2. Smlouvy)</t>
    </r>
  </si>
  <si>
    <r>
      <t xml:space="preserve">Cena za poskytování Rošířené servisní podpory na 5 let </t>
    </r>
    <r>
      <rPr>
        <i/>
        <sz val="8"/>
        <rFont val="Tahoma"/>
        <family val="2"/>
        <charset val="238"/>
      </rPr>
      <t>(k doplnění do čl. VI. odst. 2.4. Smlouvy)</t>
    </r>
  </si>
  <si>
    <r>
      <t>CELKOVÁ CENA - kritérium hodnocení</t>
    </r>
    <r>
      <rPr>
        <i/>
        <sz val="8"/>
        <rFont val="Tahoma"/>
        <family val="2"/>
        <charset val="238"/>
      </rPr>
      <t xml:space="preserve"> (k doplnění do čl. VI. odst. 1. Smlouvy)</t>
    </r>
  </si>
  <si>
    <t>Pozn.: Pokud dodavatel nabídne pro některou položku nulovou hodnotu, uveden ve sloupci H důvod takového (ne)ocenění.</t>
  </si>
  <si>
    <r>
      <rPr>
        <b/>
        <sz val="8"/>
        <rFont val="Tahoma"/>
        <family val="2"/>
        <charset val="238"/>
      </rPr>
      <t xml:space="preserve">Základní technická podpora (ZTP)  - </t>
    </r>
    <r>
      <rPr>
        <sz val="8"/>
        <rFont val="Tahoma"/>
        <family val="2"/>
        <charset val="238"/>
      </rPr>
      <t xml:space="preserve">dodavatel nacení  základní technickou podporu poskytovanou formou servisních služeb v časové dotaci: </t>
    </r>
    <r>
      <rPr>
        <b/>
        <sz val="8"/>
        <rFont val="Tahoma"/>
        <family val="2"/>
        <charset val="238"/>
      </rPr>
      <t>2</t>
    </r>
    <r>
      <rPr>
        <b/>
        <u/>
        <sz val="8"/>
        <rFont val="Tahoma"/>
        <family val="2"/>
        <charset val="238"/>
      </rPr>
      <t xml:space="preserve">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</si>
  <si>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</si>
  <si>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Pozn.: Účastník odpovídá za cenovou kalkulaci; před podáním cenové kalkulace zkontroluje správnost nastavení vzorců.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</si>
</sst>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u/>
      <sz val="8"/>
      <name val="Tahoma"/>
      <family val="2"/>
      <charset val="238"/>
    </font>
    <font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03">
    <xf numFmtId="0" fontId="0" fillId="0" borderId="0" xfId="0"/>
    <xf numFmtId="0" fontId="1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2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4" fillId="2" borderId="2" xfId="0" applyFont="1" applyFill="1" applyBorder="1"/>
    <xf numFmtId="0" fontId="4" fillId="0" borderId="3" xfId="0" applyFont="1" applyBorder="1" applyAlignment="1">
      <alignment wrapText="1"/>
    </xf>
    <xf numFmtId="0" fontId="0" fillId="0" borderId="7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2" fillId="0" borderId="8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0" fontId="10" fillId="4" borderId="1" xfId="0" applyFont="1" applyFill="1" applyBorder="1"/>
    <xf numFmtId="0" fontId="11" fillId="0" borderId="2" xfId="0" applyFont="1" applyBorder="1"/>
    <xf numFmtId="0" fontId="12" fillId="0" borderId="3" xfId="0" applyFont="1" applyBorder="1" applyAlignment="1">
      <alignment wrapText="1"/>
    </xf>
    <xf numFmtId="0" fontId="12" fillId="0" borderId="3" xfId="0" applyFont="1" applyBorder="1"/>
    <xf numFmtId="165" fontId="12" fillId="0" borderId="3" xfId="0" applyNumberFormat="1" applyFont="1" applyBorder="1" applyAlignment="1">
      <alignment horizontal="right"/>
    </xf>
    <xf numFmtId="0" fontId="13" fillId="0" borderId="0" xfId="0" applyFont="1"/>
    <xf numFmtId="0" fontId="14" fillId="2" borderId="1" xfId="0" applyFont="1" applyFill="1" applyBorder="1"/>
    <xf numFmtId="0" fontId="14" fillId="0" borderId="4" xfId="0" applyFont="1" applyBorder="1" applyAlignment="1">
      <alignment wrapText="1"/>
    </xf>
    <xf numFmtId="0" fontId="12" fillId="0" borderId="4" xfId="0" applyFont="1" applyBorder="1"/>
    <xf numFmtId="0" fontId="11" fillId="0" borderId="4" xfId="0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1" fillId="0" borderId="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5" borderId="2" xfId="0" applyFont="1" applyFill="1" applyBorder="1"/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/>
    <xf numFmtId="0" fontId="1" fillId="5" borderId="3" xfId="0" applyFont="1" applyFill="1" applyBorder="1" applyAlignment="1">
      <alignment horizontal="right"/>
    </xf>
    <xf numFmtId="165" fontId="17" fillId="5" borderId="1" xfId="0" applyNumberFormat="1" applyFont="1" applyFill="1" applyBorder="1"/>
    <xf numFmtId="165" fontId="17" fillId="5" borderId="1" xfId="0" applyNumberFormat="1" applyFont="1" applyFill="1" applyBorder="1" applyAlignment="1">
      <alignment horizontal="right"/>
    </xf>
    <xf numFmtId="0" fontId="1" fillId="6" borderId="2" xfId="0" applyFont="1" applyFill="1" applyBorder="1"/>
    <xf numFmtId="165" fontId="17" fillId="6" borderId="1" xfId="0" applyNumberFormat="1" applyFont="1" applyFill="1" applyBorder="1" applyAlignment="1">
      <alignment horizontal="right"/>
    </xf>
    <xf numFmtId="165" fontId="17" fillId="6" borderId="3" xfId="0" applyNumberFormat="1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1" fillId="6" borderId="3" xfId="0" applyFont="1" applyFill="1" applyBorder="1" applyAlignment="1">
      <alignment horizontal="right"/>
    </xf>
    <xf numFmtId="0" fontId="1" fillId="0" borderId="5" xfId="0" applyFont="1" applyBorder="1"/>
    <xf numFmtId="165" fontId="17" fillId="4" borderId="1" xfId="0" applyNumberFormat="1" applyFont="1" applyFill="1" applyBorder="1"/>
    <xf numFmtId="165" fontId="17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3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165" fontId="2" fillId="5" borderId="3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1" fillId="7" borderId="3" xfId="0" applyFont="1" applyFill="1" applyBorder="1" applyAlignment="1">
      <alignment horizontal="right"/>
    </xf>
    <xf numFmtId="165" fontId="2" fillId="7" borderId="3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wrapText="1"/>
    </xf>
    <xf numFmtId="0" fontId="1" fillId="7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165" fontId="17" fillId="7" borderId="1" xfId="0" applyNumberFormat="1" applyFont="1" applyFill="1" applyBorder="1" applyAlignment="1">
      <alignment horizontal="right"/>
    </xf>
    <xf numFmtId="165" fontId="17" fillId="7" borderId="3" xfId="0" applyNumberFormat="1" applyFont="1" applyFill="1" applyBorder="1" applyAlignment="1">
      <alignment horizontal="right"/>
    </xf>
    <xf numFmtId="165" fontId="18" fillId="8" borderId="9" xfId="0" applyNumberFormat="1" applyFont="1" applyFill="1" applyBorder="1"/>
    <xf numFmtId="165" fontId="18" fillId="8" borderId="1" xfId="0" applyNumberFormat="1" applyFont="1" applyFill="1" applyBorder="1"/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tabSelected="1" zoomScaleNormal="100" workbookViewId="0">
      <selection activeCell="F86" sqref="F86"/>
    </sheetView>
  </sheetViews>
  <sheetFormatPr defaultRowHeight="12.75" x14ac:dyDescent="0.2"/>
  <cols>
    <col min="1" max="1" width="52.5703125" style="9" bestFit="1" customWidth="1"/>
    <col min="2" max="2" width="95.42578125" style="9" customWidth="1"/>
    <col min="3" max="3" width="9.5703125" style="9" customWidth="1"/>
    <col min="4" max="4" width="9.85546875" style="9" customWidth="1"/>
    <col min="5" max="5" width="26.28515625" style="10" customWidth="1"/>
    <col min="6" max="6" width="25.140625" style="10" customWidth="1"/>
    <col min="7" max="7" width="24.4257812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B1" s="12" t="s">
        <v>38</v>
      </c>
      <c r="F1"/>
      <c r="G1"/>
    </row>
    <row r="2" spans="1:8" ht="24.75" customHeight="1" thickBot="1" x14ac:dyDescent="0.25">
      <c r="A2" s="84" t="s">
        <v>81</v>
      </c>
      <c r="B2" s="83" t="s">
        <v>82</v>
      </c>
      <c r="C2" s="85" t="s">
        <v>83</v>
      </c>
      <c r="D2" s="86" t="s">
        <v>84</v>
      </c>
      <c r="E2" s="87" t="s">
        <v>85</v>
      </c>
      <c r="F2" s="85" t="s">
        <v>86</v>
      </c>
      <c r="G2" s="85" t="s">
        <v>87</v>
      </c>
    </row>
    <row r="3" spans="1:8" ht="22.5" customHeight="1" thickBot="1" x14ac:dyDescent="0.25">
      <c r="A3" s="40" t="s">
        <v>0</v>
      </c>
      <c r="B3" s="24"/>
      <c r="C3" s="4"/>
      <c r="D3" s="5"/>
      <c r="E3" s="16"/>
      <c r="F3" s="16"/>
      <c r="G3" s="16"/>
    </row>
    <row r="4" spans="1:8" ht="13.5" thickBot="1" x14ac:dyDescent="0.25">
      <c r="A4" s="25" t="s">
        <v>1</v>
      </c>
      <c r="B4" s="26"/>
      <c r="C4" s="2"/>
      <c r="D4" s="3"/>
      <c r="E4" s="13"/>
      <c r="F4" s="13"/>
      <c r="G4" s="13"/>
      <c r="H4" s="27"/>
    </row>
    <row r="5" spans="1:8" ht="22.5" thickBot="1" x14ac:dyDescent="0.25">
      <c r="A5" s="1" t="s">
        <v>1</v>
      </c>
      <c r="B5" s="14" t="s">
        <v>41</v>
      </c>
      <c r="C5" s="2" t="s">
        <v>2</v>
      </c>
      <c r="D5" s="3">
        <v>1</v>
      </c>
      <c r="E5" s="31">
        <v>0</v>
      </c>
      <c r="F5" s="31">
        <f t="shared" ref="F5:F6" si="0">+D5*E5</f>
        <v>0</v>
      </c>
      <c r="G5" s="31">
        <f t="shared" ref="G5:G6" si="1">+F5*1.21</f>
        <v>0</v>
      </c>
      <c r="H5" s="52"/>
    </row>
    <row r="6" spans="1:8" ht="13.5" thickBot="1" x14ac:dyDescent="0.25">
      <c r="A6" s="88" t="s">
        <v>39</v>
      </c>
      <c r="B6" s="89" t="s">
        <v>89</v>
      </c>
      <c r="C6" s="90" t="s">
        <v>2</v>
      </c>
      <c r="D6" s="91">
        <v>1</v>
      </c>
      <c r="E6" s="92">
        <v>0</v>
      </c>
      <c r="F6" s="92">
        <f t="shared" si="0"/>
        <v>0</v>
      </c>
      <c r="G6" s="92">
        <f t="shared" si="1"/>
        <v>0</v>
      </c>
      <c r="H6" s="52"/>
    </row>
    <row r="7" spans="1:8" ht="13.5" thickBot="1" x14ac:dyDescent="0.25">
      <c r="A7" s="88" t="s">
        <v>39</v>
      </c>
      <c r="B7" s="89" t="s">
        <v>90</v>
      </c>
      <c r="C7" s="90" t="s">
        <v>2</v>
      </c>
      <c r="D7" s="91">
        <v>1</v>
      </c>
      <c r="E7" s="92">
        <v>0</v>
      </c>
      <c r="F7" s="92">
        <f t="shared" ref="F7:F9" si="2">+D7*E7</f>
        <v>0</v>
      </c>
      <c r="G7" s="92">
        <f t="shared" ref="G7:G9" si="3">+F7*1.21</f>
        <v>0</v>
      </c>
      <c r="H7" s="52"/>
    </row>
    <row r="8" spans="1:8" ht="13.5" thickBot="1" x14ac:dyDescent="0.25">
      <c r="A8" s="62" t="s">
        <v>88</v>
      </c>
      <c r="B8" s="65" t="s">
        <v>45</v>
      </c>
      <c r="C8" s="66" t="s">
        <v>43</v>
      </c>
      <c r="D8" s="67">
        <v>5</v>
      </c>
      <c r="E8" s="74">
        <v>0</v>
      </c>
      <c r="F8" s="74">
        <f t="shared" si="2"/>
        <v>0</v>
      </c>
      <c r="G8" s="74">
        <f t="shared" si="3"/>
        <v>0</v>
      </c>
      <c r="H8" s="52"/>
    </row>
    <row r="9" spans="1:8" ht="13.5" thickBot="1" x14ac:dyDescent="0.25">
      <c r="A9" s="1" t="s">
        <v>3</v>
      </c>
      <c r="B9" s="19" t="s">
        <v>35</v>
      </c>
      <c r="C9" s="2" t="s">
        <v>40</v>
      </c>
      <c r="D9" s="3">
        <v>10</v>
      </c>
      <c r="E9" s="31">
        <v>0</v>
      </c>
      <c r="F9" s="31">
        <f t="shared" si="2"/>
        <v>0</v>
      </c>
      <c r="G9" s="31">
        <f t="shared" si="3"/>
        <v>0</v>
      </c>
    </row>
    <row r="10" spans="1:8" ht="27" customHeight="1" thickBot="1" x14ac:dyDescent="0.3">
      <c r="A10" s="29"/>
      <c r="B10" s="11"/>
      <c r="D10" s="30"/>
      <c r="E10" s="75"/>
      <c r="F10" s="76">
        <f>SUM(F5:F9)</f>
        <v>0</v>
      </c>
      <c r="G10" s="77">
        <f>+F10*1.21</f>
        <v>0</v>
      </c>
      <c r="H10" s="21"/>
    </row>
    <row r="11" spans="1:8" ht="27" customHeight="1" thickBot="1" x14ac:dyDescent="0.3">
      <c r="A11" s="41" t="s">
        <v>4</v>
      </c>
      <c r="B11"/>
      <c r="C11"/>
      <c r="D11"/>
      <c r="E11" s="18"/>
      <c r="F11" s="18"/>
      <c r="G11" s="18"/>
      <c r="H11" s="21"/>
    </row>
    <row r="12" spans="1:8" ht="16.5" thickBot="1" x14ac:dyDescent="0.3">
      <c r="A12" s="17" t="s">
        <v>5</v>
      </c>
      <c r="B12" s="15"/>
      <c r="C12" s="4"/>
      <c r="D12" s="5"/>
      <c r="E12" s="16"/>
      <c r="F12" s="16"/>
      <c r="G12" s="16"/>
      <c r="H12" s="21"/>
    </row>
    <row r="13" spans="1:8" ht="16.5" thickBot="1" x14ac:dyDescent="0.3">
      <c r="A13" s="1" t="s">
        <v>57</v>
      </c>
      <c r="B13" s="14" t="s">
        <v>58</v>
      </c>
      <c r="C13" s="2" t="s">
        <v>2</v>
      </c>
      <c r="D13" s="3">
        <v>40</v>
      </c>
      <c r="E13" s="31">
        <v>0</v>
      </c>
      <c r="F13" s="31">
        <f t="shared" ref="F13:F17" si="4">+D13*E13</f>
        <v>0</v>
      </c>
      <c r="G13" s="31">
        <f t="shared" ref="G13:G17" si="5">+F13*1.21</f>
        <v>0</v>
      </c>
      <c r="H13" s="53"/>
    </row>
    <row r="14" spans="1:8" ht="16.5" thickBot="1" x14ac:dyDescent="0.3">
      <c r="A14" s="88" t="s">
        <v>39</v>
      </c>
      <c r="B14" s="89" t="s">
        <v>89</v>
      </c>
      <c r="C14" s="90" t="s">
        <v>2</v>
      </c>
      <c r="D14" s="91">
        <v>1</v>
      </c>
      <c r="E14" s="92">
        <v>0</v>
      </c>
      <c r="F14" s="92">
        <f t="shared" si="4"/>
        <v>0</v>
      </c>
      <c r="G14" s="92">
        <f t="shared" si="5"/>
        <v>0</v>
      </c>
      <c r="H14" s="53"/>
    </row>
    <row r="15" spans="1:8" ht="16.5" thickBot="1" x14ac:dyDescent="0.3">
      <c r="A15" s="88" t="s">
        <v>39</v>
      </c>
      <c r="B15" s="89" t="s">
        <v>90</v>
      </c>
      <c r="C15" s="90" t="s">
        <v>2</v>
      </c>
      <c r="D15" s="91">
        <v>1</v>
      </c>
      <c r="E15" s="92">
        <v>0</v>
      </c>
      <c r="F15" s="92">
        <f t="shared" si="4"/>
        <v>0</v>
      </c>
      <c r="G15" s="92">
        <f t="shared" si="5"/>
        <v>0</v>
      </c>
      <c r="H15" s="53"/>
    </row>
    <row r="16" spans="1:8" ht="16.5" thickBot="1" x14ac:dyDescent="0.3">
      <c r="A16" s="62" t="s">
        <v>88</v>
      </c>
      <c r="B16" s="65" t="s">
        <v>45</v>
      </c>
      <c r="C16" s="66" t="s">
        <v>43</v>
      </c>
      <c r="D16" s="67">
        <v>5</v>
      </c>
      <c r="E16" s="74">
        <v>0</v>
      </c>
      <c r="F16" s="74">
        <f t="shared" si="4"/>
        <v>0</v>
      </c>
      <c r="G16" s="74">
        <f t="shared" si="5"/>
        <v>0</v>
      </c>
      <c r="H16" s="53"/>
    </row>
    <row r="17" spans="1:8" ht="16.5" thickBot="1" x14ac:dyDescent="0.3">
      <c r="A17" s="1" t="s">
        <v>3</v>
      </c>
      <c r="B17" s="14" t="s">
        <v>18</v>
      </c>
      <c r="C17" s="2" t="s">
        <v>40</v>
      </c>
      <c r="D17" s="3">
        <v>20</v>
      </c>
      <c r="E17" s="31">
        <v>0</v>
      </c>
      <c r="F17" s="31">
        <f t="shared" si="4"/>
        <v>0</v>
      </c>
      <c r="G17" s="31">
        <f t="shared" si="5"/>
        <v>0</v>
      </c>
      <c r="H17" s="21"/>
    </row>
    <row r="18" spans="1:8" ht="16.5" thickBot="1" x14ac:dyDescent="0.3">
      <c r="A18" s="68"/>
      <c r="B18" s="6"/>
      <c r="C18" s="7"/>
      <c r="D18" s="8"/>
      <c r="E18" s="78"/>
      <c r="F18" s="76">
        <f>SUM(F13:F17)</f>
        <v>0</v>
      </c>
      <c r="G18" s="77">
        <f>+F18*1.21</f>
        <v>0</v>
      </c>
      <c r="H18" s="21"/>
    </row>
    <row r="19" spans="1:8" ht="16.5" thickBot="1" x14ac:dyDescent="0.3">
      <c r="A19" s="39" t="s">
        <v>6</v>
      </c>
      <c r="B19" s="11"/>
      <c r="D19" s="30"/>
      <c r="E19" s="18"/>
      <c r="H19" s="21"/>
    </row>
    <row r="20" spans="1:8" ht="16.5" thickBot="1" x14ac:dyDescent="0.3">
      <c r="A20" s="47" t="s">
        <v>7</v>
      </c>
      <c r="B20" s="48"/>
      <c r="C20" s="49"/>
      <c r="D20" s="50"/>
      <c r="E20" s="51"/>
      <c r="F20" s="51"/>
      <c r="G20" s="51"/>
      <c r="H20" s="46"/>
    </row>
    <row r="21" spans="1:8" ht="16.5" thickBot="1" x14ac:dyDescent="0.3">
      <c r="A21" s="42" t="s">
        <v>8</v>
      </c>
      <c r="B21" s="43" t="s">
        <v>60</v>
      </c>
      <c r="C21" s="44" t="s">
        <v>2</v>
      </c>
      <c r="D21" s="54">
        <v>1</v>
      </c>
      <c r="E21" s="45">
        <v>0</v>
      </c>
      <c r="F21" s="45">
        <f>+D21*E21</f>
        <v>0</v>
      </c>
      <c r="G21" s="45">
        <f>+F21*1.21</f>
        <v>0</v>
      </c>
      <c r="H21" s="53"/>
    </row>
    <row r="22" spans="1:8" ht="15.75" x14ac:dyDescent="0.25">
      <c r="A22" s="42" t="s">
        <v>9</v>
      </c>
      <c r="B22" s="43" t="s">
        <v>59</v>
      </c>
      <c r="C22" s="44" t="s">
        <v>2</v>
      </c>
      <c r="D22" s="54">
        <v>15</v>
      </c>
      <c r="E22" s="45">
        <v>0</v>
      </c>
      <c r="F22" s="45">
        <f>+D22*E22</f>
        <v>0</v>
      </c>
      <c r="G22" s="45">
        <f>+F22*1.21</f>
        <v>0</v>
      </c>
      <c r="H22" s="53"/>
    </row>
    <row r="23" spans="1:8" ht="15.75" x14ac:dyDescent="0.25">
      <c r="A23" s="17" t="s">
        <v>10</v>
      </c>
      <c r="B23" s="15"/>
      <c r="C23" s="4"/>
      <c r="D23" s="5"/>
      <c r="E23" s="32"/>
      <c r="F23" s="33"/>
      <c r="G23" s="33"/>
      <c r="H23" s="21"/>
    </row>
    <row r="24" spans="1:8" ht="16.5" thickBot="1" x14ac:dyDescent="0.3">
      <c r="A24" s="1" t="s">
        <v>11</v>
      </c>
      <c r="B24" s="14" t="s">
        <v>61</v>
      </c>
      <c r="C24" s="2" t="s">
        <v>2</v>
      </c>
      <c r="D24" s="3">
        <v>10</v>
      </c>
      <c r="E24" s="31">
        <v>0</v>
      </c>
      <c r="F24" s="31">
        <f>+D24*E24</f>
        <v>0</v>
      </c>
      <c r="G24" s="31">
        <f t="shared" ref="G24:G25" si="6">+F24*1.21</f>
        <v>0</v>
      </c>
      <c r="H24" s="53"/>
    </row>
    <row r="25" spans="1:8" ht="16.5" thickBot="1" x14ac:dyDescent="0.3">
      <c r="A25" s="1" t="s">
        <v>9</v>
      </c>
      <c r="B25" s="14" t="s">
        <v>59</v>
      </c>
      <c r="C25" s="2" t="s">
        <v>2</v>
      </c>
      <c r="D25" s="3">
        <v>10</v>
      </c>
      <c r="E25" s="31">
        <v>0</v>
      </c>
      <c r="F25" s="31">
        <f>+D25*E25</f>
        <v>0</v>
      </c>
      <c r="G25" s="31">
        <f t="shared" si="6"/>
        <v>0</v>
      </c>
      <c r="H25" s="53"/>
    </row>
    <row r="26" spans="1:8" ht="16.5" thickBot="1" x14ac:dyDescent="0.3">
      <c r="A26" s="25" t="s">
        <v>12</v>
      </c>
      <c r="B26" s="34"/>
      <c r="C26" s="35"/>
      <c r="D26" s="55"/>
      <c r="E26" s="33"/>
      <c r="F26" s="33"/>
      <c r="G26" s="33"/>
      <c r="H26" s="21"/>
    </row>
    <row r="27" spans="1:8" ht="15.75" x14ac:dyDescent="0.25">
      <c r="A27" s="1" t="s">
        <v>13</v>
      </c>
      <c r="B27" s="14" t="s">
        <v>62</v>
      </c>
      <c r="C27" s="2" t="s">
        <v>2</v>
      </c>
      <c r="D27" s="3">
        <v>30</v>
      </c>
      <c r="E27" s="31">
        <v>0</v>
      </c>
      <c r="F27" s="31">
        <f>+D27*E27</f>
        <v>0</v>
      </c>
      <c r="G27" s="31">
        <f t="shared" ref="G27" si="7">+F27*1.21</f>
        <v>0</v>
      </c>
      <c r="H27" s="53"/>
    </row>
    <row r="28" spans="1:8" ht="16.5" thickBot="1" x14ac:dyDescent="0.3">
      <c r="A28" s="1" t="s">
        <v>14</v>
      </c>
      <c r="B28" s="14" t="s">
        <v>63</v>
      </c>
      <c r="C28" s="2" t="s">
        <v>2</v>
      </c>
      <c r="D28" s="3">
        <v>1</v>
      </c>
      <c r="E28" s="31">
        <v>0</v>
      </c>
      <c r="F28" s="31">
        <f t="shared" ref="F28" si="8">+D28*E28</f>
        <v>0</v>
      </c>
      <c r="G28" s="31">
        <f t="shared" ref="G28:G31" si="9">+F28*1.21</f>
        <v>0</v>
      </c>
      <c r="H28" s="21"/>
    </row>
    <row r="29" spans="1:8" ht="16.5" thickBot="1" x14ac:dyDescent="0.3">
      <c r="A29" s="88" t="s">
        <v>39</v>
      </c>
      <c r="B29" s="89" t="s">
        <v>89</v>
      </c>
      <c r="C29" s="90" t="s">
        <v>2</v>
      </c>
      <c r="D29" s="91">
        <v>1</v>
      </c>
      <c r="E29" s="92">
        <v>0</v>
      </c>
      <c r="F29" s="92">
        <f t="shared" ref="F29:F31" si="10">+D29*E29</f>
        <v>0</v>
      </c>
      <c r="G29" s="92">
        <f t="shared" si="9"/>
        <v>0</v>
      </c>
      <c r="H29" s="21"/>
    </row>
    <row r="30" spans="1:8" ht="16.5" thickBot="1" x14ac:dyDescent="0.3">
      <c r="A30" s="88" t="s">
        <v>39</v>
      </c>
      <c r="B30" s="89" t="s">
        <v>90</v>
      </c>
      <c r="C30" s="90" t="s">
        <v>2</v>
      </c>
      <c r="D30" s="91">
        <v>1</v>
      </c>
      <c r="E30" s="92">
        <v>0</v>
      </c>
      <c r="F30" s="92">
        <f t="shared" si="10"/>
        <v>0</v>
      </c>
      <c r="G30" s="92">
        <f t="shared" si="9"/>
        <v>0</v>
      </c>
      <c r="H30" s="21"/>
    </row>
    <row r="31" spans="1:8" ht="16.5" thickBot="1" x14ac:dyDescent="0.3">
      <c r="A31" s="62" t="s">
        <v>88</v>
      </c>
      <c r="B31" s="65" t="s">
        <v>45</v>
      </c>
      <c r="C31" s="66" t="s">
        <v>43</v>
      </c>
      <c r="D31" s="67">
        <v>5</v>
      </c>
      <c r="E31" s="74">
        <v>0</v>
      </c>
      <c r="F31" s="74">
        <f t="shared" si="10"/>
        <v>0</v>
      </c>
      <c r="G31" s="74">
        <f t="shared" si="9"/>
        <v>0</v>
      </c>
      <c r="H31" s="21"/>
    </row>
    <row r="32" spans="1:8" ht="16.5" thickBot="1" x14ac:dyDescent="0.3">
      <c r="A32" s="1" t="s">
        <v>3</v>
      </c>
      <c r="B32" s="14" t="s">
        <v>18</v>
      </c>
      <c r="C32" s="2" t="s">
        <v>2</v>
      </c>
      <c r="D32" s="3">
        <v>20</v>
      </c>
      <c r="E32" s="31">
        <v>0</v>
      </c>
      <c r="F32" s="31">
        <f>+D32*E32</f>
        <v>0</v>
      </c>
      <c r="G32" s="31">
        <f t="shared" ref="G32" si="11">+F32*1.21</f>
        <v>0</v>
      </c>
      <c r="H32" s="21"/>
    </row>
    <row r="33" spans="1:8" ht="16.5" thickBot="1" x14ac:dyDescent="0.3">
      <c r="A33" s="29"/>
      <c r="B33" s="11"/>
      <c r="D33" s="30"/>
      <c r="E33" s="75"/>
      <c r="F33" s="76">
        <f>SUM(F21:F32)</f>
        <v>0</v>
      </c>
      <c r="G33" s="79">
        <f>SUM(G21:G30)</f>
        <v>0</v>
      </c>
      <c r="H33" s="21"/>
    </row>
    <row r="34" spans="1:8" ht="22.5" customHeight="1" x14ac:dyDescent="0.25">
      <c r="A34" s="39"/>
      <c r="B34"/>
      <c r="C34"/>
      <c r="D34"/>
      <c r="E34" s="18"/>
      <c r="F34" s="18"/>
      <c r="G34" s="18"/>
      <c r="H34" s="21"/>
    </row>
    <row r="35" spans="1:8" ht="16.5" thickBot="1" x14ac:dyDescent="0.3">
      <c r="A35" s="17" t="s">
        <v>15</v>
      </c>
      <c r="B35" s="15"/>
      <c r="C35" s="4"/>
      <c r="D35" s="5"/>
      <c r="E35" s="16"/>
      <c r="F35" s="16"/>
      <c r="G35" s="16"/>
      <c r="H35" s="21"/>
    </row>
    <row r="36" spans="1:8" ht="13.5" thickBot="1" x14ac:dyDescent="0.25">
      <c r="A36" s="1" t="s">
        <v>16</v>
      </c>
      <c r="B36" s="23" t="s">
        <v>55</v>
      </c>
      <c r="C36" s="2" t="s">
        <v>2</v>
      </c>
      <c r="D36" s="3">
        <v>1</v>
      </c>
      <c r="E36" s="31">
        <v>0</v>
      </c>
      <c r="F36" s="31">
        <f t="shared" ref="F36:F41" si="12">+D36*E36</f>
        <v>0</v>
      </c>
      <c r="G36" s="31">
        <f t="shared" ref="G36" si="13">+F36*1.21</f>
        <v>0</v>
      </c>
    </row>
    <row r="37" spans="1:8" ht="24.75" thickBot="1" x14ac:dyDescent="0.3">
      <c r="A37" s="1" t="s">
        <v>17</v>
      </c>
      <c r="B37" s="23" t="s">
        <v>56</v>
      </c>
      <c r="C37" s="2" t="s">
        <v>2</v>
      </c>
      <c r="D37" s="3">
        <v>1</v>
      </c>
      <c r="E37" s="31">
        <v>0</v>
      </c>
      <c r="F37" s="31">
        <f t="shared" ref="F37:F40" si="14">+D37*E37</f>
        <v>0</v>
      </c>
      <c r="G37" s="31">
        <f t="shared" ref="G37:G40" si="15">+F37*1.21</f>
        <v>0</v>
      </c>
      <c r="H37" s="21"/>
    </row>
    <row r="38" spans="1:8" ht="16.5" thickBot="1" x14ac:dyDescent="0.3">
      <c r="A38" s="88" t="s">
        <v>39</v>
      </c>
      <c r="B38" s="89" t="s">
        <v>89</v>
      </c>
      <c r="C38" s="90" t="s">
        <v>2</v>
      </c>
      <c r="D38" s="91">
        <v>1</v>
      </c>
      <c r="E38" s="92">
        <v>0</v>
      </c>
      <c r="F38" s="92">
        <f t="shared" si="14"/>
        <v>0</v>
      </c>
      <c r="G38" s="92">
        <f t="shared" si="15"/>
        <v>0</v>
      </c>
      <c r="H38" s="21"/>
    </row>
    <row r="39" spans="1:8" ht="16.5" thickBot="1" x14ac:dyDescent="0.3">
      <c r="A39" s="88" t="s">
        <v>39</v>
      </c>
      <c r="B39" s="89" t="s">
        <v>90</v>
      </c>
      <c r="C39" s="90" t="s">
        <v>2</v>
      </c>
      <c r="D39" s="91">
        <v>1</v>
      </c>
      <c r="E39" s="92">
        <v>0</v>
      </c>
      <c r="F39" s="92">
        <f t="shared" si="14"/>
        <v>0</v>
      </c>
      <c r="G39" s="92">
        <f t="shared" si="15"/>
        <v>0</v>
      </c>
      <c r="H39" s="21"/>
    </row>
    <row r="40" spans="1:8" ht="16.5" thickBot="1" x14ac:dyDescent="0.3">
      <c r="A40" s="62" t="s">
        <v>88</v>
      </c>
      <c r="B40" s="65" t="s">
        <v>45</v>
      </c>
      <c r="C40" s="66" t="s">
        <v>43</v>
      </c>
      <c r="D40" s="67">
        <v>5</v>
      </c>
      <c r="E40" s="74">
        <v>0</v>
      </c>
      <c r="F40" s="74">
        <f t="shared" si="14"/>
        <v>0</v>
      </c>
      <c r="G40" s="74">
        <f t="shared" si="15"/>
        <v>0</v>
      </c>
      <c r="H40" s="21"/>
    </row>
    <row r="41" spans="1:8" ht="16.5" thickBot="1" x14ac:dyDescent="0.3">
      <c r="A41" s="1" t="s">
        <v>3</v>
      </c>
      <c r="B41" s="14" t="s">
        <v>18</v>
      </c>
      <c r="C41" s="2" t="s">
        <v>2</v>
      </c>
      <c r="D41" s="3">
        <v>15</v>
      </c>
      <c r="E41" s="31">
        <v>0</v>
      </c>
      <c r="F41" s="31">
        <f t="shared" si="12"/>
        <v>0</v>
      </c>
      <c r="G41" s="31">
        <f t="shared" ref="G41" si="16">+F41*1.21</f>
        <v>0</v>
      </c>
      <c r="H41" s="21"/>
    </row>
    <row r="42" spans="1:8" ht="16.5" thickBot="1" x14ac:dyDescent="0.3">
      <c r="A42"/>
      <c r="B42"/>
      <c r="C42"/>
      <c r="D42"/>
      <c r="E42" s="80"/>
      <c r="F42" s="76">
        <f>SUM(F36:F41)</f>
        <v>0</v>
      </c>
      <c r="G42" s="77">
        <f>+F42*1.21</f>
        <v>0</v>
      </c>
      <c r="H42" s="21"/>
    </row>
    <row r="43" spans="1:8" ht="15" customHeight="1" x14ac:dyDescent="0.25">
      <c r="A43" s="38"/>
      <c r="B43"/>
      <c r="C43"/>
      <c r="D43"/>
      <c r="E43" s="75"/>
      <c r="F43" s="75"/>
      <c r="G43" s="75"/>
      <c r="H43" s="21"/>
    </row>
    <row r="44" spans="1:8" ht="15" customHeight="1" thickBot="1" x14ac:dyDescent="0.3">
      <c r="A44" s="39" t="s">
        <v>19</v>
      </c>
      <c r="B44"/>
      <c r="C44"/>
      <c r="D44"/>
      <c r="E44" s="75"/>
      <c r="F44" s="75"/>
      <c r="G44" s="75"/>
      <c r="H44" s="21"/>
    </row>
    <row r="45" spans="1:8" ht="15" customHeight="1" thickBot="1" x14ac:dyDescent="0.25">
      <c r="A45" s="17" t="s">
        <v>20</v>
      </c>
      <c r="B45" s="15"/>
      <c r="C45" s="4"/>
      <c r="D45" s="5"/>
      <c r="E45" s="32"/>
      <c r="F45" s="32"/>
      <c r="G45" s="32"/>
      <c r="H45" s="20"/>
    </row>
    <row r="46" spans="1:8" ht="22.5" thickBot="1" x14ac:dyDescent="0.25">
      <c r="A46" s="1" t="s">
        <v>21</v>
      </c>
      <c r="B46" s="14" t="s">
        <v>78</v>
      </c>
      <c r="C46" s="2" t="s">
        <v>2</v>
      </c>
      <c r="D46" s="3">
        <v>2</v>
      </c>
      <c r="E46" s="31">
        <v>0</v>
      </c>
      <c r="F46" s="31">
        <f t="shared" ref="F46" si="17">+D46*E46</f>
        <v>0</v>
      </c>
      <c r="G46" s="31">
        <f t="shared" ref="G46:G48" si="18">+F46*1.21</f>
        <v>0</v>
      </c>
      <c r="H46" s="52"/>
    </row>
    <row r="47" spans="1:8" ht="22.5" thickBot="1" x14ac:dyDescent="0.25">
      <c r="A47" s="1" t="s">
        <v>22</v>
      </c>
      <c r="B47" s="14" t="s">
        <v>79</v>
      </c>
      <c r="C47" s="2" t="s">
        <v>2</v>
      </c>
      <c r="D47" s="3">
        <v>1</v>
      </c>
      <c r="E47" s="31">
        <v>0</v>
      </c>
      <c r="F47" s="31">
        <f>+D47*E47</f>
        <v>0</v>
      </c>
      <c r="G47" s="31">
        <f t="shared" si="18"/>
        <v>0</v>
      </c>
    </row>
    <row r="48" spans="1:8" ht="22.5" thickBot="1" x14ac:dyDescent="0.25">
      <c r="A48" s="1" t="s">
        <v>23</v>
      </c>
      <c r="B48" s="14" t="s">
        <v>80</v>
      </c>
      <c r="C48" s="2" t="s">
        <v>2</v>
      </c>
      <c r="D48" s="3">
        <v>1</v>
      </c>
      <c r="E48" s="31">
        <v>0</v>
      </c>
      <c r="F48" s="31">
        <f>+D48*E48</f>
        <v>0</v>
      </c>
      <c r="G48" s="31">
        <f t="shared" si="18"/>
        <v>0</v>
      </c>
    </row>
    <row r="49" spans="1:9" ht="13.5" thickBot="1" x14ac:dyDescent="0.25">
      <c r="A49" s="1" t="s">
        <v>36</v>
      </c>
      <c r="B49" s="14" t="s">
        <v>64</v>
      </c>
      <c r="C49" s="2" t="s">
        <v>2</v>
      </c>
      <c r="D49" s="3">
        <v>1</v>
      </c>
      <c r="E49" s="31">
        <v>0</v>
      </c>
      <c r="F49" s="31">
        <f>+D49*E49</f>
        <v>0</v>
      </c>
      <c r="G49" s="31">
        <f t="shared" ref="G49" si="19">+F49*1.21</f>
        <v>0</v>
      </c>
    </row>
    <row r="50" spans="1:9" ht="13.5" thickBot="1" x14ac:dyDescent="0.25">
      <c r="A50" s="1" t="s">
        <v>24</v>
      </c>
      <c r="B50" s="19" t="s">
        <v>66</v>
      </c>
      <c r="C50" s="2" t="s">
        <v>2</v>
      </c>
      <c r="D50" s="3">
        <v>3</v>
      </c>
      <c r="E50" s="31">
        <v>0</v>
      </c>
      <c r="F50" s="31">
        <f t="shared" ref="F50:F55" si="20">+D50*E50</f>
        <v>0</v>
      </c>
      <c r="G50" s="31">
        <f t="shared" ref="G50" si="21">+F50*1.21</f>
        <v>0</v>
      </c>
      <c r="H50" s="52"/>
    </row>
    <row r="51" spans="1:9" ht="13.5" thickBot="1" x14ac:dyDescent="0.25">
      <c r="A51" s="1" t="s">
        <v>25</v>
      </c>
      <c r="B51" s="19" t="s">
        <v>65</v>
      </c>
      <c r="C51" s="2" t="s">
        <v>2</v>
      </c>
      <c r="D51" s="3">
        <v>250</v>
      </c>
      <c r="E51" s="31">
        <v>0</v>
      </c>
      <c r="F51" s="31">
        <f t="shared" si="20"/>
        <v>0</v>
      </c>
      <c r="G51" s="31">
        <f t="shared" ref="G51" si="22">+F51*1.21</f>
        <v>0</v>
      </c>
      <c r="H51" s="52"/>
    </row>
    <row r="52" spans="1:9" ht="29.25" customHeight="1" thickBot="1" x14ac:dyDescent="0.3">
      <c r="A52" s="1" t="s">
        <v>26</v>
      </c>
      <c r="B52" s="14" t="s">
        <v>67</v>
      </c>
      <c r="C52" s="2" t="s">
        <v>2</v>
      </c>
      <c r="D52" s="3">
        <v>1</v>
      </c>
      <c r="E52" s="31">
        <v>0</v>
      </c>
      <c r="F52" s="31">
        <f t="shared" si="20"/>
        <v>0</v>
      </c>
      <c r="G52" s="31">
        <f t="shared" ref="G52:G62" si="23">+F52*1.21</f>
        <v>0</v>
      </c>
      <c r="H52" s="21"/>
    </row>
    <row r="53" spans="1:9" ht="16.5" thickBot="1" x14ac:dyDescent="0.3">
      <c r="A53" s="1" t="s">
        <v>37</v>
      </c>
      <c r="B53" s="14" t="s">
        <v>69</v>
      </c>
      <c r="C53" s="2" t="s">
        <v>2</v>
      </c>
      <c r="D53" s="3">
        <v>1</v>
      </c>
      <c r="E53" s="31">
        <v>0</v>
      </c>
      <c r="F53" s="31">
        <f t="shared" si="20"/>
        <v>0</v>
      </c>
      <c r="G53" s="31">
        <f t="shared" si="23"/>
        <v>0</v>
      </c>
      <c r="H53" s="21"/>
    </row>
    <row r="54" spans="1:9" ht="23.25" thickBot="1" x14ac:dyDescent="0.3">
      <c r="A54" s="1" t="s">
        <v>74</v>
      </c>
      <c r="B54" s="14" t="s">
        <v>68</v>
      </c>
      <c r="C54" s="2" t="s">
        <v>2</v>
      </c>
      <c r="D54" s="3">
        <v>1</v>
      </c>
      <c r="E54" s="31">
        <v>0</v>
      </c>
      <c r="F54" s="31">
        <f t="shared" si="20"/>
        <v>0</v>
      </c>
      <c r="G54" s="31">
        <f t="shared" si="23"/>
        <v>0</v>
      </c>
      <c r="H54" s="21"/>
      <c r="I54" s="22"/>
    </row>
    <row r="55" spans="1:9" ht="15" customHeight="1" thickBot="1" x14ac:dyDescent="0.3">
      <c r="A55" s="1" t="s">
        <v>73</v>
      </c>
      <c r="B55" s="14" t="s">
        <v>70</v>
      </c>
      <c r="C55" s="2" t="s">
        <v>2</v>
      </c>
      <c r="D55" s="3">
        <v>4</v>
      </c>
      <c r="E55" s="31">
        <v>0</v>
      </c>
      <c r="F55" s="31">
        <f t="shared" si="20"/>
        <v>0</v>
      </c>
      <c r="G55" s="31">
        <f t="shared" ref="G55:G56" si="24">+F55*1.21</f>
        <v>0</v>
      </c>
      <c r="H55" s="21"/>
      <c r="I55" s="22"/>
    </row>
    <row r="56" spans="1:9" ht="15" customHeight="1" thickBot="1" x14ac:dyDescent="0.3">
      <c r="A56" s="1" t="s">
        <v>27</v>
      </c>
      <c r="B56" s="14" t="s">
        <v>71</v>
      </c>
      <c r="C56" s="2" t="s">
        <v>2</v>
      </c>
      <c r="D56" s="3">
        <v>2</v>
      </c>
      <c r="E56" s="31">
        <v>0</v>
      </c>
      <c r="F56" s="31">
        <f t="shared" ref="F56" si="25">+D56*E56</f>
        <v>0</v>
      </c>
      <c r="G56" s="31">
        <f t="shared" si="24"/>
        <v>0</v>
      </c>
      <c r="H56" s="21"/>
      <c r="I56" s="22"/>
    </row>
    <row r="57" spans="1:9" ht="15" customHeight="1" thickBot="1" x14ac:dyDescent="0.25">
      <c r="A57" s="1" t="s">
        <v>75</v>
      </c>
      <c r="B57" s="19" t="s">
        <v>72</v>
      </c>
      <c r="C57" s="2" t="s">
        <v>2</v>
      </c>
      <c r="D57" s="3">
        <v>1</v>
      </c>
      <c r="E57" s="31">
        <v>0</v>
      </c>
      <c r="F57" s="31">
        <f t="shared" ref="F57:F62" si="26">+D57*E57</f>
        <v>0</v>
      </c>
      <c r="G57" s="31">
        <f t="shared" si="23"/>
        <v>0</v>
      </c>
      <c r="H57" s="52"/>
      <c r="I57" s="22"/>
    </row>
    <row r="58" spans="1:9" ht="16.5" thickBot="1" x14ac:dyDescent="0.3">
      <c r="A58" s="1" t="s">
        <v>76</v>
      </c>
      <c r="B58" s="14" t="s">
        <v>77</v>
      </c>
      <c r="C58" s="2" t="s">
        <v>2</v>
      </c>
      <c r="D58" s="3">
        <v>1</v>
      </c>
      <c r="E58" s="31">
        <v>0</v>
      </c>
      <c r="F58" s="31">
        <f t="shared" si="26"/>
        <v>0</v>
      </c>
      <c r="G58" s="31">
        <f t="shared" si="23"/>
        <v>0</v>
      </c>
      <c r="H58" s="53"/>
      <c r="I58" s="22"/>
    </row>
    <row r="59" spans="1:9" ht="16.5" thickBot="1" x14ac:dyDescent="0.3">
      <c r="A59" s="88" t="s">
        <v>39</v>
      </c>
      <c r="B59" s="89" t="s">
        <v>89</v>
      </c>
      <c r="C59" s="90" t="s">
        <v>2</v>
      </c>
      <c r="D59" s="91">
        <v>1</v>
      </c>
      <c r="E59" s="92">
        <v>0</v>
      </c>
      <c r="F59" s="92">
        <f t="shared" si="26"/>
        <v>0</v>
      </c>
      <c r="G59" s="92">
        <f t="shared" si="23"/>
        <v>0</v>
      </c>
      <c r="H59" s="21"/>
      <c r="I59" s="22"/>
    </row>
    <row r="60" spans="1:9" ht="16.5" thickBot="1" x14ac:dyDescent="0.3">
      <c r="A60" s="88" t="s">
        <v>39</v>
      </c>
      <c r="B60" s="89" t="s">
        <v>90</v>
      </c>
      <c r="C60" s="90" t="s">
        <v>2</v>
      </c>
      <c r="D60" s="91">
        <v>1</v>
      </c>
      <c r="E60" s="92">
        <v>0</v>
      </c>
      <c r="F60" s="92">
        <f t="shared" si="26"/>
        <v>0</v>
      </c>
      <c r="G60" s="92">
        <f t="shared" si="23"/>
        <v>0</v>
      </c>
      <c r="H60" s="21"/>
      <c r="I60" s="22"/>
    </row>
    <row r="61" spans="1:9" ht="16.5" thickBot="1" x14ac:dyDescent="0.3">
      <c r="A61" s="62" t="s">
        <v>88</v>
      </c>
      <c r="B61" s="65" t="s">
        <v>45</v>
      </c>
      <c r="C61" s="66" t="s">
        <v>43</v>
      </c>
      <c r="D61" s="67">
        <v>5</v>
      </c>
      <c r="E61" s="74">
        <v>0</v>
      </c>
      <c r="F61" s="74">
        <f t="shared" si="26"/>
        <v>0</v>
      </c>
      <c r="G61" s="74">
        <f t="shared" si="23"/>
        <v>0</v>
      </c>
      <c r="H61" s="21"/>
      <c r="I61" s="22"/>
    </row>
    <row r="62" spans="1:9" ht="15" customHeight="1" thickBot="1" x14ac:dyDescent="0.3">
      <c r="A62" s="1" t="s">
        <v>28</v>
      </c>
      <c r="B62" s="14" t="s">
        <v>29</v>
      </c>
      <c r="C62" s="2" t="s">
        <v>40</v>
      </c>
      <c r="D62" s="3">
        <v>20</v>
      </c>
      <c r="E62" s="31">
        <v>0</v>
      </c>
      <c r="F62" s="31">
        <f t="shared" si="26"/>
        <v>0</v>
      </c>
      <c r="G62" s="31">
        <f t="shared" si="23"/>
        <v>0</v>
      </c>
      <c r="H62" s="21"/>
      <c r="I62" s="22"/>
    </row>
    <row r="63" spans="1:9" ht="15" customHeight="1" thickBot="1" x14ac:dyDescent="0.3">
      <c r="A63"/>
      <c r="B63"/>
      <c r="C63"/>
      <c r="D63"/>
      <c r="E63" s="80"/>
      <c r="F63" s="76">
        <f>SUM(F46:F62)</f>
        <v>0</v>
      </c>
      <c r="G63" s="77">
        <f>+F63*1.21</f>
        <v>0</v>
      </c>
      <c r="H63" s="21"/>
      <c r="I63" s="22"/>
    </row>
    <row r="64" spans="1:9" ht="13.5" thickBot="1" x14ac:dyDescent="0.25">
      <c r="A64" s="39" t="s">
        <v>30</v>
      </c>
    </row>
    <row r="65" spans="1:8" ht="13.5" thickBot="1" x14ac:dyDescent="0.25">
      <c r="A65" s="17" t="s">
        <v>31</v>
      </c>
      <c r="B65" s="15"/>
      <c r="C65" s="4"/>
      <c r="D65" s="5"/>
      <c r="E65" s="32"/>
      <c r="F65" s="32"/>
      <c r="G65" s="32"/>
    </row>
    <row r="66" spans="1:8" ht="16.5" thickBot="1" x14ac:dyDescent="0.3">
      <c r="A66" s="1" t="s">
        <v>51</v>
      </c>
      <c r="B66" s="19" t="s">
        <v>47</v>
      </c>
      <c r="C66" s="2" t="s">
        <v>2</v>
      </c>
      <c r="D66" s="3">
        <v>35</v>
      </c>
      <c r="E66" s="31">
        <v>0</v>
      </c>
      <c r="F66" s="31">
        <f>+D66*E66</f>
        <v>0</v>
      </c>
      <c r="G66" s="31">
        <f t="shared" ref="G66:G73" si="27">+F66*1.21</f>
        <v>0</v>
      </c>
      <c r="H66" s="53"/>
    </row>
    <row r="67" spans="1:8" ht="13.5" thickBot="1" x14ac:dyDescent="0.25">
      <c r="A67" s="1" t="s">
        <v>52</v>
      </c>
      <c r="B67" s="19" t="s">
        <v>48</v>
      </c>
      <c r="C67" s="2" t="s">
        <v>2</v>
      </c>
      <c r="D67" s="3">
        <v>2</v>
      </c>
      <c r="E67" s="31">
        <v>0</v>
      </c>
      <c r="F67" s="31">
        <f t="shared" ref="F67:F73" si="28">+D67*E67</f>
        <v>0</v>
      </c>
      <c r="G67" s="31">
        <f t="shared" si="27"/>
        <v>0</v>
      </c>
    </row>
    <row r="68" spans="1:8" ht="16.5" thickBot="1" x14ac:dyDescent="0.3">
      <c r="A68" s="1" t="s">
        <v>53</v>
      </c>
      <c r="B68" s="19" t="s">
        <v>49</v>
      </c>
      <c r="C68" s="2" t="s">
        <v>2</v>
      </c>
      <c r="D68" s="3">
        <v>40</v>
      </c>
      <c r="E68" s="31">
        <v>0</v>
      </c>
      <c r="F68" s="31">
        <f t="shared" si="28"/>
        <v>0</v>
      </c>
      <c r="G68" s="31">
        <f t="shared" si="27"/>
        <v>0</v>
      </c>
      <c r="H68" s="53"/>
    </row>
    <row r="69" spans="1:8" ht="16.5" thickBot="1" x14ac:dyDescent="0.3">
      <c r="A69" s="1" t="s">
        <v>54</v>
      </c>
      <c r="B69" s="19" t="s">
        <v>50</v>
      </c>
      <c r="C69" s="2" t="s">
        <v>2</v>
      </c>
      <c r="D69" s="3">
        <v>40</v>
      </c>
      <c r="E69" s="31">
        <v>0</v>
      </c>
      <c r="F69" s="31">
        <f t="shared" si="28"/>
        <v>0</v>
      </c>
      <c r="G69" s="31">
        <f t="shared" si="27"/>
        <v>0</v>
      </c>
      <c r="H69" s="53"/>
    </row>
    <row r="70" spans="1:8" ht="13.5" thickBot="1" x14ac:dyDescent="0.25">
      <c r="A70" s="88" t="s">
        <v>39</v>
      </c>
      <c r="B70" s="89" t="s">
        <v>89</v>
      </c>
      <c r="C70" s="90" t="s">
        <v>2</v>
      </c>
      <c r="D70" s="91">
        <v>1</v>
      </c>
      <c r="E70" s="92">
        <v>0</v>
      </c>
      <c r="F70" s="92">
        <f t="shared" si="28"/>
        <v>0</v>
      </c>
      <c r="G70" s="92">
        <f t="shared" si="27"/>
        <v>0</v>
      </c>
    </row>
    <row r="71" spans="1:8" ht="13.5" thickBot="1" x14ac:dyDescent="0.25">
      <c r="A71" s="88" t="s">
        <v>39</v>
      </c>
      <c r="B71" s="89" t="s">
        <v>90</v>
      </c>
      <c r="C71" s="90" t="s">
        <v>2</v>
      </c>
      <c r="D71" s="91">
        <v>1</v>
      </c>
      <c r="E71" s="92">
        <v>0</v>
      </c>
      <c r="F71" s="92">
        <f t="shared" si="28"/>
        <v>0</v>
      </c>
      <c r="G71" s="92">
        <f t="shared" si="27"/>
        <v>0</v>
      </c>
    </row>
    <row r="72" spans="1:8" ht="13.5" thickBot="1" x14ac:dyDescent="0.25">
      <c r="A72" s="62" t="s">
        <v>88</v>
      </c>
      <c r="B72" s="65" t="s">
        <v>45</v>
      </c>
      <c r="C72" s="66" t="s">
        <v>43</v>
      </c>
      <c r="D72" s="67">
        <v>5</v>
      </c>
      <c r="E72" s="74">
        <v>0</v>
      </c>
      <c r="F72" s="74">
        <f t="shared" si="28"/>
        <v>0</v>
      </c>
      <c r="G72" s="74">
        <f t="shared" si="27"/>
        <v>0</v>
      </c>
    </row>
    <row r="73" spans="1:8" ht="13.5" thickBot="1" x14ac:dyDescent="0.25">
      <c r="A73" s="1" t="s">
        <v>32</v>
      </c>
      <c r="B73" s="14" t="s">
        <v>18</v>
      </c>
      <c r="C73" s="2" t="s">
        <v>40</v>
      </c>
      <c r="D73" s="3">
        <v>15</v>
      </c>
      <c r="E73" s="31">
        <v>0</v>
      </c>
      <c r="F73" s="31">
        <f t="shared" si="28"/>
        <v>0</v>
      </c>
      <c r="G73" s="31">
        <f t="shared" si="27"/>
        <v>0</v>
      </c>
    </row>
    <row r="74" spans="1:8" ht="13.5" thickBot="1" x14ac:dyDescent="0.25">
      <c r="A74"/>
      <c r="B74"/>
      <c r="C74"/>
      <c r="D74"/>
      <c r="E74" s="80"/>
      <c r="F74" s="81">
        <f>SUM(F66:F73)</f>
        <v>0</v>
      </c>
      <c r="G74" s="77">
        <f>+F74*1.21</f>
        <v>0</v>
      </c>
    </row>
    <row r="75" spans="1:8" ht="16.5" thickBot="1" x14ac:dyDescent="0.3">
      <c r="A75"/>
      <c r="B75"/>
      <c r="C75"/>
      <c r="D75"/>
      <c r="E75" s="75"/>
      <c r="F75" s="75"/>
      <c r="G75" s="75"/>
      <c r="H75" s="21"/>
    </row>
    <row r="76" spans="1:8" ht="16.5" thickBot="1" x14ac:dyDescent="0.3">
      <c r="A76" s="17" t="s">
        <v>42</v>
      </c>
      <c r="B76" s="15"/>
      <c r="C76" s="4"/>
      <c r="D76" s="5"/>
      <c r="E76" s="32"/>
      <c r="F76" s="32"/>
      <c r="G76" s="32"/>
      <c r="H76" s="21"/>
    </row>
    <row r="77" spans="1:8" ht="26.25" customHeight="1" thickBot="1" x14ac:dyDescent="0.3">
      <c r="A77" s="62" t="s">
        <v>46</v>
      </c>
      <c r="B77" s="93" t="s">
        <v>98</v>
      </c>
      <c r="C77" s="66" t="s">
        <v>43</v>
      </c>
      <c r="D77" s="67">
        <v>5</v>
      </c>
      <c r="E77" s="74">
        <v>0</v>
      </c>
      <c r="F77" s="74">
        <f>+D77*E77</f>
        <v>0</v>
      </c>
      <c r="G77" s="74">
        <f t="shared" ref="G77:G78" si="29">+F77*1.21</f>
        <v>0</v>
      </c>
      <c r="H77" s="21"/>
    </row>
    <row r="78" spans="1:8" ht="45.75" customHeight="1" thickBot="1" x14ac:dyDescent="0.25">
      <c r="A78" s="56" t="s">
        <v>91</v>
      </c>
      <c r="B78" s="57" t="s">
        <v>99</v>
      </c>
      <c r="C78" s="58" t="s">
        <v>44</v>
      </c>
      <c r="D78" s="59">
        <v>100</v>
      </c>
      <c r="E78" s="82">
        <v>0</v>
      </c>
      <c r="F78" s="82">
        <f t="shared" ref="F78" si="30">+D78*E78</f>
        <v>0</v>
      </c>
      <c r="G78" s="82">
        <f t="shared" si="29"/>
        <v>0</v>
      </c>
      <c r="H78" s="37"/>
    </row>
    <row r="79" spans="1:8" ht="13.5" thickBot="1" x14ac:dyDescent="0.25">
      <c r="A79"/>
      <c r="B79"/>
      <c r="C79"/>
      <c r="D79"/>
      <c r="E79" s="80"/>
      <c r="F79" s="81">
        <f>SUM(F77:F78)</f>
        <v>0</v>
      </c>
      <c r="G79" s="77">
        <f>+F79*1.21</f>
        <v>0</v>
      </c>
    </row>
    <row r="80" spans="1:8" x14ac:dyDescent="0.2">
      <c r="A80" s="11"/>
    </row>
    <row r="81" spans="1:8" ht="12" customHeight="1" thickBot="1" x14ac:dyDescent="0.25">
      <c r="A81" s="11"/>
      <c r="F81" s="10" t="s">
        <v>33</v>
      </c>
      <c r="G81" s="10" t="s">
        <v>34</v>
      </c>
    </row>
    <row r="82" spans="1:8" ht="27.75" customHeight="1" thickBot="1" x14ac:dyDescent="0.25">
      <c r="A82" s="95" t="s">
        <v>92</v>
      </c>
      <c r="B82" s="71"/>
      <c r="C82" s="71"/>
      <c r="D82" s="71"/>
      <c r="E82" s="72"/>
      <c r="F82" s="69">
        <f>SUM(F73,F66:F69,F62,F46:F58,F41,F36:F37,F32,F27:F28,F24:F25,F21:F22,F17,F13,F9,F5)</f>
        <v>0</v>
      </c>
      <c r="G82" s="70">
        <f>+F82*1.21</f>
        <v>0</v>
      </c>
    </row>
    <row r="83" spans="1:8" ht="27.75" customHeight="1" thickBot="1" x14ac:dyDescent="0.3">
      <c r="A83" s="94" t="s">
        <v>94</v>
      </c>
      <c r="B83" s="71"/>
      <c r="C83" s="71"/>
      <c r="D83" s="71"/>
      <c r="E83" s="72"/>
      <c r="F83" s="99">
        <f>SUM(F70:F71,F59:F60,F38:F39,F29:F30,F14:F15,F6:F7)</f>
        <v>0</v>
      </c>
      <c r="G83" s="100">
        <f>+F83*1.21</f>
        <v>0</v>
      </c>
      <c r="H83" s="36"/>
    </row>
    <row r="84" spans="1:8" ht="33.75" customHeight="1" thickBot="1" x14ac:dyDescent="0.3">
      <c r="A84" s="96" t="s">
        <v>93</v>
      </c>
      <c r="B84" s="71"/>
      <c r="C84" s="71"/>
      <c r="D84" s="71"/>
      <c r="E84" s="72"/>
      <c r="F84" s="63">
        <f>SUM(F77,F72,F61,F40,F31,F16,F8)</f>
        <v>0</v>
      </c>
      <c r="G84" s="64">
        <f>+F84*1.21</f>
        <v>0</v>
      </c>
      <c r="H84" s="36"/>
    </row>
    <row r="85" spans="1:8" ht="29.25" customHeight="1" thickBot="1" x14ac:dyDescent="0.25">
      <c r="A85" s="97" t="s">
        <v>95</v>
      </c>
      <c r="B85" s="73"/>
      <c r="C85" s="73"/>
      <c r="D85" s="73"/>
      <c r="E85" s="72"/>
      <c r="F85" s="60">
        <f>SUM(F78)</f>
        <v>0</v>
      </c>
      <c r="G85" s="61">
        <f>+F85*1.21</f>
        <v>0</v>
      </c>
    </row>
    <row r="86" spans="1:8" ht="26.25" thickBot="1" x14ac:dyDescent="0.25">
      <c r="A86" s="98" t="s">
        <v>96</v>
      </c>
      <c r="B86" s="73"/>
      <c r="C86" s="73"/>
      <c r="D86" s="73"/>
      <c r="E86" s="72"/>
      <c r="F86" s="101">
        <f>SUM(F82:F85)</f>
        <v>0</v>
      </c>
      <c r="G86" s="102">
        <f>+F86*1.21</f>
        <v>0</v>
      </c>
    </row>
    <row r="87" spans="1:8" x14ac:dyDescent="0.2">
      <c r="F87" s="28"/>
      <c r="G87" s="28"/>
    </row>
    <row r="88" spans="1:8" x14ac:dyDescent="0.2">
      <c r="F88" s="28"/>
      <c r="G88" s="28"/>
    </row>
    <row r="89" spans="1:8" x14ac:dyDescent="0.2">
      <c r="A89" s="9" t="s">
        <v>97</v>
      </c>
    </row>
    <row r="90" spans="1:8" x14ac:dyDescent="0.2">
      <c r="A90" s="9" t="s">
        <v>100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AKPR</cp:lastModifiedBy>
  <cp:revision/>
  <dcterms:created xsi:type="dcterms:W3CDTF">2010-02-17T13:57:16Z</dcterms:created>
  <dcterms:modified xsi:type="dcterms:W3CDTF">2025-04-08T11:03:40Z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