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5b36e2dc23616c4e/Plocha/RRAVM/08_SŠSŘ Brno-Bosonohy_kyber/02_ZD final/Profil zadavatele/"/>
    </mc:Choice>
  </mc:AlternateContent>
  <xr:revisionPtr revIDLastSave="69" documentId="13_ncr:1_{848208AE-B370-4BE8-BEE6-B767EEA1B0DA}" xr6:coauthVersionLast="47" xr6:coauthVersionMax="47" xr10:uidLastSave="{31C832F8-20D0-4BF8-B411-90526A442D3E}"/>
  <bookViews>
    <workbookView xWindow="-120" yWindow="-120" windowWidth="29040" windowHeight="15840" xr2:uid="{00000000-000D-0000-FFFF-FFFF00000000}"/>
  </bookViews>
  <sheets>
    <sheet name="List1" sheetId="1" r:id="rId1"/>
    <sheet name="List3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7" i="1" l="1"/>
  <c r="F87" i="1"/>
  <c r="G86" i="1"/>
  <c r="G85" i="1"/>
  <c r="F86" i="1"/>
  <c r="F85" i="1"/>
  <c r="F53" i="1" l="1"/>
  <c r="G53" i="1" s="1"/>
  <c r="F25" i="1" l="1"/>
  <c r="G25" i="1"/>
  <c r="F41" i="1"/>
  <c r="G41" i="1" s="1"/>
  <c r="F33" i="1"/>
  <c r="G33" i="1" s="1"/>
  <c r="F32" i="1"/>
  <c r="G32" i="1" s="1"/>
  <c r="F16" i="1"/>
  <c r="G16" i="1" s="1"/>
  <c r="F8" i="1"/>
  <c r="G8" i="1" s="1"/>
  <c r="F62" i="1"/>
  <c r="G62" i="1" s="1"/>
  <c r="F73" i="1"/>
  <c r="F81" i="1"/>
  <c r="F88" i="1" s="1"/>
  <c r="F80" i="1"/>
  <c r="F72" i="1"/>
  <c r="G72" i="1" s="1"/>
  <c r="F71" i="1"/>
  <c r="F61" i="1"/>
  <c r="G61" i="1" s="1"/>
  <c r="F60" i="1"/>
  <c r="G60" i="1" s="1"/>
  <c r="F40" i="1"/>
  <c r="G40" i="1" s="1"/>
  <c r="F39" i="1"/>
  <c r="G39" i="1" s="1"/>
  <c r="F31" i="1"/>
  <c r="G31" i="1" s="1"/>
  <c r="F30" i="1"/>
  <c r="G30" i="1" s="1"/>
  <c r="F15" i="1"/>
  <c r="G15" i="1" s="1"/>
  <c r="F14" i="1"/>
  <c r="G14" i="1" s="1"/>
  <c r="G88" i="1" l="1"/>
  <c r="F89" i="1"/>
  <c r="G89" i="1" s="1"/>
  <c r="G71" i="1"/>
  <c r="G81" i="1"/>
  <c r="G73" i="1"/>
  <c r="F82" i="1"/>
  <c r="G82" i="1" s="1"/>
  <c r="G80" i="1"/>
  <c r="F50" i="1" l="1"/>
  <c r="G50" i="1" s="1"/>
  <c r="F49" i="1" l="1"/>
  <c r="G49" i="1" s="1"/>
  <c r="F48" i="1"/>
  <c r="G48" i="1" s="1"/>
  <c r="F47" i="1"/>
  <c r="G47" i="1" l="1"/>
  <c r="F21" i="1"/>
  <c r="F22" i="1"/>
  <c r="G22" i="1" s="1"/>
  <c r="F9" i="1"/>
  <c r="G9" i="1" s="1"/>
  <c r="G21" i="1" l="1"/>
  <c r="F28" i="1" l="1"/>
  <c r="G28" i="1" s="1"/>
  <c r="F26" i="1"/>
  <c r="G26" i="1" s="1"/>
  <c r="F24" i="1"/>
  <c r="G24" i="1" l="1"/>
  <c r="F63" i="1" l="1"/>
  <c r="G63" i="1" s="1"/>
  <c r="F59" i="1"/>
  <c r="G59" i="1" l="1"/>
  <c r="F7" i="1" l="1"/>
  <c r="G7" i="1" s="1"/>
  <c r="F6" i="1"/>
  <c r="F5" i="1"/>
  <c r="F57" i="1"/>
  <c r="G57" i="1" s="1"/>
  <c r="F10" i="1" l="1"/>
  <c r="G6" i="1"/>
  <c r="G5" i="1"/>
  <c r="F52" i="1"/>
  <c r="G52" i="1" s="1"/>
  <c r="F51" i="1"/>
  <c r="F56" i="1"/>
  <c r="G56" i="1" s="1"/>
  <c r="F58" i="1"/>
  <c r="F55" i="1"/>
  <c r="F54" i="1"/>
  <c r="F64" i="1" l="1"/>
  <c r="G64" i="1" s="1"/>
  <c r="G58" i="1"/>
  <c r="G54" i="1"/>
  <c r="G51" i="1"/>
  <c r="G55" i="1"/>
  <c r="F29" i="1" l="1"/>
  <c r="F34" i="1" s="1"/>
  <c r="G29" i="1" l="1"/>
  <c r="G34" i="1" s="1"/>
  <c r="F17" i="1"/>
  <c r="G17" i="1" s="1"/>
  <c r="F13" i="1"/>
  <c r="F18" i="1" s="1"/>
  <c r="F74" i="1"/>
  <c r="F70" i="1"/>
  <c r="G70" i="1" s="1"/>
  <c r="F69" i="1"/>
  <c r="G69" i="1" s="1"/>
  <c r="F68" i="1"/>
  <c r="G68" i="1" s="1"/>
  <c r="F67" i="1"/>
  <c r="F75" i="1" l="1"/>
  <c r="G75" i="1" s="1"/>
  <c r="G13" i="1"/>
  <c r="G74" i="1"/>
  <c r="G67" i="1"/>
  <c r="F42" i="1" l="1"/>
  <c r="F38" i="1"/>
  <c r="G42" i="1" l="1"/>
  <c r="G38" i="1"/>
  <c r="F37" i="1" l="1"/>
  <c r="F43" i="1" l="1"/>
  <c r="G37" i="1"/>
  <c r="G43" i="1" l="1"/>
  <c r="G18" i="1" l="1"/>
  <c r="G10" i="1"/>
</calcChain>
</file>

<file path=xl/sharedStrings.xml><?xml version="1.0" encoding="utf-8"?>
<sst xmlns="http://schemas.openxmlformats.org/spreadsheetml/2006/main" count="193" uniqueCount="102">
  <si>
    <t xml:space="preserve">1) nástroj pro ochranu integrity komunikačních sítí </t>
  </si>
  <si>
    <t xml:space="preserve">FIREWALL </t>
  </si>
  <si>
    <t>KS</t>
  </si>
  <si>
    <t>IMPLEMENTACE</t>
  </si>
  <si>
    <t>2) nástroj pro ochranu koncových stanic</t>
  </si>
  <si>
    <t>Ochrana koncových stanic a SVR</t>
  </si>
  <si>
    <t>3) nástroje pro ochranu integrity komunikačních sítí</t>
  </si>
  <si>
    <t>INFRASTRUKTURA - core</t>
  </si>
  <si>
    <t>Aktivní prvky core switch</t>
  </si>
  <si>
    <t>Aktivní prvky minigbic</t>
  </si>
  <si>
    <t>INFRASTRUKTURA - aktivní prvky - POE</t>
  </si>
  <si>
    <t xml:space="preserve">Aktivní prvky PoE - 48port </t>
  </si>
  <si>
    <t>INFRASTRUKTURA - WIFI</t>
  </si>
  <si>
    <t>WIFI interní</t>
  </si>
  <si>
    <t>NAC</t>
  </si>
  <si>
    <t xml:space="preserve">Analýza šíťového provozu </t>
  </si>
  <si>
    <t>SONDA a COLEKTOR - SW</t>
  </si>
  <si>
    <t>SONDA a COLEKTOR - HW</t>
  </si>
  <si>
    <t>IMPLEMENTACE / zaškolení</t>
  </si>
  <si>
    <t>4)  nástroj pro zajišťování úrovně dostupnosti informací</t>
  </si>
  <si>
    <t>INFRASTRUKTURA</t>
  </si>
  <si>
    <t>SERVER</t>
  </si>
  <si>
    <t>SERVER BACKUP</t>
  </si>
  <si>
    <t>SERVER BACKUP - časové zámky (Hardened Repository)</t>
  </si>
  <si>
    <t xml:space="preserve">SERVER OS </t>
  </si>
  <si>
    <t>SERVER CAL</t>
  </si>
  <si>
    <t>DISKOVÉ POLE</t>
  </si>
  <si>
    <t>UPS - páteřní prvky</t>
  </si>
  <si>
    <t>IMPLEMENTACE a MIGRACE</t>
  </si>
  <si>
    <t>IMPLEMENTACE a MIGRACE/zaškolení</t>
  </si>
  <si>
    <t>5) nástroj pro ověřování identity uživatelů</t>
  </si>
  <si>
    <t>MFA + SSO přihlašování</t>
  </si>
  <si>
    <t xml:space="preserve">IMPLEMENTACE </t>
  </si>
  <si>
    <t>bez DPH</t>
  </si>
  <si>
    <t>s DPH</t>
  </si>
  <si>
    <t>IMPLEMENTACE + ŠKOLENÍ + dokumentace projektu</t>
  </si>
  <si>
    <t>SERVER - virtulizační platforma</t>
  </si>
  <si>
    <t xml:space="preserve">Nadstandardní záruky a podpory výrobců </t>
  </si>
  <si>
    <t>MD</t>
  </si>
  <si>
    <t>Firewaal/8x GE RJ45 a zaroveň min. 2ks SFP+ port/propustnost min. 2,5 Gbps /IPS, Malware ochrana,aplikační kontrolal, URL, DNS, Antispam  - záruka 3ROKY</t>
  </si>
  <si>
    <t>Technická podpora</t>
  </si>
  <si>
    <t>ROK</t>
  </si>
  <si>
    <t>HOD</t>
  </si>
  <si>
    <t>Potřebná maintenance nutná pro provoz systémů</t>
  </si>
  <si>
    <t>Základní technická podpora (ZTP)</t>
  </si>
  <si>
    <t>MFA + SSO - licence USER</t>
  </si>
  <si>
    <t>MFA + SSO - licence SERVER</t>
  </si>
  <si>
    <t xml:space="preserve">Čtečky bezkontaktních čípů </t>
  </si>
  <si>
    <t xml:space="preserve">Bezkontaktní čip </t>
  </si>
  <si>
    <t>K4a - MFA + SSO - licence USER</t>
  </si>
  <si>
    <t>K4b - MFA + SSO - licence SERVER</t>
  </si>
  <si>
    <t>K4c - HW - čtečky karet</t>
  </si>
  <si>
    <t>K4d - HW - bezkontaktní karty</t>
  </si>
  <si>
    <t xml:space="preserve">SW licence: senzor + kolektor /500Mbps pro alespoň 1500 monitorovaných IP adres </t>
  </si>
  <si>
    <t>HW datový kolektor/sensor umožňující trvalý průtok 500Mbps pro alespoň 1500 monitorovaných IP adres s monitorovacím rozhraním min 4x 1GbE. Na zařízení je požadována dostupná historie dat minimálně 6 měsíců.</t>
  </si>
  <si>
    <t xml:space="preserve">Endpoint NGA + EDR </t>
  </si>
  <si>
    <t xml:space="preserve">Ochrana koncových stanic Endpoint + EDR </t>
  </si>
  <si>
    <t>10G SFP+ Transceiver  - 5let záruka</t>
  </si>
  <si>
    <t>CORE SWITCH /24 x 10Gb SFP+  - 5let záruka</t>
  </si>
  <si>
    <t>PoE SWITCH /48x GE RJ45 PoE  - 5let záruka</t>
  </si>
  <si>
    <t>WIFI AP - indoor s interními anténami v katefgorii WiFi 6E  - 5let záruka</t>
  </si>
  <si>
    <t>NAC - Virtuální appliance/NAC pro min 500endpointů</t>
  </si>
  <si>
    <t>Serverové operační systémy - CAL  - EDU</t>
  </si>
  <si>
    <t>Diskové pole/min. 32TB hrubé kapacity na SSD, maximální velikost jednoho disku 2TB/16 GB FC 4 PORT ADAPTER CARDS (PAIR)/záruka 5let s garancí opravy do 24hod</t>
  </si>
  <si>
    <t>NAS Rack /Minimálně 8šachtové NAS zařízení /Čtyřjádorový procesor v architektuře x86 64 bit s výkonem min: 4500 bodů v https://www.cpubenchmark.net/cpu_list.php/16GB RAM /ližiny/ záruka 5let</t>
  </si>
  <si>
    <t>HDD pro NAS/12TB/HDD/3.5"/SATA/7200 RPM/ záruka 5let</t>
  </si>
  <si>
    <t>UPS min 2700W/8x IEC 320 C13 / LAN management - 5Y záruka</t>
  </si>
  <si>
    <t>HDD pro NAS</t>
  </si>
  <si>
    <t xml:space="preserve">NAS </t>
  </si>
  <si>
    <t>DATABÁZE - pro neomezený počet uživatelů</t>
  </si>
  <si>
    <t>Střední škola stavebních řemesel Brno-Bosonohy, příspěvková organizace
KYBERBEZPEČNOST 1.0</t>
  </si>
  <si>
    <t xml:space="preserve">Aktivní prvky PoE - 24port </t>
  </si>
  <si>
    <t>PoE SWITCH /24x GE RJ45 PoE  - 5let záruka</t>
  </si>
  <si>
    <t>Serverové operační systémy - RDP CAL  - EDU</t>
  </si>
  <si>
    <t xml:space="preserve">DATABÁZOVÝ SW pro celkem 8 CORE pro neomezený počet uživatelů </t>
  </si>
  <si>
    <t>BACKUP SW pro min. 15VM - PERPETUAL</t>
  </si>
  <si>
    <t>SERVER min.1U/ 2x CPU každý o výkonu minimálně 22000 bodů dle http://cpubenchmark.net/, počet jader max. 8 /RAM 256GB, 5600MT/s 2x480GB SSD + 30T SAS/2x32Gb Fibre/2x25GbE SFP+/2x10GB SFP+/5Y NBD</t>
  </si>
  <si>
    <t>Virtualizační platforma - Licence musí pokrývat minimálně 96CORE (tři fyzické servery) s možností dalšího rozšíření</t>
  </si>
  <si>
    <t>BACKUP SW pro 15VM</t>
  </si>
  <si>
    <t>SERVER min.1x procesor o výkonu minimálně 62000 bodů dle http://cpubenchmark.net/, min počet jader 32 /RAM 768GB, 5600MT/s/2x480GB SSD/2x32Gb Fibre CARD/4x25GbE /5Y NBD</t>
  </si>
  <si>
    <t xml:space="preserve">SERVER min.1x procesor o výkonu minimálně 62000 bodů dle http://cpubenchmark.net/, min počet jader 32 /RAM 768GB, 5600MT/s/2x480GB SSD +20T SAS/2x32Gb Fibre CARD/4x25GbE /5Y NBD </t>
  </si>
  <si>
    <t>Serverové operační systémy - pokrývající všechny CORE fyzických virtualizačních SERVERU a BACK UP serveru ve verzi EDU min. 128core</t>
  </si>
  <si>
    <t xml:space="preserve">MAINTENANCE support </t>
  </si>
  <si>
    <t>Položka</t>
  </si>
  <si>
    <t>Popis položky</t>
  </si>
  <si>
    <t>Jednotka</t>
  </si>
  <si>
    <t>Počet jednotek</t>
  </si>
  <si>
    <t>Jednotková cena v Kč bez DPH</t>
  </si>
  <si>
    <t>Celková cena v Kč bez DPH</t>
  </si>
  <si>
    <t>Celková cena v Kč vč. DPH</t>
  </si>
  <si>
    <t xml:space="preserve">Záruky/ (4.ROK projektu) </t>
  </si>
  <si>
    <t xml:space="preserve">Záruky/ (5.ROK projektu) </t>
  </si>
  <si>
    <t>Rozšířená servisní podpora (RSP)</t>
  </si>
  <si>
    <r>
      <t xml:space="preserve">Cena za dodávku a implementaci řešení KYBERBEZPEČNOST včetně standardní záruky </t>
    </r>
    <r>
      <rPr>
        <i/>
        <sz val="8"/>
        <rFont val="Tahoma"/>
        <family val="2"/>
        <charset val="238"/>
      </rPr>
      <t>(k doplnění do čl. VI. odst. 2.1. Smlouvy)</t>
    </r>
  </si>
  <si>
    <r>
      <t xml:space="preserve">Cena za poskytnutí nadstandardní (prodloužené) záruky pro 4. a 5. rok plnění </t>
    </r>
    <r>
      <rPr>
        <i/>
        <sz val="8"/>
        <rFont val="Tahoma"/>
        <family val="2"/>
        <charset val="238"/>
      </rPr>
      <t>(k doplnění do čl. VI. odst. 2.2. Smlouvy)</t>
    </r>
  </si>
  <si>
    <r>
      <t xml:space="preserve">Cena za poskytování potřebné maintenence support a Základní technické podpory na 5 let </t>
    </r>
    <r>
      <rPr>
        <i/>
        <sz val="8"/>
        <rFont val="Tahoma"/>
        <family val="2"/>
        <charset val="238"/>
      </rPr>
      <t>(k doplnění do čl. VI. odst. 2.3. Smlouvy)</t>
    </r>
  </si>
  <si>
    <r>
      <t xml:space="preserve">Cena za poskytování Rošířené servisní podpory na 5 let </t>
    </r>
    <r>
      <rPr>
        <i/>
        <sz val="8"/>
        <rFont val="Tahoma"/>
        <family val="2"/>
        <charset val="238"/>
      </rPr>
      <t>(k doplnění do čl. VI. odst. 2.4. Smlouvy)</t>
    </r>
  </si>
  <si>
    <r>
      <t xml:space="preserve">CELKOVÁ CENA - kritérium hodnocení </t>
    </r>
    <r>
      <rPr>
        <i/>
        <sz val="8"/>
        <rFont val="Tahoma"/>
        <family val="2"/>
        <charset val="238"/>
      </rPr>
      <t>(k doplnění do čl. VI. odst. 1. Smlouvy)</t>
    </r>
  </si>
  <si>
    <r>
      <rPr>
        <b/>
        <sz val="8"/>
        <rFont val="Tahoma"/>
        <family val="2"/>
        <charset val="238"/>
      </rPr>
      <t>Základní technická podpora (ZTP)  -</t>
    </r>
    <r>
      <rPr>
        <sz val="8"/>
        <rFont val="Tahoma"/>
        <family val="2"/>
        <charset val="238"/>
      </rPr>
      <t xml:space="preserve"> dodavatel nacení  základní technickou podporu poskytovanou formou servisních služeb v časové dotaci: </t>
    </r>
    <r>
      <rPr>
        <b/>
        <u/>
        <sz val="8"/>
        <rFont val="Tahoma"/>
        <family val="2"/>
        <charset val="238"/>
      </rPr>
      <t>2 hodiny/měsíc x 12 měsíců</t>
    </r>
    <r>
      <rPr>
        <sz val="8"/>
        <rFont val="Tahoma"/>
        <family val="2"/>
        <charset val="238"/>
      </rPr>
      <t xml:space="preserve">. Dodavatel do jednotkové ceny uvede </t>
    </r>
    <r>
      <rPr>
        <b/>
        <sz val="8"/>
        <rFont val="Tahoma"/>
        <family val="2"/>
        <charset val="238"/>
      </rPr>
      <t xml:space="preserve">cenu za roční základní technickou podporu </t>
    </r>
  </si>
  <si>
    <r>
      <t xml:space="preserve">Rozšířená servisní podpora - dodavatel nacení rozšířenou technickou podporu, která bude čerpána na základě požadavku zadavatele a účtována dle její spotřeby nad rámec základní servisní podpory. Dodavatel nacení </t>
    </r>
    <r>
      <rPr>
        <b/>
        <sz val="8"/>
        <rFont val="Tahoma"/>
        <family val="2"/>
        <charset val="238"/>
      </rPr>
      <t>hodinovou sazbu.</t>
    </r>
    <r>
      <rPr>
        <sz val="8"/>
        <rFont val="Tahoma"/>
        <family val="2"/>
        <charset val="238"/>
      </rPr>
      <t xml:space="preserve"> Tato hodinová sazba bude fixní po dobu prvních 5-ti let poskytování RSP. Pro potřeby hodnocení bude kalkulován indikativní počet hodin rozšířené servisní podpory. Dodavatel do jednotkové ceny uvede nabízenou HODINOVOU SAZBU.</t>
    </r>
  </si>
  <si>
    <t>Pozn.: Pokud dodavatel nabídne pro některou položku nulovou hodnotu, uveden ve sloupci H důvod takového (ne)ocenění.</t>
  </si>
  <si>
    <t>Pozn.: Účastník odpovídá za cenovou kalkulaci; před podáním cenové kalkulace zkontroluje správnost nastavení vzorců.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</si>
</sst>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1" x14ac:knownFonts="1">
    <font>
      <sz val="10"/>
      <name val="Arial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Arial"/>
      <family val="2"/>
      <charset val="238"/>
    </font>
    <font>
      <b/>
      <sz val="8"/>
      <color rgb="FFFF0000"/>
      <name val="Tahoma"/>
      <family val="2"/>
      <charset val="238"/>
    </font>
    <font>
      <b/>
      <sz val="8"/>
      <name val="Arial"/>
      <family val="2"/>
      <charset val="238"/>
    </font>
    <font>
      <b/>
      <sz val="12"/>
      <color rgb="FF00B050"/>
      <name val="Calibri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9"/>
      <color rgb="FFFF0000"/>
      <name val="Tahoma"/>
      <family val="2"/>
      <charset val="238"/>
    </font>
    <font>
      <b/>
      <sz val="8"/>
      <name val="Tahoma"/>
      <family val="2"/>
    </font>
    <font>
      <sz val="8"/>
      <name val="Tahoma"/>
      <family val="2"/>
    </font>
    <font>
      <b/>
      <sz val="12"/>
      <color rgb="FF00B050"/>
      <name val="Calibri"/>
      <family val="2"/>
    </font>
    <font>
      <b/>
      <sz val="8"/>
      <color rgb="FFFF0000"/>
      <name val="Tahoma"/>
      <family val="2"/>
    </font>
    <font>
      <sz val="10"/>
      <color rgb="FFFF0000"/>
      <name val="Arial"/>
      <family val="2"/>
      <charset val="238"/>
    </font>
    <font>
      <sz val="12"/>
      <color rgb="FFFF0000"/>
      <name val="Calibri"/>
      <family val="2"/>
      <charset val="238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b/>
      <u/>
      <sz val="8"/>
      <name val="Tahoma"/>
      <family val="2"/>
      <charset val="238"/>
    </font>
    <font>
      <i/>
      <sz val="8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05">
    <xf numFmtId="0" fontId="0" fillId="0" borderId="0" xfId="0"/>
    <xf numFmtId="0" fontId="1" fillId="0" borderId="3" xfId="0" applyFont="1" applyBorder="1"/>
    <xf numFmtId="0" fontId="2" fillId="0" borderId="4" xfId="0" applyFont="1" applyBorder="1"/>
    <xf numFmtId="0" fontId="1" fillId="0" borderId="4" xfId="0" applyFont="1" applyBorder="1" applyAlignment="1">
      <alignment horizontal="right"/>
    </xf>
    <xf numFmtId="0" fontId="2" fillId="0" borderId="5" xfId="0" applyFont="1" applyBorder="1"/>
    <xf numFmtId="0" fontId="1" fillId="0" borderId="5" xfId="0" applyFont="1" applyBorder="1" applyAlignment="1">
      <alignment horizontal="right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1" fillId="0" borderId="6" xfId="0" applyFont="1" applyBorder="1" applyAlignment="1">
      <alignment horizontal="right"/>
    </xf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horizontal="right"/>
    </xf>
    <xf numFmtId="0" fontId="4" fillId="2" borderId="1" xfId="0" applyFont="1" applyFill="1" applyBorder="1"/>
    <xf numFmtId="164" fontId="2" fillId="0" borderId="0" xfId="0" applyNumberFormat="1" applyFont="1" applyAlignment="1">
      <alignment horizontal="right"/>
    </xf>
    <xf numFmtId="0" fontId="2" fillId="0" borderId="3" xfId="0" applyFont="1" applyBorder="1"/>
    <xf numFmtId="164" fontId="2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vertical="top" wrapText="1"/>
    </xf>
    <xf numFmtId="0" fontId="2" fillId="0" borderId="5" xfId="0" applyFont="1" applyBorder="1" applyAlignment="1">
      <alignment wrapText="1"/>
    </xf>
    <xf numFmtId="0" fontId="4" fillId="2" borderId="3" xfId="0" applyFont="1" applyFill="1" applyBorder="1"/>
    <xf numFmtId="0" fontId="4" fillId="0" borderId="4" xfId="0" applyFont="1" applyBorder="1" applyAlignment="1">
      <alignment wrapText="1"/>
    </xf>
    <xf numFmtId="0" fontId="0" fillId="0" borderId="8" xfId="0" applyBorder="1"/>
    <xf numFmtId="165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165" fontId="2" fillId="0" borderId="4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0" fontId="4" fillId="0" borderId="10" xfId="0" applyFont="1" applyBorder="1" applyAlignment="1">
      <alignment wrapText="1"/>
    </xf>
    <xf numFmtId="0" fontId="2" fillId="0" borderId="9" xfId="0" applyFont="1" applyBorder="1"/>
    <xf numFmtId="165" fontId="6" fillId="0" borderId="0" xfId="0" applyNumberFormat="1" applyFont="1"/>
    <xf numFmtId="164" fontId="0" fillId="0" borderId="0" xfId="0" applyNumberFormat="1"/>
    <xf numFmtId="0" fontId="9" fillId="0" borderId="0" xfId="0" applyFont="1"/>
    <xf numFmtId="0" fontId="10" fillId="0" borderId="0" xfId="0" applyFont="1"/>
    <xf numFmtId="0" fontId="10" fillId="0" borderId="5" xfId="0" applyFont="1" applyBorder="1"/>
    <xf numFmtId="0" fontId="10" fillId="4" borderId="1" xfId="0" applyFont="1" applyFill="1" applyBorder="1"/>
    <xf numFmtId="0" fontId="11" fillId="0" borderId="3" xfId="0" applyFont="1" applyBorder="1"/>
    <xf numFmtId="0" fontId="12" fillId="0" borderId="4" xfId="0" applyFont="1" applyBorder="1" applyAlignment="1">
      <alignment wrapText="1"/>
    </xf>
    <xf numFmtId="0" fontId="12" fillId="0" borderId="4" xfId="0" applyFont="1" applyBorder="1"/>
    <xf numFmtId="165" fontId="12" fillId="0" borderId="4" xfId="0" applyNumberFormat="1" applyFont="1" applyBorder="1" applyAlignment="1">
      <alignment horizontal="right"/>
    </xf>
    <xf numFmtId="0" fontId="13" fillId="0" borderId="0" xfId="0" applyFont="1"/>
    <xf numFmtId="0" fontId="14" fillId="2" borderId="1" xfId="0" applyFont="1" applyFill="1" applyBorder="1"/>
    <xf numFmtId="0" fontId="14" fillId="0" borderId="5" xfId="0" applyFont="1" applyBorder="1" applyAlignment="1">
      <alignment wrapText="1"/>
    </xf>
    <xf numFmtId="0" fontId="12" fillId="0" borderId="5" xfId="0" applyFont="1" applyBorder="1"/>
    <xf numFmtId="0" fontId="11" fillId="0" borderId="5" xfId="0" applyFont="1" applyBorder="1" applyAlignment="1">
      <alignment horizontal="right"/>
    </xf>
    <xf numFmtId="165" fontId="12" fillId="0" borderId="5" xfId="0" applyNumberFormat="1" applyFont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11" fillId="0" borderId="4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5" borderId="3" xfId="0" applyFont="1" applyFill="1" applyBorder="1"/>
    <xf numFmtId="0" fontId="2" fillId="5" borderId="3" xfId="0" applyFont="1" applyFill="1" applyBorder="1" applyAlignment="1">
      <alignment wrapText="1"/>
    </xf>
    <xf numFmtId="0" fontId="2" fillId="5" borderId="4" xfId="0" applyFont="1" applyFill="1" applyBorder="1"/>
    <xf numFmtId="0" fontId="1" fillId="5" borderId="4" xfId="0" applyFont="1" applyFill="1" applyBorder="1" applyAlignment="1">
      <alignment horizontal="right"/>
    </xf>
    <xf numFmtId="165" fontId="17" fillId="5" borderId="1" xfId="0" applyNumberFormat="1" applyFont="1" applyFill="1" applyBorder="1"/>
    <xf numFmtId="165" fontId="17" fillId="5" borderId="1" xfId="0" applyNumberFormat="1" applyFont="1" applyFill="1" applyBorder="1" applyAlignment="1">
      <alignment horizontal="right"/>
    </xf>
    <xf numFmtId="0" fontId="1" fillId="6" borderId="3" xfId="0" applyFont="1" applyFill="1" applyBorder="1"/>
    <xf numFmtId="165" fontId="17" fillId="6" borderId="1" xfId="0" applyNumberFormat="1" applyFont="1" applyFill="1" applyBorder="1" applyAlignment="1">
      <alignment horizontal="right"/>
    </xf>
    <xf numFmtId="165" fontId="17" fillId="6" borderId="4" xfId="0" applyNumberFormat="1" applyFont="1" applyFill="1" applyBorder="1" applyAlignment="1">
      <alignment horizontal="right"/>
    </xf>
    <xf numFmtId="0" fontId="2" fillId="6" borderId="3" xfId="0" applyFont="1" applyFill="1" applyBorder="1"/>
    <xf numFmtId="0" fontId="2" fillId="6" borderId="4" xfId="0" applyFont="1" applyFill="1" applyBorder="1"/>
    <xf numFmtId="0" fontId="1" fillId="6" borderId="4" xfId="0" applyFont="1" applyFill="1" applyBorder="1" applyAlignment="1">
      <alignment horizontal="right"/>
    </xf>
    <xf numFmtId="0" fontId="1" fillId="0" borderId="6" xfId="0" applyFont="1" applyBorder="1"/>
    <xf numFmtId="165" fontId="17" fillId="4" borderId="1" xfId="0" applyNumberFormat="1" applyFont="1" applyFill="1" applyBorder="1"/>
    <xf numFmtId="165" fontId="17" fillId="4" borderId="1" xfId="0" applyNumberFormat="1" applyFont="1" applyFill="1" applyBorder="1" applyAlignment="1">
      <alignment horizontal="right"/>
    </xf>
    <xf numFmtId="0" fontId="1" fillId="4" borderId="0" xfId="0" applyFont="1" applyFill="1"/>
    <xf numFmtId="165" fontId="2" fillId="4" borderId="0" xfId="0" applyNumberFormat="1" applyFont="1" applyFill="1"/>
    <xf numFmtId="0" fontId="2" fillId="4" borderId="0" xfId="0" applyFont="1" applyFill="1"/>
    <xf numFmtId="165" fontId="2" fillId="6" borderId="4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165" fontId="2" fillId="3" borderId="4" xfId="0" applyNumberFormat="1" applyFont="1" applyFill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12" fillId="3" borderId="1" xfId="0" applyNumberFormat="1" applyFont="1" applyFill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3" borderId="3" xfId="0" applyNumberFormat="1" applyFont="1" applyFill="1" applyBorder="1" applyAlignment="1">
      <alignment horizontal="right"/>
    </xf>
    <xf numFmtId="165" fontId="2" fillId="5" borderId="4" xfId="0" applyNumberFormat="1" applyFont="1" applyFill="1" applyBorder="1" applyAlignment="1">
      <alignment horizontal="right"/>
    </xf>
    <xf numFmtId="0" fontId="2" fillId="6" borderId="3" xfId="0" applyFont="1" applyFill="1" applyBorder="1" applyAlignment="1">
      <alignment wrapText="1"/>
    </xf>
    <xf numFmtId="0" fontId="1" fillId="7" borderId="3" xfId="0" applyFont="1" applyFill="1" applyBorder="1"/>
    <xf numFmtId="0" fontId="2" fillId="7" borderId="3" xfId="0" applyFont="1" applyFill="1" applyBorder="1"/>
    <xf numFmtId="0" fontId="2" fillId="7" borderId="4" xfId="0" applyFont="1" applyFill="1" applyBorder="1"/>
    <xf numFmtId="0" fontId="1" fillId="7" borderId="4" xfId="0" applyFont="1" applyFill="1" applyBorder="1" applyAlignment="1">
      <alignment horizontal="right"/>
    </xf>
    <xf numFmtId="165" fontId="2" fillId="7" borderId="4" xfId="0" applyNumberFormat="1" applyFont="1" applyFill="1" applyBorder="1" applyAlignment="1">
      <alignment horizontal="right"/>
    </xf>
    <xf numFmtId="165" fontId="17" fillId="7" borderId="1" xfId="0" applyNumberFormat="1" applyFont="1" applyFill="1" applyBorder="1" applyAlignment="1">
      <alignment horizontal="right"/>
    </xf>
    <xf numFmtId="165" fontId="17" fillId="7" borderId="4" xfId="0" applyNumberFormat="1" applyFont="1" applyFill="1" applyBorder="1" applyAlignment="1">
      <alignment horizontal="right"/>
    </xf>
    <xf numFmtId="165" fontId="18" fillId="8" borderId="2" xfId="0" applyNumberFormat="1" applyFont="1" applyFill="1" applyBorder="1"/>
    <xf numFmtId="165" fontId="18" fillId="8" borderId="1" xfId="0" applyNumberFormat="1" applyFont="1" applyFill="1" applyBorder="1"/>
    <xf numFmtId="0" fontId="1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165" fontId="1" fillId="3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vertical="center" wrapText="1"/>
    </xf>
    <xf numFmtId="165" fontId="2" fillId="0" borderId="5" xfId="0" applyNumberFormat="1" applyFont="1" applyBorder="1"/>
    <xf numFmtId="0" fontId="0" fillId="0" borderId="5" xfId="0" applyBorder="1"/>
  </cellXfs>
  <cellStyles count="3">
    <cellStyle name="Normální" xfId="0" builtinId="0"/>
    <cellStyle name="Normální 2" xfId="1" xr:uid="{00000000-0005-0000-0000-000001000000}"/>
    <cellStyle name="Normální 3" xfId="2" xr:uid="{49246851-43FE-41BA-AA24-F9A8524505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3"/>
  <sheetViews>
    <sheetView tabSelected="1" topLeftCell="A70" zoomScaleNormal="100" workbookViewId="0">
      <selection activeCell="A93" sqref="A93"/>
    </sheetView>
  </sheetViews>
  <sheetFormatPr defaultRowHeight="12.75" x14ac:dyDescent="0.2"/>
  <cols>
    <col min="1" max="1" width="52.5703125" style="9" bestFit="1" customWidth="1"/>
    <col min="2" max="2" width="93.7109375" style="9" customWidth="1"/>
    <col min="3" max="3" width="8.7109375" style="9" customWidth="1"/>
    <col min="4" max="4" width="10.42578125" style="9" customWidth="1"/>
    <col min="5" max="5" width="26.7109375" style="10" customWidth="1"/>
    <col min="6" max="6" width="25" style="10" customWidth="1"/>
    <col min="7" max="7" width="23.7109375" style="10" customWidth="1"/>
    <col min="8" max="8" width="10.5703125" bestFit="1" customWidth="1"/>
    <col min="9" max="9" width="29" bestFit="1" customWidth="1"/>
  </cols>
  <sheetData>
    <row r="1" spans="1:8" ht="22.5" customHeight="1" thickBot="1" x14ac:dyDescent="0.25">
      <c r="B1" s="12" t="s">
        <v>70</v>
      </c>
      <c r="C1" s="4"/>
      <c r="D1" s="4"/>
      <c r="E1" s="103"/>
      <c r="F1" s="104"/>
      <c r="G1" s="104"/>
    </row>
    <row r="2" spans="1:8" ht="22.5" customHeight="1" thickBot="1" x14ac:dyDescent="0.25">
      <c r="A2" s="93" t="s">
        <v>83</v>
      </c>
      <c r="B2" s="94" t="s">
        <v>84</v>
      </c>
      <c r="C2" s="95" t="s">
        <v>85</v>
      </c>
      <c r="D2" s="96" t="s">
        <v>86</v>
      </c>
      <c r="E2" s="97" t="s">
        <v>87</v>
      </c>
      <c r="F2" s="95" t="s">
        <v>88</v>
      </c>
      <c r="G2" s="95" t="s">
        <v>89</v>
      </c>
    </row>
    <row r="3" spans="1:8" ht="22.5" customHeight="1" thickBot="1" x14ac:dyDescent="0.25">
      <c r="A3" s="40" t="s">
        <v>0</v>
      </c>
      <c r="B3" s="24"/>
      <c r="C3" s="4"/>
      <c r="D3" s="5"/>
      <c r="E3" s="16"/>
      <c r="F3" s="16"/>
      <c r="G3" s="16"/>
    </row>
    <row r="4" spans="1:8" ht="13.5" thickBot="1" x14ac:dyDescent="0.25">
      <c r="A4" s="25" t="s">
        <v>1</v>
      </c>
      <c r="B4" s="26"/>
      <c r="C4" s="2"/>
      <c r="D4" s="3"/>
      <c r="E4" s="13"/>
      <c r="F4" s="13"/>
      <c r="G4" s="13"/>
      <c r="H4" s="27"/>
    </row>
    <row r="5" spans="1:8" ht="22.5" thickBot="1" x14ac:dyDescent="0.25">
      <c r="A5" s="1" t="s">
        <v>1</v>
      </c>
      <c r="B5" s="14" t="s">
        <v>39</v>
      </c>
      <c r="C5" s="2" t="s">
        <v>2</v>
      </c>
      <c r="D5" s="3">
        <v>2</v>
      </c>
      <c r="E5" s="31">
        <v>0</v>
      </c>
      <c r="F5" s="31">
        <f t="shared" ref="F5:F6" si="0">+D5*E5</f>
        <v>0</v>
      </c>
      <c r="G5" s="31">
        <f t="shared" ref="G5:G6" si="1">+F5*1.21</f>
        <v>0</v>
      </c>
      <c r="H5" s="52"/>
    </row>
    <row r="6" spans="1:8" ht="13.5" thickBot="1" x14ac:dyDescent="0.25">
      <c r="A6" s="84" t="s">
        <v>37</v>
      </c>
      <c r="B6" s="85" t="s">
        <v>90</v>
      </c>
      <c r="C6" s="86" t="s">
        <v>2</v>
      </c>
      <c r="D6" s="87">
        <v>2</v>
      </c>
      <c r="E6" s="88">
        <v>0</v>
      </c>
      <c r="F6" s="88">
        <f t="shared" si="0"/>
        <v>0</v>
      </c>
      <c r="G6" s="88">
        <f t="shared" si="1"/>
        <v>0</v>
      </c>
      <c r="H6" s="52"/>
    </row>
    <row r="7" spans="1:8" ht="13.5" thickBot="1" x14ac:dyDescent="0.25">
      <c r="A7" s="84" t="s">
        <v>37</v>
      </c>
      <c r="B7" s="85" t="s">
        <v>91</v>
      </c>
      <c r="C7" s="86" t="s">
        <v>2</v>
      </c>
      <c r="D7" s="87">
        <v>2</v>
      </c>
      <c r="E7" s="88">
        <v>0</v>
      </c>
      <c r="F7" s="88">
        <f t="shared" ref="F7:F9" si="2">+D7*E7</f>
        <v>0</v>
      </c>
      <c r="G7" s="88">
        <f t="shared" ref="G7:G9" si="3">+F7*1.21</f>
        <v>0</v>
      </c>
      <c r="H7" s="52"/>
    </row>
    <row r="8" spans="1:8" ht="13.5" thickBot="1" x14ac:dyDescent="0.25">
      <c r="A8" s="62" t="s">
        <v>82</v>
      </c>
      <c r="B8" s="65" t="s">
        <v>43</v>
      </c>
      <c r="C8" s="66" t="s">
        <v>41</v>
      </c>
      <c r="D8" s="67">
        <v>5</v>
      </c>
      <c r="E8" s="74">
        <v>0</v>
      </c>
      <c r="F8" s="74">
        <f t="shared" si="2"/>
        <v>0</v>
      </c>
      <c r="G8" s="74">
        <f t="shared" si="3"/>
        <v>0</v>
      </c>
      <c r="H8" s="52"/>
    </row>
    <row r="9" spans="1:8" ht="13.5" thickBot="1" x14ac:dyDescent="0.25">
      <c r="A9" s="1" t="s">
        <v>3</v>
      </c>
      <c r="B9" s="19" t="s">
        <v>35</v>
      </c>
      <c r="C9" s="2" t="s">
        <v>38</v>
      </c>
      <c r="D9" s="3">
        <v>10</v>
      </c>
      <c r="E9" s="31">
        <v>0</v>
      </c>
      <c r="F9" s="31">
        <f t="shared" si="2"/>
        <v>0</v>
      </c>
      <c r="G9" s="31">
        <f t="shared" si="3"/>
        <v>0</v>
      </c>
    </row>
    <row r="10" spans="1:8" ht="27" customHeight="1" thickBot="1" x14ac:dyDescent="0.3">
      <c r="A10" s="29"/>
      <c r="B10" s="11"/>
      <c r="D10" s="30"/>
      <c r="E10" s="75"/>
      <c r="F10" s="76">
        <f>SUM(F5:F9)</f>
        <v>0</v>
      </c>
      <c r="G10" s="77">
        <f>+F10*1.21</f>
        <v>0</v>
      </c>
      <c r="H10" s="21"/>
    </row>
    <row r="11" spans="1:8" ht="27" customHeight="1" thickBot="1" x14ac:dyDescent="0.3">
      <c r="A11" s="41" t="s">
        <v>4</v>
      </c>
      <c r="B11"/>
      <c r="C11"/>
      <c r="D11"/>
      <c r="E11" s="18"/>
      <c r="F11" s="18"/>
      <c r="G11" s="18"/>
      <c r="H11" s="21"/>
    </row>
    <row r="12" spans="1:8" ht="16.5" thickBot="1" x14ac:dyDescent="0.3">
      <c r="A12" s="17" t="s">
        <v>5</v>
      </c>
      <c r="B12" s="15"/>
      <c r="C12" s="4"/>
      <c r="D12" s="5"/>
      <c r="E12" s="16"/>
      <c r="F12" s="16"/>
      <c r="G12" s="16"/>
      <c r="H12" s="21"/>
    </row>
    <row r="13" spans="1:8" ht="16.5" thickBot="1" x14ac:dyDescent="0.3">
      <c r="A13" s="1" t="s">
        <v>55</v>
      </c>
      <c r="B13" s="14" t="s">
        <v>56</v>
      </c>
      <c r="C13" s="2" t="s">
        <v>2</v>
      </c>
      <c r="D13" s="3">
        <v>320</v>
      </c>
      <c r="E13" s="31">
        <v>0</v>
      </c>
      <c r="F13" s="31">
        <f t="shared" ref="F13:F17" si="4">+D13*E13</f>
        <v>0</v>
      </c>
      <c r="G13" s="31">
        <f t="shared" ref="G13:G17" si="5">+F13*1.21</f>
        <v>0</v>
      </c>
      <c r="H13" s="53"/>
    </row>
    <row r="14" spans="1:8" ht="16.5" thickBot="1" x14ac:dyDescent="0.3">
      <c r="A14" s="84" t="s">
        <v>37</v>
      </c>
      <c r="B14" s="85" t="s">
        <v>90</v>
      </c>
      <c r="C14" s="86" t="s">
        <v>2</v>
      </c>
      <c r="D14" s="87">
        <v>320</v>
      </c>
      <c r="E14" s="88">
        <v>0</v>
      </c>
      <c r="F14" s="88">
        <f t="shared" si="4"/>
        <v>0</v>
      </c>
      <c r="G14" s="88">
        <f t="shared" si="5"/>
        <v>0</v>
      </c>
      <c r="H14" s="53"/>
    </row>
    <row r="15" spans="1:8" ht="16.5" thickBot="1" x14ac:dyDescent="0.3">
      <c r="A15" s="84" t="s">
        <v>37</v>
      </c>
      <c r="B15" s="85" t="s">
        <v>91</v>
      </c>
      <c r="C15" s="86" t="s">
        <v>2</v>
      </c>
      <c r="D15" s="87">
        <v>320</v>
      </c>
      <c r="E15" s="88">
        <v>0</v>
      </c>
      <c r="F15" s="88">
        <f t="shared" si="4"/>
        <v>0</v>
      </c>
      <c r="G15" s="88">
        <f t="shared" si="5"/>
        <v>0</v>
      </c>
      <c r="H15" s="53"/>
    </row>
    <row r="16" spans="1:8" ht="16.5" thickBot="1" x14ac:dyDescent="0.3">
      <c r="A16" s="62" t="s">
        <v>82</v>
      </c>
      <c r="B16" s="65" t="s">
        <v>43</v>
      </c>
      <c r="C16" s="66" t="s">
        <v>41</v>
      </c>
      <c r="D16" s="67">
        <v>5</v>
      </c>
      <c r="E16" s="74">
        <v>0</v>
      </c>
      <c r="F16" s="74">
        <f t="shared" si="4"/>
        <v>0</v>
      </c>
      <c r="G16" s="74">
        <f t="shared" si="5"/>
        <v>0</v>
      </c>
      <c r="H16" s="53"/>
    </row>
    <row r="17" spans="1:8" ht="16.5" thickBot="1" x14ac:dyDescent="0.3">
      <c r="A17" s="1" t="s">
        <v>3</v>
      </c>
      <c r="B17" s="14" t="s">
        <v>18</v>
      </c>
      <c r="C17" s="2" t="s">
        <v>38</v>
      </c>
      <c r="D17" s="3">
        <v>20</v>
      </c>
      <c r="E17" s="31">
        <v>0</v>
      </c>
      <c r="F17" s="31">
        <f t="shared" si="4"/>
        <v>0</v>
      </c>
      <c r="G17" s="31">
        <f t="shared" si="5"/>
        <v>0</v>
      </c>
      <c r="H17" s="21"/>
    </row>
    <row r="18" spans="1:8" ht="16.5" thickBot="1" x14ac:dyDescent="0.3">
      <c r="A18" s="68"/>
      <c r="B18" s="6"/>
      <c r="C18" s="7"/>
      <c r="D18" s="8"/>
      <c r="E18" s="78"/>
      <c r="F18" s="76">
        <f>SUM(F13:F17)</f>
        <v>0</v>
      </c>
      <c r="G18" s="77">
        <f>+F18*1.21</f>
        <v>0</v>
      </c>
      <c r="H18" s="21"/>
    </row>
    <row r="19" spans="1:8" ht="16.5" thickBot="1" x14ac:dyDescent="0.3">
      <c r="A19" s="39" t="s">
        <v>6</v>
      </c>
      <c r="B19" s="11"/>
      <c r="D19" s="30"/>
      <c r="E19" s="18"/>
      <c r="H19" s="21"/>
    </row>
    <row r="20" spans="1:8" ht="16.5" thickBot="1" x14ac:dyDescent="0.3">
      <c r="A20" s="47" t="s">
        <v>7</v>
      </c>
      <c r="B20" s="48"/>
      <c r="C20" s="49"/>
      <c r="D20" s="50"/>
      <c r="E20" s="51"/>
      <c r="F20" s="51"/>
      <c r="G20" s="51"/>
      <c r="H20" s="46"/>
    </row>
    <row r="21" spans="1:8" ht="16.5" thickBot="1" x14ac:dyDescent="0.3">
      <c r="A21" s="42" t="s">
        <v>8</v>
      </c>
      <c r="B21" s="43" t="s">
        <v>58</v>
      </c>
      <c r="C21" s="44" t="s">
        <v>2</v>
      </c>
      <c r="D21" s="54">
        <v>2</v>
      </c>
      <c r="E21" s="45">
        <v>0</v>
      </c>
      <c r="F21" s="45">
        <f>+D21*E21</f>
        <v>0</v>
      </c>
      <c r="G21" s="45">
        <f>+F21*1.21</f>
        <v>0</v>
      </c>
      <c r="H21" s="53"/>
    </row>
    <row r="22" spans="1:8" ht="15.75" x14ac:dyDescent="0.25">
      <c r="A22" s="42" t="s">
        <v>9</v>
      </c>
      <c r="B22" s="43" t="s">
        <v>57</v>
      </c>
      <c r="C22" s="44" t="s">
        <v>2</v>
      </c>
      <c r="D22" s="54">
        <v>36</v>
      </c>
      <c r="E22" s="45">
        <v>0</v>
      </c>
      <c r="F22" s="45">
        <f>+D22*E22</f>
        <v>0</v>
      </c>
      <c r="G22" s="45">
        <f>+F22*1.21</f>
        <v>0</v>
      </c>
      <c r="H22" s="53"/>
    </row>
    <row r="23" spans="1:8" ht="15.75" x14ac:dyDescent="0.25">
      <c r="A23" s="17" t="s">
        <v>10</v>
      </c>
      <c r="B23" s="15"/>
      <c r="C23" s="4"/>
      <c r="D23" s="5"/>
      <c r="E23" s="32"/>
      <c r="F23" s="33"/>
      <c r="G23" s="33"/>
      <c r="H23" s="21"/>
    </row>
    <row r="24" spans="1:8" ht="16.5" thickBot="1" x14ac:dyDescent="0.3">
      <c r="A24" s="1" t="s">
        <v>11</v>
      </c>
      <c r="B24" s="14" t="s">
        <v>59</v>
      </c>
      <c r="C24" s="2" t="s">
        <v>2</v>
      </c>
      <c r="D24" s="3">
        <v>18</v>
      </c>
      <c r="E24" s="31">
        <v>0</v>
      </c>
      <c r="F24" s="31">
        <f>+D24*E24</f>
        <v>0</v>
      </c>
      <c r="G24" s="31">
        <f t="shared" ref="G24:G26" si="6">+F24*1.21</f>
        <v>0</v>
      </c>
      <c r="H24" s="53"/>
    </row>
    <row r="25" spans="1:8" ht="16.5" thickBot="1" x14ac:dyDescent="0.3">
      <c r="A25" s="1" t="s">
        <v>71</v>
      </c>
      <c r="B25" s="14" t="s">
        <v>72</v>
      </c>
      <c r="C25" s="2" t="s">
        <v>2</v>
      </c>
      <c r="D25" s="3">
        <v>8</v>
      </c>
      <c r="E25" s="31">
        <v>0</v>
      </c>
      <c r="F25" s="31">
        <f>+D25*E25</f>
        <v>0</v>
      </c>
      <c r="G25" s="31">
        <f t="shared" ref="G25" si="7">+F25*1.21</f>
        <v>0</v>
      </c>
      <c r="H25" s="53"/>
    </row>
    <row r="26" spans="1:8" ht="16.5" thickBot="1" x14ac:dyDescent="0.3">
      <c r="A26" s="1" t="s">
        <v>9</v>
      </c>
      <c r="B26" s="14" t="s">
        <v>57</v>
      </c>
      <c r="C26" s="2" t="s">
        <v>2</v>
      </c>
      <c r="D26" s="3">
        <v>16</v>
      </c>
      <c r="E26" s="31">
        <v>0</v>
      </c>
      <c r="F26" s="31">
        <f>+D26*E26</f>
        <v>0</v>
      </c>
      <c r="G26" s="31">
        <f t="shared" si="6"/>
        <v>0</v>
      </c>
      <c r="H26" s="53"/>
    </row>
    <row r="27" spans="1:8" ht="16.5" thickBot="1" x14ac:dyDescent="0.3">
      <c r="A27" s="25" t="s">
        <v>12</v>
      </c>
      <c r="B27" s="34"/>
      <c r="C27" s="35"/>
      <c r="D27" s="55"/>
      <c r="E27" s="33"/>
      <c r="F27" s="33"/>
      <c r="G27" s="33"/>
      <c r="H27" s="21"/>
    </row>
    <row r="28" spans="1:8" ht="15.75" x14ac:dyDescent="0.25">
      <c r="A28" s="1" t="s">
        <v>13</v>
      </c>
      <c r="B28" s="14" t="s">
        <v>60</v>
      </c>
      <c r="C28" s="2" t="s">
        <v>2</v>
      </c>
      <c r="D28" s="3">
        <v>110</v>
      </c>
      <c r="E28" s="31">
        <v>0</v>
      </c>
      <c r="F28" s="31">
        <f>+D28*E28</f>
        <v>0</v>
      </c>
      <c r="G28" s="31">
        <f t="shared" ref="G28" si="8">+F28*1.21</f>
        <v>0</v>
      </c>
      <c r="H28" s="53"/>
    </row>
    <row r="29" spans="1:8" ht="16.5" thickBot="1" x14ac:dyDescent="0.3">
      <c r="A29" s="1" t="s">
        <v>14</v>
      </c>
      <c r="B29" s="14" t="s">
        <v>61</v>
      </c>
      <c r="C29" s="2" t="s">
        <v>2</v>
      </c>
      <c r="D29" s="3">
        <v>1</v>
      </c>
      <c r="E29" s="31">
        <v>0</v>
      </c>
      <c r="F29" s="31">
        <f t="shared" ref="F29" si="9">+D29*E29</f>
        <v>0</v>
      </c>
      <c r="G29" s="31">
        <f t="shared" ref="G29:G32" si="10">+F29*1.21</f>
        <v>0</v>
      </c>
      <c r="H29" s="21"/>
    </row>
    <row r="30" spans="1:8" ht="16.5" thickBot="1" x14ac:dyDescent="0.3">
      <c r="A30" s="84" t="s">
        <v>37</v>
      </c>
      <c r="B30" s="85" t="s">
        <v>90</v>
      </c>
      <c r="C30" s="86" t="s">
        <v>2</v>
      </c>
      <c r="D30" s="87">
        <v>1</v>
      </c>
      <c r="E30" s="88">
        <v>0</v>
      </c>
      <c r="F30" s="88">
        <f t="shared" ref="F30:F32" si="11">+D30*E30</f>
        <v>0</v>
      </c>
      <c r="G30" s="88">
        <f t="shared" si="10"/>
        <v>0</v>
      </c>
      <c r="H30" s="21"/>
    </row>
    <row r="31" spans="1:8" ht="16.5" thickBot="1" x14ac:dyDescent="0.3">
      <c r="A31" s="84" t="s">
        <v>37</v>
      </c>
      <c r="B31" s="85" t="s">
        <v>91</v>
      </c>
      <c r="C31" s="86" t="s">
        <v>2</v>
      </c>
      <c r="D31" s="87">
        <v>1</v>
      </c>
      <c r="E31" s="88">
        <v>0</v>
      </c>
      <c r="F31" s="88">
        <f t="shared" si="11"/>
        <v>0</v>
      </c>
      <c r="G31" s="88">
        <f t="shared" si="10"/>
        <v>0</v>
      </c>
      <c r="H31" s="21"/>
    </row>
    <row r="32" spans="1:8" ht="16.5" thickBot="1" x14ac:dyDescent="0.3">
      <c r="A32" s="62" t="s">
        <v>82</v>
      </c>
      <c r="B32" s="65" t="s">
        <v>43</v>
      </c>
      <c r="C32" s="66" t="s">
        <v>41</v>
      </c>
      <c r="D32" s="67">
        <v>5</v>
      </c>
      <c r="E32" s="74">
        <v>0</v>
      </c>
      <c r="F32" s="74">
        <f t="shared" si="11"/>
        <v>0</v>
      </c>
      <c r="G32" s="74">
        <f t="shared" si="10"/>
        <v>0</v>
      </c>
      <c r="H32" s="21"/>
    </row>
    <row r="33" spans="1:8" ht="16.5" thickBot="1" x14ac:dyDescent="0.3">
      <c r="A33" s="1" t="s">
        <v>3</v>
      </c>
      <c r="B33" s="14" t="s">
        <v>18</v>
      </c>
      <c r="C33" s="2" t="s">
        <v>2</v>
      </c>
      <c r="D33" s="3">
        <v>10</v>
      </c>
      <c r="E33" s="31">
        <v>0</v>
      </c>
      <c r="F33" s="31">
        <f>+D33*E33</f>
        <v>0</v>
      </c>
      <c r="G33" s="31">
        <f t="shared" ref="G33" si="12">+F33*1.21</f>
        <v>0</v>
      </c>
      <c r="H33" s="21"/>
    </row>
    <row r="34" spans="1:8" ht="16.5" thickBot="1" x14ac:dyDescent="0.3">
      <c r="A34" s="29"/>
      <c r="B34" s="11"/>
      <c r="D34" s="30"/>
      <c r="E34" s="18"/>
      <c r="F34" s="76">
        <f>SUM(F21:F33)</f>
        <v>0</v>
      </c>
      <c r="G34" s="79">
        <f>SUM(G21:G31)</f>
        <v>0</v>
      </c>
      <c r="H34" s="21"/>
    </row>
    <row r="35" spans="1:8" ht="22.5" customHeight="1" x14ac:dyDescent="0.25">
      <c r="A35" s="39"/>
      <c r="B35"/>
      <c r="C35"/>
      <c r="D35"/>
      <c r="E35" s="18"/>
      <c r="F35" s="18"/>
      <c r="G35" s="18"/>
      <c r="H35" s="21"/>
    </row>
    <row r="36" spans="1:8" ht="16.5" thickBot="1" x14ac:dyDescent="0.3">
      <c r="A36" s="17" t="s">
        <v>15</v>
      </c>
      <c r="B36" s="15"/>
      <c r="C36" s="4"/>
      <c r="D36" s="5"/>
      <c r="E36" s="16"/>
      <c r="F36" s="16"/>
      <c r="G36" s="16"/>
      <c r="H36" s="21"/>
    </row>
    <row r="37" spans="1:8" ht="13.5" thickBot="1" x14ac:dyDescent="0.25">
      <c r="A37" s="1" t="s">
        <v>16</v>
      </c>
      <c r="B37" s="23" t="s">
        <v>53</v>
      </c>
      <c r="C37" s="2" t="s">
        <v>2</v>
      </c>
      <c r="D37" s="3">
        <v>1</v>
      </c>
      <c r="E37" s="31">
        <v>0</v>
      </c>
      <c r="F37" s="31">
        <f t="shared" ref="F37:F42" si="13">+D37*E37</f>
        <v>0</v>
      </c>
      <c r="G37" s="31">
        <f t="shared" ref="G37" si="14">+F37*1.21</f>
        <v>0</v>
      </c>
    </row>
    <row r="38" spans="1:8" ht="24.75" thickBot="1" x14ac:dyDescent="0.3">
      <c r="A38" s="1" t="s">
        <v>17</v>
      </c>
      <c r="B38" s="23" t="s">
        <v>54</v>
      </c>
      <c r="C38" s="2" t="s">
        <v>2</v>
      </c>
      <c r="D38" s="3">
        <v>1</v>
      </c>
      <c r="E38" s="31">
        <v>0</v>
      </c>
      <c r="F38" s="31">
        <f t="shared" ref="F38:F41" si="15">+D38*E38</f>
        <v>0</v>
      </c>
      <c r="G38" s="31">
        <f t="shared" ref="G38:G41" si="16">+F38*1.21</f>
        <v>0</v>
      </c>
      <c r="H38" s="21"/>
    </row>
    <row r="39" spans="1:8" ht="16.5" thickBot="1" x14ac:dyDescent="0.3">
      <c r="A39" s="84" t="s">
        <v>37</v>
      </c>
      <c r="B39" s="85" t="s">
        <v>90</v>
      </c>
      <c r="C39" s="86" t="s">
        <v>2</v>
      </c>
      <c r="D39" s="87">
        <v>1</v>
      </c>
      <c r="E39" s="88">
        <v>0</v>
      </c>
      <c r="F39" s="88">
        <f t="shared" si="15"/>
        <v>0</v>
      </c>
      <c r="G39" s="88">
        <f t="shared" si="16"/>
        <v>0</v>
      </c>
      <c r="H39" s="21"/>
    </row>
    <row r="40" spans="1:8" ht="16.5" thickBot="1" x14ac:dyDescent="0.3">
      <c r="A40" s="84" t="s">
        <v>37</v>
      </c>
      <c r="B40" s="85" t="s">
        <v>91</v>
      </c>
      <c r="C40" s="86" t="s">
        <v>2</v>
      </c>
      <c r="D40" s="87">
        <v>1</v>
      </c>
      <c r="E40" s="88">
        <v>0</v>
      </c>
      <c r="F40" s="88">
        <f t="shared" si="15"/>
        <v>0</v>
      </c>
      <c r="G40" s="88">
        <f t="shared" si="16"/>
        <v>0</v>
      </c>
      <c r="H40" s="21"/>
    </row>
    <row r="41" spans="1:8" ht="16.5" thickBot="1" x14ac:dyDescent="0.3">
      <c r="A41" s="62" t="s">
        <v>82</v>
      </c>
      <c r="B41" s="65" t="s">
        <v>43</v>
      </c>
      <c r="C41" s="66" t="s">
        <v>41</v>
      </c>
      <c r="D41" s="67">
        <v>5</v>
      </c>
      <c r="E41" s="74">
        <v>0</v>
      </c>
      <c r="F41" s="74">
        <f t="shared" si="15"/>
        <v>0</v>
      </c>
      <c r="G41" s="74">
        <f t="shared" si="16"/>
        <v>0</v>
      </c>
      <c r="H41" s="21"/>
    </row>
    <row r="42" spans="1:8" ht="16.5" thickBot="1" x14ac:dyDescent="0.3">
      <c r="A42" s="1" t="s">
        <v>3</v>
      </c>
      <c r="B42" s="14" t="s">
        <v>18</v>
      </c>
      <c r="C42" s="2" t="s">
        <v>2</v>
      </c>
      <c r="D42" s="3">
        <v>15</v>
      </c>
      <c r="E42" s="31">
        <v>0</v>
      </c>
      <c r="F42" s="31">
        <f t="shared" si="13"/>
        <v>0</v>
      </c>
      <c r="G42" s="31">
        <f t="shared" ref="G42" si="17">+F42*1.21</f>
        <v>0</v>
      </c>
      <c r="H42" s="21"/>
    </row>
    <row r="43" spans="1:8" ht="16.5" thickBot="1" x14ac:dyDescent="0.3">
      <c r="A43"/>
      <c r="B43"/>
      <c r="C43"/>
      <c r="D43"/>
      <c r="E43" s="80"/>
      <c r="F43" s="76">
        <f>SUM(F37:F42)</f>
        <v>0</v>
      </c>
      <c r="G43" s="77">
        <f>+F43*1.21</f>
        <v>0</v>
      </c>
      <c r="H43" s="21"/>
    </row>
    <row r="44" spans="1:8" ht="15" customHeight="1" x14ac:dyDescent="0.25">
      <c r="A44" s="38"/>
      <c r="B44"/>
      <c r="C44"/>
      <c r="D44"/>
      <c r="E44" s="18"/>
      <c r="F44" s="18"/>
      <c r="G44" s="18"/>
      <c r="H44" s="21"/>
    </row>
    <row r="45" spans="1:8" ht="15" customHeight="1" thickBot="1" x14ac:dyDescent="0.3">
      <c r="A45" s="39" t="s">
        <v>19</v>
      </c>
      <c r="B45"/>
      <c r="C45"/>
      <c r="D45"/>
      <c r="E45" s="18"/>
      <c r="F45" s="18"/>
      <c r="G45" s="18"/>
      <c r="H45" s="21"/>
    </row>
    <row r="46" spans="1:8" ht="15" customHeight="1" thickBot="1" x14ac:dyDescent="0.25">
      <c r="A46" s="17" t="s">
        <v>20</v>
      </c>
      <c r="B46" s="15"/>
      <c r="C46" s="4"/>
      <c r="D46" s="5"/>
      <c r="E46" s="16"/>
      <c r="F46" s="16"/>
      <c r="G46" s="16"/>
      <c r="H46" s="20"/>
    </row>
    <row r="47" spans="1:8" ht="22.5" thickBot="1" x14ac:dyDescent="0.25">
      <c r="A47" s="1" t="s">
        <v>21</v>
      </c>
      <c r="B47" s="14" t="s">
        <v>79</v>
      </c>
      <c r="C47" s="2" t="s">
        <v>2</v>
      </c>
      <c r="D47" s="3">
        <v>3</v>
      </c>
      <c r="E47" s="31">
        <v>0</v>
      </c>
      <c r="F47" s="31">
        <f t="shared" ref="F47" si="18">+D47*E47</f>
        <v>0</v>
      </c>
      <c r="G47" s="31">
        <f t="shared" ref="G47:G49" si="19">+F47*1.21</f>
        <v>0</v>
      </c>
      <c r="H47" s="52"/>
    </row>
    <row r="48" spans="1:8" ht="22.5" thickBot="1" x14ac:dyDescent="0.25">
      <c r="A48" s="1" t="s">
        <v>22</v>
      </c>
      <c r="B48" s="14" t="s">
        <v>80</v>
      </c>
      <c r="C48" s="2" t="s">
        <v>2</v>
      </c>
      <c r="D48" s="3">
        <v>1</v>
      </c>
      <c r="E48" s="31">
        <v>0</v>
      </c>
      <c r="F48" s="31">
        <f>+D48*E48</f>
        <v>0</v>
      </c>
      <c r="G48" s="31">
        <f t="shared" si="19"/>
        <v>0</v>
      </c>
    </row>
    <row r="49" spans="1:9" ht="22.5" thickBot="1" x14ac:dyDescent="0.25">
      <c r="A49" s="1" t="s">
        <v>23</v>
      </c>
      <c r="B49" s="14" t="s">
        <v>76</v>
      </c>
      <c r="C49" s="2" t="s">
        <v>2</v>
      </c>
      <c r="D49" s="3">
        <v>1</v>
      </c>
      <c r="E49" s="31">
        <v>0</v>
      </c>
      <c r="F49" s="31">
        <f>+D49*E49</f>
        <v>0</v>
      </c>
      <c r="G49" s="31">
        <f t="shared" si="19"/>
        <v>0</v>
      </c>
    </row>
    <row r="50" spans="1:9" ht="13.5" thickBot="1" x14ac:dyDescent="0.25">
      <c r="A50" s="1" t="s">
        <v>36</v>
      </c>
      <c r="B50" s="14" t="s">
        <v>77</v>
      </c>
      <c r="C50" s="2" t="s">
        <v>2</v>
      </c>
      <c r="D50" s="3">
        <v>1</v>
      </c>
      <c r="E50" s="31">
        <v>0</v>
      </c>
      <c r="F50" s="31">
        <f>+D50*E50</f>
        <v>0</v>
      </c>
      <c r="G50" s="31">
        <f t="shared" ref="G50" si="20">+F50*1.21</f>
        <v>0</v>
      </c>
    </row>
    <row r="51" spans="1:9" ht="13.5" thickBot="1" x14ac:dyDescent="0.25">
      <c r="A51" s="1" t="s">
        <v>24</v>
      </c>
      <c r="B51" s="19" t="s">
        <v>81</v>
      </c>
      <c r="C51" s="2" t="s">
        <v>2</v>
      </c>
      <c r="D51" s="3">
        <v>1</v>
      </c>
      <c r="E51" s="31">
        <v>0</v>
      </c>
      <c r="F51" s="31">
        <f t="shared" ref="F51:F56" si="21">+D51*E51</f>
        <v>0</v>
      </c>
      <c r="G51" s="31">
        <f t="shared" ref="G51" si="22">+F51*1.21</f>
        <v>0</v>
      </c>
      <c r="H51" s="52"/>
    </row>
    <row r="52" spans="1:9" ht="13.5" thickBot="1" x14ac:dyDescent="0.25">
      <c r="A52" s="1" t="s">
        <v>25</v>
      </c>
      <c r="B52" s="19" t="s">
        <v>62</v>
      </c>
      <c r="C52" s="2" t="s">
        <v>2</v>
      </c>
      <c r="D52" s="3">
        <v>450</v>
      </c>
      <c r="E52" s="31">
        <v>0</v>
      </c>
      <c r="F52" s="31">
        <f t="shared" si="21"/>
        <v>0</v>
      </c>
      <c r="G52" s="31">
        <f t="shared" ref="G52" si="23">+F52*1.21</f>
        <v>0</v>
      </c>
      <c r="H52" s="52"/>
    </row>
    <row r="53" spans="1:9" ht="13.5" thickBot="1" x14ac:dyDescent="0.25">
      <c r="A53" s="1" t="s">
        <v>25</v>
      </c>
      <c r="B53" s="19" t="s">
        <v>73</v>
      </c>
      <c r="C53" s="2" t="s">
        <v>2</v>
      </c>
      <c r="D53" s="3">
        <v>30</v>
      </c>
      <c r="E53" s="31">
        <v>0</v>
      </c>
      <c r="F53" s="31">
        <f t="shared" ref="F53" si="24">+D53*E53</f>
        <v>0</v>
      </c>
      <c r="G53" s="31">
        <f t="shared" ref="G53" si="25">+F53*1.21</f>
        <v>0</v>
      </c>
      <c r="H53" s="52"/>
    </row>
    <row r="54" spans="1:9" ht="29.25" customHeight="1" thickBot="1" x14ac:dyDescent="0.3">
      <c r="A54" s="1" t="s">
        <v>26</v>
      </c>
      <c r="B54" s="14" t="s">
        <v>63</v>
      </c>
      <c r="C54" s="2" t="s">
        <v>2</v>
      </c>
      <c r="D54" s="3">
        <v>1</v>
      </c>
      <c r="E54" s="31">
        <v>0</v>
      </c>
      <c r="F54" s="31">
        <f t="shared" si="21"/>
        <v>0</v>
      </c>
      <c r="G54" s="31">
        <f t="shared" ref="G54:G63" si="26">+F54*1.21</f>
        <v>0</v>
      </c>
      <c r="H54" s="21"/>
    </row>
    <row r="55" spans="1:9" ht="27" customHeight="1" thickBot="1" x14ac:dyDescent="0.3">
      <c r="A55" s="1" t="s">
        <v>68</v>
      </c>
      <c r="B55" s="14" t="s">
        <v>64</v>
      </c>
      <c r="C55" s="2" t="s">
        <v>2</v>
      </c>
      <c r="D55" s="3">
        <v>1</v>
      </c>
      <c r="E55" s="31">
        <v>0</v>
      </c>
      <c r="F55" s="31">
        <f t="shared" si="21"/>
        <v>0</v>
      </c>
      <c r="G55" s="31">
        <f t="shared" si="26"/>
        <v>0</v>
      </c>
      <c r="H55" s="21"/>
      <c r="I55" s="22"/>
    </row>
    <row r="56" spans="1:9" ht="15" customHeight="1" thickBot="1" x14ac:dyDescent="0.3">
      <c r="A56" s="1" t="s">
        <v>67</v>
      </c>
      <c r="B56" s="14" t="s">
        <v>65</v>
      </c>
      <c r="C56" s="2" t="s">
        <v>2</v>
      </c>
      <c r="D56" s="3">
        <v>4</v>
      </c>
      <c r="E56" s="31">
        <v>0</v>
      </c>
      <c r="F56" s="31">
        <f t="shared" si="21"/>
        <v>0</v>
      </c>
      <c r="G56" s="31">
        <f t="shared" ref="G56:G57" si="27">+F56*1.21</f>
        <v>0</v>
      </c>
      <c r="H56" s="21"/>
      <c r="I56" s="22"/>
    </row>
    <row r="57" spans="1:9" ht="15" customHeight="1" thickBot="1" x14ac:dyDescent="0.3">
      <c r="A57" s="1" t="s">
        <v>27</v>
      </c>
      <c r="B57" s="14" t="s">
        <v>66</v>
      </c>
      <c r="C57" s="2" t="s">
        <v>2</v>
      </c>
      <c r="D57" s="3">
        <v>2</v>
      </c>
      <c r="E57" s="31">
        <v>0</v>
      </c>
      <c r="F57" s="31">
        <f t="shared" ref="F57" si="28">+D57*E57</f>
        <v>0</v>
      </c>
      <c r="G57" s="31">
        <f t="shared" si="27"/>
        <v>0</v>
      </c>
      <c r="H57" s="21"/>
      <c r="I57" s="22"/>
    </row>
    <row r="58" spans="1:9" ht="15" customHeight="1" thickBot="1" x14ac:dyDescent="0.25">
      <c r="A58" s="1" t="s">
        <v>69</v>
      </c>
      <c r="B58" s="19" t="s">
        <v>74</v>
      </c>
      <c r="C58" s="2" t="s">
        <v>2</v>
      </c>
      <c r="D58" s="3">
        <v>1</v>
      </c>
      <c r="E58" s="31">
        <v>0</v>
      </c>
      <c r="F58" s="31">
        <f t="shared" ref="F58:F63" si="29">+D58*E58</f>
        <v>0</v>
      </c>
      <c r="G58" s="31">
        <f t="shared" si="26"/>
        <v>0</v>
      </c>
      <c r="H58" s="52"/>
      <c r="I58" s="22"/>
    </row>
    <row r="59" spans="1:9" ht="16.5" thickBot="1" x14ac:dyDescent="0.3">
      <c r="A59" s="1" t="s">
        <v>78</v>
      </c>
      <c r="B59" s="14" t="s">
        <v>75</v>
      </c>
      <c r="C59" s="2" t="s">
        <v>2</v>
      </c>
      <c r="D59" s="3">
        <v>1</v>
      </c>
      <c r="E59" s="31">
        <v>0</v>
      </c>
      <c r="F59" s="31">
        <f t="shared" si="29"/>
        <v>0</v>
      </c>
      <c r="G59" s="31">
        <f t="shared" si="26"/>
        <v>0</v>
      </c>
      <c r="H59" s="53"/>
      <c r="I59" s="22"/>
    </row>
    <row r="60" spans="1:9" ht="16.5" thickBot="1" x14ac:dyDescent="0.3">
      <c r="A60" s="84" t="s">
        <v>37</v>
      </c>
      <c r="B60" s="85" t="s">
        <v>90</v>
      </c>
      <c r="C60" s="86" t="s">
        <v>2</v>
      </c>
      <c r="D60" s="87">
        <v>1</v>
      </c>
      <c r="E60" s="88">
        <v>0</v>
      </c>
      <c r="F60" s="88">
        <f t="shared" si="29"/>
        <v>0</v>
      </c>
      <c r="G60" s="88">
        <f t="shared" si="26"/>
        <v>0</v>
      </c>
      <c r="H60" s="21"/>
      <c r="I60" s="22"/>
    </row>
    <row r="61" spans="1:9" ht="16.5" thickBot="1" x14ac:dyDescent="0.3">
      <c r="A61" s="84" t="s">
        <v>37</v>
      </c>
      <c r="B61" s="85" t="s">
        <v>91</v>
      </c>
      <c r="C61" s="86" t="s">
        <v>2</v>
      </c>
      <c r="D61" s="87">
        <v>1</v>
      </c>
      <c r="E61" s="88">
        <v>0</v>
      </c>
      <c r="F61" s="88">
        <f t="shared" si="29"/>
        <v>0</v>
      </c>
      <c r="G61" s="88">
        <f t="shared" si="26"/>
        <v>0</v>
      </c>
      <c r="H61" s="21"/>
      <c r="I61" s="22"/>
    </row>
    <row r="62" spans="1:9" ht="16.5" thickBot="1" x14ac:dyDescent="0.3">
      <c r="A62" s="62" t="s">
        <v>82</v>
      </c>
      <c r="B62" s="65" t="s">
        <v>43</v>
      </c>
      <c r="C62" s="66" t="s">
        <v>41</v>
      </c>
      <c r="D62" s="67">
        <v>5</v>
      </c>
      <c r="E62" s="74">
        <v>0</v>
      </c>
      <c r="F62" s="74">
        <f t="shared" si="29"/>
        <v>0</v>
      </c>
      <c r="G62" s="74">
        <f t="shared" si="26"/>
        <v>0</v>
      </c>
      <c r="H62" s="21"/>
      <c r="I62" s="22"/>
    </row>
    <row r="63" spans="1:9" ht="15" customHeight="1" thickBot="1" x14ac:dyDescent="0.3">
      <c r="A63" s="1" t="s">
        <v>28</v>
      </c>
      <c r="B63" s="14" t="s">
        <v>29</v>
      </c>
      <c r="C63" s="2" t="s">
        <v>38</v>
      </c>
      <c r="D63" s="3">
        <v>20</v>
      </c>
      <c r="E63" s="31">
        <v>0</v>
      </c>
      <c r="F63" s="31">
        <f t="shared" si="29"/>
        <v>0</v>
      </c>
      <c r="G63" s="31">
        <f t="shared" si="26"/>
        <v>0</v>
      </c>
      <c r="H63" s="21"/>
      <c r="I63" s="22"/>
    </row>
    <row r="64" spans="1:9" ht="15" customHeight="1" thickBot="1" x14ac:dyDescent="0.3">
      <c r="A64"/>
      <c r="B64"/>
      <c r="C64"/>
      <c r="D64"/>
      <c r="E64" s="80"/>
      <c r="F64" s="76">
        <f>SUM(F47:F63)</f>
        <v>0</v>
      </c>
      <c r="G64" s="77">
        <f>+F64*1.21</f>
        <v>0</v>
      </c>
      <c r="H64" s="21"/>
      <c r="I64" s="22"/>
    </row>
    <row r="65" spans="1:8" ht="13.5" thickBot="1" x14ac:dyDescent="0.25">
      <c r="A65" s="39" t="s">
        <v>30</v>
      </c>
    </row>
    <row r="66" spans="1:8" ht="13.5" thickBot="1" x14ac:dyDescent="0.25">
      <c r="A66" s="17" t="s">
        <v>31</v>
      </c>
      <c r="B66" s="15"/>
      <c r="C66" s="4"/>
      <c r="D66" s="5"/>
      <c r="E66" s="16"/>
      <c r="F66" s="16"/>
      <c r="G66" s="16"/>
    </row>
    <row r="67" spans="1:8" ht="16.5" thickBot="1" x14ac:dyDescent="0.3">
      <c r="A67" s="1" t="s">
        <v>49</v>
      </c>
      <c r="B67" s="19" t="s">
        <v>45</v>
      </c>
      <c r="C67" s="2" t="s">
        <v>2</v>
      </c>
      <c r="D67" s="3">
        <v>160</v>
      </c>
      <c r="E67" s="31">
        <v>0</v>
      </c>
      <c r="F67" s="31">
        <f>+D67*E67</f>
        <v>0</v>
      </c>
      <c r="G67" s="31">
        <f t="shared" ref="G67:G74" si="30">+F67*1.21</f>
        <v>0</v>
      </c>
      <c r="H67" s="53"/>
    </row>
    <row r="68" spans="1:8" ht="13.5" thickBot="1" x14ac:dyDescent="0.25">
      <c r="A68" s="1" t="s">
        <v>50</v>
      </c>
      <c r="B68" s="19" t="s">
        <v>46</v>
      </c>
      <c r="C68" s="2" t="s">
        <v>2</v>
      </c>
      <c r="D68" s="3">
        <v>2</v>
      </c>
      <c r="E68" s="31">
        <v>0</v>
      </c>
      <c r="F68" s="31">
        <f t="shared" ref="F68:F74" si="31">+D68*E68</f>
        <v>0</v>
      </c>
      <c r="G68" s="31">
        <f t="shared" si="30"/>
        <v>0</v>
      </c>
    </row>
    <row r="69" spans="1:8" ht="16.5" thickBot="1" x14ac:dyDescent="0.3">
      <c r="A69" s="1" t="s">
        <v>51</v>
      </c>
      <c r="B69" s="19" t="s">
        <v>47</v>
      </c>
      <c r="C69" s="2" t="s">
        <v>2</v>
      </c>
      <c r="D69" s="3">
        <v>160</v>
      </c>
      <c r="E69" s="31">
        <v>0</v>
      </c>
      <c r="F69" s="31">
        <f t="shared" si="31"/>
        <v>0</v>
      </c>
      <c r="G69" s="31">
        <f t="shared" si="30"/>
        <v>0</v>
      </c>
      <c r="H69" s="53"/>
    </row>
    <row r="70" spans="1:8" ht="16.5" thickBot="1" x14ac:dyDescent="0.3">
      <c r="A70" s="1" t="s">
        <v>52</v>
      </c>
      <c r="B70" s="19" t="s">
        <v>48</v>
      </c>
      <c r="C70" s="2" t="s">
        <v>2</v>
      </c>
      <c r="D70" s="3">
        <v>160</v>
      </c>
      <c r="E70" s="31">
        <v>0</v>
      </c>
      <c r="F70" s="31">
        <f t="shared" si="31"/>
        <v>0</v>
      </c>
      <c r="G70" s="31">
        <f t="shared" si="30"/>
        <v>0</v>
      </c>
      <c r="H70" s="53"/>
    </row>
    <row r="71" spans="1:8" ht="13.5" thickBot="1" x14ac:dyDescent="0.25">
      <c r="A71" s="84" t="s">
        <v>37</v>
      </c>
      <c r="B71" s="85" t="s">
        <v>90</v>
      </c>
      <c r="C71" s="86" t="s">
        <v>2</v>
      </c>
      <c r="D71" s="87">
        <v>1</v>
      </c>
      <c r="E71" s="88">
        <v>0</v>
      </c>
      <c r="F71" s="88">
        <f t="shared" si="31"/>
        <v>0</v>
      </c>
      <c r="G71" s="88">
        <f t="shared" si="30"/>
        <v>0</v>
      </c>
    </row>
    <row r="72" spans="1:8" ht="13.5" thickBot="1" x14ac:dyDescent="0.25">
      <c r="A72" s="84" t="s">
        <v>37</v>
      </c>
      <c r="B72" s="85" t="s">
        <v>91</v>
      </c>
      <c r="C72" s="86" t="s">
        <v>2</v>
      </c>
      <c r="D72" s="87">
        <v>1</v>
      </c>
      <c r="E72" s="88">
        <v>0</v>
      </c>
      <c r="F72" s="88">
        <f t="shared" si="31"/>
        <v>0</v>
      </c>
      <c r="G72" s="88">
        <f t="shared" si="30"/>
        <v>0</v>
      </c>
    </row>
    <row r="73" spans="1:8" ht="13.5" thickBot="1" x14ac:dyDescent="0.25">
      <c r="A73" s="62" t="s">
        <v>82</v>
      </c>
      <c r="B73" s="65" t="s">
        <v>43</v>
      </c>
      <c r="C73" s="66" t="s">
        <v>41</v>
      </c>
      <c r="D73" s="67">
        <v>5</v>
      </c>
      <c r="E73" s="74">
        <v>0</v>
      </c>
      <c r="F73" s="74">
        <f t="shared" si="31"/>
        <v>0</v>
      </c>
      <c r="G73" s="74">
        <f t="shared" si="30"/>
        <v>0</v>
      </c>
    </row>
    <row r="74" spans="1:8" ht="13.5" thickBot="1" x14ac:dyDescent="0.25">
      <c r="A74" s="1" t="s">
        <v>32</v>
      </c>
      <c r="B74" s="14" t="s">
        <v>18</v>
      </c>
      <c r="C74" s="2" t="s">
        <v>38</v>
      </c>
      <c r="D74" s="3">
        <v>15</v>
      </c>
      <c r="E74" s="31">
        <v>0</v>
      </c>
      <c r="F74" s="31">
        <f t="shared" si="31"/>
        <v>0</v>
      </c>
      <c r="G74" s="31">
        <f t="shared" si="30"/>
        <v>0</v>
      </c>
    </row>
    <row r="75" spans="1:8" ht="13.5" thickBot="1" x14ac:dyDescent="0.25">
      <c r="A75"/>
      <c r="B75"/>
      <c r="C75"/>
      <c r="D75"/>
      <c r="E75" s="80"/>
      <c r="F75" s="81">
        <f>SUM(F67:F74)</f>
        <v>0</v>
      </c>
      <c r="G75" s="77">
        <f>+F75*1.21</f>
        <v>0</v>
      </c>
    </row>
    <row r="76" spans="1:8" ht="15.75" x14ac:dyDescent="0.25">
      <c r="A76"/>
      <c r="B76"/>
      <c r="C76"/>
      <c r="D76"/>
      <c r="E76" s="18"/>
      <c r="F76" s="18"/>
      <c r="G76" s="18"/>
      <c r="H76" s="21"/>
    </row>
    <row r="77" spans="1:8" ht="15.75" x14ac:dyDescent="0.25">
      <c r="A77"/>
      <c r="B77"/>
      <c r="C77"/>
      <c r="D77"/>
      <c r="E77" s="18"/>
      <c r="F77" s="18"/>
      <c r="G77" s="18"/>
      <c r="H77" s="21"/>
    </row>
    <row r="78" spans="1:8" ht="16.5" thickBot="1" x14ac:dyDescent="0.3">
      <c r="A78"/>
      <c r="B78"/>
      <c r="C78"/>
      <c r="D78"/>
      <c r="E78" s="18"/>
      <c r="F78" s="18"/>
      <c r="G78" s="18"/>
      <c r="H78" s="21"/>
    </row>
    <row r="79" spans="1:8" ht="16.5" thickBot="1" x14ac:dyDescent="0.3">
      <c r="A79" s="17" t="s">
        <v>40</v>
      </c>
      <c r="B79" s="15"/>
      <c r="C79" s="4"/>
      <c r="D79" s="5"/>
      <c r="E79" s="16"/>
      <c r="F79" s="16"/>
      <c r="G79" s="16"/>
      <c r="H79" s="21"/>
    </row>
    <row r="80" spans="1:8" ht="36.75" customHeight="1" thickBot="1" x14ac:dyDescent="0.3">
      <c r="A80" s="62" t="s">
        <v>44</v>
      </c>
      <c r="B80" s="83" t="s">
        <v>98</v>
      </c>
      <c r="C80" s="66" t="s">
        <v>41</v>
      </c>
      <c r="D80" s="67">
        <v>5</v>
      </c>
      <c r="E80" s="74">
        <v>0</v>
      </c>
      <c r="F80" s="74">
        <f>+D80*E80</f>
        <v>0</v>
      </c>
      <c r="G80" s="74">
        <f t="shared" ref="G80:G81" si="32">+F80*1.21</f>
        <v>0</v>
      </c>
      <c r="H80" s="21"/>
    </row>
    <row r="81" spans="1:8" ht="43.5" thickBot="1" x14ac:dyDescent="0.25">
      <c r="A81" s="56" t="s">
        <v>92</v>
      </c>
      <c r="B81" s="57" t="s">
        <v>99</v>
      </c>
      <c r="C81" s="58" t="s">
        <v>42</v>
      </c>
      <c r="D81" s="59">
        <v>100</v>
      </c>
      <c r="E81" s="82">
        <v>0</v>
      </c>
      <c r="F81" s="82">
        <f t="shared" ref="F81" si="33">+D81*E81</f>
        <v>0</v>
      </c>
      <c r="G81" s="82">
        <f t="shared" si="32"/>
        <v>0</v>
      </c>
      <c r="H81" s="37"/>
    </row>
    <row r="82" spans="1:8" ht="13.5" thickBot="1" x14ac:dyDescent="0.25">
      <c r="A82"/>
      <c r="B82"/>
      <c r="C82"/>
      <c r="D82"/>
      <c r="E82" s="80"/>
      <c r="F82" s="81">
        <f>SUM(F80:F81)</f>
        <v>0</v>
      </c>
      <c r="G82" s="77">
        <f>+F82*1.21</f>
        <v>0</v>
      </c>
    </row>
    <row r="83" spans="1:8" x14ac:dyDescent="0.2">
      <c r="A83" s="11"/>
    </row>
    <row r="84" spans="1:8" ht="13.5" thickBot="1" x14ac:dyDescent="0.25">
      <c r="A84" s="11"/>
      <c r="F84" s="10" t="s">
        <v>33</v>
      </c>
      <c r="G84" s="10" t="s">
        <v>34</v>
      </c>
    </row>
    <row r="85" spans="1:8" ht="27.75" customHeight="1" thickBot="1" x14ac:dyDescent="0.25">
      <c r="A85" s="98" t="s">
        <v>93</v>
      </c>
      <c r="B85" s="71"/>
      <c r="C85" s="71"/>
      <c r="D85" s="71"/>
      <c r="E85" s="72"/>
      <c r="F85" s="69">
        <f>SUM(F74,F67:F70,F63,F47:F59,F42,F37:F38,F33,F28:F29,F24:F26,F21:F22,F17,F13,F9,F5)</f>
        <v>0</v>
      </c>
      <c r="G85" s="70">
        <f>+F85*1.21</f>
        <v>0</v>
      </c>
    </row>
    <row r="86" spans="1:8" ht="28.5" customHeight="1" thickBot="1" x14ac:dyDescent="0.3">
      <c r="A86" s="99" t="s">
        <v>94</v>
      </c>
      <c r="B86" s="71"/>
      <c r="C86" s="71"/>
      <c r="D86" s="71"/>
      <c r="E86" s="72"/>
      <c r="F86" s="89">
        <f>SUM(F71:F72,F60:F61,F39:F40,F30:F31,F14:F15,F6:F7)</f>
        <v>0</v>
      </c>
      <c r="G86" s="90">
        <f>+F86*1.21</f>
        <v>0</v>
      </c>
      <c r="H86" s="36"/>
    </row>
    <row r="87" spans="1:8" ht="30" customHeight="1" thickBot="1" x14ac:dyDescent="0.3">
      <c r="A87" s="100" t="s">
        <v>95</v>
      </c>
      <c r="B87" s="71"/>
      <c r="C87" s="71"/>
      <c r="D87" s="71"/>
      <c r="E87" s="72"/>
      <c r="F87" s="63">
        <f>SUM(F73,F62,F41,F32,F16,F8,F80)</f>
        <v>0</v>
      </c>
      <c r="G87" s="64">
        <f>+F87*1.21</f>
        <v>0</v>
      </c>
      <c r="H87" s="36"/>
    </row>
    <row r="88" spans="1:8" ht="27" customHeight="1" thickBot="1" x14ac:dyDescent="0.25">
      <c r="A88" s="101" t="s">
        <v>96</v>
      </c>
      <c r="B88" s="73"/>
      <c r="C88" s="73"/>
      <c r="D88" s="73"/>
      <c r="E88" s="72"/>
      <c r="F88" s="60">
        <f>SUM(F81)</f>
        <v>0</v>
      </c>
      <c r="G88" s="61">
        <f>+F88*1.21</f>
        <v>0</v>
      </c>
    </row>
    <row r="89" spans="1:8" ht="26.25" thickBot="1" x14ac:dyDescent="0.25">
      <c r="A89" s="102" t="s">
        <v>97</v>
      </c>
      <c r="B89" s="73"/>
      <c r="C89" s="73"/>
      <c r="D89" s="73"/>
      <c r="E89" s="72"/>
      <c r="F89" s="92">
        <f>SUM(F85:F88)</f>
        <v>0</v>
      </c>
      <c r="G89" s="91">
        <f>+F89*1.21</f>
        <v>0</v>
      </c>
    </row>
    <row r="90" spans="1:8" x14ac:dyDescent="0.2">
      <c r="F90" s="28"/>
      <c r="G90" s="28"/>
    </row>
    <row r="92" spans="1:8" x14ac:dyDescent="0.2">
      <c r="A92" s="9" t="s">
        <v>100</v>
      </c>
    </row>
    <row r="93" spans="1:8" x14ac:dyDescent="0.2">
      <c r="A93" s="9" t="s">
        <v>101</v>
      </c>
    </row>
  </sheetData>
  <phoneticPr fontId="3" type="noConversion"/>
  <pageMargins left="0.78740157499999996" right="0.78740157499999996" top="0.984251969" bottom="0.984251969" header="0.4921259845" footer="0.4921259845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2206AFB486A24B8354C87F27AD995A" ma:contentTypeVersion="0" ma:contentTypeDescription="Vytvoří nový dokument" ma:contentTypeScope="" ma:versionID="5efd934a8aea7a37f584aad033d5bce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0159c9ae9a3974934ab4fdc5253fb8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A7210AE-9380-4144-9738-ACC7267314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6F6BE7-3F3F-4EEB-B4EF-08D6C8469C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99E7164-438D-4CBA-A3AD-FA4E89FD6FB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331D105F-1A71-457C-B36D-080E3D81333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List3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AKPR</cp:lastModifiedBy>
  <cp:revision/>
  <dcterms:created xsi:type="dcterms:W3CDTF">2010-02-17T13:57:16Z</dcterms:created>
  <dcterms:modified xsi:type="dcterms:W3CDTF">2025-04-08T13:31:00Z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  <property fmtid="{D5CDD505-2E9C-101B-9397-08002B2CF9AE}" pid="3" name="MSIP_Label_82a99ebc-0f39-4fac-abab-b8d6469272ed_Enabled">
    <vt:lpwstr>true</vt:lpwstr>
  </property>
  <property fmtid="{D5CDD505-2E9C-101B-9397-08002B2CF9AE}" pid="4" name="MSIP_Label_82a99ebc-0f39-4fac-abab-b8d6469272ed_SetDate">
    <vt:lpwstr>2023-11-23T17:36:27Z</vt:lpwstr>
  </property>
  <property fmtid="{D5CDD505-2E9C-101B-9397-08002B2CF9AE}" pid="5" name="MSIP_Label_82a99ebc-0f39-4fac-abab-b8d6469272ed_Method">
    <vt:lpwstr>Standard</vt:lpwstr>
  </property>
  <property fmtid="{D5CDD505-2E9C-101B-9397-08002B2CF9AE}" pid="6" name="MSIP_Label_82a99ebc-0f39-4fac-abab-b8d6469272ed_Name">
    <vt:lpwstr>Interní informace (Internal use)</vt:lpwstr>
  </property>
  <property fmtid="{D5CDD505-2E9C-101B-9397-08002B2CF9AE}" pid="7" name="MSIP_Label_82a99ebc-0f39-4fac-abab-b8d6469272ed_SiteId">
    <vt:lpwstr>0e9caf50-a549-4565-9c6d-4dc78e847c80</vt:lpwstr>
  </property>
  <property fmtid="{D5CDD505-2E9C-101B-9397-08002B2CF9AE}" pid="8" name="MSIP_Label_82a99ebc-0f39-4fac-abab-b8d6469272ed_ActionId">
    <vt:lpwstr>c737d6f3-c833-402b-98a8-e50386fe9da4</vt:lpwstr>
  </property>
  <property fmtid="{D5CDD505-2E9C-101B-9397-08002B2CF9AE}" pid="9" name="MSIP_Label_82a99ebc-0f39-4fac-abab-b8d6469272ed_ContentBits">
    <vt:lpwstr>0</vt:lpwstr>
  </property>
</Properties>
</file>