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y\1 - textové dokumenty aktuální\SŠ a ZŠ Tišnov - datové rozvody\zadávací dokumentace rozdělená\stavební část\"/>
    </mc:Choice>
  </mc:AlternateContent>
  <xr:revisionPtr revIDLastSave="0" documentId="13_ncr:1_{A4674746-1A5B-460B-9FE1-6098EEEAB145}" xr6:coauthVersionLast="47" xr6:coauthVersionMax="47" xr10:uidLastSave="{00000000-0000-0000-0000-000000000000}"/>
  <bookViews>
    <workbookView xWindow="31830" yWindow="1740" windowWidth="17100" windowHeight="12645" activeTab="1" xr2:uid="{D9A68E1B-802F-45F2-87AC-47EE46039B44}"/>
  </bookViews>
  <sheets>
    <sheet name="rekapitulace" sheetId="1" r:id="rId1"/>
    <sheet name="silové rozvody" sheetId="2" r:id="rId2"/>
    <sheet name="klimatiza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 l="1"/>
  <c r="F14" i="3"/>
  <c r="F13" i="3"/>
  <c r="F12" i="3"/>
  <c r="F11" i="3"/>
  <c r="F10" i="3"/>
  <c r="F9" i="3"/>
  <c r="F8" i="3"/>
  <c r="F7" i="3"/>
  <c r="F6" i="3"/>
  <c r="F16" i="3" s="1"/>
  <c r="C19" i="1" s="1"/>
  <c r="F128" i="2"/>
  <c r="F129" i="2" s="1"/>
  <c r="C14" i="1" s="1"/>
  <c r="F123" i="2"/>
  <c r="F122" i="2"/>
  <c r="F121" i="2"/>
  <c r="F120" i="2"/>
  <c r="F119" i="2"/>
  <c r="F118" i="2"/>
  <c r="F113" i="2"/>
  <c r="F112" i="2"/>
  <c r="F100" i="2"/>
  <c r="F99" i="2"/>
  <c r="F98" i="2"/>
  <c r="F97" i="2"/>
  <c r="F96" i="2"/>
  <c r="F95" i="2"/>
  <c r="F94" i="2"/>
  <c r="F93" i="2"/>
  <c r="F92" i="2"/>
  <c r="F91" i="2"/>
  <c r="F90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43" i="2"/>
  <c r="F42" i="2"/>
  <c r="F41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37" i="2" l="1"/>
  <c r="C9" i="1" s="1"/>
  <c r="F124" i="2"/>
  <c r="C13" i="1" s="1"/>
  <c r="F114" i="2"/>
  <c r="C12" i="1" s="1"/>
  <c r="F101" i="2"/>
  <c r="F87" i="2"/>
  <c r="F106" i="2" s="1"/>
  <c r="F44" i="2"/>
  <c r="C10" i="1" s="1"/>
  <c r="F70" i="2"/>
  <c r="F107" i="2" l="1"/>
  <c r="C11" i="1"/>
  <c r="C15" i="1" s="1"/>
  <c r="C22" i="1" s="1"/>
  <c r="C23" i="1" s="1"/>
  <c r="F105" i="2"/>
  <c r="F108" i="2" s="1"/>
</calcChain>
</file>

<file path=xl/sharedStrings.xml><?xml version="1.0" encoding="utf-8"?>
<sst xmlns="http://schemas.openxmlformats.org/spreadsheetml/2006/main" count="271" uniqueCount="127">
  <si>
    <t>SŠ a ZŠ Tišnov, nám. Míru 22, Tišnov</t>
  </si>
  <si>
    <t>Č. P.</t>
  </si>
  <si>
    <t>ZKRÁCENÝ POPIS</t>
  </si>
  <si>
    <t>CELKEM</t>
  </si>
  <si>
    <t/>
  </si>
  <si>
    <t xml:space="preserve">CELKOVÁ REKAPITULACE NÁKLADŮ   </t>
  </si>
  <si>
    <t>SILOVÉ ROZVODY:</t>
  </si>
  <si>
    <t>ELEKTROMONTÁŽE - MATERIÁL NOSNÝ</t>
  </si>
  <si>
    <t>ELEKTROMONTÁŽE  - MONTÁŽNÍ PRÁCE</t>
  </si>
  <si>
    <t>DODÁVKA ROZVADĚČŮ</t>
  </si>
  <si>
    <t>DOPRAVA</t>
  </si>
  <si>
    <t>HZS - PRÁCE NEZAHRNUTNÉ DO MONTÁŽNÍHO CENÍKU</t>
  </si>
  <si>
    <t>HZS - REVIZE</t>
  </si>
  <si>
    <t>CELKOVÝ NÁKLAD KČ (bez DPH) :</t>
  </si>
  <si>
    <t>KLIMATIZACE:</t>
  </si>
  <si>
    <t>bez DPH</t>
  </si>
  <si>
    <t>vč. DPH</t>
  </si>
  <si>
    <t>ÚČASTNÍK VÝBĚROVÉHO ŘÍZENÍ VYPLNÍ CENOVÉ ÚDAJE DO MODŘE PODBARVENÝCH POLÍ</t>
  </si>
  <si>
    <t>ČÁST:</t>
  </si>
  <si>
    <t>KABELOVÉ ROZVODY NN</t>
  </si>
  <si>
    <t>M.J.</t>
  </si>
  <si>
    <t>MNOŽSTVÍ</t>
  </si>
  <si>
    <t>JEDN. CENA</t>
  </si>
  <si>
    <t>LIŠTA VKLÁDACÍ LV 20 X 20</t>
  </si>
  <si>
    <t>M</t>
  </si>
  <si>
    <t>LIŠTA VKLÁDACÍ LV 60x40</t>
  </si>
  <si>
    <t>KABELOVÝ ŽLAB ARKYS 100 X 50, VČ. PŘÍSLUŠENSTVÍ</t>
  </si>
  <si>
    <t>NOSNÁ KONSTRUKCE DO 10 KG</t>
  </si>
  <si>
    <t>KS</t>
  </si>
  <si>
    <t>KABEL CYKYO 3 x 1,5</t>
  </si>
  <si>
    <t>KABEL CYKYJ 3 x 2,5</t>
  </si>
  <si>
    <t>KABEL CYKYJ 5 x 10</t>
  </si>
  <si>
    <t>KABEL CYKYJ 4 x 25</t>
  </si>
  <si>
    <t>KABEL.KONCOVKA SMRŠT, PRO KABEL DO 5 X 10</t>
  </si>
  <si>
    <t>KABEL.KONCOVKA SMRŠT, PRO KABEL DO 5 X 25</t>
  </si>
  <si>
    <t>KABEL.OKO Cu 25 MM2</t>
  </si>
  <si>
    <t>UKONČENÍ VODIČŮ DO 2,5 MM2</t>
  </si>
  <si>
    <t>UKONČENÍ VODIČŮ DO 10 MM2</t>
  </si>
  <si>
    <t>UKONČENÍ VODIČŮ DO 25 MM2</t>
  </si>
  <si>
    <t>OZNAČ. ŠTÍTEK NA KABEL</t>
  </si>
  <si>
    <t>POŽÁRNÍ UCPÁVKA PROMASTOP EI 60 DP1</t>
  </si>
  <si>
    <t>M2</t>
  </si>
  <si>
    <t>OVL.TLAČÍTKOVÝ V PLAST. SKŘÍŇCE, 10A, 250V, IP 54, TLAČÍTKO SE ZÁMKEM PRO UZAMČENÍ VE VYPNUTÉM STAVU</t>
  </si>
  <si>
    <t>TABULKA: " VYPNUTÍ ZÁSUVEK 230V PC - VYPNI PŘI ODCHODU"</t>
  </si>
  <si>
    <t>ZÁS. JEDNONÁS.,250 V,16 A, IP23, VČ. RÁMEČKU</t>
  </si>
  <si>
    <t>JISTIČ 80C/3</t>
  </si>
  <si>
    <t>VODIČ CYA 4 zž</t>
  </si>
  <si>
    <t>VODIČ CYA 10zž</t>
  </si>
  <si>
    <t>VODIČ CYA 16 zž</t>
  </si>
  <si>
    <t>SVORKA ST 1, NA POTRUBÍ</t>
  </si>
  <si>
    <t>SVORKA ZEMNÍCÍ ZS 4</t>
  </si>
  <si>
    <t>SVORKA ZEMNÍCÍ ZSA 16</t>
  </si>
  <si>
    <t>ZEMNÍCÍ PÁSEK PRO ZSA 16,  Cu DL. 0,5 M</t>
  </si>
  <si>
    <t>PARAPETNÍ ŽLAB KOPOS PK 160x65</t>
  </si>
  <si>
    <t>PODRUŽNÝ MATERIÁL</t>
  </si>
  <si>
    <t>CELKEM KČ:</t>
  </si>
  <si>
    <t xml:space="preserve">ELEKTROMONTÁŽE - MONTÁŽNÍ PRÁCE </t>
  </si>
  <si>
    <t>MONTÁŽNÍ PRÁCE DLE KAPITOLY "MATERIÁL NOSNÝ"</t>
  </si>
  <si>
    <t>PŘIDRUŽENÉ PRACOVNÍ VÝKONY</t>
  </si>
  <si>
    <t>UKONČENÍ VODIČŮ V ROZVADĚČÍCH DLE KAPITOLY 
"DODÁVKA ROZVADĚČŮ"</t>
  </si>
  <si>
    <t xml:space="preserve">RH-1 - hlavní rozvaděč dvorního traktu </t>
  </si>
  <si>
    <t xml:space="preserve">OCEP.SKŘÍŇOVÝ  ROZVADĚČ DO ZDIVA </t>
  </si>
  <si>
    <t xml:space="preserve"> IP43/20, VČ.PŘÍSLUŠENSTVÍ, PŘÍVOD A VÝVODY SHORA</t>
  </si>
  <si>
    <t>CELKOVÉ ROZM.: 600 X 900 X 200</t>
  </si>
  <si>
    <t>VYPINAČ 3P/80</t>
  </si>
  <si>
    <t>SVODIČ PŘEPĚTÍ T1+T2, TNC, 25 kA/p</t>
  </si>
  <si>
    <t>PROUDOVÝ CHRÁNIČ LFI 10C/1N/0,03</t>
  </si>
  <si>
    <t>PROUDOVÝ CHRÁNIČ LFI 16C/1N/0,03</t>
  </si>
  <si>
    <t>JISTIČ 6C/1</t>
  </si>
  <si>
    <t>JISTIČ 10C/1</t>
  </si>
  <si>
    <t>JISTIČ 16C/1</t>
  </si>
  <si>
    <t>JISTIČ 16C/3</t>
  </si>
  <si>
    <t>JISTIČ 20C/3</t>
  </si>
  <si>
    <t>JISTIČ 25C/3</t>
  </si>
  <si>
    <t>JISTIČ 40C/3</t>
  </si>
  <si>
    <t>SVORKA ŘADOVÁ 2,5</t>
  </si>
  <si>
    <t>SVORKA ŘADOVÁ 4</t>
  </si>
  <si>
    <t>SVORKA ŘADOVÁ 6</t>
  </si>
  <si>
    <t>SVORKA ŘADOVÁ 10</t>
  </si>
  <si>
    <t>SVORKA ŘADOVÁ 25</t>
  </si>
  <si>
    <t>KOMPLETACE ROZVADĚČE</t>
  </si>
  <si>
    <t xml:space="preserve">R3.1 - podružný rozvaděč 3NP </t>
  </si>
  <si>
    <t>PLAST. ROZV. NA POVRCH, IP30/20, 54M, 390x500x99</t>
  </si>
  <si>
    <t>VYPINAČ 3P/63</t>
  </si>
  <si>
    <t>SVODIČ PŘEPĚTÍ T2, TNS, 12,5 kA</t>
  </si>
  <si>
    <t>STYKAČ 40-40</t>
  </si>
  <si>
    <t>JISTIČ 32C/3</t>
  </si>
  <si>
    <t xml:space="preserve">R4.1 - podružný rozvaděč 4NP </t>
  </si>
  <si>
    <t>JISTIČ 20C/1</t>
  </si>
  <si>
    <t>SOUPIS ROZVADĚČŮ</t>
  </si>
  <si>
    <t>RH-1</t>
  </si>
  <si>
    <t>R3.1</t>
  </si>
  <si>
    <t>R4.1</t>
  </si>
  <si>
    <t>ROZVADĚČE CELKEM KČ:</t>
  </si>
  <si>
    <t>DOPRAVA ROZVADĚČŮ</t>
  </si>
  <si>
    <t>MIMOSTAVENIŠTNÍ DOPRAVA DLE KAPITOLY "DODÁVKA ROZVADĚČŮ"</t>
  </si>
  <si>
    <t>VNITROSTAVENIŠTNÍ DOPRAVA DLE KAPITOLY "DODÁVKA ROZVADĚČŮ"</t>
  </si>
  <si>
    <t>DOPLNĚNÍ PŘÍSTROJ.NÁPLNĚ ROZVADĚČE RH - pole 2</t>
  </si>
  <si>
    <t>HOD</t>
  </si>
  <si>
    <t>DEMONTÁŽ 2 KS KABELŮ NA STÁV. KAB.ROŠTU V DL. 50 m</t>
  </si>
  <si>
    <t>MONTÁŽ 1 KS KABELU NA STÁV. KAB. ROŠT</t>
  </si>
  <si>
    <t>PRÁCE SPOJENÉ SE ZABEZPEČENÍM MONT.PRACOVIŠŤ</t>
  </si>
  <si>
    <t>ZEDNICKÉ VÝPOMOCI</t>
  </si>
  <si>
    <t>DOKUMENTACE SKUTEČNÉHO PROVEDENÍ</t>
  </si>
  <si>
    <t>PROVEDENÍ VÝCHOZÍ REVIZE A VYPRACOVÁNÍ REVIZNÍ ZPRÁVY</t>
  </si>
  <si>
    <t>KLIMATIZACE (SERVEROVNA A POČÍTAČOVÁ UČEBNA):</t>
  </si>
  <si>
    <t>Položka</t>
  </si>
  <si>
    <t>počet</t>
  </si>
  <si>
    <t>MJ</t>
  </si>
  <si>
    <t>Kč/ks</t>
  </si>
  <si>
    <t>Cena bez DPH celkem (Kč)</t>
  </si>
  <si>
    <t>AUX ASW-H18 J-Smart 5,3 kW WiFi, UV</t>
  </si>
  <si>
    <t>ks</t>
  </si>
  <si>
    <t>Instalace a uvedení do provozu</t>
  </si>
  <si>
    <t>kpl</t>
  </si>
  <si>
    <t>Potrubí 6/12 + propojovací kabel</t>
  </si>
  <si>
    <t>m</t>
  </si>
  <si>
    <t>Odvod kondenzátu (gravitační)</t>
  </si>
  <si>
    <t>Lišta klimatizační</t>
  </si>
  <si>
    <t>Lišta tvarový díl</t>
  </si>
  <si>
    <t>Instalační a kotevní materiál</t>
  </si>
  <si>
    <t>gumové bloky 1000</t>
  </si>
  <si>
    <t>doprava</t>
  </si>
  <si>
    <t>CENA STAVEBNÍCH PRACÍ, DODÁVEK A SLUŽEB CELKEM:</t>
  </si>
  <si>
    <t>DODÁVKA A MONTÁŽ KLIMATIZACE V SERVEROVNĚ A UČEBNĚ</t>
  </si>
  <si>
    <t>ZÁS. DVOJNÁS.,250 V,16 A, T3, IP23, VČ. RÁMEČKU</t>
  </si>
  <si>
    <t>zednické výpomoci, prostupy, zapravení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</si>
</sst>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 wrapText="1"/>
    </xf>
    <xf numFmtId="0" fontId="3" fillId="0" borderId="0" xfId="0" applyFont="1"/>
    <xf numFmtId="0" fontId="2" fillId="0" borderId="0" xfId="0" applyFont="1" applyAlignment="1">
      <alignment vertical="top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164" fontId="4" fillId="0" borderId="0" xfId="0" applyNumberFormat="1" applyFont="1" applyAlignment="1">
      <alignment vertical="center"/>
    </xf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0" fontId="2" fillId="0" borderId="0" xfId="0" applyFont="1" applyAlignment="1">
      <alignment horizontal="left" vertical="top"/>
    </xf>
    <xf numFmtId="164" fontId="3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wrapText="1"/>
    </xf>
    <xf numFmtId="164" fontId="6" fillId="0" borderId="2" xfId="0" applyNumberFormat="1" applyFont="1" applyBorder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4" fontId="4" fillId="0" borderId="0" xfId="0" applyNumberFormat="1" applyFont="1"/>
    <xf numFmtId="0" fontId="8" fillId="0" borderId="3" xfId="0" applyFont="1" applyBorder="1"/>
    <xf numFmtId="0" fontId="2" fillId="0" borderId="3" xfId="0" applyFont="1" applyBorder="1" applyAlignment="1">
      <alignment wrapText="1"/>
    </xf>
    <xf numFmtId="164" fontId="8" fillId="0" borderId="3" xfId="0" applyNumberFormat="1" applyFont="1" applyBorder="1"/>
    <xf numFmtId="0" fontId="8" fillId="0" borderId="0" xfId="0" applyFont="1"/>
    <xf numFmtId="164" fontId="0" fillId="0" borderId="0" xfId="0" applyNumberFormat="1"/>
    <xf numFmtId="0" fontId="11" fillId="0" borderId="0" xfId="0" applyFont="1"/>
    <xf numFmtId="164" fontId="11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164" fontId="3" fillId="2" borderId="0" xfId="0" applyNumberFormat="1" applyFont="1" applyFill="1" applyAlignment="1">
      <alignment vertical="top"/>
    </xf>
    <xf numFmtId="0" fontId="13" fillId="0" borderId="0" xfId="0" applyFont="1"/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164" fontId="6" fillId="0" borderId="2" xfId="0" applyNumberFormat="1" applyFont="1" applyBorder="1" applyAlignment="1">
      <alignment vertical="top"/>
    </xf>
    <xf numFmtId="164" fontId="3" fillId="0" borderId="2" xfId="0" applyNumberFormat="1" applyFont="1" applyBorder="1" applyAlignment="1">
      <alignment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wrapText="1"/>
    </xf>
    <xf numFmtId="164" fontId="3" fillId="0" borderId="0" xfId="0" applyNumberFormat="1" applyFont="1"/>
    <xf numFmtId="164" fontId="3" fillId="2" borderId="0" xfId="0" applyNumberFormat="1" applyFont="1" applyFill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/>
    <xf numFmtId="0" fontId="6" fillId="0" borderId="2" xfId="0" applyFont="1" applyBorder="1"/>
    <xf numFmtId="164" fontId="3" fillId="0" borderId="2" xfId="0" applyNumberFormat="1" applyFont="1" applyBorder="1"/>
    <xf numFmtId="0" fontId="14" fillId="0" borderId="0" xfId="0" applyFont="1"/>
    <xf numFmtId="0" fontId="13" fillId="0" borderId="0" xfId="0" applyFont="1" applyAlignment="1">
      <alignment horizontal="left"/>
    </xf>
    <xf numFmtId="164" fontId="13" fillId="0" borderId="0" xfId="0" applyNumberFormat="1" applyFont="1"/>
    <xf numFmtId="164" fontId="13" fillId="2" borderId="0" xfId="0" applyNumberFormat="1" applyFont="1" applyFill="1"/>
    <xf numFmtId="0" fontId="13" fillId="0" borderId="4" xfId="0" applyFont="1" applyBorder="1"/>
    <xf numFmtId="164" fontId="13" fillId="0" borderId="2" xfId="0" applyNumberFormat="1" applyFont="1" applyBorder="1"/>
    <xf numFmtId="164" fontId="14" fillId="0" borderId="0" xfId="0" applyNumberFormat="1" applyFont="1"/>
    <xf numFmtId="0" fontId="14" fillId="0" borderId="0" xfId="0" applyFont="1" applyAlignment="1">
      <alignment horizontal="left"/>
    </xf>
    <xf numFmtId="164" fontId="3" fillId="2" borderId="0" xfId="0" applyNumberFormat="1" applyFont="1" applyFill="1"/>
    <xf numFmtId="0" fontId="3" fillId="0" borderId="4" xfId="0" applyFont="1" applyBorder="1"/>
    <xf numFmtId="0" fontId="14" fillId="0" borderId="4" xfId="0" applyFont="1" applyBorder="1"/>
    <xf numFmtId="164" fontId="13" fillId="0" borderId="4" xfId="0" applyNumberFormat="1" applyFont="1" applyBorder="1"/>
    <xf numFmtId="164" fontId="14" fillId="0" borderId="2" xfId="0" applyNumberFormat="1" applyFont="1" applyBorder="1"/>
    <xf numFmtId="0" fontId="14" fillId="0" borderId="2" xfId="0" applyFont="1" applyBorder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4" xfId="0" applyFont="1" applyBorder="1" applyAlignment="1">
      <alignment horizontal="left"/>
    </xf>
    <xf numFmtId="0" fontId="0" fillId="0" borderId="4" xfId="0" applyBorder="1"/>
    <xf numFmtId="0" fontId="10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99029-B0DF-4550-B18B-D73262D1BBB2}">
  <dimension ref="A1:D23"/>
  <sheetViews>
    <sheetView workbookViewId="0">
      <selection activeCell="B19" sqref="B19"/>
    </sheetView>
  </sheetViews>
  <sheetFormatPr defaultRowHeight="15" x14ac:dyDescent="0.25"/>
  <cols>
    <col min="1" max="1" width="6.140625" customWidth="1"/>
    <col min="2" max="2" width="69.85546875" customWidth="1"/>
    <col min="3" max="3" width="20" style="32" customWidth="1"/>
  </cols>
  <sheetData>
    <row r="1" spans="1:3" s="4" customFormat="1" ht="12.75" x14ac:dyDescent="0.2">
      <c r="A1" s="1"/>
      <c r="B1" s="2" t="s">
        <v>0</v>
      </c>
      <c r="C1" s="3"/>
    </row>
    <row r="2" spans="1:3" s="4" customFormat="1" ht="12.75" x14ac:dyDescent="0.2">
      <c r="A2" s="1"/>
      <c r="B2" s="5"/>
      <c r="C2" s="3"/>
    </row>
    <row r="3" spans="1:3" s="8" customFormat="1" ht="12.75" x14ac:dyDescent="0.25">
      <c r="A3" s="6" t="s">
        <v>1</v>
      </c>
      <c r="B3" s="6" t="s">
        <v>2</v>
      </c>
      <c r="C3" s="7" t="s">
        <v>3</v>
      </c>
    </row>
    <row r="4" spans="1:3" s="4" customFormat="1" ht="12.75" x14ac:dyDescent="0.2">
      <c r="A4" s="9" t="s">
        <v>4</v>
      </c>
      <c r="B4" s="9"/>
      <c r="C4" s="10"/>
    </row>
    <row r="5" spans="1:3" s="14" customFormat="1" ht="15.75" x14ac:dyDescent="0.25">
      <c r="A5" s="11" t="s">
        <v>4</v>
      </c>
      <c r="B5" s="12" t="s">
        <v>5</v>
      </c>
      <c r="C5" s="13"/>
    </row>
    <row r="6" spans="1:3" s="4" customFormat="1" ht="12.75" x14ac:dyDescent="0.2">
      <c r="A6" s="9" t="s">
        <v>4</v>
      </c>
      <c r="B6" s="9"/>
      <c r="C6" s="10"/>
    </row>
    <row r="7" spans="1:3" s="15" customFormat="1" ht="18" customHeight="1" x14ac:dyDescent="0.2">
      <c r="A7" s="15" t="s">
        <v>4</v>
      </c>
      <c r="C7" s="16"/>
    </row>
    <row r="8" spans="1:3" s="4" customFormat="1" ht="12.75" x14ac:dyDescent="0.2">
      <c r="A8" s="9" t="s">
        <v>4</v>
      </c>
      <c r="B8" s="11" t="s">
        <v>6</v>
      </c>
      <c r="C8" s="10"/>
    </row>
    <row r="9" spans="1:3" s="19" customFormat="1" ht="18" x14ac:dyDescent="0.25">
      <c r="A9" s="17">
        <v>1</v>
      </c>
      <c r="B9" s="5" t="s">
        <v>7</v>
      </c>
      <c r="C9" s="18">
        <f>'silové rozvody'!F37</f>
        <v>0</v>
      </c>
    </row>
    <row r="10" spans="1:3" s="19" customFormat="1" ht="18" x14ac:dyDescent="0.25">
      <c r="A10" s="17">
        <v>2</v>
      </c>
      <c r="B10" s="5" t="s">
        <v>8</v>
      </c>
      <c r="C10" s="18">
        <f>'silové rozvody'!F44</f>
        <v>0</v>
      </c>
    </row>
    <row r="11" spans="1:3" s="19" customFormat="1" ht="18" x14ac:dyDescent="0.25">
      <c r="A11" s="17">
        <v>3</v>
      </c>
      <c r="B11" s="5" t="s">
        <v>9</v>
      </c>
      <c r="C11" s="18">
        <f>'silové rozvody'!F70+'silové rozvody'!F87+'silové rozvody'!F101</f>
        <v>0</v>
      </c>
    </row>
    <row r="12" spans="1:3" s="19" customFormat="1" ht="18" x14ac:dyDescent="0.25">
      <c r="A12" s="17">
        <v>4</v>
      </c>
      <c r="B12" s="5" t="s">
        <v>10</v>
      </c>
      <c r="C12" s="18">
        <f>'silové rozvody'!F114</f>
        <v>0</v>
      </c>
    </row>
    <row r="13" spans="1:3" s="19" customFormat="1" ht="18" x14ac:dyDescent="0.25">
      <c r="A13" s="17">
        <v>5</v>
      </c>
      <c r="B13" s="5" t="s">
        <v>11</v>
      </c>
      <c r="C13" s="18">
        <f>'silové rozvody'!F124</f>
        <v>0</v>
      </c>
    </row>
    <row r="14" spans="1:3" s="19" customFormat="1" ht="18" x14ac:dyDescent="0.25">
      <c r="A14" s="17">
        <v>6</v>
      </c>
      <c r="B14" s="5" t="s">
        <v>12</v>
      </c>
      <c r="C14" s="18">
        <f>'silové rozvody'!F129</f>
        <v>0</v>
      </c>
    </row>
    <row r="15" spans="1:3" s="23" customFormat="1" ht="18" x14ac:dyDescent="0.25">
      <c r="A15" s="20"/>
      <c r="B15" s="21" t="s">
        <v>13</v>
      </c>
      <c r="C15" s="22">
        <f>SUM(C9:C14)</f>
        <v>0</v>
      </c>
    </row>
    <row r="16" spans="1:3" s="4" customFormat="1" ht="12.75" x14ac:dyDescent="0.2">
      <c r="A16" s="9" t="s">
        <v>4</v>
      </c>
      <c r="B16" s="9"/>
      <c r="C16" s="10"/>
    </row>
    <row r="17" spans="1:4" s="4" customFormat="1" ht="12.75" x14ac:dyDescent="0.2">
      <c r="A17" s="9"/>
      <c r="C17" s="10"/>
    </row>
    <row r="18" spans="1:4" s="4" customFormat="1" ht="12.75" x14ac:dyDescent="0.2">
      <c r="A18" s="9"/>
      <c r="B18" s="11" t="s">
        <v>14</v>
      </c>
      <c r="C18" s="10"/>
    </row>
    <row r="19" spans="1:4" s="26" customFormat="1" ht="12" x14ac:dyDescent="0.2">
      <c r="A19" s="25">
        <v>1</v>
      </c>
      <c r="B19" s="26" t="s">
        <v>124</v>
      </c>
      <c r="C19" s="27">
        <f>klimatizace!F16</f>
        <v>0</v>
      </c>
    </row>
    <row r="20" spans="1:4" s="31" customFormat="1" ht="18.75" thickBot="1" x14ac:dyDescent="0.3">
      <c r="A20" s="28"/>
      <c r="B20" s="29"/>
      <c r="C20" s="30"/>
    </row>
    <row r="21" spans="1:4" ht="15.75" thickTop="1" x14ac:dyDescent="0.25"/>
    <row r="22" spans="1:4" ht="18.75" x14ac:dyDescent="0.3">
      <c r="B22" s="33" t="s">
        <v>123</v>
      </c>
      <c r="C22" s="34">
        <f>C19+C15</f>
        <v>0</v>
      </c>
      <c r="D22" s="35" t="s">
        <v>15</v>
      </c>
    </row>
    <row r="23" spans="1:4" ht="18.75" x14ac:dyDescent="0.3">
      <c r="C23" s="34">
        <f>C22*1.21</f>
        <v>0</v>
      </c>
      <c r="D23" s="35" t="s">
        <v>16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03233-0590-40D2-87B7-A4E68718EC44}">
  <dimension ref="A1:F129"/>
  <sheetViews>
    <sheetView tabSelected="1" workbookViewId="0">
      <selection activeCell="H12" sqref="H12"/>
    </sheetView>
  </sheetViews>
  <sheetFormatPr defaultColWidth="8.85546875" defaultRowHeight="12.75" x14ac:dyDescent="0.2"/>
  <cols>
    <col min="1" max="1" width="4.5703125" style="63" customWidth="1"/>
    <col min="2" max="2" width="52.42578125" style="63" customWidth="1"/>
    <col min="3" max="3" width="4.85546875" style="63" customWidth="1"/>
    <col min="4" max="4" width="4.7109375" style="63" customWidth="1"/>
    <col min="5" max="5" width="14.140625" style="63" customWidth="1"/>
    <col min="6" max="6" width="14.5703125" style="63" customWidth="1"/>
    <col min="7" max="16384" width="8.85546875" style="63"/>
  </cols>
  <sheetData>
    <row r="1" spans="1:6" s="4" customFormat="1" x14ac:dyDescent="0.2">
      <c r="A1" s="1"/>
      <c r="B1" s="2" t="s">
        <v>0</v>
      </c>
      <c r="C1" s="5"/>
    </row>
    <row r="2" spans="1:6" s="4" customFormat="1" ht="44.25" customHeight="1" x14ac:dyDescent="0.2">
      <c r="A2" s="1"/>
      <c r="B2" s="36" t="s">
        <v>17</v>
      </c>
      <c r="C2" s="5"/>
    </row>
    <row r="3" spans="1:6" s="4" customFormat="1" x14ac:dyDescent="0.2">
      <c r="A3" s="1" t="s">
        <v>18</v>
      </c>
      <c r="B3" s="5" t="s">
        <v>19</v>
      </c>
      <c r="C3" s="5"/>
    </row>
    <row r="4" spans="1:6" s="8" customFormat="1" ht="14.25" customHeight="1" x14ac:dyDescent="0.25">
      <c r="A4" s="37" t="s">
        <v>1</v>
      </c>
      <c r="B4" s="37" t="s">
        <v>2</v>
      </c>
      <c r="C4" s="37" t="s">
        <v>20</v>
      </c>
      <c r="D4" s="37" t="s">
        <v>21</v>
      </c>
      <c r="E4" s="38" t="s">
        <v>22</v>
      </c>
      <c r="F4" s="39" t="s">
        <v>3</v>
      </c>
    </row>
    <row r="5" spans="1:6" s="8" customFormat="1" ht="14.25" customHeight="1" x14ac:dyDescent="0.25">
      <c r="E5" s="40"/>
      <c r="F5" s="41"/>
    </row>
    <row r="6" spans="1:6" s="42" customFormat="1" x14ac:dyDescent="0.25">
      <c r="A6" s="42" t="s">
        <v>4</v>
      </c>
      <c r="B6" s="43" t="s">
        <v>7</v>
      </c>
    </row>
    <row r="7" spans="1:6" s="42" customFormat="1" x14ac:dyDescent="0.25">
      <c r="A7" s="44">
        <v>1</v>
      </c>
      <c r="B7" s="45" t="s">
        <v>23</v>
      </c>
      <c r="C7" s="42" t="s">
        <v>24</v>
      </c>
      <c r="D7" s="42">
        <v>23</v>
      </c>
      <c r="E7" s="46"/>
      <c r="F7" s="18">
        <f t="shared" ref="F7:F36" si="0">D7*E7</f>
        <v>0</v>
      </c>
    </row>
    <row r="8" spans="1:6" s="42" customFormat="1" x14ac:dyDescent="0.25">
      <c r="A8" s="44">
        <v>2</v>
      </c>
      <c r="B8" s="45" t="s">
        <v>25</v>
      </c>
      <c r="C8" s="42" t="s">
        <v>24</v>
      </c>
      <c r="D8" s="42">
        <v>25</v>
      </c>
      <c r="E8" s="46"/>
      <c r="F8" s="18">
        <f t="shared" si="0"/>
        <v>0</v>
      </c>
    </row>
    <row r="9" spans="1:6" s="42" customFormat="1" x14ac:dyDescent="0.25">
      <c r="A9" s="44">
        <v>3</v>
      </c>
      <c r="B9" s="45" t="s">
        <v>26</v>
      </c>
      <c r="C9" s="42" t="s">
        <v>24</v>
      </c>
      <c r="D9" s="42">
        <v>7</v>
      </c>
      <c r="E9" s="46"/>
      <c r="F9" s="18">
        <f t="shared" si="0"/>
        <v>0</v>
      </c>
    </row>
    <row r="10" spans="1:6" s="42" customFormat="1" x14ac:dyDescent="0.25">
      <c r="A10" s="44">
        <v>4</v>
      </c>
      <c r="B10" s="45" t="s">
        <v>27</v>
      </c>
      <c r="C10" s="42" t="s">
        <v>28</v>
      </c>
      <c r="D10" s="42">
        <v>5</v>
      </c>
      <c r="E10" s="46"/>
      <c r="F10" s="18">
        <f t="shared" si="0"/>
        <v>0</v>
      </c>
    </row>
    <row r="11" spans="1:6" s="42" customFormat="1" x14ac:dyDescent="0.25">
      <c r="A11" s="44">
        <v>5</v>
      </c>
      <c r="B11" s="45" t="s">
        <v>29</v>
      </c>
      <c r="C11" s="42" t="s">
        <v>24</v>
      </c>
      <c r="D11" s="42">
        <v>25</v>
      </c>
      <c r="E11" s="46"/>
      <c r="F11" s="18">
        <f t="shared" si="0"/>
        <v>0</v>
      </c>
    </row>
    <row r="12" spans="1:6" s="42" customFormat="1" x14ac:dyDescent="0.25">
      <c r="A12" s="44">
        <v>6</v>
      </c>
      <c r="B12" s="45" t="s">
        <v>30</v>
      </c>
      <c r="C12" s="42" t="s">
        <v>24</v>
      </c>
      <c r="D12" s="42">
        <v>200</v>
      </c>
      <c r="E12" s="46"/>
      <c r="F12" s="18">
        <f t="shared" si="0"/>
        <v>0</v>
      </c>
    </row>
    <row r="13" spans="1:6" s="42" customFormat="1" x14ac:dyDescent="0.25">
      <c r="A13" s="44">
        <v>7</v>
      </c>
      <c r="B13" s="45" t="s">
        <v>31</v>
      </c>
      <c r="C13" s="42" t="s">
        <v>24</v>
      </c>
      <c r="D13" s="42">
        <v>40</v>
      </c>
      <c r="E13" s="46"/>
      <c r="F13" s="18">
        <f t="shared" si="0"/>
        <v>0</v>
      </c>
    </row>
    <row r="14" spans="1:6" s="42" customFormat="1" x14ac:dyDescent="0.25">
      <c r="A14" s="44">
        <v>8</v>
      </c>
      <c r="B14" s="45" t="s">
        <v>32</v>
      </c>
      <c r="C14" s="42" t="s">
        <v>24</v>
      </c>
      <c r="D14" s="42">
        <v>68</v>
      </c>
      <c r="E14" s="46"/>
      <c r="F14" s="18">
        <f t="shared" si="0"/>
        <v>0</v>
      </c>
    </row>
    <row r="15" spans="1:6" s="47" customFormat="1" x14ac:dyDescent="0.2">
      <c r="A15" s="44">
        <v>9</v>
      </c>
      <c r="B15" s="47" t="s">
        <v>33</v>
      </c>
      <c r="C15" s="47" t="s">
        <v>28</v>
      </c>
      <c r="D15" s="47">
        <v>4</v>
      </c>
      <c r="E15" s="46"/>
      <c r="F15" s="18">
        <f t="shared" si="0"/>
        <v>0</v>
      </c>
    </row>
    <row r="16" spans="1:6" s="47" customFormat="1" x14ac:dyDescent="0.2">
      <c r="A16" s="44">
        <v>10</v>
      </c>
      <c r="B16" s="47" t="s">
        <v>34</v>
      </c>
      <c r="C16" s="47" t="s">
        <v>28</v>
      </c>
      <c r="D16" s="47">
        <v>2</v>
      </c>
      <c r="E16" s="46"/>
      <c r="F16" s="18">
        <f t="shared" si="0"/>
        <v>0</v>
      </c>
    </row>
    <row r="17" spans="1:6" s="47" customFormat="1" x14ac:dyDescent="0.2">
      <c r="A17" s="44">
        <v>11</v>
      </c>
      <c r="B17" s="47" t="s">
        <v>35</v>
      </c>
      <c r="C17" s="47" t="s">
        <v>28</v>
      </c>
      <c r="D17" s="47">
        <v>10</v>
      </c>
      <c r="E17" s="46"/>
      <c r="F17" s="18">
        <f t="shared" si="0"/>
        <v>0</v>
      </c>
    </row>
    <row r="18" spans="1:6" s="47" customFormat="1" x14ac:dyDescent="0.2">
      <c r="A18" s="44">
        <v>12</v>
      </c>
      <c r="B18" s="47" t="s">
        <v>36</v>
      </c>
      <c r="C18" s="47" t="s">
        <v>28</v>
      </c>
      <c r="D18" s="47">
        <v>25</v>
      </c>
      <c r="E18" s="46"/>
      <c r="F18" s="18">
        <f t="shared" si="0"/>
        <v>0</v>
      </c>
    </row>
    <row r="19" spans="1:6" s="47" customFormat="1" x14ac:dyDescent="0.2">
      <c r="A19" s="44">
        <v>13</v>
      </c>
      <c r="B19" s="47" t="s">
        <v>37</v>
      </c>
      <c r="C19" s="47" t="s">
        <v>28</v>
      </c>
      <c r="D19" s="47">
        <v>25</v>
      </c>
      <c r="E19" s="46"/>
      <c r="F19" s="18">
        <f t="shared" si="0"/>
        <v>0</v>
      </c>
    </row>
    <row r="20" spans="1:6" s="47" customFormat="1" x14ac:dyDescent="0.2">
      <c r="A20" s="44">
        <v>14</v>
      </c>
      <c r="B20" s="47" t="s">
        <v>38</v>
      </c>
      <c r="C20" s="47" t="s">
        <v>28</v>
      </c>
      <c r="D20" s="47">
        <v>10</v>
      </c>
      <c r="E20" s="46"/>
      <c r="F20" s="18">
        <f t="shared" si="0"/>
        <v>0</v>
      </c>
    </row>
    <row r="21" spans="1:6" s="42" customFormat="1" x14ac:dyDescent="0.25">
      <c r="A21" s="44">
        <v>15</v>
      </c>
      <c r="B21" s="45" t="s">
        <v>39</v>
      </c>
      <c r="C21" s="42" t="s">
        <v>28</v>
      </c>
      <c r="D21" s="42">
        <v>12</v>
      </c>
      <c r="E21" s="46"/>
      <c r="F21" s="18">
        <f t="shared" si="0"/>
        <v>0</v>
      </c>
    </row>
    <row r="22" spans="1:6" s="42" customFormat="1" x14ac:dyDescent="0.25">
      <c r="A22" s="44">
        <v>16</v>
      </c>
      <c r="B22" s="45" t="s">
        <v>40</v>
      </c>
      <c r="C22" s="42" t="s">
        <v>41</v>
      </c>
      <c r="D22" s="42">
        <v>0.25</v>
      </c>
      <c r="E22" s="46"/>
      <c r="F22" s="18">
        <f t="shared" si="0"/>
        <v>0</v>
      </c>
    </row>
    <row r="23" spans="1:6" s="42" customFormat="1" ht="38.25" x14ac:dyDescent="0.25">
      <c r="A23" s="44">
        <v>17</v>
      </c>
      <c r="B23" s="45" t="s">
        <v>42</v>
      </c>
      <c r="C23" s="42" t="s">
        <v>28</v>
      </c>
      <c r="D23" s="42">
        <v>1</v>
      </c>
      <c r="E23" s="46"/>
      <c r="F23" s="18">
        <f t="shared" si="0"/>
        <v>0</v>
      </c>
    </row>
    <row r="24" spans="1:6" s="42" customFormat="1" ht="25.5" x14ac:dyDescent="0.25">
      <c r="A24" s="44">
        <v>18</v>
      </c>
      <c r="B24" s="45" t="s">
        <v>43</v>
      </c>
      <c r="C24" s="42" t="s">
        <v>28</v>
      </c>
      <c r="D24" s="42">
        <v>1</v>
      </c>
      <c r="E24" s="46"/>
      <c r="F24" s="18">
        <f t="shared" si="0"/>
        <v>0</v>
      </c>
    </row>
    <row r="25" spans="1:6" s="42" customFormat="1" ht="15.6" customHeight="1" x14ac:dyDescent="0.25">
      <c r="A25" s="44">
        <v>19</v>
      </c>
      <c r="B25" s="45" t="s">
        <v>44</v>
      </c>
      <c r="C25" s="42" t="s">
        <v>28</v>
      </c>
      <c r="D25" s="42">
        <v>2</v>
      </c>
      <c r="E25" s="46"/>
      <c r="F25" s="18">
        <f t="shared" si="0"/>
        <v>0</v>
      </c>
    </row>
    <row r="26" spans="1:6" s="42" customFormat="1" ht="15.6" customHeight="1" x14ac:dyDescent="0.25">
      <c r="A26" s="44">
        <v>20</v>
      </c>
      <c r="B26" s="45" t="s">
        <v>125</v>
      </c>
      <c r="C26" s="42" t="s">
        <v>28</v>
      </c>
      <c r="D26" s="42">
        <v>25</v>
      </c>
      <c r="E26" s="46"/>
      <c r="F26" s="18">
        <f t="shared" si="0"/>
        <v>0</v>
      </c>
    </row>
    <row r="27" spans="1:6" s="42" customFormat="1" ht="15.6" customHeight="1" x14ac:dyDescent="0.25">
      <c r="A27" s="44">
        <v>21</v>
      </c>
      <c r="B27" s="45" t="s">
        <v>45</v>
      </c>
      <c r="C27" s="42" t="s">
        <v>28</v>
      </c>
      <c r="D27" s="42">
        <v>1</v>
      </c>
      <c r="E27" s="46"/>
      <c r="F27" s="18">
        <f t="shared" si="0"/>
        <v>0</v>
      </c>
    </row>
    <row r="28" spans="1:6" s="42" customFormat="1" x14ac:dyDescent="0.25">
      <c r="A28" s="44">
        <v>22</v>
      </c>
      <c r="B28" s="45" t="s">
        <v>46</v>
      </c>
      <c r="C28" s="42" t="s">
        <v>24</v>
      </c>
      <c r="D28" s="42">
        <v>20</v>
      </c>
      <c r="E28" s="46"/>
      <c r="F28" s="18">
        <f t="shared" si="0"/>
        <v>0</v>
      </c>
    </row>
    <row r="29" spans="1:6" s="42" customFormat="1" x14ac:dyDescent="0.25">
      <c r="A29" s="44">
        <v>23</v>
      </c>
      <c r="B29" s="45" t="s">
        <v>47</v>
      </c>
      <c r="C29" s="42" t="s">
        <v>24</v>
      </c>
      <c r="D29" s="42">
        <v>40</v>
      </c>
      <c r="E29" s="46"/>
      <c r="F29" s="18">
        <f t="shared" si="0"/>
        <v>0</v>
      </c>
    </row>
    <row r="30" spans="1:6" s="42" customFormat="1" x14ac:dyDescent="0.25">
      <c r="A30" s="44">
        <v>24</v>
      </c>
      <c r="B30" s="45" t="s">
        <v>48</v>
      </c>
      <c r="C30" s="42" t="s">
        <v>24</v>
      </c>
      <c r="D30" s="42">
        <v>70</v>
      </c>
      <c r="E30" s="46"/>
      <c r="F30" s="18">
        <f t="shared" si="0"/>
        <v>0</v>
      </c>
    </row>
    <row r="31" spans="1:6" s="42" customFormat="1" x14ac:dyDescent="0.25">
      <c r="A31" s="44">
        <v>25</v>
      </c>
      <c r="B31" s="45" t="s">
        <v>49</v>
      </c>
      <c r="C31" s="42" t="s">
        <v>28</v>
      </c>
      <c r="D31" s="42">
        <v>1</v>
      </c>
      <c r="E31" s="46"/>
      <c r="F31" s="18">
        <f t="shared" si="0"/>
        <v>0</v>
      </c>
    </row>
    <row r="32" spans="1:6" s="42" customFormat="1" x14ac:dyDescent="0.25">
      <c r="A32" s="44">
        <v>26</v>
      </c>
      <c r="B32" s="45" t="s">
        <v>50</v>
      </c>
      <c r="C32" s="42" t="s">
        <v>28</v>
      </c>
      <c r="D32" s="42">
        <v>2</v>
      </c>
      <c r="E32" s="46"/>
      <c r="F32" s="18">
        <f t="shared" si="0"/>
        <v>0</v>
      </c>
    </row>
    <row r="33" spans="1:6" s="42" customFormat="1" x14ac:dyDescent="0.25">
      <c r="A33" s="44">
        <v>27</v>
      </c>
      <c r="B33" s="45" t="s">
        <v>51</v>
      </c>
      <c r="C33" s="42" t="s">
        <v>28</v>
      </c>
      <c r="D33" s="42">
        <v>2</v>
      </c>
      <c r="E33" s="46"/>
      <c r="F33" s="18">
        <f t="shared" si="0"/>
        <v>0</v>
      </c>
    </row>
    <row r="34" spans="1:6" s="42" customFormat="1" x14ac:dyDescent="0.25">
      <c r="A34" s="44">
        <v>28</v>
      </c>
      <c r="B34" s="45" t="s">
        <v>52</v>
      </c>
      <c r="C34" s="42" t="s">
        <v>28</v>
      </c>
      <c r="D34" s="42">
        <v>2</v>
      </c>
      <c r="E34" s="46"/>
      <c r="F34" s="18">
        <f t="shared" si="0"/>
        <v>0</v>
      </c>
    </row>
    <row r="35" spans="1:6" s="42" customFormat="1" x14ac:dyDescent="0.25">
      <c r="A35" s="44">
        <v>29</v>
      </c>
      <c r="B35" s="45" t="s">
        <v>53</v>
      </c>
      <c r="C35" s="42" t="s">
        <v>24</v>
      </c>
      <c r="D35" s="42">
        <v>21</v>
      </c>
      <c r="E35" s="46"/>
      <c r="F35" s="18">
        <f t="shared" si="0"/>
        <v>0</v>
      </c>
    </row>
    <row r="36" spans="1:6" s="42" customFormat="1" x14ac:dyDescent="0.25">
      <c r="A36" s="44">
        <v>30</v>
      </c>
      <c r="B36" s="48" t="s">
        <v>54</v>
      </c>
      <c r="C36" s="49" t="s">
        <v>28</v>
      </c>
      <c r="D36" s="49">
        <v>1</v>
      </c>
      <c r="E36" s="46"/>
      <c r="F36" s="18">
        <f t="shared" si="0"/>
        <v>0</v>
      </c>
    </row>
    <row r="37" spans="1:6" s="42" customFormat="1" x14ac:dyDescent="0.25">
      <c r="B37" s="45" t="s">
        <v>55</v>
      </c>
      <c r="C37" s="50"/>
      <c r="D37" s="50"/>
      <c r="E37" s="51"/>
      <c r="F37" s="52">
        <f>SUM(F7:F36)</f>
        <v>0</v>
      </c>
    </row>
    <row r="38" spans="1:6" s="42" customFormat="1" x14ac:dyDescent="0.25">
      <c r="B38" s="43"/>
      <c r="C38" s="50"/>
      <c r="D38" s="50"/>
      <c r="E38" s="53"/>
      <c r="F38" s="18"/>
    </row>
    <row r="39" spans="1:6" s="4" customFormat="1" x14ac:dyDescent="0.2">
      <c r="B39" s="54"/>
      <c r="E39" s="55"/>
      <c r="F39" s="55"/>
    </row>
    <row r="40" spans="1:6" s="4" customFormat="1" x14ac:dyDescent="0.2">
      <c r="A40" s="4" t="s">
        <v>4</v>
      </c>
      <c r="B40" s="54" t="s">
        <v>56</v>
      </c>
    </row>
    <row r="41" spans="1:6" s="4" customFormat="1" x14ac:dyDescent="0.2">
      <c r="A41" s="44">
        <v>1</v>
      </c>
      <c r="B41" s="45" t="s">
        <v>57</v>
      </c>
      <c r="C41" s="42" t="s">
        <v>28</v>
      </c>
      <c r="D41" s="42">
        <v>1</v>
      </c>
      <c r="E41" s="56"/>
      <c r="F41" s="57">
        <f>D41*E41</f>
        <v>0</v>
      </c>
    </row>
    <row r="42" spans="1:6" s="4" customFormat="1" x14ac:dyDescent="0.2">
      <c r="A42" s="44">
        <v>2</v>
      </c>
      <c r="B42" s="45" t="s">
        <v>58</v>
      </c>
      <c r="C42" s="42" t="s">
        <v>28</v>
      </c>
      <c r="D42" s="42">
        <v>1</v>
      </c>
      <c r="E42" s="56"/>
      <c r="F42" s="57">
        <f>D42*E42</f>
        <v>0</v>
      </c>
    </row>
    <row r="43" spans="1:6" s="4" customFormat="1" ht="25.5" x14ac:dyDescent="0.2">
      <c r="A43" s="44">
        <v>3</v>
      </c>
      <c r="B43" s="45" t="s">
        <v>59</v>
      </c>
      <c r="C43" s="58" t="s">
        <v>28</v>
      </c>
      <c r="D43" s="59">
        <v>1</v>
      </c>
      <c r="E43" s="56"/>
      <c r="F43" s="57">
        <f>D43*E43</f>
        <v>0</v>
      </c>
    </row>
    <row r="44" spans="1:6" s="4" customFormat="1" x14ac:dyDescent="0.2">
      <c r="A44" s="4" t="s">
        <v>4</v>
      </c>
      <c r="B44" s="60" t="s">
        <v>55</v>
      </c>
      <c r="C44" s="61"/>
      <c r="D44" s="61"/>
      <c r="E44" s="61"/>
      <c r="F44" s="62">
        <f>SUM(F41:F43)</f>
        <v>0</v>
      </c>
    </row>
    <row r="45" spans="1:6" s="4" customFormat="1" x14ac:dyDescent="0.2">
      <c r="C45" s="14"/>
      <c r="D45" s="14"/>
      <c r="E45" s="14"/>
      <c r="F45" s="55"/>
    </row>
    <row r="47" spans="1:6" s="4" customFormat="1" x14ac:dyDescent="0.2">
      <c r="A47" s="4" t="s">
        <v>4</v>
      </c>
      <c r="B47" s="54" t="s">
        <v>9</v>
      </c>
    </row>
    <row r="48" spans="1:6" ht="13.7" customHeight="1" x14ac:dyDescent="0.2">
      <c r="B48" s="14" t="s">
        <v>60</v>
      </c>
      <c r="C48" s="4"/>
      <c r="D48" s="4"/>
      <c r="E48" s="55"/>
      <c r="F48" s="47"/>
    </row>
    <row r="49" spans="1:6" s="47" customFormat="1" x14ac:dyDescent="0.2">
      <c r="A49" s="64">
        <v>1</v>
      </c>
      <c r="B49" s="47" t="s">
        <v>61</v>
      </c>
      <c r="E49" s="65"/>
    </row>
    <row r="50" spans="1:6" s="47" customFormat="1" x14ac:dyDescent="0.2">
      <c r="A50" s="64"/>
      <c r="B50" s="47" t="s">
        <v>62</v>
      </c>
      <c r="E50" s="65"/>
      <c r="F50" s="65"/>
    </row>
    <row r="51" spans="1:6" s="47" customFormat="1" x14ac:dyDescent="0.2">
      <c r="A51" s="64"/>
      <c r="B51" s="47" t="s">
        <v>63</v>
      </c>
      <c r="C51" s="47" t="s">
        <v>28</v>
      </c>
      <c r="D51" s="47">
        <v>1</v>
      </c>
      <c r="E51" s="66"/>
      <c r="F51" s="65">
        <f t="shared" ref="F51:F69" si="1">D51*E51</f>
        <v>0</v>
      </c>
    </row>
    <row r="52" spans="1:6" s="47" customFormat="1" x14ac:dyDescent="0.2">
      <c r="A52" s="64">
        <v>2</v>
      </c>
      <c r="B52" s="47" t="s">
        <v>64</v>
      </c>
      <c r="C52" s="47" t="s">
        <v>28</v>
      </c>
      <c r="D52" s="47">
        <v>1</v>
      </c>
      <c r="E52" s="66"/>
      <c r="F52" s="65">
        <f t="shared" si="1"/>
        <v>0</v>
      </c>
    </row>
    <row r="53" spans="1:6" s="47" customFormat="1" x14ac:dyDescent="0.2">
      <c r="A53" s="64">
        <v>3</v>
      </c>
      <c r="B53" s="47" t="s">
        <v>65</v>
      </c>
      <c r="C53" s="47" t="s">
        <v>28</v>
      </c>
      <c r="D53" s="47">
        <v>1</v>
      </c>
      <c r="E53" s="66"/>
      <c r="F53" s="65">
        <f t="shared" si="1"/>
        <v>0</v>
      </c>
    </row>
    <row r="54" spans="1:6" s="47" customFormat="1" x14ac:dyDescent="0.2">
      <c r="A54" s="64">
        <v>4</v>
      </c>
      <c r="B54" s="47" t="s">
        <v>66</v>
      </c>
      <c r="C54" s="47" t="s">
        <v>28</v>
      </c>
      <c r="D54" s="47">
        <v>4</v>
      </c>
      <c r="E54" s="66"/>
      <c r="F54" s="65">
        <f t="shared" si="1"/>
        <v>0</v>
      </c>
    </row>
    <row r="55" spans="1:6" s="47" customFormat="1" x14ac:dyDescent="0.2">
      <c r="A55" s="64">
        <v>5</v>
      </c>
      <c r="B55" s="47" t="s">
        <v>67</v>
      </c>
      <c r="C55" s="47" t="s">
        <v>28</v>
      </c>
      <c r="D55" s="47">
        <v>3</v>
      </c>
      <c r="E55" s="66"/>
      <c r="F55" s="65">
        <f t="shared" si="1"/>
        <v>0</v>
      </c>
    </row>
    <row r="56" spans="1:6" s="47" customFormat="1" x14ac:dyDescent="0.2">
      <c r="A56" s="64">
        <v>6</v>
      </c>
      <c r="B56" s="47" t="s">
        <v>68</v>
      </c>
      <c r="C56" s="47" t="s">
        <v>28</v>
      </c>
      <c r="D56" s="47">
        <v>1</v>
      </c>
      <c r="E56" s="66"/>
      <c r="F56" s="65">
        <f t="shared" si="1"/>
        <v>0</v>
      </c>
    </row>
    <row r="57" spans="1:6" s="47" customFormat="1" x14ac:dyDescent="0.2">
      <c r="A57" s="64">
        <v>7</v>
      </c>
      <c r="B57" s="47" t="s">
        <v>69</v>
      </c>
      <c r="C57" s="47" t="s">
        <v>28</v>
      </c>
      <c r="D57" s="47">
        <v>6</v>
      </c>
      <c r="E57" s="66"/>
      <c r="F57" s="65">
        <f t="shared" si="1"/>
        <v>0</v>
      </c>
    </row>
    <row r="58" spans="1:6" s="47" customFormat="1" x14ac:dyDescent="0.2">
      <c r="A58" s="64">
        <v>8</v>
      </c>
      <c r="B58" s="47" t="s">
        <v>70</v>
      </c>
      <c r="C58" s="47" t="s">
        <v>28</v>
      </c>
      <c r="D58" s="47">
        <v>5</v>
      </c>
      <c r="E58" s="66"/>
      <c r="F58" s="65">
        <f t="shared" si="1"/>
        <v>0</v>
      </c>
    </row>
    <row r="59" spans="1:6" s="47" customFormat="1" x14ac:dyDescent="0.2">
      <c r="A59" s="64">
        <v>9</v>
      </c>
      <c r="B59" s="47" t="s">
        <v>71</v>
      </c>
      <c r="C59" s="47" t="s">
        <v>28</v>
      </c>
      <c r="D59" s="47">
        <v>3</v>
      </c>
      <c r="E59" s="66"/>
      <c r="F59" s="65">
        <f t="shared" si="1"/>
        <v>0</v>
      </c>
    </row>
    <row r="60" spans="1:6" s="47" customFormat="1" x14ac:dyDescent="0.2">
      <c r="A60" s="64">
        <v>10</v>
      </c>
      <c r="B60" s="47" t="s">
        <v>72</v>
      </c>
      <c r="C60" s="47" t="s">
        <v>28</v>
      </c>
      <c r="D60" s="47">
        <v>4</v>
      </c>
      <c r="E60" s="66"/>
      <c r="F60" s="65">
        <f t="shared" si="1"/>
        <v>0</v>
      </c>
    </row>
    <row r="61" spans="1:6" s="47" customFormat="1" x14ac:dyDescent="0.2">
      <c r="A61" s="64">
        <v>11</v>
      </c>
      <c r="B61" s="47" t="s">
        <v>73</v>
      </c>
      <c r="C61" s="47" t="s">
        <v>28</v>
      </c>
      <c r="D61" s="47">
        <v>2</v>
      </c>
      <c r="E61" s="66"/>
      <c r="F61" s="65">
        <f t="shared" si="1"/>
        <v>0</v>
      </c>
    </row>
    <row r="62" spans="1:6" s="47" customFormat="1" x14ac:dyDescent="0.2">
      <c r="A62" s="64">
        <v>12</v>
      </c>
      <c r="B62" s="47" t="s">
        <v>74</v>
      </c>
      <c r="C62" s="47" t="s">
        <v>28</v>
      </c>
      <c r="D62" s="47">
        <v>2</v>
      </c>
      <c r="E62" s="66"/>
      <c r="F62" s="65">
        <f t="shared" si="1"/>
        <v>0</v>
      </c>
    </row>
    <row r="63" spans="1:6" s="47" customFormat="1" x14ac:dyDescent="0.2">
      <c r="A63" s="64">
        <v>13</v>
      </c>
      <c r="B63" s="47" t="s">
        <v>75</v>
      </c>
      <c r="C63" s="47" t="s">
        <v>28</v>
      </c>
      <c r="D63" s="47">
        <v>60</v>
      </c>
      <c r="E63" s="66"/>
      <c r="F63" s="65">
        <f t="shared" si="1"/>
        <v>0</v>
      </c>
    </row>
    <row r="64" spans="1:6" s="47" customFormat="1" x14ac:dyDescent="0.2">
      <c r="A64" s="64">
        <v>14</v>
      </c>
      <c r="B64" s="47" t="s">
        <v>76</v>
      </c>
      <c r="C64" s="47" t="s">
        <v>28</v>
      </c>
      <c r="D64" s="47">
        <v>30</v>
      </c>
      <c r="E64" s="66"/>
      <c r="F64" s="65">
        <f t="shared" si="1"/>
        <v>0</v>
      </c>
    </row>
    <row r="65" spans="1:6" s="47" customFormat="1" x14ac:dyDescent="0.2">
      <c r="A65" s="64">
        <v>15</v>
      </c>
      <c r="B65" s="47" t="s">
        <v>77</v>
      </c>
      <c r="C65" s="47" t="s">
        <v>28</v>
      </c>
      <c r="D65" s="47">
        <v>10</v>
      </c>
      <c r="E65" s="66"/>
      <c r="F65" s="65">
        <f t="shared" si="1"/>
        <v>0</v>
      </c>
    </row>
    <row r="66" spans="1:6" s="47" customFormat="1" x14ac:dyDescent="0.2">
      <c r="A66" s="64">
        <v>16</v>
      </c>
      <c r="B66" s="47" t="s">
        <v>78</v>
      </c>
      <c r="C66" s="47" t="s">
        <v>28</v>
      </c>
      <c r="D66" s="47">
        <v>10</v>
      </c>
      <c r="E66" s="66"/>
      <c r="F66" s="65">
        <f t="shared" si="1"/>
        <v>0</v>
      </c>
    </row>
    <row r="67" spans="1:6" s="47" customFormat="1" x14ac:dyDescent="0.2">
      <c r="A67" s="64">
        <v>17</v>
      </c>
      <c r="B67" s="47" t="s">
        <v>79</v>
      </c>
      <c r="C67" s="47" t="s">
        <v>28</v>
      </c>
      <c r="D67" s="47">
        <v>3</v>
      </c>
      <c r="E67" s="66"/>
      <c r="F67" s="65">
        <f t="shared" si="1"/>
        <v>0</v>
      </c>
    </row>
    <row r="68" spans="1:6" s="47" customFormat="1" x14ac:dyDescent="0.2">
      <c r="A68" s="64">
        <v>18</v>
      </c>
      <c r="B68" s="47" t="s">
        <v>54</v>
      </c>
      <c r="C68" s="47" t="s">
        <v>28</v>
      </c>
      <c r="D68" s="47">
        <v>1</v>
      </c>
      <c r="E68" s="66"/>
      <c r="F68" s="65">
        <f t="shared" si="1"/>
        <v>0</v>
      </c>
    </row>
    <row r="69" spans="1:6" s="47" customFormat="1" x14ac:dyDescent="0.2">
      <c r="A69" s="64">
        <v>19</v>
      </c>
      <c r="B69" s="67" t="s">
        <v>80</v>
      </c>
      <c r="C69" s="67" t="s">
        <v>28</v>
      </c>
      <c r="D69" s="67">
        <v>1</v>
      </c>
      <c r="E69" s="66"/>
      <c r="F69" s="65">
        <f t="shared" si="1"/>
        <v>0</v>
      </c>
    </row>
    <row r="70" spans="1:6" s="47" customFormat="1" x14ac:dyDescent="0.2">
      <c r="A70" s="64"/>
      <c r="B70" s="47" t="s">
        <v>55</v>
      </c>
      <c r="E70" s="68"/>
      <c r="F70" s="68">
        <f>SUM(F51:F69)</f>
        <v>0</v>
      </c>
    </row>
    <row r="71" spans="1:6" s="47" customFormat="1" x14ac:dyDescent="0.2">
      <c r="E71" s="65"/>
      <c r="F71" s="65"/>
    </row>
    <row r="72" spans="1:6" ht="13.7" customHeight="1" x14ac:dyDescent="0.2">
      <c r="B72" s="14" t="s">
        <v>81</v>
      </c>
      <c r="C72" s="4"/>
      <c r="D72" s="4"/>
      <c r="E72" s="55"/>
      <c r="F72" s="69"/>
    </row>
    <row r="73" spans="1:6" ht="13.7" customHeight="1" x14ac:dyDescent="0.2">
      <c r="A73" s="70">
        <v>1</v>
      </c>
      <c r="B73" s="4" t="s">
        <v>82</v>
      </c>
      <c r="C73" s="4" t="s">
        <v>28</v>
      </c>
      <c r="D73" s="4">
        <v>1</v>
      </c>
      <c r="E73" s="71"/>
      <c r="F73" s="65">
        <f t="shared" ref="F73:F86" si="2">D73*E73</f>
        <v>0</v>
      </c>
    </row>
    <row r="74" spans="1:6" s="47" customFormat="1" x14ac:dyDescent="0.2">
      <c r="A74" s="64">
        <v>2</v>
      </c>
      <c r="B74" s="47" t="s">
        <v>83</v>
      </c>
      <c r="C74" s="47" t="s">
        <v>28</v>
      </c>
      <c r="D74" s="47">
        <v>1</v>
      </c>
      <c r="E74" s="71"/>
      <c r="F74" s="65">
        <f t="shared" si="2"/>
        <v>0</v>
      </c>
    </row>
    <row r="75" spans="1:6" s="47" customFormat="1" x14ac:dyDescent="0.2">
      <c r="A75" s="70">
        <v>3</v>
      </c>
      <c r="B75" s="47" t="s">
        <v>84</v>
      </c>
      <c r="C75" s="47" t="s">
        <v>28</v>
      </c>
      <c r="D75" s="47">
        <v>1</v>
      </c>
      <c r="E75" s="71"/>
      <c r="F75" s="65">
        <f t="shared" si="2"/>
        <v>0</v>
      </c>
    </row>
    <row r="76" spans="1:6" s="47" customFormat="1" x14ac:dyDescent="0.2">
      <c r="A76" s="64">
        <v>4</v>
      </c>
      <c r="B76" s="47" t="s">
        <v>85</v>
      </c>
      <c r="C76" s="47" t="s">
        <v>28</v>
      </c>
      <c r="D76" s="47">
        <v>1</v>
      </c>
      <c r="E76" s="66"/>
      <c r="F76" s="65">
        <f t="shared" si="2"/>
        <v>0</v>
      </c>
    </row>
    <row r="77" spans="1:6" s="47" customFormat="1" x14ac:dyDescent="0.2">
      <c r="A77" s="70">
        <v>5</v>
      </c>
      <c r="B77" s="47" t="s">
        <v>66</v>
      </c>
      <c r="C77" s="47" t="s">
        <v>28</v>
      </c>
      <c r="D77" s="47">
        <v>1</v>
      </c>
      <c r="E77" s="71"/>
      <c r="F77" s="65">
        <f t="shared" si="2"/>
        <v>0</v>
      </c>
    </row>
    <row r="78" spans="1:6" s="47" customFormat="1" x14ac:dyDescent="0.2">
      <c r="A78" s="64">
        <v>6</v>
      </c>
      <c r="B78" s="47" t="s">
        <v>67</v>
      </c>
      <c r="C78" s="47" t="s">
        <v>28</v>
      </c>
      <c r="D78" s="47">
        <v>10</v>
      </c>
      <c r="E78" s="66"/>
      <c r="F78" s="65">
        <f t="shared" si="2"/>
        <v>0</v>
      </c>
    </row>
    <row r="79" spans="1:6" s="47" customFormat="1" x14ac:dyDescent="0.2">
      <c r="A79" s="70">
        <v>7</v>
      </c>
      <c r="B79" s="47" t="s">
        <v>68</v>
      </c>
      <c r="C79" s="47" t="s">
        <v>28</v>
      </c>
      <c r="D79" s="47">
        <v>1</v>
      </c>
      <c r="E79" s="66"/>
      <c r="F79" s="65">
        <f t="shared" si="2"/>
        <v>0</v>
      </c>
    </row>
    <row r="80" spans="1:6" s="47" customFormat="1" x14ac:dyDescent="0.2">
      <c r="A80" s="64">
        <v>8</v>
      </c>
      <c r="B80" s="47" t="s">
        <v>69</v>
      </c>
      <c r="C80" s="47" t="s">
        <v>28</v>
      </c>
      <c r="D80" s="47">
        <v>1</v>
      </c>
      <c r="E80" s="71"/>
      <c r="F80" s="65">
        <f t="shared" si="2"/>
        <v>0</v>
      </c>
    </row>
    <row r="81" spans="1:6" s="47" customFormat="1" x14ac:dyDescent="0.2">
      <c r="A81" s="70">
        <v>9</v>
      </c>
      <c r="B81" s="47" t="s">
        <v>70</v>
      </c>
      <c r="C81" s="47" t="s">
        <v>28</v>
      </c>
      <c r="D81" s="47">
        <v>5</v>
      </c>
      <c r="E81" s="71"/>
      <c r="F81" s="65">
        <f t="shared" si="2"/>
        <v>0</v>
      </c>
    </row>
    <row r="82" spans="1:6" s="47" customFormat="1" x14ac:dyDescent="0.2">
      <c r="A82" s="64">
        <v>10</v>
      </c>
      <c r="B82" s="47" t="s">
        <v>71</v>
      </c>
      <c r="C82" s="47" t="s">
        <v>28</v>
      </c>
      <c r="D82" s="47">
        <v>1</v>
      </c>
      <c r="E82" s="71"/>
      <c r="F82" s="65">
        <f t="shared" si="2"/>
        <v>0</v>
      </c>
    </row>
    <row r="83" spans="1:6" s="47" customFormat="1" x14ac:dyDescent="0.2">
      <c r="A83" s="70">
        <v>11</v>
      </c>
      <c r="B83" s="47" t="s">
        <v>72</v>
      </c>
      <c r="C83" s="47" t="s">
        <v>28</v>
      </c>
      <c r="D83" s="47">
        <v>1</v>
      </c>
      <c r="E83" s="66"/>
      <c r="F83" s="65">
        <f t="shared" si="2"/>
        <v>0</v>
      </c>
    </row>
    <row r="84" spans="1:6" s="47" customFormat="1" x14ac:dyDescent="0.2">
      <c r="A84" s="64">
        <v>12</v>
      </c>
      <c r="B84" s="47" t="s">
        <v>86</v>
      </c>
      <c r="C84" s="47" t="s">
        <v>28</v>
      </c>
      <c r="D84" s="47">
        <v>1</v>
      </c>
      <c r="E84" s="66"/>
      <c r="F84" s="65">
        <f t="shared" si="2"/>
        <v>0</v>
      </c>
    </row>
    <row r="85" spans="1:6" x14ac:dyDescent="0.2">
      <c r="A85" s="70">
        <v>13</v>
      </c>
      <c r="B85" s="4" t="s">
        <v>54</v>
      </c>
      <c r="C85" s="63" t="s">
        <v>28</v>
      </c>
      <c r="D85" s="63">
        <v>1</v>
      </c>
      <c r="E85" s="71"/>
      <c r="F85" s="65">
        <f t="shared" si="2"/>
        <v>0</v>
      </c>
    </row>
    <row r="86" spans="1:6" x14ac:dyDescent="0.2">
      <c r="A86" s="64">
        <v>14</v>
      </c>
      <c r="B86" s="72" t="s">
        <v>80</v>
      </c>
      <c r="C86" s="73" t="s">
        <v>28</v>
      </c>
      <c r="D86" s="73">
        <v>1</v>
      </c>
      <c r="E86" s="71"/>
      <c r="F86" s="74">
        <f t="shared" si="2"/>
        <v>0</v>
      </c>
    </row>
    <row r="87" spans="1:6" x14ac:dyDescent="0.2">
      <c r="B87" s="4" t="s">
        <v>55</v>
      </c>
      <c r="E87" s="75"/>
      <c r="F87" s="65">
        <f>SUM(F73:F86)</f>
        <v>0</v>
      </c>
    </row>
    <row r="88" spans="1:6" x14ac:dyDescent="0.2">
      <c r="B88" s="4"/>
      <c r="E88" s="69"/>
      <c r="F88" s="65"/>
    </row>
    <row r="89" spans="1:6" ht="13.7" customHeight="1" x14ac:dyDescent="0.2">
      <c r="B89" s="14" t="s">
        <v>87</v>
      </c>
      <c r="C89" s="4"/>
      <c r="D89" s="4"/>
      <c r="E89" s="55"/>
      <c r="F89" s="69"/>
    </row>
    <row r="90" spans="1:6" ht="13.7" customHeight="1" x14ac:dyDescent="0.2">
      <c r="A90" s="70">
        <v>1</v>
      </c>
      <c r="B90" s="4" t="s">
        <v>82</v>
      </c>
      <c r="C90" s="4" t="s">
        <v>28</v>
      </c>
      <c r="D90" s="4">
        <v>1</v>
      </c>
      <c r="E90" s="71"/>
      <c r="F90" s="65">
        <f t="shared" ref="F90:F100" si="3">D90*E90</f>
        <v>0</v>
      </c>
    </row>
    <row r="91" spans="1:6" s="47" customFormat="1" x14ac:dyDescent="0.2">
      <c r="A91" s="64">
        <v>2</v>
      </c>
      <c r="B91" s="47" t="s">
        <v>83</v>
      </c>
      <c r="C91" s="47" t="s">
        <v>28</v>
      </c>
      <c r="D91" s="47">
        <v>1</v>
      </c>
      <c r="E91" s="71"/>
      <c r="F91" s="65">
        <f t="shared" si="3"/>
        <v>0</v>
      </c>
    </row>
    <row r="92" spans="1:6" s="47" customFormat="1" x14ac:dyDescent="0.2">
      <c r="A92" s="70">
        <v>3</v>
      </c>
      <c r="B92" s="47" t="s">
        <v>84</v>
      </c>
      <c r="C92" s="47" t="s">
        <v>28</v>
      </c>
      <c r="D92" s="47">
        <v>1</v>
      </c>
      <c r="E92" s="71"/>
      <c r="F92" s="65">
        <f t="shared" si="3"/>
        <v>0</v>
      </c>
    </row>
    <row r="93" spans="1:6" s="47" customFormat="1" x14ac:dyDescent="0.2">
      <c r="A93" s="64">
        <v>4</v>
      </c>
      <c r="B93" s="47" t="s">
        <v>67</v>
      </c>
      <c r="C93" s="47" t="s">
        <v>28</v>
      </c>
      <c r="D93" s="47">
        <v>1</v>
      </c>
      <c r="E93" s="66"/>
      <c r="F93" s="65">
        <f t="shared" si="3"/>
        <v>0</v>
      </c>
    </row>
    <row r="94" spans="1:6" s="47" customFormat="1" x14ac:dyDescent="0.2">
      <c r="A94" s="70">
        <v>5</v>
      </c>
      <c r="B94" s="47" t="s">
        <v>69</v>
      </c>
      <c r="C94" s="47" t="s">
        <v>28</v>
      </c>
      <c r="D94" s="47">
        <v>1</v>
      </c>
      <c r="E94" s="71"/>
      <c r="F94" s="65">
        <f t="shared" si="3"/>
        <v>0</v>
      </c>
    </row>
    <row r="95" spans="1:6" s="47" customFormat="1" x14ac:dyDescent="0.2">
      <c r="A95" s="64">
        <v>6</v>
      </c>
      <c r="B95" s="47" t="s">
        <v>70</v>
      </c>
      <c r="C95" s="47" t="s">
        <v>28</v>
      </c>
      <c r="D95" s="47">
        <v>5</v>
      </c>
      <c r="E95" s="71"/>
      <c r="F95" s="65">
        <f t="shared" si="3"/>
        <v>0</v>
      </c>
    </row>
    <row r="96" spans="1:6" s="47" customFormat="1" x14ac:dyDescent="0.2">
      <c r="A96" s="70">
        <v>7</v>
      </c>
      <c r="B96" s="47" t="s">
        <v>88</v>
      </c>
      <c r="C96" s="47" t="s">
        <v>28</v>
      </c>
      <c r="D96" s="47">
        <v>3</v>
      </c>
      <c r="E96" s="71"/>
      <c r="F96" s="65">
        <f t="shared" si="3"/>
        <v>0</v>
      </c>
    </row>
    <row r="97" spans="1:6" s="47" customFormat="1" x14ac:dyDescent="0.2">
      <c r="A97" s="64">
        <v>8</v>
      </c>
      <c r="B97" s="47" t="s">
        <v>71</v>
      </c>
      <c r="C97" s="47" t="s">
        <v>28</v>
      </c>
      <c r="D97" s="47">
        <v>2</v>
      </c>
      <c r="E97" s="71"/>
      <c r="F97" s="65">
        <f t="shared" si="3"/>
        <v>0</v>
      </c>
    </row>
    <row r="98" spans="1:6" s="47" customFormat="1" x14ac:dyDescent="0.2">
      <c r="A98" s="70">
        <v>9</v>
      </c>
      <c r="B98" s="47" t="s">
        <v>72</v>
      </c>
      <c r="C98" s="47" t="s">
        <v>28</v>
      </c>
      <c r="D98" s="47">
        <v>1</v>
      </c>
      <c r="E98" s="66"/>
      <c r="F98" s="65">
        <f t="shared" si="3"/>
        <v>0</v>
      </c>
    </row>
    <row r="99" spans="1:6" x14ac:dyDescent="0.2">
      <c r="A99" s="64">
        <v>10</v>
      </c>
      <c r="B99" s="4" t="s">
        <v>54</v>
      </c>
      <c r="C99" s="63" t="s">
        <v>28</v>
      </c>
      <c r="D99" s="63">
        <v>1</v>
      </c>
      <c r="E99" s="71"/>
      <c r="F99" s="65">
        <f t="shared" si="3"/>
        <v>0</v>
      </c>
    </row>
    <row r="100" spans="1:6" x14ac:dyDescent="0.2">
      <c r="A100" s="70">
        <v>11</v>
      </c>
      <c r="B100" s="72" t="s">
        <v>80</v>
      </c>
      <c r="C100" s="73" t="s">
        <v>28</v>
      </c>
      <c r="D100" s="73">
        <v>1</v>
      </c>
      <c r="E100" s="71"/>
      <c r="F100" s="74">
        <f t="shared" si="3"/>
        <v>0</v>
      </c>
    </row>
    <row r="101" spans="1:6" x14ac:dyDescent="0.2">
      <c r="B101" s="4" t="s">
        <v>55</v>
      </c>
      <c r="E101" s="75"/>
      <c r="F101" s="65">
        <f>SUM(F90:F100)</f>
        <v>0</v>
      </c>
    </row>
    <row r="102" spans="1:6" ht="13.7" customHeight="1" x14ac:dyDescent="0.2">
      <c r="A102" s="70"/>
      <c r="B102" s="4"/>
      <c r="C102" s="4"/>
      <c r="D102" s="4"/>
      <c r="E102" s="55"/>
      <c r="F102" s="65"/>
    </row>
    <row r="103" spans="1:6" s="47" customFormat="1" x14ac:dyDescent="0.2">
      <c r="E103" s="65"/>
      <c r="F103" s="65"/>
    </row>
    <row r="104" spans="1:6" x14ac:dyDescent="0.2">
      <c r="A104" s="70"/>
      <c r="B104" s="14" t="s">
        <v>89</v>
      </c>
      <c r="C104" s="47"/>
      <c r="D104" s="47"/>
      <c r="E104" s="65"/>
      <c r="F104" s="65"/>
    </row>
    <row r="105" spans="1:6" x14ac:dyDescent="0.2">
      <c r="A105" s="70">
        <v>1</v>
      </c>
      <c r="B105" s="4" t="s">
        <v>90</v>
      </c>
      <c r="C105" s="47" t="s">
        <v>28</v>
      </c>
      <c r="D105" s="47">
        <v>1</v>
      </c>
      <c r="E105" s="65"/>
      <c r="F105" s="65">
        <f>F70</f>
        <v>0</v>
      </c>
    </row>
    <row r="106" spans="1:6" x14ac:dyDescent="0.2">
      <c r="A106" s="70">
        <v>2</v>
      </c>
      <c r="B106" s="4" t="s">
        <v>91</v>
      </c>
      <c r="C106" s="47" t="s">
        <v>28</v>
      </c>
      <c r="D106" s="47">
        <v>1</v>
      </c>
      <c r="E106" s="65"/>
      <c r="F106" s="65">
        <f>F87</f>
        <v>0</v>
      </c>
    </row>
    <row r="107" spans="1:6" x14ac:dyDescent="0.2">
      <c r="A107" s="70">
        <v>3</v>
      </c>
      <c r="B107" s="4" t="s">
        <v>92</v>
      </c>
      <c r="C107" s="47" t="s">
        <v>28</v>
      </c>
      <c r="D107" s="47">
        <v>1</v>
      </c>
      <c r="E107" s="65"/>
      <c r="F107" s="65">
        <f>F101</f>
        <v>0</v>
      </c>
    </row>
    <row r="108" spans="1:6" x14ac:dyDescent="0.2">
      <c r="A108" s="70"/>
      <c r="B108" s="60" t="s">
        <v>93</v>
      </c>
      <c r="C108" s="76"/>
      <c r="D108" s="76"/>
      <c r="E108" s="62"/>
      <c r="F108" s="68">
        <f>SUM(F105:F107)</f>
        <v>0</v>
      </c>
    </row>
    <row r="109" spans="1:6" x14ac:dyDescent="0.2">
      <c r="A109" s="70"/>
      <c r="B109" s="4"/>
      <c r="E109" s="55"/>
      <c r="F109" s="65"/>
    </row>
    <row r="110" spans="1:6" x14ac:dyDescent="0.2">
      <c r="B110" s="47"/>
      <c r="C110" s="47"/>
      <c r="D110" s="47"/>
      <c r="E110" s="47"/>
      <c r="F110" s="69"/>
    </row>
    <row r="111" spans="1:6" s="4" customFormat="1" x14ac:dyDescent="0.2">
      <c r="A111" s="4" t="s">
        <v>4</v>
      </c>
      <c r="B111" s="54" t="s">
        <v>94</v>
      </c>
      <c r="C111" s="77"/>
      <c r="D111" s="77"/>
      <c r="E111" s="77"/>
      <c r="F111" s="77"/>
    </row>
    <row r="112" spans="1:6" s="4" customFormat="1" ht="27.6" customHeight="1" x14ac:dyDescent="0.2">
      <c r="A112" s="44">
        <v>1</v>
      </c>
      <c r="B112" s="45" t="s">
        <v>95</v>
      </c>
      <c r="C112" s="4" t="s">
        <v>28</v>
      </c>
      <c r="D112" s="4">
        <v>1</v>
      </c>
      <c r="E112" s="71"/>
      <c r="F112" s="65">
        <f t="shared" ref="F112:F113" si="4">D112*E112</f>
        <v>0</v>
      </c>
    </row>
    <row r="113" spans="1:6" s="4" customFormat="1" ht="25.5" x14ac:dyDescent="0.2">
      <c r="A113" s="44">
        <v>2</v>
      </c>
      <c r="B113" s="45" t="s">
        <v>96</v>
      </c>
      <c r="C113" s="4" t="s">
        <v>28</v>
      </c>
      <c r="D113" s="4">
        <v>1</v>
      </c>
      <c r="E113" s="71"/>
      <c r="F113" s="65">
        <f t="shared" si="4"/>
        <v>0</v>
      </c>
    </row>
    <row r="114" spans="1:6" s="4" customFormat="1" x14ac:dyDescent="0.2">
      <c r="A114" s="58" t="s">
        <v>4</v>
      </c>
      <c r="B114" s="60" t="s">
        <v>55</v>
      </c>
      <c r="C114" s="61"/>
      <c r="D114" s="61"/>
      <c r="E114" s="61"/>
      <c r="F114" s="62">
        <f>SUM(F112:F113)</f>
        <v>0</v>
      </c>
    </row>
    <row r="115" spans="1:6" s="4" customFormat="1" x14ac:dyDescent="0.2">
      <c r="F115" s="55"/>
    </row>
    <row r="116" spans="1:6" s="4" customFormat="1" x14ac:dyDescent="0.2">
      <c r="F116" s="55"/>
    </row>
    <row r="117" spans="1:6" s="4" customFormat="1" x14ac:dyDescent="0.2">
      <c r="A117" s="4" t="s">
        <v>4</v>
      </c>
      <c r="B117" s="54" t="s">
        <v>11</v>
      </c>
    </row>
    <row r="118" spans="1:6" s="4" customFormat="1" ht="14.45" customHeight="1" x14ac:dyDescent="0.2">
      <c r="A118" s="58">
        <v>1</v>
      </c>
      <c r="B118" s="78" t="s">
        <v>97</v>
      </c>
      <c r="C118" s="4" t="s">
        <v>98</v>
      </c>
      <c r="D118" s="4">
        <v>5</v>
      </c>
      <c r="E118" s="46"/>
      <c r="F118" s="18">
        <f t="shared" ref="F118:F122" si="5">D118*E118</f>
        <v>0</v>
      </c>
    </row>
    <row r="119" spans="1:6" s="4" customFormat="1" ht="15" customHeight="1" x14ac:dyDescent="0.2">
      <c r="A119" s="58">
        <v>2</v>
      </c>
      <c r="B119" s="78" t="s">
        <v>99</v>
      </c>
      <c r="C119" s="4" t="s">
        <v>98</v>
      </c>
      <c r="D119" s="4">
        <v>8</v>
      </c>
      <c r="E119" s="46"/>
      <c r="F119" s="18">
        <f t="shared" si="5"/>
        <v>0</v>
      </c>
    </row>
    <row r="120" spans="1:6" s="4" customFormat="1" ht="15" customHeight="1" x14ac:dyDescent="0.2">
      <c r="A120" s="58">
        <v>3</v>
      </c>
      <c r="B120" s="78" t="s">
        <v>100</v>
      </c>
      <c r="C120" s="4" t="s">
        <v>98</v>
      </c>
      <c r="D120" s="4">
        <v>8</v>
      </c>
      <c r="E120" s="46"/>
      <c r="F120" s="18">
        <f t="shared" si="5"/>
        <v>0</v>
      </c>
    </row>
    <row r="121" spans="1:6" s="4" customFormat="1" ht="25.5" x14ac:dyDescent="0.2">
      <c r="A121" s="58">
        <v>4</v>
      </c>
      <c r="B121" s="45" t="s">
        <v>101</v>
      </c>
      <c r="C121" s="42" t="s">
        <v>98</v>
      </c>
      <c r="D121" s="42">
        <v>5</v>
      </c>
      <c r="E121" s="46"/>
      <c r="F121" s="18">
        <f t="shared" si="5"/>
        <v>0</v>
      </c>
    </row>
    <row r="122" spans="1:6" s="4" customFormat="1" x14ac:dyDescent="0.2">
      <c r="A122" s="58">
        <v>5</v>
      </c>
      <c r="B122" s="45" t="s">
        <v>102</v>
      </c>
      <c r="C122" s="42" t="s">
        <v>98</v>
      </c>
      <c r="D122" s="42">
        <v>25</v>
      </c>
      <c r="E122" s="46"/>
      <c r="F122" s="18">
        <f t="shared" si="5"/>
        <v>0</v>
      </c>
    </row>
    <row r="123" spans="1:6" s="4" customFormat="1" x14ac:dyDescent="0.2">
      <c r="A123" s="58">
        <v>6</v>
      </c>
      <c r="B123" s="45" t="s">
        <v>103</v>
      </c>
      <c r="C123" s="42" t="s">
        <v>98</v>
      </c>
      <c r="D123" s="42">
        <v>4</v>
      </c>
      <c r="E123" s="46"/>
      <c r="F123" s="18">
        <f>D123*E123</f>
        <v>0</v>
      </c>
    </row>
    <row r="124" spans="1:6" s="4" customFormat="1" x14ac:dyDescent="0.2">
      <c r="A124" s="4" t="s">
        <v>4</v>
      </c>
      <c r="B124" s="60" t="s">
        <v>55</v>
      </c>
      <c r="C124" s="61"/>
      <c r="D124" s="61"/>
      <c r="E124" s="61"/>
      <c r="F124" s="62">
        <f>SUM(F118:F123)</f>
        <v>0</v>
      </c>
    </row>
    <row r="125" spans="1:6" s="4" customFormat="1" x14ac:dyDescent="0.2">
      <c r="C125" s="14"/>
      <c r="D125" s="14"/>
      <c r="E125" s="14"/>
      <c r="F125" s="55"/>
    </row>
    <row r="126" spans="1:6" s="4" customFormat="1" x14ac:dyDescent="0.2">
      <c r="C126" s="14"/>
      <c r="D126" s="14"/>
      <c r="E126" s="14"/>
      <c r="F126" s="55"/>
    </row>
    <row r="127" spans="1:6" s="4" customFormat="1" x14ac:dyDescent="0.2">
      <c r="A127" s="4" t="s">
        <v>4</v>
      </c>
      <c r="B127" s="54" t="s">
        <v>12</v>
      </c>
    </row>
    <row r="128" spans="1:6" s="4" customFormat="1" ht="25.5" x14ac:dyDescent="0.2">
      <c r="A128" s="44">
        <v>1</v>
      </c>
      <c r="B128" s="45" t="s">
        <v>104</v>
      </c>
      <c r="C128" s="4" t="s">
        <v>98</v>
      </c>
      <c r="D128" s="4">
        <v>10</v>
      </c>
      <c r="E128" s="71"/>
      <c r="F128" s="55">
        <f>D128*E128</f>
        <v>0</v>
      </c>
    </row>
    <row r="129" spans="1:6" s="4" customFormat="1" x14ac:dyDescent="0.2">
      <c r="A129" s="4" t="s">
        <v>4</v>
      </c>
      <c r="B129" s="60" t="s">
        <v>55</v>
      </c>
      <c r="C129" s="61"/>
      <c r="D129" s="61"/>
      <c r="E129" s="61"/>
      <c r="F129" s="62">
        <f>SUM(F128)</f>
        <v>0</v>
      </c>
    </row>
  </sheetData>
  <protectedRanges>
    <protectedRange algorithmName="SHA-512" hashValue="VQAxPf4+ZdT9sgJo2sfagWYPtIVjfm0BwLWSJLDBT/0RVFFzbhGD8KClAgnfu7Irm/+EJaZJrpxhB4Us+7UuNg==" saltValue="EVj2GNyV7nKyeBIjGfxxtw==" spinCount="100000" sqref="E7:E128" name="Oblast1"/>
  </protectedRange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A52A-B5AD-4F3B-98E0-96E90F3D18C4}">
  <dimension ref="A1:G16"/>
  <sheetViews>
    <sheetView workbookViewId="0">
      <selection activeCell="A15" sqref="A15"/>
    </sheetView>
  </sheetViews>
  <sheetFormatPr defaultRowHeight="15" x14ac:dyDescent="0.25"/>
  <cols>
    <col min="1" max="1" width="39.28515625" customWidth="1"/>
    <col min="2" max="2" width="9.140625" style="79"/>
    <col min="3" max="3" width="5" style="79" customWidth="1"/>
    <col min="4" max="4" width="11.140625" style="79" customWidth="1"/>
    <col min="5" max="5" width="3.42578125" style="79" customWidth="1"/>
    <col min="6" max="6" width="14" style="79" customWidth="1"/>
  </cols>
  <sheetData>
    <row r="1" spans="1:7" s="4" customFormat="1" ht="12.75" x14ac:dyDescent="0.2">
      <c r="A1" s="36" t="s">
        <v>17</v>
      </c>
      <c r="C1" s="5"/>
    </row>
    <row r="3" spans="1:7" ht="18.75" x14ac:dyDescent="0.3">
      <c r="A3" s="33" t="s">
        <v>105</v>
      </c>
    </row>
    <row r="5" spans="1:7" x14ac:dyDescent="0.25">
      <c r="A5" s="80" t="s">
        <v>106</v>
      </c>
      <c r="B5" s="81" t="s">
        <v>107</v>
      </c>
      <c r="C5" s="81" t="s">
        <v>108</v>
      </c>
      <c r="D5" s="81" t="s">
        <v>109</v>
      </c>
      <c r="E5" s="82"/>
      <c r="F5" s="83" t="s">
        <v>110</v>
      </c>
      <c r="G5" s="84"/>
    </row>
    <row r="6" spans="1:7" x14ac:dyDescent="0.25">
      <c r="A6" s="24" t="s">
        <v>111</v>
      </c>
      <c r="B6" s="79">
        <v>2</v>
      </c>
      <c r="C6" s="85" t="s">
        <v>112</v>
      </c>
      <c r="D6" s="86"/>
      <c r="F6" s="79">
        <f>D6*B6</f>
        <v>0</v>
      </c>
    </row>
    <row r="7" spans="1:7" x14ac:dyDescent="0.25">
      <c r="A7" s="24" t="s">
        <v>113</v>
      </c>
      <c r="B7" s="79">
        <v>1</v>
      </c>
      <c r="C7" s="85" t="s">
        <v>114</v>
      </c>
      <c r="D7" s="86"/>
      <c r="F7" s="79">
        <f t="shared" ref="F7:F15" si="0">D7*B7</f>
        <v>0</v>
      </c>
    </row>
    <row r="8" spans="1:7" x14ac:dyDescent="0.25">
      <c r="A8" s="24" t="s">
        <v>115</v>
      </c>
      <c r="B8" s="79">
        <v>16</v>
      </c>
      <c r="C8" s="85" t="s">
        <v>116</v>
      </c>
      <c r="D8" s="86"/>
      <c r="F8" s="79">
        <f t="shared" si="0"/>
        <v>0</v>
      </c>
    </row>
    <row r="9" spans="1:7" x14ac:dyDescent="0.25">
      <c r="A9" s="24" t="s">
        <v>117</v>
      </c>
      <c r="B9" s="79">
        <v>6</v>
      </c>
      <c r="C9" s="85" t="s">
        <v>116</v>
      </c>
      <c r="D9" s="86"/>
      <c r="F9" s="79">
        <f t="shared" si="0"/>
        <v>0</v>
      </c>
    </row>
    <row r="10" spans="1:7" x14ac:dyDescent="0.25">
      <c r="A10" s="24" t="s">
        <v>118</v>
      </c>
      <c r="B10" s="79">
        <v>4</v>
      </c>
      <c r="C10" s="85" t="s">
        <v>116</v>
      </c>
      <c r="D10" s="86"/>
      <c r="F10" s="79">
        <f t="shared" si="0"/>
        <v>0</v>
      </c>
    </row>
    <row r="11" spans="1:7" x14ac:dyDescent="0.25">
      <c r="A11" s="24" t="s">
        <v>119</v>
      </c>
      <c r="B11" s="79">
        <v>2</v>
      </c>
      <c r="C11" s="85" t="s">
        <v>112</v>
      </c>
      <c r="D11" s="86"/>
      <c r="F11" s="79">
        <f t="shared" si="0"/>
        <v>0</v>
      </c>
    </row>
    <row r="12" spans="1:7" x14ac:dyDescent="0.25">
      <c r="A12" s="24" t="s">
        <v>120</v>
      </c>
      <c r="B12" s="79">
        <v>1</v>
      </c>
      <c r="C12" s="85" t="s">
        <v>114</v>
      </c>
      <c r="D12" s="86"/>
      <c r="F12" s="79">
        <f t="shared" si="0"/>
        <v>0</v>
      </c>
    </row>
    <row r="13" spans="1:7" x14ac:dyDescent="0.25">
      <c r="A13" s="24" t="s">
        <v>121</v>
      </c>
      <c r="B13" s="79">
        <v>2</v>
      </c>
      <c r="C13" s="85" t="s">
        <v>114</v>
      </c>
      <c r="D13" s="86"/>
      <c r="F13" s="79">
        <f t="shared" si="0"/>
        <v>0</v>
      </c>
    </row>
    <row r="14" spans="1:7" x14ac:dyDescent="0.25">
      <c r="A14" s="24" t="s">
        <v>126</v>
      </c>
      <c r="B14" s="79">
        <v>1</v>
      </c>
      <c r="C14" s="85" t="s">
        <v>114</v>
      </c>
      <c r="D14" s="86"/>
      <c r="F14" s="79">
        <f t="shared" si="0"/>
        <v>0</v>
      </c>
    </row>
    <row r="15" spans="1:7" x14ac:dyDescent="0.25">
      <c r="A15" s="24" t="s">
        <v>122</v>
      </c>
      <c r="B15" s="79">
        <v>1</v>
      </c>
      <c r="C15" s="85" t="s">
        <v>114</v>
      </c>
      <c r="D15" s="86"/>
      <c r="F15" s="79">
        <f t="shared" si="0"/>
        <v>0</v>
      </c>
    </row>
    <row r="16" spans="1:7" s="35" customFormat="1" x14ac:dyDescent="0.25">
      <c r="A16" s="87" t="s">
        <v>3</v>
      </c>
      <c r="B16" s="88"/>
      <c r="C16" s="88"/>
      <c r="D16" s="88"/>
      <c r="E16" s="88"/>
      <c r="F16" s="88">
        <f>SUM(F6:F15)</f>
        <v>0</v>
      </c>
      <c r="G16" s="8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silové rozvody</vt:lpstr>
      <vt:lpstr>klimatizace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K.</dc:creator>
  <cp:lastModifiedBy>L. K.</cp:lastModifiedBy>
  <dcterms:created xsi:type="dcterms:W3CDTF">2025-05-02T06:21:03Z</dcterms:created>
  <dcterms:modified xsi:type="dcterms:W3CDTF">2025-05-13T19:41:21Z</dcterms:modified>
</cp:coreProperties>
</file>