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jbicz-my.sharepoint.com/personal/cermakova_gjbi_cz/Documents/veřejná zakázka laboratoře/Nábytek k vyhlášení/"/>
    </mc:Choice>
  </mc:AlternateContent>
  <xr:revisionPtr revIDLastSave="8" documentId="14_{78A75C7D-7476-469C-B17F-360D4089E947}" xr6:coauthVersionLast="47" xr6:coauthVersionMax="47" xr10:uidLastSave="{4E8FA69B-FDD1-4571-8C16-8F4FE9F29BAF}"/>
  <bookViews>
    <workbookView xWindow="2700" yWindow="2760" windowWidth="20955" windowHeight="14100" firstSheet="1" activeTab="3" xr2:uid="{3E838F4F-8D0C-48CE-9136-AD6E33151338}"/>
  </bookViews>
  <sheets>
    <sheet name="Pokyny pro vyplnění" sheetId="11" state="hidden" r:id="rId1"/>
    <sheet name="celkem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celkem!$H$35</definedName>
    <definedName name="CenaCelkem">celkem!$G$24</definedName>
    <definedName name="CenaCelkemBezDPH">celkem!$G$23</definedName>
    <definedName name="CenaCelkemVypocet" localSheetId="1">celkem!$I$35</definedName>
    <definedName name="cisloobjektu">celkem!$D$3</definedName>
    <definedName name="CisloRozpoctu">'[1]Krycí list'!$C$2</definedName>
    <definedName name="CisloStavby" localSheetId="1">celkem!$D$2</definedName>
    <definedName name="cislostavby">'[1]Krycí list'!$A$7</definedName>
    <definedName name="CisloStavebnihoRozpoctu">celkem!$D$4</definedName>
    <definedName name="dadresa">celkem!$D$12:$G$12</definedName>
    <definedName name="DIČ" localSheetId="1">celkem!$I$12</definedName>
    <definedName name="dmisto">celkem!$D$13:$G$13</definedName>
    <definedName name="DPHSni">celkem!$G$19</definedName>
    <definedName name="DPHZakl">celkem!$G$21</definedName>
    <definedName name="dpsc" localSheetId="1">celkem!$C$13</definedName>
    <definedName name="IČO" localSheetId="1">celkem!$I$11</definedName>
    <definedName name="Mena">celkem!$J$24</definedName>
    <definedName name="MistoStavby">celkem!$D$4</definedName>
    <definedName name="nazevobjektu">celkem!$E$3</definedName>
    <definedName name="NazevRozpoctu">'[1]Krycí list'!$D$2</definedName>
    <definedName name="NazevStavby" localSheetId="1">celkem!$E$2</definedName>
    <definedName name="nazevstavby">'[1]Krycí list'!$C$7</definedName>
    <definedName name="NazevStavebnihoRozpoctu">celkem!$E$4</definedName>
    <definedName name="oadresa">celkem!$D$6</definedName>
    <definedName name="Objednatel" localSheetId="1">celkem!$D$5</definedName>
    <definedName name="Objekt" localSheetId="1">celkem!$B$33</definedName>
    <definedName name="_xlnm.Print_Area" localSheetId="3">' Pol'!$A$1:$U$131</definedName>
    <definedName name="_xlnm.Print_Area" localSheetId="1">celkem!$A$1:$J$45</definedName>
    <definedName name="odic" localSheetId="1">celkem!$I$6</definedName>
    <definedName name="oico" localSheetId="1">celkem!$I$5</definedName>
    <definedName name="omisto" localSheetId="1">celkem!$D$7</definedName>
    <definedName name="onazev" localSheetId="1">celkem!$D$6</definedName>
    <definedName name="opsc" localSheetId="1">celkem!$C$7</definedName>
    <definedName name="padresa">celkem!$D$9</definedName>
    <definedName name="pdic">celkem!$I$9</definedName>
    <definedName name="pico">celkem!$I$8</definedName>
    <definedName name="pmisto">celkem!$D$10</definedName>
    <definedName name="PocetMJ">#REF!</definedName>
    <definedName name="PoptavkaID">celkem!$A$1</definedName>
    <definedName name="pPSC">celkem!$C$10</definedName>
    <definedName name="Projektant">celkem!$D$8</definedName>
    <definedName name="SazbaDPH1" localSheetId="1">celkem!$E$18</definedName>
    <definedName name="SazbaDPH1">'[1]Krycí list'!$C$30</definedName>
    <definedName name="SazbaDPH2" localSheetId="1">celkem!$E$20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celkem!$D$14</definedName>
    <definedName name="Z_B7E7C763_C459_487D_8ABA_5CFDDFBD5A84_.wvu.Cols" localSheetId="1" hidden="1">celkem!$A:$A</definedName>
    <definedName name="Z_B7E7C763_C459_487D_8ABA_5CFDDFBD5A84_.wvu.PrintArea" localSheetId="1" hidden="1">celkem!$B$1:$J$31</definedName>
    <definedName name="ZakladDPHSni">celkem!$G$18</definedName>
    <definedName name="ZakladDPHSniVypocet" localSheetId="1">celkem!$F$35</definedName>
    <definedName name="ZakladDPHZakl">celkem!$G$20</definedName>
    <definedName name="ZakladDPHZaklVypocet" localSheetId="1">celkem!$G$35</definedName>
    <definedName name="Zaokrouhleni">celkem!$G$22</definedName>
    <definedName name="Zhotovitel">celkem!$D$11:$G$11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12" l="1"/>
  <c r="BA127" i="12"/>
  <c r="BA125" i="12"/>
  <c r="BA124" i="12"/>
  <c r="BA123" i="12"/>
  <c r="BA122" i="12"/>
  <c r="BA121" i="12"/>
  <c r="BA120" i="12"/>
  <c r="BA116" i="12"/>
  <c r="BA114" i="12"/>
  <c r="BA113" i="12"/>
  <c r="BA112" i="12"/>
  <c r="BA111" i="12"/>
  <c r="BA110" i="12"/>
  <c r="BA108" i="12"/>
  <c r="BA106" i="12"/>
  <c r="BA105" i="12"/>
  <c r="BA104" i="12"/>
  <c r="BA102" i="12"/>
  <c r="BA101" i="12"/>
  <c r="BA99" i="12"/>
  <c r="BA98" i="12"/>
  <c r="BA97" i="12"/>
  <c r="BA95" i="12"/>
  <c r="BA94" i="12"/>
  <c r="BA92" i="12"/>
  <c r="BA91" i="12"/>
  <c r="BA90" i="12"/>
  <c r="BA86" i="12"/>
  <c r="BA84" i="12"/>
  <c r="BA83" i="12"/>
  <c r="BA82" i="12"/>
  <c r="BA81" i="12"/>
  <c r="BA80" i="12"/>
  <c r="BA78" i="12"/>
  <c r="BA76" i="12"/>
  <c r="BA75" i="12"/>
  <c r="BA74" i="12"/>
  <c r="BA73" i="12"/>
  <c r="BA72" i="12"/>
  <c r="BA71" i="12"/>
  <c r="BA69" i="12"/>
  <c r="BA67" i="12"/>
  <c r="BA66" i="12"/>
  <c r="BA65" i="12"/>
  <c r="BA64" i="12"/>
  <c r="BA63" i="12"/>
  <c r="BA62" i="12"/>
  <c r="BA61" i="12"/>
  <c r="BA59" i="12"/>
  <c r="BA57" i="12"/>
  <c r="BA56" i="12"/>
  <c r="BA55" i="12"/>
  <c r="BA53" i="12"/>
  <c r="BA52" i="12"/>
  <c r="BA51" i="12"/>
  <c r="BA50" i="12"/>
  <c r="BA49" i="12"/>
  <c r="BA48" i="12"/>
  <c r="BA46" i="12"/>
  <c r="BA45" i="12"/>
  <c r="BA44" i="12"/>
  <c r="BA43" i="12"/>
  <c r="BA42" i="12"/>
  <c r="BA41" i="12"/>
  <c r="BA40" i="12"/>
  <c r="BA38" i="12"/>
  <c r="BA37" i="12"/>
  <c r="BA36" i="12"/>
  <c r="BA34" i="12"/>
  <c r="BA32" i="12"/>
  <c r="BA31" i="12"/>
  <c r="BA30" i="12"/>
  <c r="BA28" i="12"/>
  <c r="BA27" i="12"/>
  <c r="BA26" i="12"/>
  <c r="BA25" i="12"/>
  <c r="BA24" i="12"/>
  <c r="BA23" i="12"/>
  <c r="BA22" i="12"/>
  <c r="BA20" i="12"/>
  <c r="BA19" i="12"/>
  <c r="BA18" i="12"/>
  <c r="BA17" i="12"/>
  <c r="BA16" i="12"/>
  <c r="BA15" i="12"/>
  <c r="BA14" i="12"/>
  <c r="BA12" i="12"/>
  <c r="BA11" i="12"/>
  <c r="BA10" i="12"/>
  <c r="G8" i="12"/>
  <c r="I9" i="12"/>
  <c r="K9" i="12"/>
  <c r="M9" i="12"/>
  <c r="O9" i="12"/>
  <c r="Q9" i="12"/>
  <c r="U9" i="12"/>
  <c r="I35" i="12"/>
  <c r="K35" i="12"/>
  <c r="M35" i="12"/>
  <c r="O35" i="12"/>
  <c r="Q35" i="12"/>
  <c r="U35" i="12"/>
  <c r="I60" i="12"/>
  <c r="K60" i="12"/>
  <c r="M60" i="12"/>
  <c r="O60" i="12"/>
  <c r="Q60" i="12"/>
  <c r="U60" i="12"/>
  <c r="I70" i="12"/>
  <c r="K70" i="12"/>
  <c r="M70" i="12"/>
  <c r="O70" i="12"/>
  <c r="Q70" i="12"/>
  <c r="U70" i="12"/>
  <c r="I79" i="12"/>
  <c r="K79" i="12"/>
  <c r="M79" i="12"/>
  <c r="O79" i="12"/>
  <c r="Q79" i="12"/>
  <c r="U79" i="12"/>
  <c r="I87" i="12"/>
  <c r="K87" i="12"/>
  <c r="M87" i="12"/>
  <c r="O87" i="12"/>
  <c r="Q87" i="12"/>
  <c r="U87" i="12"/>
  <c r="I89" i="12"/>
  <c r="K89" i="12"/>
  <c r="M89" i="12"/>
  <c r="O89" i="12"/>
  <c r="Q89" i="12"/>
  <c r="U89" i="12"/>
  <c r="I109" i="12"/>
  <c r="K109" i="12"/>
  <c r="M109" i="12"/>
  <c r="O109" i="12"/>
  <c r="Q109" i="12"/>
  <c r="U109" i="12"/>
  <c r="I117" i="12"/>
  <c r="I88" i="12" s="1"/>
  <c r="K117" i="12"/>
  <c r="M117" i="12"/>
  <c r="O117" i="12"/>
  <c r="Q117" i="12"/>
  <c r="U117" i="12"/>
  <c r="I119" i="12"/>
  <c r="K119" i="12"/>
  <c r="M119" i="12"/>
  <c r="O119" i="12"/>
  <c r="Q119" i="12"/>
  <c r="U119" i="12"/>
  <c r="I128" i="12"/>
  <c r="K128" i="12"/>
  <c r="M128" i="12"/>
  <c r="O128" i="12"/>
  <c r="Q128" i="12"/>
  <c r="U128" i="12"/>
  <c r="I45" i="1"/>
  <c r="F35" i="1"/>
  <c r="G35" i="1"/>
  <c r="H35" i="1"/>
  <c r="I35" i="1"/>
  <c r="J34" i="1" s="1"/>
  <c r="J35" i="1" s="1"/>
  <c r="J23" i="1"/>
  <c r="J21" i="1"/>
  <c r="G33" i="1"/>
  <c r="F33" i="1"/>
  <c r="J18" i="1"/>
  <c r="J19" i="1"/>
  <c r="J20" i="1"/>
  <c r="J22" i="1"/>
  <c r="E19" i="1"/>
  <c r="E21" i="1"/>
  <c r="Q118" i="12" l="1"/>
  <c r="U118" i="12"/>
  <c r="K118" i="12"/>
  <c r="I118" i="12"/>
  <c r="Q88" i="12"/>
  <c r="U8" i="12"/>
  <c r="Q8" i="12"/>
  <c r="I8" i="12"/>
  <c r="K8" i="12"/>
  <c r="O118" i="12"/>
  <c r="O8" i="12"/>
  <c r="M118" i="12"/>
  <c r="M8" i="12"/>
  <c r="O88" i="12"/>
  <c r="U88" i="12"/>
  <c r="M88" i="12"/>
  <c r="K8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BBB7F0B-E821-45BF-A744-79F722A6F98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600DF10-B650-4ED8-824A-57D0B6163D2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B816A0F-E638-44A6-8D8E-BED0C5942E2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A383EDD-1080-449D-99A2-7F3EA58D93B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8AEB66EA-2CFD-4E11-9E94-4CBFDD482AE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665F5413-98B5-4939-9AB0-3286E42B8E7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<sst xmlns="http://schemas.openxmlformats.org/spreadsheetml/2006/main" count="714" uniqueCount="259">
  <si>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</si>
  <si>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</si>
  <si>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</si>
  <si>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</si>
  <si>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</si>
  <si>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</si>
  <si>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</si>
  <si>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</si>
  <si>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</si>
  <si>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</si>
  <si>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</si>
  <si>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</si>
  <si>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</si>
  <si>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</si>
  <si>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</si>
  <si>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</si>
  <si>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</si>
  <si>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</si>
  <si>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</si>
  <si>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</si>
  <si>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</si>
  <si>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</si>
  <si>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</si>
  <si>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</si>
  <si>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Celkem</t>
  </si>
  <si>
    <t>Dodávka</t>
  </si>
  <si>
    <t>Montáž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</si>
  <si>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</si>
  <si>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</si>
  <si>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</si>
  <si>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</si>
  <si>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</si>
  <si>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</si>
  <si>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</si>
  <si>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</si>
  <si>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</si>
  <si>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</si>
  <si>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</si>
  <si>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</si>
  <si>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</si>
  <si>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Gymnázium Ivančice - Laboratoř fyziky</t>
  </si>
  <si>
    <t>Celkem za stavbu</t>
  </si>
  <si>
    <t>CZK</t>
  </si>
  <si>
    <t>Rekapitulace dílů</t>
  </si>
  <si>
    <t>Typ dílu</t>
  </si>
  <si>
    <t>1</t>
  </si>
  <si>
    <t>VYBAVENOST - UČITELSKÉ PRACOVIŠTĚ S TECHNICKOU, VÝBAVOU</t>
  </si>
  <si>
    <t>2</t>
  </si>
  <si>
    <t>VYBAVENOST - ŽÁKOVSKÉ PRACOVIŠTĚ S TECHNICKOU, VÝBAVOU</t>
  </si>
  <si>
    <t>3</t>
  </si>
  <si>
    <t>VYBAVENOST - ODKLÁDACÍ PROSTORY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</si>
  <si>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</si>
  <si>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</si>
  <si>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</si>
  <si>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</si>
  <si>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</si>
  <si>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</si>
  <si>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</si>
  <si>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</si>
  <si>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</si>
  <si>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</si>
  <si>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</si>
  <si>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</si>
  <si>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</si>
  <si>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</si>
  <si>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</si>
  <si>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</si>
  <si>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</si>
  <si>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</si>
  <si>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</si>
  <si>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</si>
  <si>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</si>
  <si>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</si>
  <si>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</si>
  <si>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</si>
  <si>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</si>
  <si>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</si>
  <si>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</si>
  <si>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SUKK1800</t>
  </si>
  <si>
    <t>Stůl učitelský demonstrační, 1800-2000dx700hlx760v, kompakt</t>
  </si>
  <si>
    <t>ks</t>
  </si>
  <si>
    <t>POL3_0</t>
  </si>
  <si>
    <t>Kovová kostra jekl min. 40x20-30 tl. 2mm vytvářející masivní stabilní kovový celek.</t>
  </si>
  <si>
    <t>POP</t>
  </si>
  <si>
    <t>Kovová kostra opatřená komaxitem.</t>
  </si>
  <si>
    <t>Výškově stavitelné nožky 4ks/1 stůl šroubované do bočnic</t>
  </si>
  <si>
    <t/>
  </si>
  <si>
    <t>Obsah kovové kostry:</t>
  </si>
  <si>
    <t>Bočnice též obsahuje 2ks výškově stavitelné nožky s plastovou hlavou.</t>
  </si>
  <si>
    <t>LDT 18mm + ABS 0,5mm</t>
  </si>
  <si>
    <t>Kompakt odolný proti praskání, oděru, nárazu, vlhkosti,  barevná stálost, odolnost vůči teplu.</t>
  </si>
  <si>
    <t>OBSAH STOLU:</t>
  </si>
  <si>
    <t>* elektrický panel 2x230V + 2xRJ45</t>
  </si>
  <si>
    <t>* průchodky</t>
  </si>
  <si>
    <t>Položka vč. dopravy a montáže.</t>
  </si>
  <si>
    <t>SPCKldta 130</t>
  </si>
  <si>
    <t>PC stůl + 1 box LDT na PC, 1300-1400x700x760v, s mediovým tunelem na kabeláž a montáž. dvířky</t>
  </si>
  <si>
    <t>nebo turbošroub min. délka 70mm - podle typu podlahy. Kovová kostra opatřená komaxitem.</t>
  </si>
  <si>
    <t>na vložení do kovové kostry krycích desek LDT.</t>
  </si>
  <si>
    <t>Pracovní deska – LDT 18mm</t>
  </si>
  <si>
    <t>* box na PC z LDT 18mm</t>
  </si>
  <si>
    <t>* montážní dvířka na "1" klíč na mediovém tunelu</t>
  </si>
  <si>
    <t>Položka vč. montáže.</t>
  </si>
  <si>
    <t>ŽUs</t>
  </si>
  <si>
    <t>Židle učitelská výšk. stavitelná, píst, pojízdná, látka</t>
  </si>
  <si>
    <t>nosnost 115-120 kg</t>
  </si>
  <si>
    <t>Položka vč. dopravy.</t>
  </si>
  <si>
    <t>SP"1"</t>
  </si>
  <si>
    <t>Skříňka policová s dvířky na AV techniku, uzamykatelná na "1" klíč</t>
  </si>
  <si>
    <t>Skřňka policová s dvířky z LDT 18mm, š 500-600mm</t>
  </si>
  <si>
    <t>Vkládaná pod kovovou kostru stolu.</t>
  </si>
  <si>
    <t>Výškově stavitelné nožky</t>
  </si>
  <si>
    <t>1 police</t>
  </si>
  <si>
    <t>Uzamykatelná na "1" klíč.</t>
  </si>
  <si>
    <t>Položka vč. montáže a dopravy.</t>
  </si>
  <si>
    <t>SZ"1"</t>
  </si>
  <si>
    <t>Skříňka se 4 zásuvkami, uzamykatelná na "1" klíč</t>
  </si>
  <si>
    <t>Skříňka se zásuvkami z LDT 18mm, š 500-600mm</t>
  </si>
  <si>
    <t>4 zásuvky s kvalitním pojezdem a centrálním zámkem</t>
  </si>
  <si>
    <t>ZapE1</t>
  </si>
  <si>
    <t>Zapojení kabeláže technické výbavy stolů, elektrických panelů s 230V a RJ45</t>
  </si>
  <si>
    <t>SŽKm-K1800</t>
  </si>
  <si>
    <t>Stůl žákovský pro 3 žáky mobilní, 1800dx700hlx760v, el. panel, kompakt</t>
  </si>
  <si>
    <t>Kovová kostra vytvářející masivní stabilní kovový celek.</t>
  </si>
  <si>
    <t>Výškově stavitelné nožky 4ks/1 stůl</t>
  </si>
  <si>
    <t>Desky LDT na krytování  mediového tunelu – desky jsou na 1/3 výšky stolu.</t>
  </si>
  <si>
    <t>* elektrický panel 2x230V + 2x RJ45</t>
  </si>
  <si>
    <t>ŽŽokl-Vc</t>
  </si>
  <si>
    <t>Ergonomická židle s celoplastovým sedákem, a opěrákem, otočná, s kluzáky pro žáky</t>
  </si>
  <si>
    <t>s celoplastovým sedákem s opěrákem.</t>
  </si>
  <si>
    <t>ergonomicky tvarovaná</t>
  </si>
  <si>
    <t>možnost výběru z několika barev</t>
  </si>
  <si>
    <t>položka vč. dopravy a montáže</t>
  </si>
  <si>
    <t>VSddz500</t>
  </si>
  <si>
    <t>Skříň vysoká 1800x800x500 uzamykatelná na "1" klíč, police, 4 plná dvířka</t>
  </si>
  <si>
    <t>Korpus LDT 18mm, záda sololak, plná dvířka dole i nahoře</t>
  </si>
  <si>
    <t>Police volně stavitelné, 2 dole, 2 nahoře</t>
  </si>
  <si>
    <t>ABS 2mm na dvířka a přední hrany polic, na pohledové hrany korpusu</t>
  </si>
  <si>
    <t>ABS 0,5mm na ostatní hrany</t>
  </si>
  <si>
    <t>Zámek na "1" klíč - 2ks</t>
  </si>
  <si>
    <t>Výškově stavitelné plastové nohy nebo sokl LDT - dle výběru zákazníka</t>
  </si>
  <si>
    <t>N2</t>
  </si>
  <si>
    <t>Vynesení nábytku do 2.NP a ustavení na místo</t>
  </si>
  <si>
    <t>Bočnice – 2ks vytvářející bok mediového tunelu – celosvařenec.</t>
  </si>
  <si>
    <t>Otvory pro uchycení do podlahy min. 2ks na bočnici.</t>
  </si>
  <si>
    <t>Příčnice – celkem 5 ks na stůl (3 v horní části pod pracovní desku a 2 v dolní části</t>
  </si>
  <si>
    <t>– příčnice musí tvořit mediový tunel o min. šířce 160mm). Příčnice s úchyty (min.3ks)</t>
  </si>
  <si>
    <t>Desky:</t>
  </si>
  <si>
    <t>Desky LDT vkládané do kovové kostry – 2 desky na bočnice,</t>
  </si>
  <si>
    <t>2 desky na krytování přední a zadní strany – desky jsou na celou výšku stolu,</t>
  </si>
  <si>
    <t>pracovní desky se uchycují skrz otvory v horních příčnicích a horní části bočnic.</t>
  </si>
  <si>
    <t>Pracovní deska – kompakt tl. 12mm, zaoblené rohy a sražené hrany.</t>
  </si>
  <si>
    <t>Kovová kostra jekl min. 40x20-30 tl. 2mm vytvářející masivní stabilní kovový celek,</t>
  </si>
  <si>
    <t>který je skrz otvory ve spodní části bočnice ukotven do podlahy. Kotvení na vruty</t>
  </si>
  <si>
    <t>Židle s vysokým opěrákem,</t>
  </si>
  <si>
    <t>šířka židle 64-66,</t>
  </si>
  <si>
    <t>báze ocel chrom,</t>
  </si>
  <si>
    <t>pojízdná kolečka,</t>
  </si>
  <si>
    <t>výškově nastavitelné plastové područky,</t>
  </si>
  <si>
    <t>mechanizmus s aretací v libovolné poloze,</t>
  </si>
  <si>
    <t>Dvířka hraněna ABS 2mm, korpus ABS 0,5mm</t>
  </si>
  <si>
    <t>Zásuvky hraněny ABS 2mm, korpus ABS 0,5mm</t>
  </si>
  <si>
    <t>Mediový tunel o min. šířce 160mm.</t>
  </si>
  <si>
    <t>Židle výškově nastavitelná pomocí pístu, otočná,</t>
  </si>
  <si>
    <t>provedení: plastový sedák - na kříži s pístem, kluzáky,</t>
  </si>
  <si>
    <t>END</t>
  </si>
  <si>
    <t>Gymnázium Ivančice - Laboratoř fyziky a laboratoř biologie</t>
  </si>
  <si>
    <t>Celková cena bez DPH</t>
  </si>
  <si>
    <t>Gymnázium Ivančice - Laboratoř biologie</t>
  </si>
  <si>
    <t>Stůl učitelský demonstrační, el. panel, 1800-2000dx700hlx760v, kompakt</t>
  </si>
  <si>
    <t>MŽKK650/760v</t>
  </si>
  <si>
    <t>Mycí stůl s kompaktní pracovní deskou, 650-700x700hlx760v, uzamykatelná dvířka</t>
  </si>
  <si>
    <t>Celek je skrz otvory ve spodní části bočnice ukotven do podlahy.</t>
  </si>
  <si>
    <t>otvení na vruty nebo turbošroub min. délka 70mm - podle typu podlahy.</t>
  </si>
  <si>
    <t>Bočnice 2ks - celosvařenec.</t>
  </si>
  <si>
    <t>Příčnice - příčnice musí tvořit skřínku.</t>
  </si>
  <si>
    <t>Příčnice s úchyty (min.2ks) na vložení do kovové kostry krycích desek LDT.</t>
  </si>
  <si>
    <t>Desky LDT vkládané do kovové kostry - 2 desky na bočnice,</t>
  </si>
  <si>
    <t>1 deska na krytování zadní strany</t>
  </si>
  <si>
    <t>Desky jsou na celou výšku stolu, pracovní desky se uchycují skrz otvory</t>
  </si>
  <si>
    <t>v horních příčnicích a horní části bočnic.</t>
  </si>
  <si>
    <t>Přední strana jsou dvířka.</t>
  </si>
  <si>
    <t>Pracovní deska - kompakt tl. 12mm, zaoblené rohy a sražené hrany.</t>
  </si>
  <si>
    <t>Kompakt odolný proti praskání, oděru, nárazu, vlhkosti, barevná stálost,</t>
  </si>
  <si>
    <t>odolnost vůči teplu.</t>
  </si>
  <si>
    <t>Dřez PP</t>
  </si>
  <si>
    <t>Dřez laboratorní polypropylenový, vsazený do pracovní plochy</t>
  </si>
  <si>
    <t>Vnější průměr: 540 mm, 335 mm, 240 mm</t>
  </si>
  <si>
    <t>Vnitřní průměr: 480 mm, 275 mm, 230 mm</t>
  </si>
  <si>
    <t>sifon</t>
  </si>
  <si>
    <t>Bat labor</t>
  </si>
  <si>
    <t>Laboratorní baterie na teplou/studenou vodu, v 250mm, olivka + perlátor</t>
  </si>
  <si>
    <t>Lesklý epoxidový povrch, odolná proti chemikáliím a UV záření.</t>
  </si>
  <si>
    <t>Obsahuje výměnné prvky - olivku a perlátor.</t>
  </si>
  <si>
    <t>Výška 250mm.</t>
  </si>
  <si>
    <t>VodaOdpadZAP2</t>
  </si>
  <si>
    <t>Zapojení učitelského mycího pracoviště, na stávající přívod, ev. rozbočení</t>
  </si>
  <si>
    <t>Položka obsahuje materiál a montáž pro vodu a odpad</t>
  </si>
  <si>
    <t>Položka vč. dopravy</t>
  </si>
  <si>
    <t>ZapojMP</t>
  </si>
  <si>
    <t>Zapojení mediových prvků, dřezy, výlevky, baterie, výtoková ramínka</t>
  </si>
  <si>
    <t>Připojení mediových prvků na přívody vody/odpadu vedoucí k páteřnímu rozvodu.</t>
  </si>
  <si>
    <t>Položka obsahuje práci.</t>
  </si>
  <si>
    <t>Skříňka policová s dvířky, uzamykatelná na "1" klíč</t>
  </si>
  <si>
    <t>Skřňka policová s dvířky z LDT 18mm, š 600-700mm</t>
  </si>
  <si>
    <t>Skříňka se zásuvkami z LDT 18mm, š 600-700mm</t>
  </si>
  <si>
    <t>SPZ"1"</t>
  </si>
  <si>
    <t>Skříňka policová s 1 zásuvkou a plnými dvířky, uzamykatelná na "1" klíč</t>
  </si>
  <si>
    <t>Obsahuje 1 uzamykatelnou zásuvku s kvalitním pojezdem - nosnost 30kg,</t>
  </si>
  <si>
    <t>spodní část je policová s plnými dvířky - uzamykatelná na "1" klíč.</t>
  </si>
  <si>
    <t>SK-k-e 180</t>
  </si>
  <si>
    <t>Stůl pro žáky 1400x700x760v, s kompaktní deskou, el. panel</t>
  </si>
  <si>
    <t>2 desky na krytování přední a zadní strany – desky jsou na celou výšky stolu,</t>
  </si>
  <si>
    <t>Skříň vysoká 1800x800x500 uzamykatelná na "1" klíč, se stahovací roletou</t>
  </si>
  <si>
    <t>Korpus LDT 18mm, záda sololak, stahovací roleta na celou výšku</t>
  </si>
  <si>
    <t>ABS 2mm na přední hrany polic, na pohledové hrany korpusu</t>
  </si>
  <si>
    <t>Zámek na "1" klíč</t>
  </si>
  <si>
    <t>Ndz500</t>
  </si>
  <si>
    <t>Nástavec skříňový v600x800x500hl, uzamykatelný na "1" klíč, se stahovací roletou</t>
  </si>
  <si>
    <t>Korpus LDT 18mm, záda sololak, stahovací roleta</t>
  </si>
  <si>
    <t>Police volně stavitelná - 1ks</t>
  </si>
  <si>
    <t>Položka vč. dopravy a montáže</t>
  </si>
  <si>
    <t>VSsdz500</t>
  </si>
  <si>
    <t>Skříň vysoká 1800x800x500 uzamykatelná na "1" klíč, police, 2 plná dvířka, 2 skleněná</t>
  </si>
  <si>
    <t>Korpus LDT 18mm, záda sololak, plná dvířka dole, nahoře prosklená dvířka</t>
  </si>
  <si>
    <t>Prosklená dvířka budou osazena min. ze dvou stran LDT</t>
  </si>
  <si>
    <t>Skříň vysoká 1800x800x500 uzamykatelná na "1" klíč, police, 4 šuplíky, plná dvířka</t>
  </si>
  <si>
    <t>Korpus LDT 18mm, záda sololak, plná dvířka nahoře, šuplíky dole</t>
  </si>
  <si>
    <t>Nahoře police volně stavitelné, 2 nahoře</t>
  </si>
  <si>
    <t>Dole 4 šuplíky s kvalitním pojezdem</t>
  </si>
  <si>
    <t>Nsz500</t>
  </si>
  <si>
    <t>Nástavec skříňový 600x800x500 prosklený, uzamykatelný na "1" klíč</t>
  </si>
  <si>
    <t>Korpus LDT 18mm, záda sololak, skleněná dvířka v rámečku LDT</t>
  </si>
  <si>
    <t>SVAa</t>
  </si>
  <si>
    <t>Skříň na kostru v1900x700x600hl, prosklená, uzamykatelná</t>
  </si>
  <si>
    <t>Korpus LDT 18mm, záda sololak</t>
  </si>
  <si>
    <t>Prosklená dvířka</t>
  </si>
  <si>
    <t>Uzamykatelná na "1" klíč</t>
  </si>
  <si>
    <t>Možnost umístit kostru člověka</t>
  </si>
  <si>
    <t>ABS 2mm na dvířka, na pohledové hrany korpusu</t>
  </si>
  <si>
    <t>VSsdz600</t>
  </si>
  <si>
    <t>Skříň na torzo v1900x700x600hl, uzamykatelná, police, 2 plná dvířka, 2 skleněná</t>
  </si>
  <si>
    <t>Horní část pro torzo - prosklená dvířka</t>
  </si>
  <si>
    <t>2 police volně stavitelné - dole</t>
  </si>
  <si>
    <t>SCHUDKY</t>
  </si>
  <si>
    <t>Schůdky bezpečnostní skládací, kovové, 4 stupně, 90 cm</t>
  </si>
  <si>
    <t>- pevná ocelová konstrukce</t>
  </si>
  <si>
    <t>- měkčené madlo</t>
  </si>
  <si>
    <t>- jednoduché složení konstrukce žebříku</t>
  </si>
  <si>
    <t>- splňuje bezpečnostní normu: EN131</t>
  </si>
  <si>
    <t>- 4 stupně</t>
  </si>
  <si>
    <t>- nosnost: 150kg</t>
  </si>
  <si>
    <t>Položka vč. dopravy a složení.</t>
  </si>
  <si>
    <t>Stůl učitelský demonstrační, el. panel, 1300-1500dx700hlx760v, kompakt</t>
  </si>
  <si>
    <t>ZÁSUVKOVÝ MOBILNÍ KONTEJNER SE ČTYŘMI ZÁSUVKAMI</t>
  </si>
  <si>
    <t>Gymnázium Jana Blahoslava Ivančice, příspěvková organizace</t>
  </si>
  <si>
    <t>Lány 859/2</t>
  </si>
  <si>
    <t>664 91 Ivančice</t>
  </si>
  <si>
    <t>66596769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</si>
</sst>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0" fontId="8" fillId="3" borderId="2" xfId="0" applyFont="1" applyFill="1" applyBorder="1"/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4" fillId="3" borderId="36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4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7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4" borderId="37" xfId="0" applyNumberFormat="1" applyFont="1" applyFill="1" applyBorder="1" applyAlignment="1">
      <alignment horizontal="center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6" xfId="0" applyFill="1" applyBorder="1"/>
    <xf numFmtId="0" fontId="15" fillId="0" borderId="0" xfId="0" applyFont="1"/>
    <xf numFmtId="0" fontId="15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17" fillId="0" borderId="0" xfId="0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5" fillId="0" borderId="33" xfId="0" applyFont="1" applyBorder="1" applyAlignment="1">
      <alignment vertical="top" shrinkToFit="1"/>
    </xf>
    <xf numFmtId="0" fontId="15" fillId="0" borderId="26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5" fillId="0" borderId="33" xfId="0" applyNumberFormat="1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15" fillId="0" borderId="33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5" fillId="0" borderId="33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3" borderId="47" xfId="0" applyFill="1" applyBorder="1"/>
    <xf numFmtId="0" fontId="0" fillId="3" borderId="46" xfId="0" applyFill="1" applyBorder="1"/>
    <xf numFmtId="0" fontId="0" fillId="3" borderId="50" xfId="0" applyFill="1" applyBorder="1"/>
    <xf numFmtId="49" fontId="0" fillId="3" borderId="50" xfId="0" applyNumberFormat="1" applyFill="1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shrinkToFit="1"/>
    </xf>
    <xf numFmtId="164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4" fontId="15" fillId="0" borderId="34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7" fillId="4" borderId="37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4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26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 shrinkToFit="1"/>
    </xf>
    <xf numFmtId="164" fontId="16" fillId="0" borderId="0" xfId="0" applyNumberFormat="1" applyFont="1" applyAlignment="1">
      <alignment vertical="top" wrapText="1" shrinkToFit="1"/>
    </xf>
    <xf numFmtId="4" fontId="16" fillId="0" borderId="0" xfId="0" applyNumberFormat="1" applyFont="1" applyAlignment="1">
      <alignment vertical="top" wrapText="1" shrinkToFit="1"/>
    </xf>
    <xf numFmtId="4" fontId="16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</cellXfs>
  <cellStyles count="2">
    <cellStyle name="Normální" xfId="0" builtinId="0"/>
    <cellStyle name="normální 2" xfId="1" xr:uid="{2B945B7E-6BED-4394-9F5D-C212181CDE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40EC-B82F-4EF4-BA38-0600FECEF0C7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33</v>
      </c>
    </row>
    <row r="2" spans="1:7" ht="57.75" customHeight="1" x14ac:dyDescent="0.2">
      <c r="A2" s="180" t="s">
        <v>34</v>
      </c>
      <c r="B2" s="180"/>
      <c r="C2" s="180"/>
      <c r="D2" s="180"/>
      <c r="E2" s="180"/>
      <c r="F2" s="180"/>
      <c r="G2" s="1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5B1F-5F51-4187-BAE9-DC0622FA6F0C}">
  <sheetPr codeName="List5112">
    <tabColor rgb="FF66FF66"/>
  </sheetPr>
  <dimension ref="A1:O48"/>
  <sheetViews>
    <sheetView showGridLines="0" topLeftCell="B14" zoomScaleNormal="100" zoomScaleSheetLayoutView="75" workbookViewId="0">
      <selection activeCell="T1" sqref="T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3" t="s">
        <v>31</v>
      </c>
      <c r="B1" s="191" t="s">
        <v>37</v>
      </c>
      <c r="C1" s="192"/>
      <c r="D1" s="192"/>
      <c r="E1" s="192"/>
      <c r="F1" s="192"/>
      <c r="G1" s="192"/>
      <c r="H1" s="192"/>
      <c r="I1" s="192"/>
      <c r="J1" s="193"/>
    </row>
    <row r="2" spans="1:15" ht="23.25" customHeight="1" x14ac:dyDescent="0.2">
      <c r="A2" s="3"/>
      <c r="B2" s="71" t="s">
        <v>35</v>
      </c>
      <c r="C2" s="72"/>
      <c r="D2" s="73"/>
      <c r="E2" s="73" t="s">
        <v>166</v>
      </c>
      <c r="F2" s="74"/>
      <c r="G2" s="74"/>
      <c r="H2" s="74"/>
      <c r="I2" s="74"/>
      <c r="J2" s="75"/>
      <c r="O2" s="1"/>
    </row>
    <row r="3" spans="1:15" ht="23.25" hidden="1" customHeight="1" x14ac:dyDescent="0.2">
      <c r="A3" s="3"/>
      <c r="B3" s="76" t="s">
        <v>38</v>
      </c>
      <c r="C3" s="72"/>
      <c r="D3" s="77"/>
      <c r="E3" s="77"/>
      <c r="F3" s="78"/>
      <c r="G3" s="78"/>
      <c r="H3" s="72"/>
      <c r="I3" s="79"/>
      <c r="J3" s="80"/>
    </row>
    <row r="4" spans="1:15" ht="23.25" hidden="1" customHeight="1" x14ac:dyDescent="0.2">
      <c r="A4" s="3"/>
      <c r="B4" s="81" t="s">
        <v>39</v>
      </c>
      <c r="C4" s="82"/>
      <c r="D4" s="83"/>
      <c r="E4" s="83"/>
      <c r="F4" s="84"/>
      <c r="G4" s="84"/>
      <c r="H4" s="84"/>
      <c r="I4" s="84"/>
      <c r="J4" s="85"/>
    </row>
    <row r="5" spans="1:15" ht="24" customHeight="1" x14ac:dyDescent="0.2">
      <c r="A5" s="3"/>
      <c r="B5" s="40" t="s">
        <v>21</v>
      </c>
      <c r="D5" s="86" t="s">
        <v>255</v>
      </c>
      <c r="E5" s="23"/>
      <c r="F5" s="23"/>
      <c r="G5" s="23"/>
      <c r="H5" s="25" t="s">
        <v>28</v>
      </c>
      <c r="I5" s="86" t="s">
        <v>258</v>
      </c>
      <c r="J5" s="9"/>
    </row>
    <row r="6" spans="1:15" ht="15.75" customHeight="1" x14ac:dyDescent="0.2">
      <c r="A6" s="3"/>
      <c r="B6" s="35"/>
      <c r="C6" s="23"/>
      <c r="D6" s="86" t="s">
        <v>256</v>
      </c>
      <c r="E6" s="23"/>
      <c r="F6" s="23"/>
      <c r="G6" s="23"/>
      <c r="H6" s="25" t="s">
        <v>29</v>
      </c>
      <c r="I6" s="86"/>
      <c r="J6" s="9"/>
    </row>
    <row r="7" spans="1:15" ht="15.75" customHeight="1" x14ac:dyDescent="0.2">
      <c r="A7" s="3"/>
      <c r="B7" s="36"/>
      <c r="C7" s="87"/>
      <c r="D7" s="70" t="s">
        <v>257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19</v>
      </c>
      <c r="D8" s="29"/>
      <c r="H8" s="25" t="s">
        <v>28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29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198"/>
      <c r="E11" s="198"/>
      <c r="F11" s="198"/>
      <c r="G11" s="198"/>
      <c r="H11" s="25" t="s">
        <v>28</v>
      </c>
      <c r="I11" s="86"/>
      <c r="J11" s="9"/>
    </row>
    <row r="12" spans="1:15" ht="15.75" customHeight="1" x14ac:dyDescent="0.2">
      <c r="A12" s="3"/>
      <c r="B12" s="35"/>
      <c r="C12" s="23"/>
      <c r="D12" s="201"/>
      <c r="E12" s="201"/>
      <c r="F12" s="201"/>
      <c r="G12" s="201"/>
      <c r="H12" s="25" t="s">
        <v>29</v>
      </c>
      <c r="I12" s="86"/>
      <c r="J12" s="9"/>
    </row>
    <row r="13" spans="1:15" ht="15.75" customHeight="1" x14ac:dyDescent="0.2">
      <c r="A13" s="3"/>
      <c r="B13" s="36"/>
      <c r="C13" s="87"/>
      <c r="D13" s="202"/>
      <c r="E13" s="202"/>
      <c r="F13" s="202"/>
      <c r="G13" s="202"/>
      <c r="H13" s="26"/>
      <c r="I13" s="30"/>
      <c r="J13" s="43"/>
    </row>
    <row r="14" spans="1:15" ht="24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/>
      <c r="C15" s="62"/>
      <c r="D15" s="15"/>
      <c r="E15" s="197"/>
      <c r="F15" s="197"/>
      <c r="G15" s="199"/>
      <c r="H15" s="199"/>
      <c r="I15" s="199"/>
      <c r="J15" s="200"/>
    </row>
    <row r="16" spans="1:15" ht="23.25" customHeight="1" x14ac:dyDescent="0.2">
      <c r="A16" s="3"/>
      <c r="B16" s="64" t="s">
        <v>167</v>
      </c>
      <c r="C16" s="65"/>
      <c r="D16" s="66"/>
      <c r="E16" s="181"/>
      <c r="F16" s="182"/>
      <c r="G16" s="181"/>
      <c r="H16" s="182"/>
      <c r="I16" s="181"/>
      <c r="J16" s="190"/>
    </row>
    <row r="17" spans="1:10" ht="33" customHeight="1" x14ac:dyDescent="0.2">
      <c r="A17" s="3"/>
      <c r="B17" s="55" t="s">
        <v>27</v>
      </c>
      <c r="C17" s="48"/>
      <c r="D17" s="49"/>
      <c r="E17" s="54"/>
      <c r="F17" s="51"/>
      <c r="G17" s="42"/>
      <c r="H17" s="42"/>
      <c r="I17" s="42"/>
      <c r="J17" s="52"/>
    </row>
    <row r="18" spans="1:10" ht="23.25" customHeight="1" x14ac:dyDescent="0.2">
      <c r="A18" s="3"/>
      <c r="B18" s="47" t="s">
        <v>11</v>
      </c>
      <c r="C18" s="48"/>
      <c r="D18" s="49"/>
      <c r="E18" s="50">
        <v>15</v>
      </c>
      <c r="F18" s="51" t="s">
        <v>0</v>
      </c>
      <c r="G18" s="188"/>
      <c r="H18" s="189"/>
      <c r="I18" s="189"/>
      <c r="J18" s="52" t="str">
        <f t="shared" ref="J18:J23" si="0">Mena</f>
        <v>CZK</v>
      </c>
    </row>
    <row r="19" spans="1:10" ht="23.25" customHeight="1" x14ac:dyDescent="0.2">
      <c r="A19" s="3"/>
      <c r="B19" s="47" t="s">
        <v>12</v>
      </c>
      <c r="C19" s="48"/>
      <c r="D19" s="49"/>
      <c r="E19" s="50">
        <f>SazbaDPH1</f>
        <v>15</v>
      </c>
      <c r="F19" s="51" t="s">
        <v>0</v>
      </c>
      <c r="G19" s="186"/>
      <c r="H19" s="187"/>
      <c r="I19" s="187"/>
      <c r="J19" s="52" t="str">
        <f t="shared" si="0"/>
        <v>CZK</v>
      </c>
    </row>
    <row r="20" spans="1:10" ht="23.25" customHeight="1" x14ac:dyDescent="0.2">
      <c r="A20" s="3"/>
      <c r="B20" s="47" t="s">
        <v>13</v>
      </c>
      <c r="C20" s="48"/>
      <c r="D20" s="49"/>
      <c r="E20" s="50">
        <v>21</v>
      </c>
      <c r="F20" s="51" t="s">
        <v>0</v>
      </c>
      <c r="G20" s="188"/>
      <c r="H20" s="189"/>
      <c r="I20" s="189"/>
      <c r="J20" s="52" t="str">
        <f t="shared" si="0"/>
        <v>CZK</v>
      </c>
    </row>
    <row r="21" spans="1:10" ht="23.25" customHeight="1" x14ac:dyDescent="0.2">
      <c r="A21" s="3"/>
      <c r="B21" s="41" t="s">
        <v>14</v>
      </c>
      <c r="C21" s="19"/>
      <c r="D21" s="15"/>
      <c r="E21" s="37">
        <f>SazbaDPH2</f>
        <v>21</v>
      </c>
      <c r="F21" s="38" t="s">
        <v>0</v>
      </c>
      <c r="G21" s="194"/>
      <c r="H21" s="195"/>
      <c r="I21" s="195"/>
      <c r="J21" s="46" t="str">
        <f t="shared" si="0"/>
        <v>CZK</v>
      </c>
    </row>
    <row r="22" spans="1:10" ht="23.25" customHeight="1" thickBot="1" x14ac:dyDescent="0.25">
      <c r="A22" s="3"/>
      <c r="B22" s="40" t="s">
        <v>4</v>
      </c>
      <c r="C22" s="17"/>
      <c r="D22" s="20"/>
      <c r="E22" s="17"/>
      <c r="F22" s="18"/>
      <c r="G22" s="196"/>
      <c r="H22" s="196"/>
      <c r="I22" s="196"/>
      <c r="J22" s="53" t="str">
        <f t="shared" si="0"/>
        <v>CZK</v>
      </c>
    </row>
    <row r="23" spans="1:10" ht="27.75" hidden="1" customHeight="1" thickBot="1" x14ac:dyDescent="0.25">
      <c r="A23" s="3"/>
      <c r="B23" s="106" t="s">
        <v>22</v>
      </c>
      <c r="C23" s="107"/>
      <c r="D23" s="107"/>
      <c r="E23" s="108"/>
      <c r="F23" s="109"/>
      <c r="G23" s="183">
        <v>851800</v>
      </c>
      <c r="H23" s="184"/>
      <c r="I23" s="184"/>
      <c r="J23" s="110" t="str">
        <f t="shared" si="0"/>
        <v>CZK</v>
      </c>
    </row>
    <row r="24" spans="1:10" ht="27.75" customHeight="1" thickBot="1" x14ac:dyDescent="0.25">
      <c r="A24" s="3"/>
      <c r="B24" s="106" t="s">
        <v>30</v>
      </c>
      <c r="C24" s="111"/>
      <c r="D24" s="111"/>
      <c r="E24" s="111"/>
      <c r="F24" s="111"/>
      <c r="G24" s="183"/>
      <c r="H24" s="183"/>
      <c r="I24" s="183"/>
      <c r="J24" s="112" t="s">
        <v>42</v>
      </c>
    </row>
    <row r="25" spans="1:10" ht="12.75" customHeight="1" x14ac:dyDescent="0.2">
      <c r="A25" s="3"/>
      <c r="B25" s="3"/>
      <c r="J25" s="10"/>
    </row>
    <row r="26" spans="1:10" ht="30" customHeight="1" x14ac:dyDescent="0.2">
      <c r="A26" s="3"/>
      <c r="B26" s="3"/>
      <c r="J26" s="10"/>
    </row>
    <row r="27" spans="1:10" ht="18.75" customHeight="1" x14ac:dyDescent="0.2">
      <c r="A27" s="3"/>
      <c r="B27" s="21"/>
      <c r="C27" s="16" t="s">
        <v>10</v>
      </c>
      <c r="D27" s="33"/>
      <c r="E27" s="33"/>
      <c r="F27" s="16" t="s">
        <v>9</v>
      </c>
      <c r="G27" s="33"/>
      <c r="H27" s="34"/>
      <c r="I27" s="33"/>
      <c r="J27" s="10"/>
    </row>
    <row r="28" spans="1:10" ht="47.25" customHeight="1" x14ac:dyDescent="0.2">
      <c r="A28" s="3"/>
      <c r="B28" s="3"/>
      <c r="J28" s="10"/>
    </row>
    <row r="29" spans="1:10" s="28" customFormat="1" ht="18.75" customHeight="1" x14ac:dyDescent="0.2">
      <c r="A29" s="27"/>
      <c r="B29" s="27"/>
      <c r="D29" s="22"/>
      <c r="E29" s="22"/>
      <c r="G29" s="22"/>
      <c r="H29" s="22"/>
      <c r="I29" s="22"/>
      <c r="J29" s="32"/>
    </row>
    <row r="30" spans="1:10" ht="12.75" customHeight="1" x14ac:dyDescent="0.2">
      <c r="A30" s="3"/>
      <c r="B30" s="3"/>
      <c r="D30" s="185" t="s">
        <v>2</v>
      </c>
      <c r="E30" s="185"/>
      <c r="H30" s="11" t="s">
        <v>3</v>
      </c>
      <c r="J30" s="10"/>
    </row>
    <row r="31" spans="1:10" ht="13.5" customHeight="1" thickBot="1" x14ac:dyDescent="0.25">
      <c r="A31" s="12"/>
      <c r="B31" s="12"/>
      <c r="C31" s="13"/>
      <c r="D31" s="13"/>
      <c r="E31" s="13"/>
      <c r="F31" s="13"/>
      <c r="G31" s="13"/>
      <c r="H31" s="13"/>
      <c r="I31" s="13"/>
      <c r="J31" s="14"/>
    </row>
    <row r="32" spans="1:10" ht="27" hidden="1" customHeight="1" x14ac:dyDescent="0.25">
      <c r="B32" s="67" t="s">
        <v>15</v>
      </c>
      <c r="C32" s="2"/>
      <c r="D32" s="2"/>
      <c r="E32" s="2"/>
      <c r="F32" s="98"/>
      <c r="G32" s="98"/>
      <c r="H32" s="98"/>
      <c r="I32" s="98"/>
      <c r="J32" s="2"/>
    </row>
    <row r="33" spans="1:10" ht="25.5" hidden="1" customHeight="1" x14ac:dyDescent="0.2">
      <c r="A33" s="90" t="s">
        <v>32</v>
      </c>
      <c r="B33" s="92" t="s">
        <v>16</v>
      </c>
      <c r="C33" s="93" t="s">
        <v>5</v>
      </c>
      <c r="D33" s="94"/>
      <c r="E33" s="94"/>
      <c r="F33" s="99" t="str">
        <f>B18</f>
        <v>Základ pro sníženou DPH</v>
      </c>
      <c r="G33" s="99" t="str">
        <f>B20</f>
        <v>Základ pro základní DPH</v>
      </c>
      <c r="H33" s="100" t="s">
        <v>17</v>
      </c>
      <c r="I33" s="100" t="s">
        <v>1</v>
      </c>
      <c r="J33" s="95" t="s">
        <v>0</v>
      </c>
    </row>
    <row r="34" spans="1:10" ht="25.5" hidden="1" customHeight="1" x14ac:dyDescent="0.2">
      <c r="A34" s="90">
        <v>1</v>
      </c>
      <c r="B34" s="96"/>
      <c r="C34" s="207"/>
      <c r="D34" s="208"/>
      <c r="E34" s="208"/>
      <c r="F34" s="101">
        <v>0</v>
      </c>
      <c r="G34" s="102">
        <v>851800</v>
      </c>
      <c r="H34" s="103">
        <v>178878</v>
      </c>
      <c r="I34" s="103">
        <v>1030678</v>
      </c>
      <c r="J34" s="97">
        <f>IF(_xlfn.SINGLE(CenaCelkemVypocet)=0,"",I34/_xlfn.SINGLE(CenaCelkemVypocet)*100)</f>
        <v>100</v>
      </c>
    </row>
    <row r="35" spans="1:10" ht="25.5" hidden="1" customHeight="1" x14ac:dyDescent="0.2">
      <c r="A35" s="90"/>
      <c r="B35" s="209" t="s">
        <v>41</v>
      </c>
      <c r="C35" s="210"/>
      <c r="D35" s="210"/>
      <c r="E35" s="211"/>
      <c r="F35" s="104">
        <f>SUMIF(A34:A34,"=1",F34:F34)</f>
        <v>0</v>
      </c>
      <c r="G35" s="105">
        <f>SUMIF(A34:A34,"=1",G34:G34)</f>
        <v>851800</v>
      </c>
      <c r="H35" s="105">
        <f>SUMIF(A34:A34,"=1",H34:H34)</f>
        <v>178878</v>
      </c>
      <c r="I35" s="105">
        <f>SUMIF(A34:A34,"=1",I34:I34)</f>
        <v>1030678</v>
      </c>
      <c r="J35" s="91">
        <f>SUMIF(A34:A34,"=1",J34:J34)</f>
        <v>100</v>
      </c>
    </row>
    <row r="39" spans="1:10" ht="15.75" x14ac:dyDescent="0.25">
      <c r="B39" s="113" t="s">
        <v>43</v>
      </c>
    </row>
    <row r="41" spans="1:10" ht="25.5" customHeight="1" x14ac:dyDescent="0.2">
      <c r="A41" s="114"/>
      <c r="B41" s="118" t="s">
        <v>16</v>
      </c>
      <c r="C41" s="118" t="s">
        <v>5</v>
      </c>
      <c r="D41" s="119"/>
      <c r="E41" s="119"/>
      <c r="F41" s="122" t="s">
        <v>44</v>
      </c>
      <c r="G41" s="122"/>
      <c r="H41" s="122"/>
      <c r="I41" s="212" t="s">
        <v>24</v>
      </c>
      <c r="J41" s="212"/>
    </row>
    <row r="42" spans="1:10" ht="25.5" customHeight="1" x14ac:dyDescent="0.2">
      <c r="A42" s="115"/>
      <c r="B42" s="125" t="s">
        <v>45</v>
      </c>
      <c r="C42" s="214" t="s">
        <v>46</v>
      </c>
      <c r="D42" s="215"/>
      <c r="E42" s="215"/>
      <c r="F42" s="127" t="s">
        <v>23</v>
      </c>
      <c r="G42" s="126"/>
      <c r="H42" s="126"/>
      <c r="I42" s="213"/>
      <c r="J42" s="213"/>
    </row>
    <row r="43" spans="1:10" ht="25.5" customHeight="1" x14ac:dyDescent="0.2">
      <c r="A43" s="115"/>
      <c r="B43" s="117" t="s">
        <v>47</v>
      </c>
      <c r="C43" s="205" t="s">
        <v>48</v>
      </c>
      <c r="D43" s="206"/>
      <c r="E43" s="206"/>
      <c r="F43" s="128" t="s">
        <v>23</v>
      </c>
      <c r="G43" s="123"/>
      <c r="H43" s="123"/>
      <c r="I43" s="204"/>
      <c r="J43" s="204"/>
    </row>
    <row r="44" spans="1:10" ht="25.5" customHeight="1" x14ac:dyDescent="0.2">
      <c r="A44" s="115"/>
      <c r="B44" s="117" t="s">
        <v>49</v>
      </c>
      <c r="C44" s="205" t="s">
        <v>50</v>
      </c>
      <c r="D44" s="206"/>
      <c r="E44" s="206"/>
      <c r="F44" s="128" t="s">
        <v>23</v>
      </c>
      <c r="G44" s="123"/>
      <c r="H44" s="123"/>
      <c r="I44" s="204"/>
      <c r="J44" s="204"/>
    </row>
    <row r="45" spans="1:10" ht="25.5" customHeight="1" x14ac:dyDescent="0.2">
      <c r="A45" s="116"/>
      <c r="B45" s="120" t="s">
        <v>1</v>
      </c>
      <c r="C45" s="120"/>
      <c r="D45" s="121"/>
      <c r="E45" s="121"/>
      <c r="F45" s="129"/>
      <c r="G45" s="124"/>
      <c r="H45" s="124"/>
      <c r="I45" s="203">
        <f>SUM(I42:I44)</f>
        <v>0</v>
      </c>
      <c r="J45" s="203"/>
    </row>
    <row r="46" spans="1:10" x14ac:dyDescent="0.2">
      <c r="F46" s="89"/>
      <c r="G46" s="89"/>
      <c r="H46" s="89"/>
      <c r="I46" s="89"/>
      <c r="J46" s="89"/>
    </row>
    <row r="47" spans="1:10" x14ac:dyDescent="0.2">
      <c r="F47" s="89"/>
      <c r="G47" s="89"/>
      <c r="H47" s="89"/>
      <c r="I47" s="89"/>
      <c r="J47" s="89"/>
    </row>
    <row r="48" spans="1:10" x14ac:dyDescent="0.2">
      <c r="F48" s="89"/>
      <c r="G48" s="89"/>
      <c r="H48" s="89"/>
      <c r="I48" s="89"/>
      <c r="J48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8">
    <mergeCell ref="I45:J45"/>
    <mergeCell ref="I44:J44"/>
    <mergeCell ref="C44:E44"/>
    <mergeCell ref="C34:E34"/>
    <mergeCell ref="B35:E35"/>
    <mergeCell ref="I41:J41"/>
    <mergeCell ref="I42:J42"/>
    <mergeCell ref="C42:E42"/>
    <mergeCell ref="I43:J43"/>
    <mergeCell ref="C43:E43"/>
    <mergeCell ref="B1:J1"/>
    <mergeCell ref="G21:I21"/>
    <mergeCell ref="G22:I22"/>
    <mergeCell ref="E15:F15"/>
    <mergeCell ref="D11:G11"/>
    <mergeCell ref="G15:H15"/>
    <mergeCell ref="I15:J15"/>
    <mergeCell ref="D12:G12"/>
    <mergeCell ref="D13:G13"/>
    <mergeCell ref="G20:I20"/>
    <mergeCell ref="E16:F16"/>
    <mergeCell ref="G16:H16"/>
    <mergeCell ref="G23:I23"/>
    <mergeCell ref="D30:E30"/>
    <mergeCell ref="G19:I19"/>
    <mergeCell ref="G18:I18"/>
    <mergeCell ref="I16:J16"/>
    <mergeCell ref="G24:I2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1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9B77-AF29-41A2-99B6-73F89F513706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16" t="s">
        <v>6</v>
      </c>
      <c r="B1" s="216"/>
      <c r="C1" s="217"/>
      <c r="D1" s="216"/>
      <c r="E1" s="216"/>
      <c r="F1" s="216"/>
      <c r="G1" s="216"/>
    </row>
    <row r="2" spans="1:7" ht="24.95" customHeight="1" x14ac:dyDescent="0.2">
      <c r="A2" s="69" t="s">
        <v>36</v>
      </c>
      <c r="B2" s="68"/>
      <c r="C2" s="218"/>
      <c r="D2" s="218"/>
      <c r="E2" s="218"/>
      <c r="F2" s="218"/>
      <c r="G2" s="219"/>
    </row>
    <row r="3" spans="1:7" ht="24.95" hidden="1" customHeight="1" x14ac:dyDescent="0.2">
      <c r="A3" s="69" t="s">
        <v>7</v>
      </c>
      <c r="B3" s="68"/>
      <c r="C3" s="218"/>
      <c r="D3" s="218"/>
      <c r="E3" s="218"/>
      <c r="F3" s="218"/>
      <c r="G3" s="219"/>
    </row>
    <row r="4" spans="1:7" ht="24.95" hidden="1" customHeight="1" x14ac:dyDescent="0.2">
      <c r="A4" s="69" t="s">
        <v>8</v>
      </c>
      <c r="B4" s="68"/>
      <c r="C4" s="218"/>
      <c r="D4" s="218"/>
      <c r="E4" s="218"/>
      <c r="F4" s="218"/>
      <c r="G4" s="219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EAB9-FC4E-40CF-BB81-F3C2EFE9DAF2}">
  <sheetPr>
    <outlinePr summaryBelow="0"/>
  </sheetPr>
  <dimension ref="A1:BH412"/>
  <sheetViews>
    <sheetView tabSelected="1" topLeftCell="A383" workbookViewId="0">
      <selection activeCell="X408" sqref="X408"/>
    </sheetView>
  </sheetViews>
  <sheetFormatPr defaultRowHeight="12.75" outlineLevelRow="1" x14ac:dyDescent="0.2"/>
  <cols>
    <col min="1" max="1" width="4.28515625" customWidth="1"/>
    <col min="2" max="2" width="14.42578125" style="88" customWidth="1"/>
    <col min="3" max="3" width="38.28515625" style="8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25" t="s">
        <v>6</v>
      </c>
      <c r="B1" s="225"/>
      <c r="C1" s="225"/>
      <c r="D1" s="225"/>
      <c r="E1" s="225"/>
      <c r="F1" s="225"/>
      <c r="G1" s="225"/>
      <c r="AE1" t="s">
        <v>52</v>
      </c>
    </row>
    <row r="2" spans="1:60" ht="25.15" customHeight="1" x14ac:dyDescent="0.2">
      <c r="A2" s="132" t="s">
        <v>51</v>
      </c>
      <c r="B2" s="130"/>
      <c r="C2" s="226" t="s">
        <v>40</v>
      </c>
      <c r="D2" s="227"/>
      <c r="E2" s="227"/>
      <c r="F2" s="227"/>
      <c r="G2" s="228"/>
      <c r="AE2" t="s">
        <v>53</v>
      </c>
    </row>
    <row r="3" spans="1:60" ht="25.15" hidden="1" customHeight="1" x14ac:dyDescent="0.2">
      <c r="A3" s="133" t="s">
        <v>7</v>
      </c>
      <c r="B3" s="131"/>
      <c r="C3" s="229"/>
      <c r="D3" s="229"/>
      <c r="E3" s="229"/>
      <c r="F3" s="229"/>
      <c r="G3" s="230"/>
      <c r="AE3" t="s">
        <v>54</v>
      </c>
    </row>
    <row r="4" spans="1:60" ht="25.15" hidden="1" customHeight="1" x14ac:dyDescent="0.2">
      <c r="A4" s="133" t="s">
        <v>8</v>
      </c>
      <c r="B4" s="131"/>
      <c r="C4" s="231"/>
      <c r="D4" s="229"/>
      <c r="E4" s="229"/>
      <c r="F4" s="229"/>
      <c r="G4" s="230"/>
      <c r="AE4" t="s">
        <v>55</v>
      </c>
    </row>
    <row r="5" spans="1:60" hidden="1" x14ac:dyDescent="0.2">
      <c r="A5" s="134" t="s">
        <v>56</v>
      </c>
      <c r="B5" s="135"/>
      <c r="C5" s="135"/>
      <c r="D5" s="136"/>
      <c r="E5" s="136"/>
      <c r="F5" s="136"/>
      <c r="G5" s="137"/>
      <c r="AE5" t="s">
        <v>57</v>
      </c>
    </row>
    <row r="7" spans="1:60" ht="38.25" x14ac:dyDescent="0.2">
      <c r="A7" s="143" t="s">
        <v>58</v>
      </c>
      <c r="B7" s="144" t="s">
        <v>59</v>
      </c>
      <c r="C7" s="144" t="s">
        <v>60</v>
      </c>
      <c r="D7" s="143" t="s">
        <v>61</v>
      </c>
      <c r="E7" s="143" t="s">
        <v>62</v>
      </c>
      <c r="F7" s="138" t="s">
        <v>63</v>
      </c>
      <c r="G7" s="158" t="s">
        <v>24</v>
      </c>
      <c r="H7" s="159" t="s">
        <v>25</v>
      </c>
      <c r="I7" s="159" t="s">
        <v>64</v>
      </c>
      <c r="J7" s="159" t="s">
        <v>26</v>
      </c>
      <c r="K7" s="159" t="s">
        <v>65</v>
      </c>
      <c r="L7" s="159" t="s">
        <v>66</v>
      </c>
      <c r="M7" s="159" t="s">
        <v>67</v>
      </c>
      <c r="N7" s="159" t="s">
        <v>68</v>
      </c>
      <c r="O7" s="159" t="s">
        <v>69</v>
      </c>
      <c r="P7" s="159" t="s">
        <v>70</v>
      </c>
      <c r="Q7" s="159" t="s">
        <v>71</v>
      </c>
      <c r="R7" s="159" t="s">
        <v>72</v>
      </c>
      <c r="S7" s="159" t="s">
        <v>73</v>
      </c>
      <c r="T7" s="159" t="s">
        <v>74</v>
      </c>
      <c r="U7" s="146" t="s">
        <v>75</v>
      </c>
    </row>
    <row r="8" spans="1:60" x14ac:dyDescent="0.2">
      <c r="A8" s="160" t="s">
        <v>76</v>
      </c>
      <c r="B8" s="161" t="s">
        <v>45</v>
      </c>
      <c r="C8" s="162" t="s">
        <v>46</v>
      </c>
      <c r="D8" s="145"/>
      <c r="E8" s="163"/>
      <c r="F8" s="164"/>
      <c r="G8" s="164">
        <f>SUMIF(AE9:AE87,"&lt;&gt;NOR",G9:G87)</f>
        <v>0</v>
      </c>
      <c r="H8" s="164"/>
      <c r="I8" s="164">
        <f>SUM(I9:I87)</f>
        <v>63840</v>
      </c>
      <c r="J8" s="164"/>
      <c r="K8" s="164">
        <f>SUM(K9:K87)</f>
        <v>0</v>
      </c>
      <c r="L8" s="164"/>
      <c r="M8" s="164">
        <f>SUM(M9:M87)</f>
        <v>0</v>
      </c>
      <c r="N8" s="145"/>
      <c r="O8" s="145">
        <f>SUM(O9:O87)</f>
        <v>0</v>
      </c>
      <c r="P8" s="145"/>
      <c r="Q8" s="145">
        <f>SUM(Q9:Q87)</f>
        <v>0</v>
      </c>
      <c r="R8" s="145"/>
      <c r="S8" s="145"/>
      <c r="T8" s="160"/>
      <c r="U8" s="145">
        <f>SUM(U9:U87)</f>
        <v>0</v>
      </c>
      <c r="AE8" t="s">
        <v>77</v>
      </c>
    </row>
    <row r="9" spans="1:60" ht="22.5" outlineLevel="1" x14ac:dyDescent="0.2">
      <c r="A9" s="140">
        <v>1</v>
      </c>
      <c r="B9" s="140" t="s">
        <v>78</v>
      </c>
      <c r="C9" s="165" t="s">
        <v>79</v>
      </c>
      <c r="D9" s="147" t="s">
        <v>80</v>
      </c>
      <c r="E9" s="152">
        <v>1</v>
      </c>
      <c r="F9" s="155"/>
      <c r="G9" s="155"/>
      <c r="H9" s="155">
        <v>21500</v>
      </c>
      <c r="I9" s="155">
        <f>ROUND(E9*H9,2)</f>
        <v>21500</v>
      </c>
      <c r="J9" s="155">
        <v>0</v>
      </c>
      <c r="K9" s="155">
        <f>ROUND(E9*J9,2)</f>
        <v>0</v>
      </c>
      <c r="L9" s="155">
        <v>21</v>
      </c>
      <c r="M9" s="155">
        <f>G9*(1+L9/100)</f>
        <v>0</v>
      </c>
      <c r="N9" s="147">
        <v>0</v>
      </c>
      <c r="O9" s="147">
        <f>ROUND(E9*N9,5)</f>
        <v>0</v>
      </c>
      <c r="P9" s="147">
        <v>0</v>
      </c>
      <c r="Q9" s="147">
        <f>ROUND(E9*P9,5)</f>
        <v>0</v>
      </c>
      <c r="R9" s="147"/>
      <c r="S9" s="147"/>
      <c r="T9" s="148">
        <v>0</v>
      </c>
      <c r="U9" s="147">
        <f>ROUND(E9*T9,2)</f>
        <v>0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81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 x14ac:dyDescent="0.2">
      <c r="A10" s="140"/>
      <c r="B10" s="140"/>
      <c r="C10" s="220" t="s">
        <v>82</v>
      </c>
      <c r="D10" s="221"/>
      <c r="E10" s="222"/>
      <c r="F10" s="223"/>
      <c r="G10" s="224"/>
      <c r="H10" s="155"/>
      <c r="I10" s="155"/>
      <c r="J10" s="155"/>
      <c r="K10" s="155"/>
      <c r="L10" s="155"/>
      <c r="M10" s="155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83</v>
      </c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42" t="str">
        <f>C10</f>
        <v>Kovová kostra jekl min. 40x20-30 tl. 2mm vytvářející masivní stabilní kovový celek.</v>
      </c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/>
      <c r="B11" s="140"/>
      <c r="C11" s="220" t="s">
        <v>84</v>
      </c>
      <c r="D11" s="221"/>
      <c r="E11" s="222"/>
      <c r="F11" s="223"/>
      <c r="G11" s="224"/>
      <c r="H11" s="155"/>
      <c r="I11" s="155"/>
      <c r="J11" s="155"/>
      <c r="K11" s="155"/>
      <c r="L11" s="155"/>
      <c r="M11" s="155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83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42" t="str">
        <f>C11</f>
        <v>Kovová kostra opatřená komaxitem.</v>
      </c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/>
      <c r="B12" s="140"/>
      <c r="C12" s="220" t="s">
        <v>85</v>
      </c>
      <c r="D12" s="221"/>
      <c r="E12" s="222"/>
      <c r="F12" s="223"/>
      <c r="G12" s="224"/>
      <c r="H12" s="155"/>
      <c r="I12" s="155"/>
      <c r="J12" s="155"/>
      <c r="K12" s="155"/>
      <c r="L12" s="155"/>
      <c r="M12" s="155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83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42" t="str">
        <f>C12</f>
        <v>Výškově stavitelné nožky 4ks/1 stůl šroubované do bočnic</v>
      </c>
      <c r="BB12" s="139"/>
      <c r="BC12" s="139"/>
      <c r="BD12" s="139"/>
      <c r="BE12" s="139"/>
      <c r="BF12" s="139"/>
      <c r="BG12" s="139"/>
      <c r="BH12" s="139"/>
    </row>
    <row r="13" spans="1:60" outlineLevel="1" x14ac:dyDescent="0.2">
      <c r="A13" s="140"/>
      <c r="B13" s="140"/>
      <c r="C13" s="166" t="s">
        <v>86</v>
      </c>
      <c r="D13" s="149"/>
      <c r="E13" s="153"/>
      <c r="F13" s="156"/>
      <c r="G13" s="156"/>
      <c r="H13" s="155"/>
      <c r="I13" s="155"/>
      <c r="J13" s="155"/>
      <c r="K13" s="155"/>
      <c r="L13" s="155"/>
      <c r="M13" s="155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83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 x14ac:dyDescent="0.2">
      <c r="A14" s="140"/>
      <c r="B14" s="140"/>
      <c r="C14" s="220" t="s">
        <v>87</v>
      </c>
      <c r="D14" s="221"/>
      <c r="E14" s="222"/>
      <c r="F14" s="223"/>
      <c r="G14" s="224"/>
      <c r="H14" s="155"/>
      <c r="I14" s="155"/>
      <c r="J14" s="155"/>
      <c r="K14" s="155"/>
      <c r="L14" s="155"/>
      <c r="M14" s="155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83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42" t="str">
        <f t="shared" ref="BA14:BA20" si="0">C14</f>
        <v>Obsah kovové kostry:</v>
      </c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/>
      <c r="B15" s="140"/>
      <c r="C15" s="220" t="s">
        <v>143</v>
      </c>
      <c r="D15" s="221"/>
      <c r="E15" s="222"/>
      <c r="F15" s="223"/>
      <c r="G15" s="224"/>
      <c r="H15" s="155"/>
      <c r="I15" s="155"/>
      <c r="J15" s="155"/>
      <c r="K15" s="155"/>
      <c r="L15" s="155"/>
      <c r="M15" s="155"/>
      <c r="N15" s="147"/>
      <c r="O15" s="147"/>
      <c r="P15" s="147"/>
      <c r="Q15" s="147"/>
      <c r="R15" s="147"/>
      <c r="S15" s="147"/>
      <c r="T15" s="148"/>
      <c r="U15" s="147"/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83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42" t="str">
        <f t="shared" si="0"/>
        <v>Bočnice – 2ks vytvářející bok mediového tunelu – celosvařenec.</v>
      </c>
      <c r="BB15" s="139"/>
      <c r="BC15" s="139"/>
      <c r="BD15" s="139"/>
      <c r="BE15" s="139"/>
      <c r="BF15" s="139"/>
      <c r="BG15" s="139"/>
      <c r="BH15" s="139"/>
    </row>
    <row r="16" spans="1:60" outlineLevel="1" x14ac:dyDescent="0.2">
      <c r="A16" s="140"/>
      <c r="B16" s="140"/>
      <c r="C16" s="220" t="s">
        <v>144</v>
      </c>
      <c r="D16" s="221"/>
      <c r="E16" s="222"/>
      <c r="F16" s="223"/>
      <c r="G16" s="224"/>
      <c r="H16" s="155"/>
      <c r="I16" s="155"/>
      <c r="J16" s="155"/>
      <c r="K16" s="155"/>
      <c r="L16" s="155"/>
      <c r="M16" s="155"/>
      <c r="N16" s="147"/>
      <c r="O16" s="147"/>
      <c r="P16" s="147"/>
      <c r="Q16" s="147"/>
      <c r="R16" s="147"/>
      <c r="S16" s="147"/>
      <c r="T16" s="148"/>
      <c r="U16" s="147"/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83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42" t="str">
        <f t="shared" si="0"/>
        <v>Otvory pro uchycení do podlahy min. 2ks na bočnici.</v>
      </c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/>
      <c r="B17" s="140"/>
      <c r="C17" s="220" t="s">
        <v>88</v>
      </c>
      <c r="D17" s="221"/>
      <c r="E17" s="222"/>
      <c r="F17" s="223"/>
      <c r="G17" s="224"/>
      <c r="H17" s="155"/>
      <c r="I17" s="155"/>
      <c r="J17" s="155"/>
      <c r="K17" s="155"/>
      <c r="L17" s="155"/>
      <c r="M17" s="155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83</v>
      </c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42" t="str">
        <f t="shared" si="0"/>
        <v>Bočnice též obsahuje 2ks výškově stavitelné nožky s plastovou hlavou.</v>
      </c>
      <c r="BB17" s="139"/>
      <c r="BC17" s="139"/>
      <c r="BD17" s="139"/>
      <c r="BE17" s="139"/>
      <c r="BF17" s="139"/>
      <c r="BG17" s="139"/>
      <c r="BH17" s="139"/>
    </row>
    <row r="18" spans="1:60" outlineLevel="1" x14ac:dyDescent="0.2">
      <c r="A18" s="140"/>
      <c r="B18" s="140"/>
      <c r="C18" s="220" t="s">
        <v>145</v>
      </c>
      <c r="D18" s="221"/>
      <c r="E18" s="222"/>
      <c r="F18" s="223"/>
      <c r="G18" s="224"/>
      <c r="H18" s="155"/>
      <c r="I18" s="155"/>
      <c r="J18" s="155"/>
      <c r="K18" s="155"/>
      <c r="L18" s="155"/>
      <c r="M18" s="155"/>
      <c r="N18" s="147"/>
      <c r="O18" s="147"/>
      <c r="P18" s="147"/>
      <c r="Q18" s="147"/>
      <c r="R18" s="147"/>
      <c r="S18" s="147"/>
      <c r="T18" s="148"/>
      <c r="U18" s="147"/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83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42" t="str">
        <f t="shared" si="0"/>
        <v>Příčnice – celkem 5 ks na stůl (3 v horní části pod pracovní desku a 2 v dolní části</v>
      </c>
      <c r="BB18" s="139"/>
      <c r="BC18" s="139"/>
      <c r="BD18" s="139"/>
      <c r="BE18" s="139"/>
      <c r="BF18" s="139"/>
      <c r="BG18" s="139"/>
      <c r="BH18" s="139"/>
    </row>
    <row r="19" spans="1:60" outlineLevel="1" x14ac:dyDescent="0.2">
      <c r="A19" s="140"/>
      <c r="B19" s="140"/>
      <c r="C19" s="220" t="s">
        <v>146</v>
      </c>
      <c r="D19" s="221"/>
      <c r="E19" s="222"/>
      <c r="F19" s="223"/>
      <c r="G19" s="224"/>
      <c r="H19" s="155"/>
      <c r="I19" s="155"/>
      <c r="J19" s="155"/>
      <c r="K19" s="155"/>
      <c r="L19" s="155"/>
      <c r="M19" s="155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83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42" t="str">
        <f t="shared" si="0"/>
        <v>– příčnice musí tvořit mediový tunel o min. šířce 160mm). Příčnice s úchyty (min.3ks)</v>
      </c>
      <c r="BB19" s="139"/>
      <c r="BC19" s="139"/>
      <c r="BD19" s="139"/>
      <c r="BE19" s="139"/>
      <c r="BF19" s="139"/>
      <c r="BG19" s="139"/>
      <c r="BH19" s="139"/>
    </row>
    <row r="20" spans="1:60" outlineLevel="1" x14ac:dyDescent="0.2">
      <c r="A20" s="140"/>
      <c r="B20" s="140"/>
      <c r="C20" s="220" t="s">
        <v>98</v>
      </c>
      <c r="D20" s="221"/>
      <c r="E20" s="222"/>
      <c r="F20" s="223"/>
      <c r="G20" s="224"/>
      <c r="H20" s="155"/>
      <c r="I20" s="155"/>
      <c r="J20" s="155"/>
      <c r="K20" s="155"/>
      <c r="L20" s="155"/>
      <c r="M20" s="155"/>
      <c r="N20" s="147"/>
      <c r="O20" s="147"/>
      <c r="P20" s="147"/>
      <c r="Q20" s="147"/>
      <c r="R20" s="147"/>
      <c r="S20" s="147"/>
      <c r="T20" s="148"/>
      <c r="U20" s="147"/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83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42" t="str">
        <f t="shared" si="0"/>
        <v>na vložení do kovové kostry krycích desek LDT.</v>
      </c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/>
      <c r="B21" s="140"/>
      <c r="C21" s="166" t="s">
        <v>86</v>
      </c>
      <c r="D21" s="149"/>
      <c r="E21" s="153"/>
      <c r="F21" s="156"/>
      <c r="G21" s="156"/>
      <c r="H21" s="155"/>
      <c r="I21" s="155"/>
      <c r="J21" s="155"/>
      <c r="K21" s="155"/>
      <c r="L21" s="155"/>
      <c r="M21" s="155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83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">
      <c r="A22" s="140"/>
      <c r="B22" s="140"/>
      <c r="C22" s="220" t="s">
        <v>147</v>
      </c>
      <c r="D22" s="221"/>
      <c r="E22" s="222"/>
      <c r="F22" s="223"/>
      <c r="G22" s="224"/>
      <c r="H22" s="155"/>
      <c r="I22" s="155"/>
      <c r="J22" s="155"/>
      <c r="K22" s="155"/>
      <c r="L22" s="155"/>
      <c r="M22" s="155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83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42" t="str">
        <f t="shared" ref="BA22:BA28" si="1">C22</f>
        <v>Desky:</v>
      </c>
      <c r="BB22" s="139"/>
      <c r="BC22" s="139"/>
      <c r="BD22" s="139"/>
      <c r="BE22" s="139"/>
      <c r="BF22" s="139"/>
      <c r="BG22" s="139"/>
      <c r="BH22" s="139"/>
    </row>
    <row r="23" spans="1:60" outlineLevel="1" x14ac:dyDescent="0.2">
      <c r="A23" s="140"/>
      <c r="B23" s="140"/>
      <c r="C23" s="220" t="s">
        <v>148</v>
      </c>
      <c r="D23" s="221"/>
      <c r="E23" s="222"/>
      <c r="F23" s="223"/>
      <c r="G23" s="224"/>
      <c r="H23" s="155"/>
      <c r="I23" s="155"/>
      <c r="J23" s="155"/>
      <c r="K23" s="155"/>
      <c r="L23" s="155"/>
      <c r="M23" s="155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83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42" t="str">
        <f t="shared" si="1"/>
        <v>Desky LDT vkládané do kovové kostry – 2 desky na bočnice,</v>
      </c>
      <c r="BB23" s="139"/>
      <c r="BC23" s="139"/>
      <c r="BD23" s="139"/>
      <c r="BE23" s="139"/>
      <c r="BF23" s="139"/>
      <c r="BG23" s="139"/>
      <c r="BH23" s="139"/>
    </row>
    <row r="24" spans="1:60" outlineLevel="1" x14ac:dyDescent="0.2">
      <c r="A24" s="140"/>
      <c r="B24" s="140"/>
      <c r="C24" s="220" t="s">
        <v>149</v>
      </c>
      <c r="D24" s="221"/>
      <c r="E24" s="222"/>
      <c r="F24" s="223"/>
      <c r="G24" s="224"/>
      <c r="H24" s="155"/>
      <c r="I24" s="155"/>
      <c r="J24" s="155"/>
      <c r="K24" s="155"/>
      <c r="L24" s="155"/>
      <c r="M24" s="155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83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42" t="str">
        <f t="shared" si="1"/>
        <v>2 desky na krytování přední a zadní strany – desky jsou na celou výšku stolu,</v>
      </c>
      <c r="BB24" s="139"/>
      <c r="BC24" s="139"/>
      <c r="BD24" s="139"/>
      <c r="BE24" s="139"/>
      <c r="BF24" s="139"/>
      <c r="BG24" s="139"/>
      <c r="BH24" s="139"/>
    </row>
    <row r="25" spans="1:60" outlineLevel="1" x14ac:dyDescent="0.2">
      <c r="A25" s="140"/>
      <c r="B25" s="140"/>
      <c r="C25" s="220" t="s">
        <v>150</v>
      </c>
      <c r="D25" s="221"/>
      <c r="E25" s="222"/>
      <c r="F25" s="223"/>
      <c r="G25" s="224"/>
      <c r="H25" s="155"/>
      <c r="I25" s="155"/>
      <c r="J25" s="155"/>
      <c r="K25" s="155"/>
      <c r="L25" s="155"/>
      <c r="M25" s="155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83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42" t="str">
        <f t="shared" si="1"/>
        <v>pracovní desky se uchycují skrz otvory v horních příčnicích a horní části bočnic.</v>
      </c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220" t="s">
        <v>89</v>
      </c>
      <c r="D26" s="221"/>
      <c r="E26" s="222"/>
      <c r="F26" s="223"/>
      <c r="G26" s="224"/>
      <c r="H26" s="155"/>
      <c r="I26" s="155"/>
      <c r="J26" s="155"/>
      <c r="K26" s="155"/>
      <c r="L26" s="155"/>
      <c r="M26" s="155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83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42" t="str">
        <f t="shared" si="1"/>
        <v>LDT 18mm + ABS 0,5mm</v>
      </c>
      <c r="BB26" s="139"/>
      <c r="BC26" s="139"/>
      <c r="BD26" s="139"/>
      <c r="BE26" s="139"/>
      <c r="BF26" s="139"/>
      <c r="BG26" s="139"/>
      <c r="BH26" s="139"/>
    </row>
    <row r="27" spans="1:60" outlineLevel="1" x14ac:dyDescent="0.2">
      <c r="A27" s="140"/>
      <c r="B27" s="140"/>
      <c r="C27" s="220" t="s">
        <v>151</v>
      </c>
      <c r="D27" s="221"/>
      <c r="E27" s="222"/>
      <c r="F27" s="223"/>
      <c r="G27" s="224"/>
      <c r="H27" s="155"/>
      <c r="I27" s="155"/>
      <c r="J27" s="155"/>
      <c r="K27" s="155"/>
      <c r="L27" s="155"/>
      <c r="M27" s="155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83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42" t="str">
        <f t="shared" si="1"/>
        <v>Pracovní deska – kompakt tl. 12mm, zaoblené rohy a sražené hrany.</v>
      </c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/>
      <c r="B28" s="140"/>
      <c r="C28" s="220" t="s">
        <v>90</v>
      </c>
      <c r="D28" s="221"/>
      <c r="E28" s="222"/>
      <c r="F28" s="223"/>
      <c r="G28" s="224"/>
      <c r="H28" s="155"/>
      <c r="I28" s="155"/>
      <c r="J28" s="155"/>
      <c r="K28" s="155"/>
      <c r="L28" s="155"/>
      <c r="M28" s="155"/>
      <c r="N28" s="147"/>
      <c r="O28" s="147"/>
      <c r="P28" s="147"/>
      <c r="Q28" s="147"/>
      <c r="R28" s="147"/>
      <c r="S28" s="147"/>
      <c r="T28" s="148"/>
      <c r="U28" s="147"/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83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42" t="str">
        <f t="shared" si="1"/>
        <v>Kompakt odolný proti praskání, oděru, nárazu, vlhkosti,  barevná stálost, odolnost vůči teplu.</v>
      </c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/>
      <c r="B29" s="140"/>
      <c r="C29" s="166" t="s">
        <v>86</v>
      </c>
      <c r="D29" s="149"/>
      <c r="E29" s="153"/>
      <c r="F29" s="156"/>
      <c r="G29" s="156"/>
      <c r="H29" s="155"/>
      <c r="I29" s="155"/>
      <c r="J29" s="155"/>
      <c r="K29" s="155"/>
      <c r="L29" s="155"/>
      <c r="M29" s="155"/>
      <c r="N29" s="147"/>
      <c r="O29" s="147"/>
      <c r="P29" s="147"/>
      <c r="Q29" s="147"/>
      <c r="R29" s="147"/>
      <c r="S29" s="147"/>
      <c r="T29" s="148"/>
      <c r="U29" s="147"/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83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/>
      <c r="B30" s="140"/>
      <c r="C30" s="220" t="s">
        <v>91</v>
      </c>
      <c r="D30" s="221"/>
      <c r="E30" s="222"/>
      <c r="F30" s="223"/>
      <c r="G30" s="224"/>
      <c r="H30" s="155"/>
      <c r="I30" s="155"/>
      <c r="J30" s="155"/>
      <c r="K30" s="155"/>
      <c r="L30" s="155"/>
      <c r="M30" s="155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83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42" t="str">
        <f>C30</f>
        <v>OBSAH STOLU:</v>
      </c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/>
      <c r="B31" s="140"/>
      <c r="C31" s="220" t="s">
        <v>92</v>
      </c>
      <c r="D31" s="221"/>
      <c r="E31" s="222"/>
      <c r="F31" s="223"/>
      <c r="G31" s="224"/>
      <c r="H31" s="155"/>
      <c r="I31" s="155"/>
      <c r="J31" s="155"/>
      <c r="K31" s="155"/>
      <c r="L31" s="155"/>
      <c r="M31" s="155"/>
      <c r="N31" s="147"/>
      <c r="O31" s="147"/>
      <c r="P31" s="147"/>
      <c r="Q31" s="147"/>
      <c r="R31" s="147"/>
      <c r="S31" s="147"/>
      <c r="T31" s="148"/>
      <c r="U31" s="147"/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83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42" t="str">
        <f>C31</f>
        <v>* elektrický panel 2x230V + 2xRJ45</v>
      </c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/>
      <c r="B32" s="140"/>
      <c r="C32" s="220" t="s">
        <v>93</v>
      </c>
      <c r="D32" s="221"/>
      <c r="E32" s="222"/>
      <c r="F32" s="223"/>
      <c r="G32" s="224"/>
      <c r="H32" s="155"/>
      <c r="I32" s="155"/>
      <c r="J32" s="155"/>
      <c r="K32" s="155"/>
      <c r="L32" s="155"/>
      <c r="M32" s="155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83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42" t="str">
        <f>C32</f>
        <v>* průchodky</v>
      </c>
      <c r="BB32" s="139"/>
      <c r="BC32" s="139"/>
      <c r="BD32" s="139"/>
      <c r="BE32" s="139"/>
      <c r="BF32" s="139"/>
      <c r="BG32" s="139"/>
      <c r="BH32" s="139"/>
    </row>
    <row r="33" spans="1:60" outlineLevel="1" x14ac:dyDescent="0.2">
      <c r="A33" s="140"/>
      <c r="B33" s="140"/>
      <c r="C33" s="166" t="s">
        <v>86</v>
      </c>
      <c r="D33" s="149"/>
      <c r="E33" s="153"/>
      <c r="F33" s="156"/>
      <c r="G33" s="156"/>
      <c r="H33" s="155"/>
      <c r="I33" s="155"/>
      <c r="J33" s="155"/>
      <c r="K33" s="155"/>
      <c r="L33" s="155"/>
      <c r="M33" s="155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83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">
      <c r="A34" s="140"/>
      <c r="B34" s="140"/>
      <c r="C34" s="220" t="s">
        <v>94</v>
      </c>
      <c r="D34" s="221"/>
      <c r="E34" s="222"/>
      <c r="F34" s="223"/>
      <c r="G34" s="224"/>
      <c r="H34" s="155"/>
      <c r="I34" s="155"/>
      <c r="J34" s="155"/>
      <c r="K34" s="155"/>
      <c r="L34" s="155"/>
      <c r="M34" s="155"/>
      <c r="N34" s="147"/>
      <c r="O34" s="147"/>
      <c r="P34" s="147"/>
      <c r="Q34" s="147"/>
      <c r="R34" s="147"/>
      <c r="S34" s="147"/>
      <c r="T34" s="148"/>
      <c r="U34" s="147"/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83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42" t="str">
        <f>C34</f>
        <v>Položka vč. dopravy a montáže.</v>
      </c>
      <c r="BB34" s="139"/>
      <c r="BC34" s="139"/>
      <c r="BD34" s="139"/>
      <c r="BE34" s="139"/>
      <c r="BF34" s="139"/>
      <c r="BG34" s="139"/>
      <c r="BH34" s="139"/>
    </row>
    <row r="35" spans="1:60" ht="22.5" outlineLevel="1" x14ac:dyDescent="0.2">
      <c r="A35" s="140">
        <v>2</v>
      </c>
      <c r="B35" s="140" t="s">
        <v>95</v>
      </c>
      <c r="C35" s="165" t="s">
        <v>96</v>
      </c>
      <c r="D35" s="147" t="s">
        <v>80</v>
      </c>
      <c r="E35" s="152">
        <v>1</v>
      </c>
      <c r="F35" s="155"/>
      <c r="G35" s="155"/>
      <c r="H35" s="155">
        <v>18000</v>
      </c>
      <c r="I35" s="155">
        <f>ROUND(E35*H35,2)</f>
        <v>18000</v>
      </c>
      <c r="J35" s="155">
        <v>0</v>
      </c>
      <c r="K35" s="155">
        <f>ROUND(E35*J35,2)</f>
        <v>0</v>
      </c>
      <c r="L35" s="155">
        <v>21</v>
      </c>
      <c r="M35" s="155">
        <f>G35*(1+L35/100)</f>
        <v>0</v>
      </c>
      <c r="N35" s="147">
        <v>0</v>
      </c>
      <c r="O35" s="147">
        <f>ROUND(E35*N35,5)</f>
        <v>0</v>
      </c>
      <c r="P35" s="147">
        <v>0</v>
      </c>
      <c r="Q35" s="147">
        <f>ROUND(E35*P35,5)</f>
        <v>0</v>
      </c>
      <c r="R35" s="147"/>
      <c r="S35" s="147"/>
      <c r="T35" s="148">
        <v>0</v>
      </c>
      <c r="U35" s="147">
        <f>ROUND(E35*T35,2)</f>
        <v>0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81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220" t="s">
        <v>152</v>
      </c>
      <c r="D36" s="221"/>
      <c r="E36" s="222"/>
      <c r="F36" s="223"/>
      <c r="G36" s="224"/>
      <c r="H36" s="155"/>
      <c r="I36" s="155"/>
      <c r="J36" s="155"/>
      <c r="K36" s="155"/>
      <c r="L36" s="155"/>
      <c r="M36" s="155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83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42" t="str">
        <f>C36</f>
        <v>Kovová kostra jekl min. 40x20-30 tl. 2mm vytvářející masivní stabilní kovový celek,</v>
      </c>
      <c r="BB36" s="139"/>
      <c r="BC36" s="139"/>
      <c r="BD36" s="139"/>
      <c r="BE36" s="139"/>
      <c r="BF36" s="139"/>
      <c r="BG36" s="139"/>
      <c r="BH36" s="139"/>
    </row>
    <row r="37" spans="1:60" outlineLevel="1" x14ac:dyDescent="0.2">
      <c r="A37" s="140"/>
      <c r="B37" s="140"/>
      <c r="C37" s="220" t="s">
        <v>153</v>
      </c>
      <c r="D37" s="221"/>
      <c r="E37" s="222"/>
      <c r="F37" s="223"/>
      <c r="G37" s="224"/>
      <c r="H37" s="155"/>
      <c r="I37" s="155"/>
      <c r="J37" s="155"/>
      <c r="K37" s="155"/>
      <c r="L37" s="155"/>
      <c r="M37" s="155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83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42" t="str">
        <f>C37</f>
        <v>který je skrz otvory ve spodní části bočnice ukotven do podlahy. Kotvení na vruty</v>
      </c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/>
      <c r="B38" s="140"/>
      <c r="C38" s="220" t="s">
        <v>97</v>
      </c>
      <c r="D38" s="221"/>
      <c r="E38" s="222"/>
      <c r="F38" s="223"/>
      <c r="G38" s="224"/>
      <c r="H38" s="155"/>
      <c r="I38" s="155"/>
      <c r="J38" s="155"/>
      <c r="K38" s="155"/>
      <c r="L38" s="155"/>
      <c r="M38" s="155"/>
      <c r="N38" s="147"/>
      <c r="O38" s="147"/>
      <c r="P38" s="147"/>
      <c r="Q38" s="147"/>
      <c r="R38" s="147"/>
      <c r="S38" s="147"/>
      <c r="T38" s="148"/>
      <c r="U38" s="147"/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83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42" t="str">
        <f>C38</f>
        <v>nebo turbošroub min. délka 70mm - podle typu podlahy. Kovová kostra opatřená komaxitem.</v>
      </c>
      <c r="BB38" s="139"/>
      <c r="BC38" s="139"/>
      <c r="BD38" s="139"/>
      <c r="BE38" s="139"/>
      <c r="BF38" s="139"/>
      <c r="BG38" s="139"/>
      <c r="BH38" s="139"/>
    </row>
    <row r="39" spans="1:60" outlineLevel="1" x14ac:dyDescent="0.2">
      <c r="A39" s="140"/>
      <c r="B39" s="140"/>
      <c r="C39" s="166" t="s">
        <v>86</v>
      </c>
      <c r="D39" s="149"/>
      <c r="E39" s="153"/>
      <c r="F39" s="156"/>
      <c r="G39" s="156"/>
      <c r="H39" s="155"/>
      <c r="I39" s="155"/>
      <c r="J39" s="155"/>
      <c r="K39" s="155"/>
      <c r="L39" s="155"/>
      <c r="M39" s="155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83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/>
      <c r="B40" s="140"/>
      <c r="C40" s="220" t="s">
        <v>87</v>
      </c>
      <c r="D40" s="221"/>
      <c r="E40" s="222"/>
      <c r="F40" s="223"/>
      <c r="G40" s="224"/>
      <c r="H40" s="155"/>
      <c r="I40" s="155"/>
      <c r="J40" s="155"/>
      <c r="K40" s="155"/>
      <c r="L40" s="155"/>
      <c r="M40" s="155"/>
      <c r="N40" s="147"/>
      <c r="O40" s="147"/>
      <c r="P40" s="147"/>
      <c r="Q40" s="147"/>
      <c r="R40" s="147"/>
      <c r="S40" s="147"/>
      <c r="T40" s="148"/>
      <c r="U40" s="147"/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83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42" t="str">
        <f t="shared" ref="BA40:BA46" si="2">C40</f>
        <v>Obsah kovové kostry:</v>
      </c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/>
      <c r="B41" s="140"/>
      <c r="C41" s="220" t="s">
        <v>143</v>
      </c>
      <c r="D41" s="221"/>
      <c r="E41" s="222"/>
      <c r="F41" s="223"/>
      <c r="G41" s="224"/>
      <c r="H41" s="155"/>
      <c r="I41" s="155"/>
      <c r="J41" s="155"/>
      <c r="K41" s="155"/>
      <c r="L41" s="155"/>
      <c r="M41" s="155"/>
      <c r="N41" s="147"/>
      <c r="O41" s="147"/>
      <c r="P41" s="147"/>
      <c r="Q41" s="147"/>
      <c r="R41" s="147"/>
      <c r="S41" s="147"/>
      <c r="T41" s="148"/>
      <c r="U41" s="147"/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83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42" t="str">
        <f t="shared" si="2"/>
        <v>Bočnice – 2ks vytvářející bok mediového tunelu – celosvařenec.</v>
      </c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/>
      <c r="B42" s="140"/>
      <c r="C42" s="220" t="s">
        <v>144</v>
      </c>
      <c r="D42" s="221"/>
      <c r="E42" s="222"/>
      <c r="F42" s="223"/>
      <c r="G42" s="224"/>
      <c r="H42" s="155"/>
      <c r="I42" s="155"/>
      <c r="J42" s="155"/>
      <c r="K42" s="155"/>
      <c r="L42" s="155"/>
      <c r="M42" s="155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83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42" t="str">
        <f t="shared" si="2"/>
        <v>Otvory pro uchycení do podlahy min. 2ks na bočnici.</v>
      </c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/>
      <c r="B43" s="140"/>
      <c r="C43" s="220" t="s">
        <v>88</v>
      </c>
      <c r="D43" s="221"/>
      <c r="E43" s="222"/>
      <c r="F43" s="223"/>
      <c r="G43" s="224"/>
      <c r="H43" s="155"/>
      <c r="I43" s="155"/>
      <c r="J43" s="155"/>
      <c r="K43" s="155"/>
      <c r="L43" s="155"/>
      <c r="M43" s="155"/>
      <c r="N43" s="147"/>
      <c r="O43" s="147"/>
      <c r="P43" s="147"/>
      <c r="Q43" s="147"/>
      <c r="R43" s="147"/>
      <c r="S43" s="147"/>
      <c r="T43" s="148"/>
      <c r="U43" s="147"/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83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42" t="str">
        <f t="shared" si="2"/>
        <v>Bočnice též obsahuje 2ks výškově stavitelné nožky s plastovou hlavou.</v>
      </c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220" t="s">
        <v>145</v>
      </c>
      <c r="D44" s="221"/>
      <c r="E44" s="222"/>
      <c r="F44" s="223"/>
      <c r="G44" s="224"/>
      <c r="H44" s="155"/>
      <c r="I44" s="155"/>
      <c r="J44" s="155"/>
      <c r="K44" s="155"/>
      <c r="L44" s="155"/>
      <c r="M44" s="155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83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42" t="str">
        <f t="shared" si="2"/>
        <v>Příčnice – celkem 5 ks na stůl (3 v horní části pod pracovní desku a 2 v dolní části</v>
      </c>
      <c r="BB44" s="139"/>
      <c r="BC44" s="139"/>
      <c r="BD44" s="139"/>
      <c r="BE44" s="139"/>
      <c r="BF44" s="139"/>
      <c r="BG44" s="139"/>
      <c r="BH44" s="139"/>
    </row>
    <row r="45" spans="1:60" outlineLevel="1" x14ac:dyDescent="0.2">
      <c r="A45" s="140"/>
      <c r="B45" s="140"/>
      <c r="C45" s="220" t="s">
        <v>146</v>
      </c>
      <c r="D45" s="221"/>
      <c r="E45" s="222"/>
      <c r="F45" s="223"/>
      <c r="G45" s="224"/>
      <c r="H45" s="155"/>
      <c r="I45" s="155"/>
      <c r="J45" s="155"/>
      <c r="K45" s="155"/>
      <c r="L45" s="155"/>
      <c r="M45" s="155"/>
      <c r="N45" s="147"/>
      <c r="O45" s="147"/>
      <c r="P45" s="147"/>
      <c r="Q45" s="147"/>
      <c r="R45" s="147"/>
      <c r="S45" s="147"/>
      <c r="T45" s="148"/>
      <c r="U45" s="147"/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83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42" t="str">
        <f t="shared" si="2"/>
        <v>– příčnice musí tvořit mediový tunel o min. šířce 160mm). Příčnice s úchyty (min.3ks)</v>
      </c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/>
      <c r="B46" s="140"/>
      <c r="C46" s="220" t="s">
        <v>98</v>
      </c>
      <c r="D46" s="221"/>
      <c r="E46" s="222"/>
      <c r="F46" s="223"/>
      <c r="G46" s="224"/>
      <c r="H46" s="155"/>
      <c r="I46" s="155"/>
      <c r="J46" s="155"/>
      <c r="K46" s="155"/>
      <c r="L46" s="155"/>
      <c r="M46" s="155"/>
      <c r="N46" s="147"/>
      <c r="O46" s="147"/>
      <c r="P46" s="147"/>
      <c r="Q46" s="147"/>
      <c r="R46" s="147"/>
      <c r="S46" s="147"/>
      <c r="T46" s="148"/>
      <c r="U46" s="147"/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83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42" t="str">
        <f t="shared" si="2"/>
        <v>na vložení do kovové kostry krycích desek LDT.</v>
      </c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166" t="s">
        <v>86</v>
      </c>
      <c r="D47" s="149"/>
      <c r="E47" s="153"/>
      <c r="F47" s="156"/>
      <c r="G47" s="156"/>
      <c r="H47" s="155"/>
      <c r="I47" s="155"/>
      <c r="J47" s="155"/>
      <c r="K47" s="155"/>
      <c r="L47" s="155"/>
      <c r="M47" s="155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83</v>
      </c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">
      <c r="A48" s="140"/>
      <c r="B48" s="140"/>
      <c r="C48" s="220" t="s">
        <v>147</v>
      </c>
      <c r="D48" s="221"/>
      <c r="E48" s="222"/>
      <c r="F48" s="223"/>
      <c r="G48" s="224"/>
      <c r="H48" s="155"/>
      <c r="I48" s="155"/>
      <c r="J48" s="155"/>
      <c r="K48" s="155"/>
      <c r="L48" s="155"/>
      <c r="M48" s="155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83</v>
      </c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42" t="str">
        <f t="shared" ref="BA48:BA53" si="3">C48</f>
        <v>Desky:</v>
      </c>
      <c r="BB48" s="139"/>
      <c r="BC48" s="139"/>
      <c r="BD48" s="139"/>
      <c r="BE48" s="139"/>
      <c r="BF48" s="139"/>
      <c r="BG48" s="139"/>
      <c r="BH48" s="139"/>
    </row>
    <row r="49" spans="1:60" outlineLevel="1" x14ac:dyDescent="0.2">
      <c r="A49" s="140"/>
      <c r="B49" s="140"/>
      <c r="C49" s="220" t="s">
        <v>148</v>
      </c>
      <c r="D49" s="221"/>
      <c r="E49" s="222"/>
      <c r="F49" s="223"/>
      <c r="G49" s="224"/>
      <c r="H49" s="155"/>
      <c r="I49" s="155"/>
      <c r="J49" s="155"/>
      <c r="K49" s="155"/>
      <c r="L49" s="155"/>
      <c r="M49" s="155"/>
      <c r="N49" s="147"/>
      <c r="O49" s="147"/>
      <c r="P49" s="147"/>
      <c r="Q49" s="147"/>
      <c r="R49" s="147"/>
      <c r="S49" s="147"/>
      <c r="T49" s="148"/>
      <c r="U49" s="147"/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83</v>
      </c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42" t="str">
        <f t="shared" si="3"/>
        <v>Desky LDT vkládané do kovové kostry – 2 desky na bočnice,</v>
      </c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/>
      <c r="B50" s="140"/>
      <c r="C50" s="220" t="s">
        <v>149</v>
      </c>
      <c r="D50" s="221"/>
      <c r="E50" s="222"/>
      <c r="F50" s="223"/>
      <c r="G50" s="224"/>
      <c r="H50" s="155"/>
      <c r="I50" s="155"/>
      <c r="J50" s="155"/>
      <c r="K50" s="155"/>
      <c r="L50" s="155"/>
      <c r="M50" s="155"/>
      <c r="N50" s="147"/>
      <c r="O50" s="147"/>
      <c r="P50" s="147"/>
      <c r="Q50" s="147"/>
      <c r="R50" s="147"/>
      <c r="S50" s="147"/>
      <c r="T50" s="148"/>
      <c r="U50" s="147"/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83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42" t="str">
        <f t="shared" si="3"/>
        <v>2 desky na krytování přední a zadní strany – desky jsou na celou výšku stolu,</v>
      </c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/>
      <c r="B51" s="140"/>
      <c r="C51" s="220" t="s">
        <v>150</v>
      </c>
      <c r="D51" s="221"/>
      <c r="E51" s="222"/>
      <c r="F51" s="223"/>
      <c r="G51" s="224"/>
      <c r="H51" s="155"/>
      <c r="I51" s="155"/>
      <c r="J51" s="155"/>
      <c r="K51" s="155"/>
      <c r="L51" s="155"/>
      <c r="M51" s="155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83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42" t="str">
        <f t="shared" si="3"/>
        <v>pracovní desky se uchycují skrz otvory v horních příčnicích a horní části bočnic.</v>
      </c>
      <c r="BB51" s="139"/>
      <c r="BC51" s="139"/>
      <c r="BD51" s="139"/>
      <c r="BE51" s="139"/>
      <c r="BF51" s="139"/>
      <c r="BG51" s="139"/>
      <c r="BH51" s="139"/>
    </row>
    <row r="52" spans="1:60" outlineLevel="1" x14ac:dyDescent="0.2">
      <c r="A52" s="140"/>
      <c r="B52" s="140"/>
      <c r="C52" s="220" t="s">
        <v>89</v>
      </c>
      <c r="D52" s="221"/>
      <c r="E52" s="222"/>
      <c r="F52" s="223"/>
      <c r="G52" s="224"/>
      <c r="H52" s="155"/>
      <c r="I52" s="155"/>
      <c r="J52" s="155"/>
      <c r="K52" s="155"/>
      <c r="L52" s="155"/>
      <c r="M52" s="155"/>
      <c r="N52" s="147"/>
      <c r="O52" s="147"/>
      <c r="P52" s="147"/>
      <c r="Q52" s="147"/>
      <c r="R52" s="147"/>
      <c r="S52" s="147"/>
      <c r="T52" s="148"/>
      <c r="U52" s="147"/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83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42" t="str">
        <f t="shared" si="3"/>
        <v>LDT 18mm + ABS 0,5mm</v>
      </c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220" t="s">
        <v>99</v>
      </c>
      <c r="D53" s="221"/>
      <c r="E53" s="222"/>
      <c r="F53" s="223"/>
      <c r="G53" s="224"/>
      <c r="H53" s="155"/>
      <c r="I53" s="155"/>
      <c r="J53" s="155"/>
      <c r="K53" s="155"/>
      <c r="L53" s="155"/>
      <c r="M53" s="155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83</v>
      </c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42" t="str">
        <f t="shared" si="3"/>
        <v>Pracovní deska – LDT 18mm</v>
      </c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/>
      <c r="B54" s="140"/>
      <c r="C54" s="166" t="s">
        <v>86</v>
      </c>
      <c r="D54" s="149"/>
      <c r="E54" s="153"/>
      <c r="F54" s="156"/>
      <c r="G54" s="156"/>
      <c r="H54" s="155"/>
      <c r="I54" s="155"/>
      <c r="J54" s="155"/>
      <c r="K54" s="155"/>
      <c r="L54" s="155"/>
      <c r="M54" s="155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83</v>
      </c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220" t="s">
        <v>91</v>
      </c>
      <c r="D55" s="221"/>
      <c r="E55" s="222"/>
      <c r="F55" s="223"/>
      <c r="G55" s="224"/>
      <c r="H55" s="155"/>
      <c r="I55" s="155"/>
      <c r="J55" s="155"/>
      <c r="K55" s="155"/>
      <c r="L55" s="155"/>
      <c r="M55" s="155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83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42" t="str">
        <f>C55</f>
        <v>OBSAH STOLU:</v>
      </c>
      <c r="BB55" s="139"/>
      <c r="BC55" s="139"/>
      <c r="BD55" s="139"/>
      <c r="BE55" s="139"/>
      <c r="BF55" s="139"/>
      <c r="BG55" s="139"/>
      <c r="BH55" s="139"/>
    </row>
    <row r="56" spans="1:60" outlineLevel="1" x14ac:dyDescent="0.2">
      <c r="A56" s="140"/>
      <c r="B56" s="140"/>
      <c r="C56" s="220" t="s">
        <v>100</v>
      </c>
      <c r="D56" s="221"/>
      <c r="E56" s="222"/>
      <c r="F56" s="223"/>
      <c r="G56" s="224"/>
      <c r="H56" s="155"/>
      <c r="I56" s="155"/>
      <c r="J56" s="155"/>
      <c r="K56" s="155"/>
      <c r="L56" s="155"/>
      <c r="M56" s="155"/>
      <c r="N56" s="147"/>
      <c r="O56" s="147"/>
      <c r="P56" s="147"/>
      <c r="Q56" s="147"/>
      <c r="R56" s="147"/>
      <c r="S56" s="147"/>
      <c r="T56" s="148"/>
      <c r="U56" s="147"/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83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42" t="str">
        <f>C56</f>
        <v>* box na PC z LDT 18mm</v>
      </c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/>
      <c r="B57" s="140"/>
      <c r="C57" s="220" t="s">
        <v>101</v>
      </c>
      <c r="D57" s="221"/>
      <c r="E57" s="222"/>
      <c r="F57" s="223"/>
      <c r="G57" s="224"/>
      <c r="H57" s="155"/>
      <c r="I57" s="155"/>
      <c r="J57" s="155"/>
      <c r="K57" s="155"/>
      <c r="L57" s="155"/>
      <c r="M57" s="155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83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42" t="str">
        <f>C57</f>
        <v>* montážní dvířka na "1" klíč na mediovém tunelu</v>
      </c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/>
      <c r="B58" s="140"/>
      <c r="C58" s="166" t="s">
        <v>86</v>
      </c>
      <c r="D58" s="149"/>
      <c r="E58" s="153"/>
      <c r="F58" s="156"/>
      <c r="G58" s="156"/>
      <c r="H58" s="155"/>
      <c r="I58" s="155"/>
      <c r="J58" s="155"/>
      <c r="K58" s="155"/>
      <c r="L58" s="155"/>
      <c r="M58" s="155"/>
      <c r="N58" s="147"/>
      <c r="O58" s="147"/>
      <c r="P58" s="147"/>
      <c r="Q58" s="147"/>
      <c r="R58" s="147"/>
      <c r="S58" s="147"/>
      <c r="T58" s="148"/>
      <c r="U58" s="147"/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83</v>
      </c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220" t="s">
        <v>102</v>
      </c>
      <c r="D59" s="221"/>
      <c r="E59" s="222"/>
      <c r="F59" s="223"/>
      <c r="G59" s="224"/>
      <c r="H59" s="155"/>
      <c r="I59" s="155"/>
      <c r="J59" s="155"/>
      <c r="K59" s="155"/>
      <c r="L59" s="155"/>
      <c r="M59" s="155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83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42" t="str">
        <f>C59</f>
        <v>Položka vč. montáže.</v>
      </c>
      <c r="BB59" s="139"/>
      <c r="BC59" s="139"/>
      <c r="BD59" s="139"/>
      <c r="BE59" s="139"/>
      <c r="BF59" s="139"/>
      <c r="BG59" s="139"/>
      <c r="BH59" s="139"/>
    </row>
    <row r="60" spans="1:60" outlineLevel="1" x14ac:dyDescent="0.2">
      <c r="A60" s="140">
        <v>3</v>
      </c>
      <c r="B60" s="140" t="s">
        <v>103</v>
      </c>
      <c r="C60" s="165" t="s">
        <v>104</v>
      </c>
      <c r="D60" s="147" t="s">
        <v>80</v>
      </c>
      <c r="E60" s="152">
        <v>1</v>
      </c>
      <c r="F60" s="155"/>
      <c r="G60" s="155"/>
      <c r="H60" s="155">
        <v>4000</v>
      </c>
      <c r="I60" s="155">
        <f>ROUND(E60*H60,2)</f>
        <v>4000</v>
      </c>
      <c r="J60" s="155">
        <v>0</v>
      </c>
      <c r="K60" s="155">
        <f>ROUND(E60*J60,2)</f>
        <v>0</v>
      </c>
      <c r="L60" s="155">
        <v>21</v>
      </c>
      <c r="M60" s="155">
        <f>G60*(1+L60/100)</f>
        <v>0</v>
      </c>
      <c r="N60" s="147">
        <v>0</v>
      </c>
      <c r="O60" s="147">
        <f>ROUND(E60*N60,5)</f>
        <v>0</v>
      </c>
      <c r="P60" s="147">
        <v>0</v>
      </c>
      <c r="Q60" s="147">
        <f>ROUND(E60*P60,5)</f>
        <v>0</v>
      </c>
      <c r="R60" s="147"/>
      <c r="S60" s="147"/>
      <c r="T60" s="148">
        <v>0</v>
      </c>
      <c r="U60" s="147">
        <f>ROUND(E60*T60,2)</f>
        <v>0</v>
      </c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81</v>
      </c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/>
      <c r="B61" s="140"/>
      <c r="C61" s="220" t="s">
        <v>154</v>
      </c>
      <c r="D61" s="221"/>
      <c r="E61" s="222"/>
      <c r="F61" s="223"/>
      <c r="G61" s="224"/>
      <c r="H61" s="155"/>
      <c r="I61" s="155"/>
      <c r="J61" s="155"/>
      <c r="K61" s="155"/>
      <c r="L61" s="155"/>
      <c r="M61" s="155"/>
      <c r="N61" s="147"/>
      <c r="O61" s="147"/>
      <c r="P61" s="147"/>
      <c r="Q61" s="147"/>
      <c r="R61" s="147"/>
      <c r="S61" s="147"/>
      <c r="T61" s="148"/>
      <c r="U61" s="147"/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83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42" t="str">
        <f t="shared" ref="BA61:BA67" si="4">C61</f>
        <v>Židle s vysokým opěrákem,</v>
      </c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/>
      <c r="B62" s="140"/>
      <c r="C62" s="220" t="s">
        <v>155</v>
      </c>
      <c r="D62" s="221"/>
      <c r="E62" s="222"/>
      <c r="F62" s="223"/>
      <c r="G62" s="224"/>
      <c r="H62" s="155"/>
      <c r="I62" s="155"/>
      <c r="J62" s="155"/>
      <c r="K62" s="155"/>
      <c r="L62" s="155"/>
      <c r="M62" s="155"/>
      <c r="N62" s="147"/>
      <c r="O62" s="147"/>
      <c r="P62" s="147"/>
      <c r="Q62" s="147"/>
      <c r="R62" s="147"/>
      <c r="S62" s="147"/>
      <c r="T62" s="148"/>
      <c r="U62" s="147"/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83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42" t="str">
        <f t="shared" si="4"/>
        <v>šířka židle 64-66,</v>
      </c>
      <c r="BB62" s="139"/>
      <c r="BC62" s="139"/>
      <c r="BD62" s="139"/>
      <c r="BE62" s="139"/>
      <c r="BF62" s="139"/>
      <c r="BG62" s="139"/>
      <c r="BH62" s="139"/>
    </row>
    <row r="63" spans="1:60" outlineLevel="1" x14ac:dyDescent="0.2">
      <c r="A63" s="140"/>
      <c r="B63" s="140"/>
      <c r="C63" s="220" t="s">
        <v>156</v>
      </c>
      <c r="D63" s="221"/>
      <c r="E63" s="222"/>
      <c r="F63" s="223"/>
      <c r="G63" s="224"/>
      <c r="H63" s="155"/>
      <c r="I63" s="155"/>
      <c r="J63" s="155"/>
      <c r="K63" s="155"/>
      <c r="L63" s="155"/>
      <c r="M63" s="155"/>
      <c r="N63" s="147"/>
      <c r="O63" s="147"/>
      <c r="P63" s="147"/>
      <c r="Q63" s="147"/>
      <c r="R63" s="147"/>
      <c r="S63" s="147"/>
      <c r="T63" s="148"/>
      <c r="U63" s="147"/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83</v>
      </c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42" t="str">
        <f t="shared" si="4"/>
        <v>báze ocel chrom,</v>
      </c>
      <c r="BB63" s="139"/>
      <c r="BC63" s="139"/>
      <c r="BD63" s="139"/>
      <c r="BE63" s="139"/>
      <c r="BF63" s="139"/>
      <c r="BG63" s="139"/>
      <c r="BH63" s="139"/>
    </row>
    <row r="64" spans="1:60" outlineLevel="1" x14ac:dyDescent="0.2">
      <c r="A64" s="140"/>
      <c r="B64" s="140"/>
      <c r="C64" s="220" t="s">
        <v>157</v>
      </c>
      <c r="D64" s="221"/>
      <c r="E64" s="222"/>
      <c r="F64" s="223"/>
      <c r="G64" s="224"/>
      <c r="H64" s="155"/>
      <c r="I64" s="155"/>
      <c r="J64" s="155"/>
      <c r="K64" s="155"/>
      <c r="L64" s="155"/>
      <c r="M64" s="155"/>
      <c r="N64" s="147"/>
      <c r="O64" s="147"/>
      <c r="P64" s="147"/>
      <c r="Q64" s="147"/>
      <c r="R64" s="147"/>
      <c r="S64" s="147"/>
      <c r="T64" s="148"/>
      <c r="U64" s="147"/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83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42" t="str">
        <f t="shared" si="4"/>
        <v>pojízdná kolečka,</v>
      </c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/>
      <c r="B65" s="140"/>
      <c r="C65" s="220" t="s">
        <v>158</v>
      </c>
      <c r="D65" s="221"/>
      <c r="E65" s="222"/>
      <c r="F65" s="223"/>
      <c r="G65" s="224"/>
      <c r="H65" s="155"/>
      <c r="I65" s="155"/>
      <c r="J65" s="155"/>
      <c r="K65" s="155"/>
      <c r="L65" s="155"/>
      <c r="M65" s="155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83</v>
      </c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42" t="str">
        <f t="shared" si="4"/>
        <v>výškově nastavitelné plastové područky,</v>
      </c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/>
      <c r="B66" s="140"/>
      <c r="C66" s="220" t="s">
        <v>159</v>
      </c>
      <c r="D66" s="221"/>
      <c r="E66" s="222"/>
      <c r="F66" s="223"/>
      <c r="G66" s="224"/>
      <c r="H66" s="155"/>
      <c r="I66" s="155"/>
      <c r="J66" s="155"/>
      <c r="K66" s="155"/>
      <c r="L66" s="155"/>
      <c r="M66" s="155"/>
      <c r="N66" s="147"/>
      <c r="O66" s="147"/>
      <c r="P66" s="147"/>
      <c r="Q66" s="147"/>
      <c r="R66" s="147"/>
      <c r="S66" s="147"/>
      <c r="T66" s="148"/>
      <c r="U66" s="147"/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83</v>
      </c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42" t="str">
        <f t="shared" si="4"/>
        <v>mechanizmus s aretací v libovolné poloze,</v>
      </c>
      <c r="BB66" s="139"/>
      <c r="BC66" s="139"/>
      <c r="BD66" s="139"/>
      <c r="BE66" s="139"/>
      <c r="BF66" s="139"/>
      <c r="BG66" s="139"/>
      <c r="BH66" s="139"/>
    </row>
    <row r="67" spans="1:60" outlineLevel="1" x14ac:dyDescent="0.2">
      <c r="A67" s="140"/>
      <c r="B67" s="140"/>
      <c r="C67" s="220" t="s">
        <v>105</v>
      </c>
      <c r="D67" s="221"/>
      <c r="E67" s="222"/>
      <c r="F67" s="223"/>
      <c r="G67" s="224"/>
      <c r="H67" s="155"/>
      <c r="I67" s="155"/>
      <c r="J67" s="155"/>
      <c r="K67" s="155"/>
      <c r="L67" s="155"/>
      <c r="M67" s="155"/>
      <c r="N67" s="147"/>
      <c r="O67" s="147"/>
      <c r="P67" s="147"/>
      <c r="Q67" s="147"/>
      <c r="R67" s="147"/>
      <c r="S67" s="147"/>
      <c r="T67" s="148"/>
      <c r="U67" s="147"/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83</v>
      </c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42" t="str">
        <f t="shared" si="4"/>
        <v>nosnost 115-120 kg</v>
      </c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/>
      <c r="B68" s="140"/>
      <c r="C68" s="166" t="s">
        <v>86</v>
      </c>
      <c r="D68" s="149"/>
      <c r="E68" s="153"/>
      <c r="F68" s="156"/>
      <c r="G68" s="156"/>
      <c r="H68" s="155"/>
      <c r="I68" s="155"/>
      <c r="J68" s="155"/>
      <c r="K68" s="155"/>
      <c r="L68" s="155"/>
      <c r="M68" s="155"/>
      <c r="N68" s="147"/>
      <c r="O68" s="147"/>
      <c r="P68" s="147"/>
      <c r="Q68" s="147"/>
      <c r="R68" s="147"/>
      <c r="S68" s="147"/>
      <c r="T68" s="148"/>
      <c r="U68" s="147"/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83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/>
      <c r="B69" s="140"/>
      <c r="C69" s="220" t="s">
        <v>106</v>
      </c>
      <c r="D69" s="221"/>
      <c r="E69" s="222"/>
      <c r="F69" s="223"/>
      <c r="G69" s="224"/>
      <c r="H69" s="155"/>
      <c r="I69" s="155"/>
      <c r="J69" s="155"/>
      <c r="K69" s="155"/>
      <c r="L69" s="155"/>
      <c r="M69" s="155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83</v>
      </c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42" t="str">
        <f>C69</f>
        <v>Položka vč. dopravy.</v>
      </c>
      <c r="BB69" s="139"/>
      <c r="BC69" s="139"/>
      <c r="BD69" s="139"/>
      <c r="BE69" s="139"/>
      <c r="BF69" s="139"/>
      <c r="BG69" s="139"/>
      <c r="BH69" s="139"/>
    </row>
    <row r="70" spans="1:60" ht="22.5" outlineLevel="1" x14ac:dyDescent="0.2">
      <c r="A70" s="140">
        <v>4</v>
      </c>
      <c r="B70" s="140" t="s">
        <v>107</v>
      </c>
      <c r="C70" s="165" t="s">
        <v>108</v>
      </c>
      <c r="D70" s="147" t="s">
        <v>80</v>
      </c>
      <c r="E70" s="152">
        <v>1</v>
      </c>
      <c r="F70" s="155"/>
      <c r="G70" s="155"/>
      <c r="H70" s="155">
        <v>7500</v>
      </c>
      <c r="I70" s="155">
        <f>ROUND(E70*H70,2)</f>
        <v>7500</v>
      </c>
      <c r="J70" s="155">
        <v>0</v>
      </c>
      <c r="K70" s="155">
        <f>ROUND(E70*J70,2)</f>
        <v>0</v>
      </c>
      <c r="L70" s="155">
        <v>21</v>
      </c>
      <c r="M70" s="155">
        <f>G70*(1+L70/100)</f>
        <v>0</v>
      </c>
      <c r="N70" s="147">
        <v>0</v>
      </c>
      <c r="O70" s="147">
        <f>ROUND(E70*N70,5)</f>
        <v>0</v>
      </c>
      <c r="P70" s="147">
        <v>0</v>
      </c>
      <c r="Q70" s="147">
        <f>ROUND(E70*P70,5)</f>
        <v>0</v>
      </c>
      <c r="R70" s="147"/>
      <c r="S70" s="147"/>
      <c r="T70" s="148">
        <v>0</v>
      </c>
      <c r="U70" s="147">
        <f>ROUND(E70*T70,2)</f>
        <v>0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81</v>
      </c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outlineLevel="1" x14ac:dyDescent="0.2">
      <c r="A71" s="140"/>
      <c r="B71" s="140"/>
      <c r="C71" s="220" t="s">
        <v>109</v>
      </c>
      <c r="D71" s="221"/>
      <c r="E71" s="222"/>
      <c r="F71" s="223"/>
      <c r="G71" s="224"/>
      <c r="H71" s="155"/>
      <c r="I71" s="155"/>
      <c r="J71" s="155"/>
      <c r="K71" s="155"/>
      <c r="L71" s="155"/>
      <c r="M71" s="155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83</v>
      </c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42" t="str">
        <f t="shared" ref="BA71:BA76" si="5">C71</f>
        <v>Skřňka policová s dvířky z LDT 18mm, š 500-600mm</v>
      </c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/>
      <c r="B72" s="140"/>
      <c r="C72" s="220" t="s">
        <v>110</v>
      </c>
      <c r="D72" s="221"/>
      <c r="E72" s="222"/>
      <c r="F72" s="223"/>
      <c r="G72" s="224"/>
      <c r="H72" s="155"/>
      <c r="I72" s="155"/>
      <c r="J72" s="155"/>
      <c r="K72" s="155"/>
      <c r="L72" s="155"/>
      <c r="M72" s="155"/>
      <c r="N72" s="147"/>
      <c r="O72" s="147"/>
      <c r="P72" s="147"/>
      <c r="Q72" s="147"/>
      <c r="R72" s="147"/>
      <c r="S72" s="147"/>
      <c r="T72" s="148"/>
      <c r="U72" s="147"/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83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42" t="str">
        <f t="shared" si="5"/>
        <v>Vkládaná pod kovovou kostru stolu.</v>
      </c>
      <c r="BB72" s="139"/>
      <c r="BC72" s="139"/>
      <c r="BD72" s="139"/>
      <c r="BE72" s="139"/>
      <c r="BF72" s="139"/>
      <c r="BG72" s="139"/>
      <c r="BH72" s="139"/>
    </row>
    <row r="73" spans="1:60" outlineLevel="1" x14ac:dyDescent="0.2">
      <c r="A73" s="140"/>
      <c r="B73" s="140"/>
      <c r="C73" s="220" t="s">
        <v>111</v>
      </c>
      <c r="D73" s="221"/>
      <c r="E73" s="222"/>
      <c r="F73" s="223"/>
      <c r="G73" s="224"/>
      <c r="H73" s="155"/>
      <c r="I73" s="155"/>
      <c r="J73" s="155"/>
      <c r="K73" s="155"/>
      <c r="L73" s="155"/>
      <c r="M73" s="155"/>
      <c r="N73" s="147"/>
      <c r="O73" s="147"/>
      <c r="P73" s="147"/>
      <c r="Q73" s="147"/>
      <c r="R73" s="147"/>
      <c r="S73" s="147"/>
      <c r="T73" s="148"/>
      <c r="U73" s="147"/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83</v>
      </c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42" t="str">
        <f t="shared" si="5"/>
        <v>Výškově stavitelné nožky</v>
      </c>
      <c r="BB73" s="139"/>
      <c r="BC73" s="139"/>
      <c r="BD73" s="139"/>
      <c r="BE73" s="139"/>
      <c r="BF73" s="139"/>
      <c r="BG73" s="139"/>
      <c r="BH73" s="139"/>
    </row>
    <row r="74" spans="1:60" outlineLevel="1" x14ac:dyDescent="0.2">
      <c r="A74" s="140"/>
      <c r="B74" s="140"/>
      <c r="C74" s="220" t="s">
        <v>160</v>
      </c>
      <c r="D74" s="221"/>
      <c r="E74" s="222"/>
      <c r="F74" s="223"/>
      <c r="G74" s="224"/>
      <c r="H74" s="155"/>
      <c r="I74" s="155"/>
      <c r="J74" s="155"/>
      <c r="K74" s="155"/>
      <c r="L74" s="155"/>
      <c r="M74" s="155"/>
      <c r="N74" s="147"/>
      <c r="O74" s="147"/>
      <c r="P74" s="147"/>
      <c r="Q74" s="147"/>
      <c r="R74" s="147"/>
      <c r="S74" s="147"/>
      <c r="T74" s="148"/>
      <c r="U74" s="147"/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83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42" t="str">
        <f t="shared" si="5"/>
        <v>Dvířka hraněna ABS 2mm, korpus ABS 0,5mm</v>
      </c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220" t="s">
        <v>112</v>
      </c>
      <c r="D75" s="221"/>
      <c r="E75" s="222"/>
      <c r="F75" s="223"/>
      <c r="G75" s="224"/>
      <c r="H75" s="155"/>
      <c r="I75" s="155"/>
      <c r="J75" s="155"/>
      <c r="K75" s="155"/>
      <c r="L75" s="155"/>
      <c r="M75" s="155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83</v>
      </c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42" t="str">
        <f t="shared" si="5"/>
        <v>1 police</v>
      </c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/>
      <c r="B76" s="140"/>
      <c r="C76" s="220" t="s">
        <v>113</v>
      </c>
      <c r="D76" s="221"/>
      <c r="E76" s="222"/>
      <c r="F76" s="223"/>
      <c r="G76" s="224"/>
      <c r="H76" s="155"/>
      <c r="I76" s="155"/>
      <c r="J76" s="155"/>
      <c r="K76" s="155"/>
      <c r="L76" s="155"/>
      <c r="M76" s="155"/>
      <c r="N76" s="147"/>
      <c r="O76" s="147"/>
      <c r="P76" s="147"/>
      <c r="Q76" s="147"/>
      <c r="R76" s="147"/>
      <c r="S76" s="147"/>
      <c r="T76" s="148"/>
      <c r="U76" s="147"/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83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42" t="str">
        <f t="shared" si="5"/>
        <v>Uzamykatelná na "1" klíč.</v>
      </c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/>
      <c r="B77" s="140"/>
      <c r="C77" s="166" t="s">
        <v>86</v>
      </c>
      <c r="D77" s="149"/>
      <c r="E77" s="153"/>
      <c r="F77" s="156"/>
      <c r="G77" s="156"/>
      <c r="H77" s="155"/>
      <c r="I77" s="155"/>
      <c r="J77" s="155"/>
      <c r="K77" s="155"/>
      <c r="L77" s="155"/>
      <c r="M77" s="155"/>
      <c r="N77" s="147"/>
      <c r="O77" s="147"/>
      <c r="P77" s="147"/>
      <c r="Q77" s="147"/>
      <c r="R77" s="147"/>
      <c r="S77" s="147"/>
      <c r="T77" s="148"/>
      <c r="U77" s="147"/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83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/>
      <c r="B78" s="140"/>
      <c r="C78" s="220" t="s">
        <v>114</v>
      </c>
      <c r="D78" s="221"/>
      <c r="E78" s="222"/>
      <c r="F78" s="223"/>
      <c r="G78" s="224"/>
      <c r="H78" s="155"/>
      <c r="I78" s="155"/>
      <c r="J78" s="155"/>
      <c r="K78" s="155"/>
      <c r="L78" s="155"/>
      <c r="M78" s="155"/>
      <c r="N78" s="147"/>
      <c r="O78" s="147"/>
      <c r="P78" s="147"/>
      <c r="Q78" s="147"/>
      <c r="R78" s="147"/>
      <c r="S78" s="147"/>
      <c r="T78" s="148"/>
      <c r="U78" s="147"/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83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42" t="str">
        <f>C78</f>
        <v>Položka vč. montáže a dopravy.</v>
      </c>
      <c r="BB78" s="139"/>
      <c r="BC78" s="139"/>
      <c r="BD78" s="139"/>
      <c r="BE78" s="139"/>
      <c r="BF78" s="139"/>
      <c r="BG78" s="139"/>
      <c r="BH78" s="139"/>
    </row>
    <row r="79" spans="1:60" outlineLevel="1" x14ac:dyDescent="0.2">
      <c r="A79" s="140">
        <v>5</v>
      </c>
      <c r="B79" s="140" t="s">
        <v>115</v>
      </c>
      <c r="C79" s="165" t="s">
        <v>116</v>
      </c>
      <c r="D79" s="147" t="s">
        <v>80</v>
      </c>
      <c r="E79" s="152">
        <v>1</v>
      </c>
      <c r="F79" s="155"/>
      <c r="G79" s="155"/>
      <c r="H79" s="155">
        <v>9840</v>
      </c>
      <c r="I79" s="155">
        <f>ROUND(E79*H79,2)</f>
        <v>9840</v>
      </c>
      <c r="J79" s="155">
        <v>0</v>
      </c>
      <c r="K79" s="155">
        <f>ROUND(E79*J79,2)</f>
        <v>0</v>
      </c>
      <c r="L79" s="155">
        <v>21</v>
      </c>
      <c r="M79" s="155">
        <f>G79*(1+L79/100)</f>
        <v>0</v>
      </c>
      <c r="N79" s="147">
        <v>0</v>
      </c>
      <c r="O79" s="147">
        <f>ROUND(E79*N79,5)</f>
        <v>0</v>
      </c>
      <c r="P79" s="147">
        <v>0</v>
      </c>
      <c r="Q79" s="147">
        <f>ROUND(E79*P79,5)</f>
        <v>0</v>
      </c>
      <c r="R79" s="147"/>
      <c r="S79" s="147"/>
      <c r="T79" s="148">
        <v>0</v>
      </c>
      <c r="U79" s="147">
        <f>ROUND(E79*T79,2)</f>
        <v>0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81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/>
      <c r="B80" s="140"/>
      <c r="C80" s="220" t="s">
        <v>117</v>
      </c>
      <c r="D80" s="221"/>
      <c r="E80" s="222"/>
      <c r="F80" s="223"/>
      <c r="G80" s="224"/>
      <c r="H80" s="155"/>
      <c r="I80" s="155"/>
      <c r="J80" s="155"/>
      <c r="K80" s="155"/>
      <c r="L80" s="155"/>
      <c r="M80" s="155"/>
      <c r="N80" s="147"/>
      <c r="O80" s="147"/>
      <c r="P80" s="147"/>
      <c r="Q80" s="147"/>
      <c r="R80" s="147"/>
      <c r="S80" s="147"/>
      <c r="T80" s="148"/>
      <c r="U80" s="147"/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83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42" t="str">
        <f>C80</f>
        <v>Skříňka se zásuvkami z LDT 18mm, š 500-600mm</v>
      </c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/>
      <c r="B81" s="140"/>
      <c r="C81" s="220" t="s">
        <v>110</v>
      </c>
      <c r="D81" s="221"/>
      <c r="E81" s="222"/>
      <c r="F81" s="223"/>
      <c r="G81" s="224"/>
      <c r="H81" s="155"/>
      <c r="I81" s="155"/>
      <c r="J81" s="155"/>
      <c r="K81" s="155"/>
      <c r="L81" s="155"/>
      <c r="M81" s="155"/>
      <c r="N81" s="147"/>
      <c r="O81" s="147"/>
      <c r="P81" s="147"/>
      <c r="Q81" s="147"/>
      <c r="R81" s="147"/>
      <c r="S81" s="147"/>
      <c r="T81" s="148"/>
      <c r="U81" s="147"/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83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42" t="str">
        <f>C81</f>
        <v>Vkládaná pod kovovou kostru stolu.</v>
      </c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/>
      <c r="B82" s="140"/>
      <c r="C82" s="220" t="s">
        <v>111</v>
      </c>
      <c r="D82" s="221"/>
      <c r="E82" s="222"/>
      <c r="F82" s="223"/>
      <c r="G82" s="224"/>
      <c r="H82" s="155"/>
      <c r="I82" s="155"/>
      <c r="J82" s="155"/>
      <c r="K82" s="155"/>
      <c r="L82" s="155"/>
      <c r="M82" s="155"/>
      <c r="N82" s="147"/>
      <c r="O82" s="147"/>
      <c r="P82" s="147"/>
      <c r="Q82" s="147"/>
      <c r="R82" s="147"/>
      <c r="S82" s="147"/>
      <c r="T82" s="148"/>
      <c r="U82" s="147"/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83</v>
      </c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42" t="str">
        <f>C82</f>
        <v>Výškově stavitelné nožky</v>
      </c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/>
      <c r="B83" s="140"/>
      <c r="C83" s="220" t="s">
        <v>161</v>
      </c>
      <c r="D83" s="221"/>
      <c r="E83" s="222"/>
      <c r="F83" s="223"/>
      <c r="G83" s="224"/>
      <c r="H83" s="155"/>
      <c r="I83" s="155"/>
      <c r="J83" s="155"/>
      <c r="K83" s="155"/>
      <c r="L83" s="155"/>
      <c r="M83" s="155"/>
      <c r="N83" s="147"/>
      <c r="O83" s="147"/>
      <c r="P83" s="147"/>
      <c r="Q83" s="147"/>
      <c r="R83" s="147"/>
      <c r="S83" s="147"/>
      <c r="T83" s="148"/>
      <c r="U83" s="147"/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83</v>
      </c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42" t="str">
        <f>C83</f>
        <v>Zásuvky hraněny ABS 2mm, korpus ABS 0,5mm</v>
      </c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/>
      <c r="B84" s="140"/>
      <c r="C84" s="220" t="s">
        <v>118</v>
      </c>
      <c r="D84" s="221"/>
      <c r="E84" s="222"/>
      <c r="F84" s="223"/>
      <c r="G84" s="224"/>
      <c r="H84" s="155"/>
      <c r="I84" s="155"/>
      <c r="J84" s="155"/>
      <c r="K84" s="155"/>
      <c r="L84" s="155"/>
      <c r="M84" s="155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83</v>
      </c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42" t="str">
        <f>C84</f>
        <v>4 zásuvky s kvalitním pojezdem a centrálním zámkem</v>
      </c>
      <c r="BB84" s="139"/>
      <c r="BC84" s="139"/>
      <c r="BD84" s="139"/>
      <c r="BE84" s="139"/>
      <c r="BF84" s="139"/>
      <c r="BG84" s="139"/>
      <c r="BH84" s="139"/>
    </row>
    <row r="85" spans="1:60" outlineLevel="1" x14ac:dyDescent="0.2">
      <c r="A85" s="140"/>
      <c r="B85" s="140"/>
      <c r="C85" s="166" t="s">
        <v>86</v>
      </c>
      <c r="D85" s="149"/>
      <c r="E85" s="153"/>
      <c r="F85" s="156"/>
      <c r="G85" s="156"/>
      <c r="H85" s="155"/>
      <c r="I85" s="155"/>
      <c r="J85" s="155"/>
      <c r="K85" s="155"/>
      <c r="L85" s="155"/>
      <c r="M85" s="155"/>
      <c r="N85" s="147"/>
      <c r="O85" s="147"/>
      <c r="P85" s="147"/>
      <c r="Q85" s="147"/>
      <c r="R85" s="147"/>
      <c r="S85" s="147"/>
      <c r="T85" s="148"/>
      <c r="U85" s="147"/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83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/>
      <c r="B86" s="140"/>
      <c r="C86" s="220" t="s">
        <v>114</v>
      </c>
      <c r="D86" s="221"/>
      <c r="E86" s="222"/>
      <c r="F86" s="223"/>
      <c r="G86" s="224"/>
      <c r="H86" s="155"/>
      <c r="I86" s="155"/>
      <c r="J86" s="155"/>
      <c r="K86" s="155"/>
      <c r="L86" s="155"/>
      <c r="M86" s="155"/>
      <c r="N86" s="147"/>
      <c r="O86" s="147"/>
      <c r="P86" s="147"/>
      <c r="Q86" s="147"/>
      <c r="R86" s="147"/>
      <c r="S86" s="147"/>
      <c r="T86" s="148"/>
      <c r="U86" s="147"/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83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42" t="str">
        <f>C86</f>
        <v>Položka vč. montáže a dopravy.</v>
      </c>
      <c r="BB86" s="139"/>
      <c r="BC86" s="139"/>
      <c r="BD86" s="139"/>
      <c r="BE86" s="139"/>
      <c r="BF86" s="139"/>
      <c r="BG86" s="139"/>
      <c r="BH86" s="139"/>
    </row>
    <row r="87" spans="1:60" ht="22.5" outlineLevel="1" x14ac:dyDescent="0.2">
      <c r="A87" s="140">
        <v>6</v>
      </c>
      <c r="B87" s="140" t="s">
        <v>119</v>
      </c>
      <c r="C87" s="165" t="s">
        <v>120</v>
      </c>
      <c r="D87" s="147" t="s">
        <v>80</v>
      </c>
      <c r="E87" s="152">
        <v>1</v>
      </c>
      <c r="F87" s="155"/>
      <c r="G87" s="155"/>
      <c r="H87" s="155">
        <v>3000</v>
      </c>
      <c r="I87" s="155">
        <f>ROUND(E87*H87,2)</f>
        <v>3000</v>
      </c>
      <c r="J87" s="155">
        <v>0</v>
      </c>
      <c r="K87" s="155">
        <f>ROUND(E87*J87,2)</f>
        <v>0</v>
      </c>
      <c r="L87" s="155">
        <v>21</v>
      </c>
      <c r="M87" s="155">
        <f>G87*(1+L87/100)</f>
        <v>0</v>
      </c>
      <c r="N87" s="147">
        <v>0</v>
      </c>
      <c r="O87" s="147">
        <f>ROUND(E87*N87,5)</f>
        <v>0</v>
      </c>
      <c r="P87" s="147">
        <v>0</v>
      </c>
      <c r="Q87" s="147">
        <f>ROUND(E87*P87,5)</f>
        <v>0</v>
      </c>
      <c r="R87" s="147"/>
      <c r="S87" s="147"/>
      <c r="T87" s="148">
        <v>0</v>
      </c>
      <c r="U87" s="147">
        <f>ROUND(E87*T87,2)</f>
        <v>0</v>
      </c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81</v>
      </c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ht="38.25" x14ac:dyDescent="0.2">
      <c r="A88" s="141" t="s">
        <v>76</v>
      </c>
      <c r="B88" s="141" t="s">
        <v>47</v>
      </c>
      <c r="C88" s="167" t="s">
        <v>48</v>
      </c>
      <c r="D88" s="150"/>
      <c r="E88" s="154"/>
      <c r="F88" s="157"/>
      <c r="G88" s="157"/>
      <c r="H88" s="157"/>
      <c r="I88" s="157">
        <f>SUM(I89:I117)</f>
        <v>300030</v>
      </c>
      <c r="J88" s="157"/>
      <c r="K88" s="157">
        <f>SUM(K89:K117)</f>
        <v>0</v>
      </c>
      <c r="L88" s="157"/>
      <c r="M88" s="157">
        <f>SUM(M89:M117)</f>
        <v>0</v>
      </c>
      <c r="N88" s="150"/>
      <c r="O88" s="150">
        <f>SUM(O89:O117)</f>
        <v>0</v>
      </c>
      <c r="P88" s="150"/>
      <c r="Q88" s="150">
        <f>SUM(Q89:Q117)</f>
        <v>0</v>
      </c>
      <c r="R88" s="150"/>
      <c r="S88" s="150"/>
      <c r="T88" s="151"/>
      <c r="U88" s="150">
        <f>SUM(U89:U117)</f>
        <v>0</v>
      </c>
      <c r="AE88" t="s">
        <v>77</v>
      </c>
    </row>
    <row r="89" spans="1:60" ht="22.5" outlineLevel="1" x14ac:dyDescent="0.2">
      <c r="A89" s="140">
        <v>7</v>
      </c>
      <c r="B89" s="140" t="s">
        <v>121</v>
      </c>
      <c r="C89" s="165" t="s">
        <v>122</v>
      </c>
      <c r="D89" s="147" t="s">
        <v>80</v>
      </c>
      <c r="E89" s="152">
        <v>9</v>
      </c>
      <c r="F89" s="155"/>
      <c r="G89" s="155"/>
      <c r="H89" s="155">
        <v>19500</v>
      </c>
      <c r="I89" s="155">
        <f>ROUND(E89*H89,2)</f>
        <v>175500</v>
      </c>
      <c r="J89" s="155">
        <v>0</v>
      </c>
      <c r="K89" s="155">
        <f>ROUND(E89*J89,2)</f>
        <v>0</v>
      </c>
      <c r="L89" s="155">
        <v>21</v>
      </c>
      <c r="M89" s="155">
        <f>G89*(1+L89/100)</f>
        <v>0</v>
      </c>
      <c r="N89" s="147">
        <v>0</v>
      </c>
      <c r="O89" s="147">
        <f>ROUND(E89*N89,5)</f>
        <v>0</v>
      </c>
      <c r="P89" s="147">
        <v>0</v>
      </c>
      <c r="Q89" s="147">
        <f>ROUND(E89*P89,5)</f>
        <v>0</v>
      </c>
      <c r="R89" s="147"/>
      <c r="S89" s="147"/>
      <c r="T89" s="148">
        <v>0</v>
      </c>
      <c r="U89" s="147">
        <f>ROUND(E89*T89,2)</f>
        <v>0</v>
      </c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81</v>
      </c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outlineLevel="1" x14ac:dyDescent="0.2">
      <c r="A90" s="140"/>
      <c r="B90" s="140"/>
      <c r="C90" s="220" t="s">
        <v>123</v>
      </c>
      <c r="D90" s="221"/>
      <c r="E90" s="222"/>
      <c r="F90" s="223"/>
      <c r="G90" s="224"/>
      <c r="H90" s="155"/>
      <c r="I90" s="155"/>
      <c r="J90" s="155"/>
      <c r="K90" s="155"/>
      <c r="L90" s="155"/>
      <c r="M90" s="155"/>
      <c r="N90" s="147"/>
      <c r="O90" s="147"/>
      <c r="P90" s="147"/>
      <c r="Q90" s="147"/>
      <c r="R90" s="147"/>
      <c r="S90" s="147"/>
      <c r="T90" s="148"/>
      <c r="U90" s="147"/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83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42" t="str">
        <f>C90</f>
        <v>Kovová kostra vytvářející masivní stabilní kovový celek.</v>
      </c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/>
      <c r="B91" s="140"/>
      <c r="C91" s="220" t="s">
        <v>84</v>
      </c>
      <c r="D91" s="221"/>
      <c r="E91" s="222"/>
      <c r="F91" s="223"/>
      <c r="G91" s="224"/>
      <c r="H91" s="155"/>
      <c r="I91" s="155"/>
      <c r="J91" s="155"/>
      <c r="K91" s="155"/>
      <c r="L91" s="155"/>
      <c r="M91" s="155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83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42" t="str">
        <f>C91</f>
        <v>Kovová kostra opatřená komaxitem.</v>
      </c>
      <c r="BB91" s="139"/>
      <c r="BC91" s="139"/>
      <c r="BD91" s="139"/>
      <c r="BE91" s="139"/>
      <c r="BF91" s="139"/>
      <c r="BG91" s="139"/>
      <c r="BH91" s="139"/>
    </row>
    <row r="92" spans="1:60" outlineLevel="1" x14ac:dyDescent="0.2">
      <c r="A92" s="140"/>
      <c r="B92" s="140"/>
      <c r="C92" s="220" t="s">
        <v>124</v>
      </c>
      <c r="D92" s="221"/>
      <c r="E92" s="222"/>
      <c r="F92" s="223"/>
      <c r="G92" s="224"/>
      <c r="H92" s="155"/>
      <c r="I92" s="155"/>
      <c r="J92" s="155"/>
      <c r="K92" s="155"/>
      <c r="L92" s="155"/>
      <c r="M92" s="155"/>
      <c r="N92" s="147"/>
      <c r="O92" s="147"/>
      <c r="P92" s="147"/>
      <c r="Q92" s="147"/>
      <c r="R92" s="147"/>
      <c r="S92" s="147"/>
      <c r="T92" s="148"/>
      <c r="U92" s="147"/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83</v>
      </c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42" t="str">
        <f>C92</f>
        <v>Výškově stavitelné nožky 4ks/1 stůl</v>
      </c>
      <c r="BB92" s="139"/>
      <c r="BC92" s="139"/>
      <c r="BD92" s="139"/>
      <c r="BE92" s="139"/>
      <c r="BF92" s="139"/>
      <c r="BG92" s="139"/>
      <c r="BH92" s="139"/>
    </row>
    <row r="93" spans="1:60" outlineLevel="1" x14ac:dyDescent="0.2">
      <c r="A93" s="140"/>
      <c r="B93" s="140"/>
      <c r="C93" s="166" t="s">
        <v>86</v>
      </c>
      <c r="D93" s="149"/>
      <c r="E93" s="153"/>
      <c r="F93" s="156"/>
      <c r="G93" s="156"/>
      <c r="H93" s="155"/>
      <c r="I93" s="155"/>
      <c r="J93" s="155"/>
      <c r="K93" s="155"/>
      <c r="L93" s="155"/>
      <c r="M93" s="155"/>
      <c r="N93" s="147"/>
      <c r="O93" s="147"/>
      <c r="P93" s="147"/>
      <c r="Q93" s="147"/>
      <c r="R93" s="147"/>
      <c r="S93" s="147"/>
      <c r="T93" s="148"/>
      <c r="U93" s="147"/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83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/>
      <c r="B94" s="140"/>
      <c r="C94" s="220" t="s">
        <v>87</v>
      </c>
      <c r="D94" s="221"/>
      <c r="E94" s="222"/>
      <c r="F94" s="223"/>
      <c r="G94" s="224"/>
      <c r="H94" s="155"/>
      <c r="I94" s="155"/>
      <c r="J94" s="155"/>
      <c r="K94" s="155"/>
      <c r="L94" s="155"/>
      <c r="M94" s="155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83</v>
      </c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42" t="str">
        <f>C94</f>
        <v>Obsah kovové kostry:</v>
      </c>
      <c r="BB94" s="139"/>
      <c r="BC94" s="139"/>
      <c r="BD94" s="139"/>
      <c r="BE94" s="139"/>
      <c r="BF94" s="139"/>
      <c r="BG94" s="139"/>
      <c r="BH94" s="139"/>
    </row>
    <row r="95" spans="1:60" outlineLevel="1" x14ac:dyDescent="0.2">
      <c r="A95" s="140"/>
      <c r="B95" s="140"/>
      <c r="C95" s="220" t="s">
        <v>162</v>
      </c>
      <c r="D95" s="221"/>
      <c r="E95" s="222"/>
      <c r="F95" s="223"/>
      <c r="G95" s="224"/>
      <c r="H95" s="155"/>
      <c r="I95" s="155"/>
      <c r="J95" s="155"/>
      <c r="K95" s="155"/>
      <c r="L95" s="155"/>
      <c r="M95" s="155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83</v>
      </c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42" t="str">
        <f>C95</f>
        <v>Mediový tunel o min. šířce 160mm.</v>
      </c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/>
      <c r="B96" s="140"/>
      <c r="C96" s="166" t="s">
        <v>86</v>
      </c>
      <c r="D96" s="149"/>
      <c r="E96" s="153"/>
      <c r="F96" s="156"/>
      <c r="G96" s="156"/>
      <c r="H96" s="155"/>
      <c r="I96" s="155"/>
      <c r="J96" s="155"/>
      <c r="K96" s="155"/>
      <c r="L96" s="155"/>
      <c r="M96" s="155"/>
      <c r="N96" s="147"/>
      <c r="O96" s="147"/>
      <c r="P96" s="147"/>
      <c r="Q96" s="147"/>
      <c r="R96" s="147"/>
      <c r="S96" s="147"/>
      <c r="T96" s="148"/>
      <c r="U96" s="147"/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83</v>
      </c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outlineLevel="1" x14ac:dyDescent="0.2">
      <c r="A97" s="140"/>
      <c r="B97" s="140"/>
      <c r="C97" s="220" t="s">
        <v>147</v>
      </c>
      <c r="D97" s="221"/>
      <c r="E97" s="222"/>
      <c r="F97" s="223"/>
      <c r="G97" s="224"/>
      <c r="H97" s="155"/>
      <c r="I97" s="155"/>
      <c r="J97" s="155"/>
      <c r="K97" s="155"/>
      <c r="L97" s="155"/>
      <c r="M97" s="155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83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42" t="str">
        <f>C97</f>
        <v>Desky:</v>
      </c>
      <c r="BB97" s="139"/>
      <c r="BC97" s="139"/>
      <c r="BD97" s="139"/>
      <c r="BE97" s="139"/>
      <c r="BF97" s="139"/>
      <c r="BG97" s="139"/>
      <c r="BH97" s="139"/>
    </row>
    <row r="98" spans="1:60" outlineLevel="1" x14ac:dyDescent="0.2">
      <c r="A98" s="140"/>
      <c r="B98" s="140"/>
      <c r="C98" s="220" t="s">
        <v>125</v>
      </c>
      <c r="D98" s="221"/>
      <c r="E98" s="222"/>
      <c r="F98" s="223"/>
      <c r="G98" s="224"/>
      <c r="H98" s="155"/>
      <c r="I98" s="155"/>
      <c r="J98" s="155"/>
      <c r="K98" s="155"/>
      <c r="L98" s="155"/>
      <c r="M98" s="155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83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42" t="str">
        <f>C98</f>
        <v>Desky LDT na krytování  mediového tunelu – desky jsou na 1/3 výšky stolu.</v>
      </c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/>
      <c r="B99" s="140"/>
      <c r="C99" s="220" t="s">
        <v>89</v>
      </c>
      <c r="D99" s="221"/>
      <c r="E99" s="222"/>
      <c r="F99" s="223"/>
      <c r="G99" s="224"/>
      <c r="H99" s="155"/>
      <c r="I99" s="155"/>
      <c r="J99" s="155"/>
      <c r="K99" s="155"/>
      <c r="L99" s="155"/>
      <c r="M99" s="155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83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42" t="str">
        <f>C99</f>
        <v>LDT 18mm + ABS 0,5mm</v>
      </c>
      <c r="BB99" s="139"/>
      <c r="BC99" s="139"/>
      <c r="BD99" s="139"/>
      <c r="BE99" s="139"/>
      <c r="BF99" s="139"/>
      <c r="BG99" s="139"/>
      <c r="BH99" s="139"/>
    </row>
    <row r="100" spans="1:60" outlineLevel="1" x14ac:dyDescent="0.2">
      <c r="A100" s="140"/>
      <c r="B100" s="140"/>
      <c r="C100" s="166" t="s">
        <v>86</v>
      </c>
      <c r="D100" s="149"/>
      <c r="E100" s="153"/>
      <c r="F100" s="156"/>
      <c r="G100" s="156"/>
      <c r="H100" s="155"/>
      <c r="I100" s="155"/>
      <c r="J100" s="155"/>
      <c r="K100" s="155"/>
      <c r="L100" s="155"/>
      <c r="M100" s="155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83</v>
      </c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outlineLevel="1" x14ac:dyDescent="0.2">
      <c r="A101" s="140"/>
      <c r="B101" s="140"/>
      <c r="C101" s="220" t="s">
        <v>151</v>
      </c>
      <c r="D101" s="221"/>
      <c r="E101" s="222"/>
      <c r="F101" s="223"/>
      <c r="G101" s="224"/>
      <c r="H101" s="155"/>
      <c r="I101" s="155"/>
      <c r="J101" s="155"/>
      <c r="K101" s="155"/>
      <c r="L101" s="155"/>
      <c r="M101" s="155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83</v>
      </c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42" t="str">
        <f>C101</f>
        <v>Pracovní deska – kompakt tl. 12mm, zaoblené rohy a sražené hrany.</v>
      </c>
      <c r="BB101" s="139"/>
      <c r="BC101" s="139"/>
      <c r="BD101" s="139"/>
      <c r="BE101" s="139"/>
      <c r="BF101" s="139"/>
      <c r="BG101" s="139"/>
      <c r="BH101" s="139"/>
    </row>
    <row r="102" spans="1:60" outlineLevel="1" x14ac:dyDescent="0.2">
      <c r="A102" s="140"/>
      <c r="B102" s="140"/>
      <c r="C102" s="220" t="s">
        <v>90</v>
      </c>
      <c r="D102" s="221"/>
      <c r="E102" s="222"/>
      <c r="F102" s="223"/>
      <c r="G102" s="224"/>
      <c r="H102" s="155"/>
      <c r="I102" s="155"/>
      <c r="J102" s="155"/>
      <c r="K102" s="155"/>
      <c r="L102" s="155"/>
      <c r="M102" s="155"/>
      <c r="N102" s="147"/>
      <c r="O102" s="147"/>
      <c r="P102" s="147"/>
      <c r="Q102" s="147"/>
      <c r="R102" s="147"/>
      <c r="S102" s="147"/>
      <c r="T102" s="148"/>
      <c r="U102" s="147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83</v>
      </c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42" t="str">
        <f>C102</f>
        <v>Kompakt odolný proti praskání, oděru, nárazu, vlhkosti,  barevná stálost, odolnost vůči teplu.</v>
      </c>
      <c r="BB102" s="139"/>
      <c r="BC102" s="139"/>
      <c r="BD102" s="139"/>
      <c r="BE102" s="139"/>
      <c r="BF102" s="139"/>
      <c r="BG102" s="139"/>
      <c r="BH102" s="139"/>
    </row>
    <row r="103" spans="1:60" outlineLevel="1" x14ac:dyDescent="0.2">
      <c r="A103" s="140"/>
      <c r="B103" s="140"/>
      <c r="C103" s="166" t="s">
        <v>86</v>
      </c>
      <c r="D103" s="149"/>
      <c r="E103" s="153"/>
      <c r="F103" s="156"/>
      <c r="G103" s="156"/>
      <c r="H103" s="155"/>
      <c r="I103" s="155"/>
      <c r="J103" s="155"/>
      <c r="K103" s="155"/>
      <c r="L103" s="155"/>
      <c r="M103" s="155"/>
      <c r="N103" s="147"/>
      <c r="O103" s="147"/>
      <c r="P103" s="147"/>
      <c r="Q103" s="147"/>
      <c r="R103" s="147"/>
      <c r="S103" s="147"/>
      <c r="T103" s="148"/>
      <c r="U103" s="147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83</v>
      </c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</row>
    <row r="104" spans="1:60" outlineLevel="1" x14ac:dyDescent="0.2">
      <c r="A104" s="140"/>
      <c r="B104" s="140"/>
      <c r="C104" s="220" t="s">
        <v>91</v>
      </c>
      <c r="D104" s="221"/>
      <c r="E104" s="222"/>
      <c r="F104" s="223"/>
      <c r="G104" s="224"/>
      <c r="H104" s="155"/>
      <c r="I104" s="155"/>
      <c r="J104" s="155"/>
      <c r="K104" s="155"/>
      <c r="L104" s="155"/>
      <c r="M104" s="155"/>
      <c r="N104" s="147"/>
      <c r="O104" s="147"/>
      <c r="P104" s="147"/>
      <c r="Q104" s="147"/>
      <c r="R104" s="147"/>
      <c r="S104" s="147"/>
      <c r="T104" s="148"/>
      <c r="U104" s="147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83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42" t="str">
        <f>C104</f>
        <v>OBSAH STOLU:</v>
      </c>
      <c r="BB104" s="139"/>
      <c r="BC104" s="139"/>
      <c r="BD104" s="139"/>
      <c r="BE104" s="139"/>
      <c r="BF104" s="139"/>
      <c r="BG104" s="139"/>
      <c r="BH104" s="139"/>
    </row>
    <row r="105" spans="1:60" outlineLevel="1" x14ac:dyDescent="0.2">
      <c r="A105" s="140"/>
      <c r="B105" s="140"/>
      <c r="C105" s="220" t="s">
        <v>126</v>
      </c>
      <c r="D105" s="221"/>
      <c r="E105" s="222"/>
      <c r="F105" s="223"/>
      <c r="G105" s="224"/>
      <c r="H105" s="155"/>
      <c r="I105" s="155"/>
      <c r="J105" s="155"/>
      <c r="K105" s="155"/>
      <c r="L105" s="155"/>
      <c r="M105" s="155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83</v>
      </c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42" t="str">
        <f>C105</f>
        <v>* elektrický panel 2x230V + 2x RJ45</v>
      </c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/>
      <c r="B106" s="140"/>
      <c r="C106" s="220" t="s">
        <v>93</v>
      </c>
      <c r="D106" s="221"/>
      <c r="E106" s="222"/>
      <c r="F106" s="223"/>
      <c r="G106" s="224"/>
      <c r="H106" s="155"/>
      <c r="I106" s="155"/>
      <c r="J106" s="155"/>
      <c r="K106" s="155"/>
      <c r="L106" s="155"/>
      <c r="M106" s="155"/>
      <c r="N106" s="147"/>
      <c r="O106" s="147"/>
      <c r="P106" s="147"/>
      <c r="Q106" s="147"/>
      <c r="R106" s="147"/>
      <c r="S106" s="147"/>
      <c r="T106" s="148"/>
      <c r="U106" s="147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83</v>
      </c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42" t="str">
        <f>C106</f>
        <v>* průchodky</v>
      </c>
      <c r="BB106" s="139"/>
      <c r="BC106" s="139"/>
      <c r="BD106" s="139"/>
      <c r="BE106" s="139"/>
      <c r="BF106" s="139"/>
      <c r="BG106" s="139"/>
      <c r="BH106" s="139"/>
    </row>
    <row r="107" spans="1:60" outlineLevel="1" x14ac:dyDescent="0.2">
      <c r="A107" s="140"/>
      <c r="B107" s="140"/>
      <c r="C107" s="166" t="s">
        <v>86</v>
      </c>
      <c r="D107" s="149"/>
      <c r="E107" s="153"/>
      <c r="F107" s="156"/>
      <c r="G107" s="156"/>
      <c r="H107" s="155"/>
      <c r="I107" s="155"/>
      <c r="J107" s="155"/>
      <c r="K107" s="155"/>
      <c r="L107" s="155"/>
      <c r="M107" s="155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83</v>
      </c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outlineLevel="1" x14ac:dyDescent="0.2">
      <c r="A108" s="140"/>
      <c r="B108" s="140"/>
      <c r="C108" s="220" t="s">
        <v>94</v>
      </c>
      <c r="D108" s="221"/>
      <c r="E108" s="222"/>
      <c r="F108" s="223"/>
      <c r="G108" s="224"/>
      <c r="H108" s="155"/>
      <c r="I108" s="155"/>
      <c r="J108" s="155"/>
      <c r="K108" s="155"/>
      <c r="L108" s="155"/>
      <c r="M108" s="155"/>
      <c r="N108" s="147"/>
      <c r="O108" s="147"/>
      <c r="P108" s="147"/>
      <c r="Q108" s="147"/>
      <c r="R108" s="147"/>
      <c r="S108" s="147"/>
      <c r="T108" s="148"/>
      <c r="U108" s="147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83</v>
      </c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42" t="str">
        <f>C108</f>
        <v>Položka vč. dopravy a montáže.</v>
      </c>
      <c r="BB108" s="139"/>
      <c r="BC108" s="139"/>
      <c r="BD108" s="139"/>
      <c r="BE108" s="139"/>
      <c r="BF108" s="139"/>
      <c r="BG108" s="139"/>
      <c r="BH108" s="139"/>
    </row>
    <row r="109" spans="1:60" ht="22.5" outlineLevel="1" x14ac:dyDescent="0.2">
      <c r="A109" s="140">
        <v>8</v>
      </c>
      <c r="B109" s="140" t="s">
        <v>127</v>
      </c>
      <c r="C109" s="165" t="s">
        <v>128</v>
      </c>
      <c r="D109" s="147" t="s">
        <v>80</v>
      </c>
      <c r="E109" s="152">
        <v>27</v>
      </c>
      <c r="F109" s="155"/>
      <c r="G109" s="155"/>
      <c r="H109" s="155">
        <v>3990</v>
      </c>
      <c r="I109" s="155">
        <f>ROUND(E109*H109,2)</f>
        <v>107730</v>
      </c>
      <c r="J109" s="155">
        <v>0</v>
      </c>
      <c r="K109" s="155">
        <f>ROUND(E109*J109,2)</f>
        <v>0</v>
      </c>
      <c r="L109" s="155">
        <v>21</v>
      </c>
      <c r="M109" s="155">
        <f>G109*(1+L109/100)</f>
        <v>0</v>
      </c>
      <c r="N109" s="147">
        <v>0</v>
      </c>
      <c r="O109" s="147">
        <f>ROUND(E109*N109,5)</f>
        <v>0</v>
      </c>
      <c r="P109" s="147">
        <v>0</v>
      </c>
      <c r="Q109" s="147">
        <f>ROUND(E109*P109,5)</f>
        <v>0</v>
      </c>
      <c r="R109" s="147"/>
      <c r="S109" s="147"/>
      <c r="T109" s="148">
        <v>0</v>
      </c>
      <c r="U109" s="147">
        <f>ROUND(E109*T109,2)</f>
        <v>0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81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/>
      <c r="B110" s="140"/>
      <c r="C110" s="220" t="s">
        <v>163</v>
      </c>
      <c r="D110" s="221"/>
      <c r="E110" s="222"/>
      <c r="F110" s="223"/>
      <c r="G110" s="224"/>
      <c r="H110" s="155"/>
      <c r="I110" s="155"/>
      <c r="J110" s="155"/>
      <c r="K110" s="155"/>
      <c r="L110" s="155"/>
      <c r="M110" s="155"/>
      <c r="N110" s="147"/>
      <c r="O110" s="147"/>
      <c r="P110" s="147"/>
      <c r="Q110" s="147"/>
      <c r="R110" s="147"/>
      <c r="S110" s="147"/>
      <c r="T110" s="148"/>
      <c r="U110" s="147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83</v>
      </c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42" t="str">
        <f>C110</f>
        <v>Židle výškově nastavitelná pomocí pístu, otočná,</v>
      </c>
      <c r="BB110" s="139"/>
      <c r="BC110" s="139"/>
      <c r="BD110" s="139"/>
      <c r="BE110" s="139"/>
      <c r="BF110" s="139"/>
      <c r="BG110" s="139"/>
      <c r="BH110" s="139"/>
    </row>
    <row r="111" spans="1:60" outlineLevel="1" x14ac:dyDescent="0.2">
      <c r="A111" s="140"/>
      <c r="B111" s="140"/>
      <c r="C111" s="220" t="s">
        <v>129</v>
      </c>
      <c r="D111" s="221"/>
      <c r="E111" s="222"/>
      <c r="F111" s="223"/>
      <c r="G111" s="224"/>
      <c r="H111" s="155"/>
      <c r="I111" s="155"/>
      <c r="J111" s="155"/>
      <c r="K111" s="155"/>
      <c r="L111" s="155"/>
      <c r="M111" s="155"/>
      <c r="N111" s="147"/>
      <c r="O111" s="147"/>
      <c r="P111" s="147"/>
      <c r="Q111" s="147"/>
      <c r="R111" s="147"/>
      <c r="S111" s="147"/>
      <c r="T111" s="148"/>
      <c r="U111" s="147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83</v>
      </c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42" t="str">
        <f>C111</f>
        <v>s celoplastovým sedákem s opěrákem.</v>
      </c>
      <c r="BB111" s="139"/>
      <c r="BC111" s="139"/>
      <c r="BD111" s="139"/>
      <c r="BE111" s="139"/>
      <c r="BF111" s="139"/>
      <c r="BG111" s="139"/>
      <c r="BH111" s="139"/>
    </row>
    <row r="112" spans="1:60" outlineLevel="1" x14ac:dyDescent="0.2">
      <c r="A112" s="140"/>
      <c r="B112" s="140"/>
      <c r="C112" s="220" t="s">
        <v>164</v>
      </c>
      <c r="D112" s="221"/>
      <c r="E112" s="222"/>
      <c r="F112" s="223"/>
      <c r="G112" s="224"/>
      <c r="H112" s="155"/>
      <c r="I112" s="155"/>
      <c r="J112" s="155"/>
      <c r="K112" s="155"/>
      <c r="L112" s="155"/>
      <c r="M112" s="155"/>
      <c r="N112" s="147"/>
      <c r="O112" s="147"/>
      <c r="P112" s="147"/>
      <c r="Q112" s="147"/>
      <c r="R112" s="147"/>
      <c r="S112" s="147"/>
      <c r="T112" s="148"/>
      <c r="U112" s="147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83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42" t="str">
        <f>C112</f>
        <v>provedení: plastový sedák - na kříži s pístem, kluzáky,</v>
      </c>
      <c r="BB112" s="139"/>
      <c r="BC112" s="139"/>
      <c r="BD112" s="139"/>
      <c r="BE112" s="139"/>
      <c r="BF112" s="139"/>
      <c r="BG112" s="139"/>
      <c r="BH112" s="139"/>
    </row>
    <row r="113" spans="1:60" outlineLevel="1" x14ac:dyDescent="0.2">
      <c r="A113" s="140"/>
      <c r="B113" s="140"/>
      <c r="C113" s="220" t="s">
        <v>130</v>
      </c>
      <c r="D113" s="221"/>
      <c r="E113" s="222"/>
      <c r="F113" s="223"/>
      <c r="G113" s="224"/>
      <c r="H113" s="155"/>
      <c r="I113" s="155"/>
      <c r="J113" s="155"/>
      <c r="K113" s="155"/>
      <c r="L113" s="155"/>
      <c r="M113" s="155"/>
      <c r="N113" s="147"/>
      <c r="O113" s="147"/>
      <c r="P113" s="147"/>
      <c r="Q113" s="147"/>
      <c r="R113" s="147"/>
      <c r="S113" s="147"/>
      <c r="T113" s="148"/>
      <c r="U113" s="147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83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42" t="str">
        <f>C113</f>
        <v>ergonomicky tvarovaná</v>
      </c>
      <c r="BB113" s="139"/>
      <c r="BC113" s="139"/>
      <c r="BD113" s="139"/>
      <c r="BE113" s="139"/>
      <c r="BF113" s="139"/>
      <c r="BG113" s="139"/>
      <c r="BH113" s="139"/>
    </row>
    <row r="114" spans="1:60" outlineLevel="1" x14ac:dyDescent="0.2">
      <c r="A114" s="140"/>
      <c r="B114" s="140"/>
      <c r="C114" s="220" t="s">
        <v>131</v>
      </c>
      <c r="D114" s="221"/>
      <c r="E114" s="222"/>
      <c r="F114" s="223"/>
      <c r="G114" s="224"/>
      <c r="H114" s="155"/>
      <c r="I114" s="155"/>
      <c r="J114" s="155"/>
      <c r="K114" s="155"/>
      <c r="L114" s="155"/>
      <c r="M114" s="155"/>
      <c r="N114" s="147"/>
      <c r="O114" s="147"/>
      <c r="P114" s="147"/>
      <c r="Q114" s="147"/>
      <c r="R114" s="147"/>
      <c r="S114" s="147"/>
      <c r="T114" s="148"/>
      <c r="U114" s="147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83</v>
      </c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42" t="str">
        <f>C114</f>
        <v>možnost výběru z několika barev</v>
      </c>
      <c r="BB114" s="139"/>
      <c r="BC114" s="139"/>
      <c r="BD114" s="139"/>
      <c r="BE114" s="139"/>
      <c r="BF114" s="139"/>
      <c r="BG114" s="139"/>
      <c r="BH114" s="139"/>
    </row>
    <row r="115" spans="1:60" outlineLevel="1" x14ac:dyDescent="0.2">
      <c r="A115" s="140"/>
      <c r="B115" s="140"/>
      <c r="C115" s="166" t="s">
        <v>86</v>
      </c>
      <c r="D115" s="149"/>
      <c r="E115" s="153"/>
      <c r="F115" s="156"/>
      <c r="G115" s="156"/>
      <c r="H115" s="155"/>
      <c r="I115" s="155"/>
      <c r="J115" s="155"/>
      <c r="K115" s="155"/>
      <c r="L115" s="155"/>
      <c r="M115" s="155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83</v>
      </c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outlineLevel="1" x14ac:dyDescent="0.2">
      <c r="A116" s="140"/>
      <c r="B116" s="140"/>
      <c r="C116" s="220" t="s">
        <v>132</v>
      </c>
      <c r="D116" s="221"/>
      <c r="E116" s="222"/>
      <c r="F116" s="223"/>
      <c r="G116" s="224"/>
      <c r="H116" s="155"/>
      <c r="I116" s="155"/>
      <c r="J116" s="155"/>
      <c r="K116" s="155"/>
      <c r="L116" s="155"/>
      <c r="M116" s="155"/>
      <c r="N116" s="147"/>
      <c r="O116" s="147"/>
      <c r="P116" s="147"/>
      <c r="Q116" s="147"/>
      <c r="R116" s="147"/>
      <c r="S116" s="147"/>
      <c r="T116" s="148"/>
      <c r="U116" s="147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83</v>
      </c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42" t="str">
        <f>C116</f>
        <v>položka vč. dopravy a montáže</v>
      </c>
      <c r="BB116" s="139"/>
      <c r="BC116" s="139"/>
      <c r="BD116" s="139"/>
      <c r="BE116" s="139"/>
      <c r="BF116" s="139"/>
      <c r="BG116" s="139"/>
      <c r="BH116" s="139"/>
    </row>
    <row r="117" spans="1:60" ht="22.5" outlineLevel="1" x14ac:dyDescent="0.2">
      <c r="A117" s="140">
        <v>9</v>
      </c>
      <c r="B117" s="140" t="s">
        <v>119</v>
      </c>
      <c r="C117" s="165" t="s">
        <v>120</v>
      </c>
      <c r="D117" s="147" t="s">
        <v>80</v>
      </c>
      <c r="E117" s="152">
        <v>8</v>
      </c>
      <c r="F117" s="155"/>
      <c r="G117" s="155"/>
      <c r="H117" s="155">
        <v>2100</v>
      </c>
      <c r="I117" s="155">
        <f>ROUND(E117*H117,2)</f>
        <v>16800</v>
      </c>
      <c r="J117" s="155">
        <v>0</v>
      </c>
      <c r="K117" s="155">
        <f>ROUND(E117*J117,2)</f>
        <v>0</v>
      </c>
      <c r="L117" s="155">
        <v>21</v>
      </c>
      <c r="M117" s="155">
        <f>G117*(1+L117/100)</f>
        <v>0</v>
      </c>
      <c r="N117" s="147">
        <v>0</v>
      </c>
      <c r="O117" s="147">
        <f>ROUND(E117*N117,5)</f>
        <v>0</v>
      </c>
      <c r="P117" s="147">
        <v>0</v>
      </c>
      <c r="Q117" s="147">
        <f>ROUND(E117*P117,5)</f>
        <v>0</v>
      </c>
      <c r="R117" s="147"/>
      <c r="S117" s="147"/>
      <c r="T117" s="148">
        <v>0</v>
      </c>
      <c r="U117" s="147">
        <f>ROUND(E117*T117,2)</f>
        <v>0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81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x14ac:dyDescent="0.2">
      <c r="A118" s="141" t="s">
        <v>76</v>
      </c>
      <c r="B118" s="141" t="s">
        <v>49</v>
      </c>
      <c r="C118" s="167" t="s">
        <v>50</v>
      </c>
      <c r="D118" s="150"/>
      <c r="E118" s="154"/>
      <c r="F118" s="157"/>
      <c r="G118" s="157"/>
      <c r="H118" s="157"/>
      <c r="I118" s="157">
        <f>SUM(I119:I128)</f>
        <v>66900</v>
      </c>
      <c r="J118" s="157"/>
      <c r="K118" s="157">
        <f>SUM(K119:K128)</f>
        <v>0</v>
      </c>
      <c r="L118" s="157"/>
      <c r="M118" s="157">
        <f>SUM(M119:M128)</f>
        <v>0</v>
      </c>
      <c r="N118" s="150"/>
      <c r="O118" s="150">
        <f>SUM(O119:O128)</f>
        <v>0</v>
      </c>
      <c r="P118" s="150"/>
      <c r="Q118" s="150">
        <f>SUM(Q119:Q128)</f>
        <v>0</v>
      </c>
      <c r="R118" s="150"/>
      <c r="S118" s="150"/>
      <c r="T118" s="151"/>
      <c r="U118" s="150">
        <f>SUM(U119:U128)</f>
        <v>0</v>
      </c>
      <c r="AE118" t="s">
        <v>77</v>
      </c>
    </row>
    <row r="119" spans="1:60" ht="22.5" outlineLevel="1" x14ac:dyDescent="0.2">
      <c r="A119" s="140">
        <v>10</v>
      </c>
      <c r="B119" s="140" t="s">
        <v>133</v>
      </c>
      <c r="C119" s="165" t="s">
        <v>134</v>
      </c>
      <c r="D119" s="147" t="s">
        <v>80</v>
      </c>
      <c r="E119" s="152">
        <v>4</v>
      </c>
      <c r="F119" s="155"/>
      <c r="G119" s="155"/>
      <c r="H119" s="155">
        <v>14225</v>
      </c>
      <c r="I119" s="155">
        <f>ROUND(E119*H119,2)</f>
        <v>56900</v>
      </c>
      <c r="J119" s="155">
        <v>0</v>
      </c>
      <c r="K119" s="155">
        <f>ROUND(E119*J119,2)</f>
        <v>0</v>
      </c>
      <c r="L119" s="155">
        <v>21</v>
      </c>
      <c r="M119" s="155">
        <f>G119*(1+L119/100)</f>
        <v>0</v>
      </c>
      <c r="N119" s="147">
        <v>0</v>
      </c>
      <c r="O119" s="147">
        <f>ROUND(E119*N119,5)</f>
        <v>0</v>
      </c>
      <c r="P119" s="147">
        <v>0</v>
      </c>
      <c r="Q119" s="147">
        <f>ROUND(E119*P119,5)</f>
        <v>0</v>
      </c>
      <c r="R119" s="147"/>
      <c r="S119" s="147"/>
      <c r="T119" s="148">
        <v>0</v>
      </c>
      <c r="U119" s="147">
        <f>ROUND(E119*T119,2)</f>
        <v>0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81</v>
      </c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outlineLevel="1" x14ac:dyDescent="0.2">
      <c r="A120" s="140"/>
      <c r="B120" s="140"/>
      <c r="C120" s="220" t="s">
        <v>135</v>
      </c>
      <c r="D120" s="221"/>
      <c r="E120" s="222"/>
      <c r="F120" s="223"/>
      <c r="G120" s="224"/>
      <c r="H120" s="155"/>
      <c r="I120" s="155"/>
      <c r="J120" s="155"/>
      <c r="K120" s="155"/>
      <c r="L120" s="155"/>
      <c r="M120" s="155"/>
      <c r="N120" s="147"/>
      <c r="O120" s="147"/>
      <c r="P120" s="147"/>
      <c r="Q120" s="147"/>
      <c r="R120" s="147"/>
      <c r="S120" s="147"/>
      <c r="T120" s="148"/>
      <c r="U120" s="147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83</v>
      </c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42" t="str">
        <f t="shared" ref="BA120:BA125" si="6">C120</f>
        <v>Korpus LDT 18mm, záda sololak, plná dvířka dole i nahoře</v>
      </c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/>
      <c r="B121" s="140"/>
      <c r="C121" s="220" t="s">
        <v>136</v>
      </c>
      <c r="D121" s="221"/>
      <c r="E121" s="222"/>
      <c r="F121" s="223"/>
      <c r="G121" s="224"/>
      <c r="H121" s="155"/>
      <c r="I121" s="155"/>
      <c r="J121" s="155"/>
      <c r="K121" s="155"/>
      <c r="L121" s="155"/>
      <c r="M121" s="155"/>
      <c r="N121" s="147"/>
      <c r="O121" s="147"/>
      <c r="P121" s="147"/>
      <c r="Q121" s="147"/>
      <c r="R121" s="147"/>
      <c r="S121" s="147"/>
      <c r="T121" s="148"/>
      <c r="U121" s="147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83</v>
      </c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42" t="str">
        <f t="shared" si="6"/>
        <v>Police volně stavitelné, 2 dole, 2 nahoře</v>
      </c>
      <c r="BB121" s="139"/>
      <c r="BC121" s="139"/>
      <c r="BD121" s="139"/>
      <c r="BE121" s="139"/>
      <c r="BF121" s="139"/>
      <c r="BG121" s="139"/>
      <c r="BH121" s="139"/>
    </row>
    <row r="122" spans="1:60" outlineLevel="1" x14ac:dyDescent="0.2">
      <c r="A122" s="140"/>
      <c r="B122" s="140"/>
      <c r="C122" s="220" t="s">
        <v>137</v>
      </c>
      <c r="D122" s="221"/>
      <c r="E122" s="222"/>
      <c r="F122" s="223"/>
      <c r="G122" s="224"/>
      <c r="H122" s="155"/>
      <c r="I122" s="155"/>
      <c r="J122" s="155"/>
      <c r="K122" s="155"/>
      <c r="L122" s="155"/>
      <c r="M122" s="155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83</v>
      </c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42" t="str">
        <f t="shared" si="6"/>
        <v>ABS 2mm na dvířka a přední hrany polic, na pohledové hrany korpusu</v>
      </c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/>
      <c r="B123" s="140"/>
      <c r="C123" s="220" t="s">
        <v>138</v>
      </c>
      <c r="D123" s="221"/>
      <c r="E123" s="222"/>
      <c r="F123" s="223"/>
      <c r="G123" s="224"/>
      <c r="H123" s="155"/>
      <c r="I123" s="155"/>
      <c r="J123" s="155"/>
      <c r="K123" s="155"/>
      <c r="L123" s="155"/>
      <c r="M123" s="155"/>
      <c r="N123" s="147"/>
      <c r="O123" s="147"/>
      <c r="P123" s="147"/>
      <c r="Q123" s="147"/>
      <c r="R123" s="147"/>
      <c r="S123" s="147"/>
      <c r="T123" s="148"/>
      <c r="U123" s="147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83</v>
      </c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42" t="str">
        <f t="shared" si="6"/>
        <v>ABS 0,5mm na ostatní hrany</v>
      </c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/>
      <c r="B124" s="140"/>
      <c r="C124" s="220" t="s">
        <v>139</v>
      </c>
      <c r="D124" s="221"/>
      <c r="E124" s="222"/>
      <c r="F124" s="223"/>
      <c r="G124" s="224"/>
      <c r="H124" s="155"/>
      <c r="I124" s="155"/>
      <c r="J124" s="155"/>
      <c r="K124" s="155"/>
      <c r="L124" s="155"/>
      <c r="M124" s="155"/>
      <c r="N124" s="147"/>
      <c r="O124" s="147"/>
      <c r="P124" s="147"/>
      <c r="Q124" s="147"/>
      <c r="R124" s="147"/>
      <c r="S124" s="147"/>
      <c r="T124" s="148"/>
      <c r="U124" s="147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83</v>
      </c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42" t="str">
        <f t="shared" si="6"/>
        <v>Zámek na "1" klíč - 2ks</v>
      </c>
      <c r="BB124" s="139"/>
      <c r="BC124" s="139"/>
      <c r="BD124" s="139"/>
      <c r="BE124" s="139"/>
      <c r="BF124" s="139"/>
      <c r="BG124" s="139"/>
      <c r="BH124" s="139"/>
    </row>
    <row r="125" spans="1:60" outlineLevel="1" x14ac:dyDescent="0.2">
      <c r="A125" s="140"/>
      <c r="B125" s="140"/>
      <c r="C125" s="220" t="s">
        <v>140</v>
      </c>
      <c r="D125" s="221"/>
      <c r="E125" s="222"/>
      <c r="F125" s="223"/>
      <c r="G125" s="224"/>
      <c r="H125" s="155"/>
      <c r="I125" s="155"/>
      <c r="J125" s="155"/>
      <c r="K125" s="155"/>
      <c r="L125" s="155"/>
      <c r="M125" s="155"/>
      <c r="N125" s="147"/>
      <c r="O125" s="147"/>
      <c r="P125" s="147"/>
      <c r="Q125" s="147"/>
      <c r="R125" s="147"/>
      <c r="S125" s="147"/>
      <c r="T125" s="148"/>
      <c r="U125" s="147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83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42" t="str">
        <f t="shared" si="6"/>
        <v>Výškově stavitelné plastové nohy nebo sokl LDT - dle výběru zákazníka</v>
      </c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/>
      <c r="B126" s="140"/>
      <c r="C126" s="166" t="s">
        <v>86</v>
      </c>
      <c r="D126" s="149"/>
      <c r="E126" s="153"/>
      <c r="F126" s="156"/>
      <c r="G126" s="156"/>
      <c r="H126" s="155"/>
      <c r="I126" s="155"/>
      <c r="J126" s="155"/>
      <c r="K126" s="155"/>
      <c r="L126" s="155"/>
      <c r="M126" s="155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83</v>
      </c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/>
      <c r="B127" s="140"/>
      <c r="C127" s="220" t="s">
        <v>94</v>
      </c>
      <c r="D127" s="221"/>
      <c r="E127" s="222"/>
      <c r="F127" s="223"/>
      <c r="G127" s="224"/>
      <c r="H127" s="155"/>
      <c r="I127" s="155"/>
      <c r="J127" s="155"/>
      <c r="K127" s="155"/>
      <c r="L127" s="155"/>
      <c r="M127" s="155"/>
      <c r="N127" s="147"/>
      <c r="O127" s="147"/>
      <c r="P127" s="147"/>
      <c r="Q127" s="147"/>
      <c r="R127" s="147"/>
      <c r="S127" s="147"/>
      <c r="T127" s="148"/>
      <c r="U127" s="147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83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42" t="str">
        <f>C127</f>
        <v>Položka vč. dopravy a montáže.</v>
      </c>
      <c r="BB127" s="139"/>
      <c r="BC127" s="139"/>
      <c r="BD127" s="139"/>
      <c r="BE127" s="139"/>
      <c r="BF127" s="139"/>
      <c r="BG127" s="139"/>
      <c r="BH127" s="139"/>
    </row>
    <row r="128" spans="1:60" ht="21" customHeight="1" outlineLevel="1" x14ac:dyDescent="0.2">
      <c r="A128" s="140">
        <v>11</v>
      </c>
      <c r="B128" s="140" t="s">
        <v>141</v>
      </c>
      <c r="C128" s="165" t="s">
        <v>142</v>
      </c>
      <c r="D128" s="147" t="s">
        <v>80</v>
      </c>
      <c r="E128" s="152">
        <v>1</v>
      </c>
      <c r="F128" s="155"/>
      <c r="G128" s="155"/>
      <c r="H128" s="155">
        <v>10000</v>
      </c>
      <c r="I128" s="155">
        <f>ROUND(E128*H128,2)</f>
        <v>10000</v>
      </c>
      <c r="J128" s="155">
        <v>0</v>
      </c>
      <c r="K128" s="155">
        <f>ROUND(E128*J128,2)</f>
        <v>0</v>
      </c>
      <c r="L128" s="155">
        <v>21</v>
      </c>
      <c r="M128" s="155">
        <f>G128*(1+L128/100)</f>
        <v>0</v>
      </c>
      <c r="N128" s="147">
        <v>0</v>
      </c>
      <c r="O128" s="147">
        <f>ROUND(E128*N128,5)</f>
        <v>0</v>
      </c>
      <c r="P128" s="147">
        <v>0</v>
      </c>
      <c r="Q128" s="147">
        <f>ROUND(E128*P128,5)</f>
        <v>0</v>
      </c>
      <c r="R128" s="147"/>
      <c r="S128" s="147"/>
      <c r="T128" s="148">
        <v>0</v>
      </c>
      <c r="U128" s="147">
        <f>ROUND(E128*T128,2)</f>
        <v>0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81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ht="21" customHeight="1" outlineLevel="1" x14ac:dyDescent="0.2">
      <c r="A129" s="140"/>
      <c r="B129" s="174"/>
      <c r="C129" s="175"/>
      <c r="D129" s="176"/>
      <c r="E129" s="177"/>
      <c r="F129" s="178"/>
      <c r="G129" s="179"/>
      <c r="H129" s="178"/>
      <c r="I129" s="178"/>
      <c r="J129" s="178"/>
      <c r="K129" s="178"/>
      <c r="L129" s="178"/>
      <c r="M129" s="178"/>
      <c r="N129" s="176"/>
      <c r="O129" s="176"/>
      <c r="P129" s="176"/>
      <c r="Q129" s="176"/>
      <c r="R129" s="176"/>
      <c r="S129" s="176"/>
      <c r="T129" s="176"/>
      <c r="U129" s="176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x14ac:dyDescent="0.2">
      <c r="A130" s="168"/>
      <c r="B130" s="169"/>
      <c r="C130" s="232" t="s">
        <v>168</v>
      </c>
      <c r="D130" s="233"/>
      <c r="E130" s="233"/>
      <c r="F130" s="233"/>
      <c r="G130" s="23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AC130">
        <v>15</v>
      </c>
      <c r="AD130">
        <v>21</v>
      </c>
    </row>
    <row r="131" spans="1:60" x14ac:dyDescent="0.2">
      <c r="A131" s="168"/>
      <c r="B131" s="169"/>
      <c r="C131" s="233"/>
      <c r="D131" s="233"/>
      <c r="E131" s="233"/>
      <c r="F131" s="233"/>
      <c r="G131" s="230"/>
      <c r="AE131" t="s">
        <v>165</v>
      </c>
    </row>
    <row r="132" spans="1:60" x14ac:dyDescent="0.2">
      <c r="A132" s="168"/>
      <c r="B132" s="169"/>
      <c r="C132" s="232"/>
      <c r="D132" s="233"/>
      <c r="E132" s="233"/>
      <c r="F132" s="233"/>
      <c r="G132" s="230"/>
    </row>
    <row r="133" spans="1:60" x14ac:dyDescent="0.2">
      <c r="A133" s="170"/>
      <c r="B133" s="135"/>
      <c r="C133" s="135"/>
      <c r="D133" s="136"/>
      <c r="E133" s="136"/>
      <c r="F133" s="136"/>
      <c r="G133" s="171"/>
    </row>
    <row r="135" spans="1:60" x14ac:dyDescent="0.2">
      <c r="A135" s="172" t="s">
        <v>58</v>
      </c>
      <c r="B135" s="173" t="s">
        <v>59</v>
      </c>
      <c r="C135" s="173" t="s">
        <v>60</v>
      </c>
      <c r="D135" s="172" t="s">
        <v>61</v>
      </c>
      <c r="E135" s="172" t="s">
        <v>62</v>
      </c>
      <c r="F135" s="138" t="s">
        <v>63</v>
      </c>
      <c r="G135" s="172" t="s">
        <v>24</v>
      </c>
    </row>
    <row r="136" spans="1:60" x14ac:dyDescent="0.2">
      <c r="A136" s="160" t="s">
        <v>76</v>
      </c>
      <c r="B136" s="161" t="s">
        <v>45</v>
      </c>
      <c r="C136" s="162" t="s">
        <v>46</v>
      </c>
      <c r="D136" s="145"/>
      <c r="E136" s="163"/>
      <c r="F136" s="164"/>
      <c r="G136" s="164">
        <f>SUMIF(AE137:AE267,"&lt;&gt;NOR",G137:G267)</f>
        <v>0</v>
      </c>
    </row>
    <row r="137" spans="1:60" ht="22.5" x14ac:dyDescent="0.2">
      <c r="A137" s="140">
        <v>1</v>
      </c>
      <c r="B137" s="140" t="s">
        <v>78</v>
      </c>
      <c r="C137" s="165" t="s">
        <v>169</v>
      </c>
      <c r="D137" s="147" t="s">
        <v>80</v>
      </c>
      <c r="E137" s="152">
        <v>1</v>
      </c>
      <c r="F137" s="155"/>
      <c r="G137" s="155"/>
    </row>
    <row r="138" spans="1:60" x14ac:dyDescent="0.2">
      <c r="A138" s="140"/>
      <c r="B138" s="140"/>
      <c r="C138" s="220" t="s">
        <v>82</v>
      </c>
      <c r="D138" s="221"/>
      <c r="E138" s="222"/>
      <c r="F138" s="223"/>
      <c r="G138" s="224"/>
    </row>
    <row r="139" spans="1:60" x14ac:dyDescent="0.2">
      <c r="A139" s="140"/>
      <c r="B139" s="140"/>
      <c r="C139" s="220" t="s">
        <v>84</v>
      </c>
      <c r="D139" s="221"/>
      <c r="E139" s="222"/>
      <c r="F139" s="223"/>
      <c r="G139" s="224"/>
    </row>
    <row r="140" spans="1:60" x14ac:dyDescent="0.2">
      <c r="A140" s="140"/>
      <c r="B140" s="140"/>
      <c r="C140" s="220" t="s">
        <v>85</v>
      </c>
      <c r="D140" s="221"/>
      <c r="E140" s="222"/>
      <c r="F140" s="223"/>
      <c r="G140" s="224"/>
    </row>
    <row r="141" spans="1:60" x14ac:dyDescent="0.2">
      <c r="A141" s="140"/>
      <c r="B141" s="140"/>
      <c r="C141" s="166" t="s">
        <v>86</v>
      </c>
      <c r="D141" s="149"/>
      <c r="E141" s="153"/>
      <c r="F141" s="156"/>
      <c r="G141" s="156"/>
    </row>
    <row r="142" spans="1:60" x14ac:dyDescent="0.2">
      <c r="A142" s="140"/>
      <c r="B142" s="140"/>
      <c r="C142" s="220" t="s">
        <v>87</v>
      </c>
      <c r="D142" s="221"/>
      <c r="E142" s="222"/>
      <c r="F142" s="223"/>
      <c r="G142" s="224"/>
    </row>
    <row r="143" spans="1:60" x14ac:dyDescent="0.2">
      <c r="A143" s="140"/>
      <c r="B143" s="140"/>
      <c r="C143" s="220" t="s">
        <v>143</v>
      </c>
      <c r="D143" s="221"/>
      <c r="E143" s="222"/>
      <c r="F143" s="223"/>
      <c r="G143" s="224"/>
    </row>
    <row r="144" spans="1:60" x14ac:dyDescent="0.2">
      <c r="A144" s="140"/>
      <c r="B144" s="140"/>
      <c r="C144" s="220" t="s">
        <v>144</v>
      </c>
      <c r="D144" s="221"/>
      <c r="E144" s="222"/>
      <c r="F144" s="223"/>
      <c r="G144" s="224"/>
    </row>
    <row r="145" spans="1:7" x14ac:dyDescent="0.2">
      <c r="A145" s="140"/>
      <c r="B145" s="140"/>
      <c r="C145" s="220" t="s">
        <v>88</v>
      </c>
      <c r="D145" s="221"/>
      <c r="E145" s="222"/>
      <c r="F145" s="223"/>
      <c r="G145" s="224"/>
    </row>
    <row r="146" spans="1:7" x14ac:dyDescent="0.2">
      <c r="A146" s="140"/>
      <c r="B146" s="140"/>
      <c r="C146" s="220" t="s">
        <v>145</v>
      </c>
      <c r="D146" s="221"/>
      <c r="E146" s="222"/>
      <c r="F146" s="223"/>
      <c r="G146" s="224"/>
    </row>
    <row r="147" spans="1:7" x14ac:dyDescent="0.2">
      <c r="A147" s="140"/>
      <c r="B147" s="140"/>
      <c r="C147" s="220" t="s">
        <v>146</v>
      </c>
      <c r="D147" s="221"/>
      <c r="E147" s="222"/>
      <c r="F147" s="223"/>
      <c r="G147" s="224"/>
    </row>
    <row r="148" spans="1:7" x14ac:dyDescent="0.2">
      <c r="A148" s="140"/>
      <c r="B148" s="140"/>
      <c r="C148" s="220" t="s">
        <v>98</v>
      </c>
      <c r="D148" s="221"/>
      <c r="E148" s="222"/>
      <c r="F148" s="223"/>
      <c r="G148" s="224"/>
    </row>
    <row r="149" spans="1:7" x14ac:dyDescent="0.2">
      <c r="A149" s="140"/>
      <c r="B149" s="140"/>
      <c r="C149" s="166" t="s">
        <v>86</v>
      </c>
      <c r="D149" s="149"/>
      <c r="E149" s="153"/>
      <c r="F149" s="156"/>
      <c r="G149" s="156"/>
    </row>
    <row r="150" spans="1:7" x14ac:dyDescent="0.2">
      <c r="A150" s="140"/>
      <c r="B150" s="140"/>
      <c r="C150" s="220" t="s">
        <v>147</v>
      </c>
      <c r="D150" s="221"/>
      <c r="E150" s="222"/>
      <c r="F150" s="223"/>
      <c r="G150" s="224"/>
    </row>
    <row r="151" spans="1:7" x14ac:dyDescent="0.2">
      <c r="A151" s="140"/>
      <c r="B151" s="140"/>
      <c r="C151" s="220" t="s">
        <v>148</v>
      </c>
      <c r="D151" s="221"/>
      <c r="E151" s="222"/>
      <c r="F151" s="223"/>
      <c r="G151" s="224"/>
    </row>
    <row r="152" spans="1:7" x14ac:dyDescent="0.2">
      <c r="A152" s="140"/>
      <c r="B152" s="140"/>
      <c r="C152" s="220" t="s">
        <v>149</v>
      </c>
      <c r="D152" s="221"/>
      <c r="E152" s="222"/>
      <c r="F152" s="223"/>
      <c r="G152" s="224"/>
    </row>
    <row r="153" spans="1:7" x14ac:dyDescent="0.2">
      <c r="A153" s="140"/>
      <c r="B153" s="140"/>
      <c r="C153" s="220" t="s">
        <v>150</v>
      </c>
      <c r="D153" s="221"/>
      <c r="E153" s="222"/>
      <c r="F153" s="223"/>
      <c r="G153" s="224"/>
    </row>
    <row r="154" spans="1:7" x14ac:dyDescent="0.2">
      <c r="A154" s="140"/>
      <c r="B154" s="140"/>
      <c r="C154" s="220" t="s">
        <v>89</v>
      </c>
      <c r="D154" s="221"/>
      <c r="E154" s="222"/>
      <c r="F154" s="223"/>
      <c r="G154" s="224"/>
    </row>
    <row r="155" spans="1:7" x14ac:dyDescent="0.2">
      <c r="A155" s="140"/>
      <c r="B155" s="140"/>
      <c r="C155" s="220" t="s">
        <v>151</v>
      </c>
      <c r="D155" s="221"/>
      <c r="E155" s="222"/>
      <c r="F155" s="223"/>
      <c r="G155" s="224"/>
    </row>
    <row r="156" spans="1:7" x14ac:dyDescent="0.2">
      <c r="A156" s="140"/>
      <c r="B156" s="140"/>
      <c r="C156" s="220" t="s">
        <v>90</v>
      </c>
      <c r="D156" s="221"/>
      <c r="E156" s="222"/>
      <c r="F156" s="223"/>
      <c r="G156" s="224"/>
    </row>
    <row r="157" spans="1:7" x14ac:dyDescent="0.2">
      <c r="A157" s="140"/>
      <c r="B157" s="140"/>
      <c r="C157" s="166" t="s">
        <v>86</v>
      </c>
      <c r="D157" s="149"/>
      <c r="E157" s="153"/>
      <c r="F157" s="156"/>
      <c r="G157" s="156"/>
    </row>
    <row r="158" spans="1:7" x14ac:dyDescent="0.2">
      <c r="A158" s="140"/>
      <c r="B158" s="140"/>
      <c r="C158" s="220" t="s">
        <v>91</v>
      </c>
      <c r="D158" s="221"/>
      <c r="E158" s="222"/>
      <c r="F158" s="223"/>
      <c r="G158" s="224"/>
    </row>
    <row r="159" spans="1:7" x14ac:dyDescent="0.2">
      <c r="A159" s="140"/>
      <c r="B159" s="140"/>
      <c r="C159" s="220" t="s">
        <v>92</v>
      </c>
      <c r="D159" s="221"/>
      <c r="E159" s="222"/>
      <c r="F159" s="223"/>
      <c r="G159" s="224"/>
    </row>
    <row r="160" spans="1:7" x14ac:dyDescent="0.2">
      <c r="A160" s="140"/>
      <c r="B160" s="140"/>
      <c r="C160" s="220" t="s">
        <v>93</v>
      </c>
      <c r="D160" s="221"/>
      <c r="E160" s="222"/>
      <c r="F160" s="223"/>
      <c r="G160" s="224"/>
    </row>
    <row r="161" spans="1:7" x14ac:dyDescent="0.2">
      <c r="A161" s="140"/>
      <c r="B161" s="140"/>
      <c r="C161" s="166" t="s">
        <v>86</v>
      </c>
      <c r="D161" s="149"/>
      <c r="E161" s="153"/>
      <c r="F161" s="156"/>
      <c r="G161" s="156"/>
    </row>
    <row r="162" spans="1:7" x14ac:dyDescent="0.2">
      <c r="A162" s="140"/>
      <c r="B162" s="140"/>
      <c r="C162" s="220" t="s">
        <v>94</v>
      </c>
      <c r="D162" s="221"/>
      <c r="E162" s="222"/>
      <c r="F162" s="223"/>
      <c r="G162" s="224"/>
    </row>
    <row r="163" spans="1:7" ht="22.5" x14ac:dyDescent="0.2">
      <c r="A163" s="140">
        <v>2</v>
      </c>
      <c r="B163" s="140" t="s">
        <v>170</v>
      </c>
      <c r="C163" s="165" t="s">
        <v>171</v>
      </c>
      <c r="D163" s="147" t="s">
        <v>80</v>
      </c>
      <c r="E163" s="152">
        <v>1</v>
      </c>
      <c r="F163" s="155"/>
      <c r="G163" s="155"/>
    </row>
    <row r="164" spans="1:7" x14ac:dyDescent="0.2">
      <c r="A164" s="140"/>
      <c r="B164" s="140"/>
      <c r="C164" s="220" t="s">
        <v>82</v>
      </c>
      <c r="D164" s="221"/>
      <c r="E164" s="222"/>
      <c r="F164" s="223"/>
      <c r="G164" s="224"/>
    </row>
    <row r="165" spans="1:7" x14ac:dyDescent="0.2">
      <c r="A165" s="140"/>
      <c r="B165" s="140"/>
      <c r="C165" s="220" t="s">
        <v>172</v>
      </c>
      <c r="D165" s="221"/>
      <c r="E165" s="222"/>
      <c r="F165" s="223"/>
      <c r="G165" s="224"/>
    </row>
    <row r="166" spans="1:7" x14ac:dyDescent="0.2">
      <c r="A166" s="140"/>
      <c r="B166" s="140"/>
      <c r="C166" s="220" t="s">
        <v>173</v>
      </c>
      <c r="D166" s="221"/>
      <c r="E166" s="222"/>
      <c r="F166" s="223"/>
      <c r="G166" s="224"/>
    </row>
    <row r="167" spans="1:7" x14ac:dyDescent="0.2">
      <c r="A167" s="140"/>
      <c r="B167" s="140"/>
      <c r="C167" s="220" t="s">
        <v>84</v>
      </c>
      <c r="D167" s="221"/>
      <c r="E167" s="222"/>
      <c r="F167" s="223"/>
      <c r="G167" s="224"/>
    </row>
    <row r="168" spans="1:7" x14ac:dyDescent="0.2">
      <c r="A168" s="140"/>
      <c r="B168" s="140"/>
      <c r="C168" s="166" t="s">
        <v>86</v>
      </c>
      <c r="D168" s="149"/>
      <c r="E168" s="153"/>
      <c r="F168" s="156"/>
      <c r="G168" s="156"/>
    </row>
    <row r="169" spans="1:7" x14ac:dyDescent="0.2">
      <c r="A169" s="140"/>
      <c r="B169" s="140"/>
      <c r="C169" s="220" t="s">
        <v>87</v>
      </c>
      <c r="D169" s="221"/>
      <c r="E169" s="222"/>
      <c r="F169" s="223"/>
      <c r="G169" s="224"/>
    </row>
    <row r="170" spans="1:7" x14ac:dyDescent="0.2">
      <c r="A170" s="140"/>
      <c r="B170" s="140"/>
      <c r="C170" s="220" t="s">
        <v>174</v>
      </c>
      <c r="D170" s="221"/>
      <c r="E170" s="222"/>
      <c r="F170" s="223"/>
      <c r="G170" s="224"/>
    </row>
    <row r="171" spans="1:7" x14ac:dyDescent="0.2">
      <c r="A171" s="140"/>
      <c r="B171" s="140"/>
      <c r="C171" s="220" t="s">
        <v>144</v>
      </c>
      <c r="D171" s="221"/>
      <c r="E171" s="222"/>
      <c r="F171" s="223"/>
      <c r="G171" s="224"/>
    </row>
    <row r="172" spans="1:7" x14ac:dyDescent="0.2">
      <c r="A172" s="140"/>
      <c r="B172" s="140"/>
      <c r="C172" s="220" t="s">
        <v>88</v>
      </c>
      <c r="D172" s="221"/>
      <c r="E172" s="222"/>
      <c r="F172" s="223"/>
      <c r="G172" s="224"/>
    </row>
    <row r="173" spans="1:7" x14ac:dyDescent="0.2">
      <c r="A173" s="140"/>
      <c r="B173" s="140"/>
      <c r="C173" s="220" t="s">
        <v>175</v>
      </c>
      <c r="D173" s="221"/>
      <c r="E173" s="222"/>
      <c r="F173" s="223"/>
      <c r="G173" s="224"/>
    </row>
    <row r="174" spans="1:7" x14ac:dyDescent="0.2">
      <c r="A174" s="140"/>
      <c r="B174" s="140"/>
      <c r="C174" s="220" t="s">
        <v>176</v>
      </c>
      <c r="D174" s="221"/>
      <c r="E174" s="222"/>
      <c r="F174" s="223"/>
      <c r="G174" s="224"/>
    </row>
    <row r="175" spans="1:7" x14ac:dyDescent="0.2">
      <c r="A175" s="140"/>
      <c r="B175" s="140"/>
      <c r="C175" s="166" t="s">
        <v>86</v>
      </c>
      <c r="D175" s="149"/>
      <c r="E175" s="153"/>
      <c r="F175" s="156"/>
      <c r="G175" s="156"/>
    </row>
    <row r="176" spans="1:7" x14ac:dyDescent="0.2">
      <c r="A176" s="140"/>
      <c r="B176" s="140"/>
      <c r="C176" s="220" t="s">
        <v>147</v>
      </c>
      <c r="D176" s="221"/>
      <c r="E176" s="222"/>
      <c r="F176" s="223"/>
      <c r="G176" s="224"/>
    </row>
    <row r="177" spans="1:7" x14ac:dyDescent="0.2">
      <c r="A177" s="140"/>
      <c r="B177" s="140"/>
      <c r="C177" s="220" t="s">
        <v>177</v>
      </c>
      <c r="D177" s="221"/>
      <c r="E177" s="222"/>
      <c r="F177" s="223"/>
      <c r="G177" s="224"/>
    </row>
    <row r="178" spans="1:7" x14ac:dyDescent="0.2">
      <c r="A178" s="140"/>
      <c r="B178" s="140"/>
      <c r="C178" s="220" t="s">
        <v>178</v>
      </c>
      <c r="D178" s="221"/>
      <c r="E178" s="222"/>
      <c r="F178" s="223"/>
      <c r="G178" s="224"/>
    </row>
    <row r="179" spans="1:7" x14ac:dyDescent="0.2">
      <c r="A179" s="140"/>
      <c r="B179" s="140"/>
      <c r="C179" s="220" t="s">
        <v>179</v>
      </c>
      <c r="D179" s="221"/>
      <c r="E179" s="222"/>
      <c r="F179" s="223"/>
      <c r="G179" s="224"/>
    </row>
    <row r="180" spans="1:7" x14ac:dyDescent="0.2">
      <c r="A180" s="140"/>
      <c r="B180" s="140"/>
      <c r="C180" s="220" t="s">
        <v>180</v>
      </c>
      <c r="D180" s="221"/>
      <c r="E180" s="222"/>
      <c r="F180" s="223"/>
      <c r="G180" s="224"/>
    </row>
    <row r="181" spans="1:7" x14ac:dyDescent="0.2">
      <c r="A181" s="140"/>
      <c r="B181" s="140"/>
      <c r="C181" s="220" t="s">
        <v>181</v>
      </c>
      <c r="D181" s="221"/>
      <c r="E181" s="222"/>
      <c r="F181" s="223"/>
      <c r="G181" s="224"/>
    </row>
    <row r="182" spans="1:7" x14ac:dyDescent="0.2">
      <c r="A182" s="140"/>
      <c r="B182" s="140"/>
      <c r="C182" s="220" t="s">
        <v>89</v>
      </c>
      <c r="D182" s="221"/>
      <c r="E182" s="222"/>
      <c r="F182" s="223"/>
      <c r="G182" s="224"/>
    </row>
    <row r="183" spans="1:7" x14ac:dyDescent="0.2">
      <c r="A183" s="140"/>
      <c r="B183" s="140"/>
      <c r="C183" s="166" t="s">
        <v>86</v>
      </c>
      <c r="D183" s="149"/>
      <c r="E183" s="153"/>
      <c r="F183" s="156"/>
      <c r="G183" s="156"/>
    </row>
    <row r="184" spans="1:7" x14ac:dyDescent="0.2">
      <c r="A184" s="140"/>
      <c r="B184" s="140"/>
      <c r="C184" s="220" t="s">
        <v>182</v>
      </c>
      <c r="D184" s="221"/>
      <c r="E184" s="222"/>
      <c r="F184" s="223"/>
      <c r="G184" s="224"/>
    </row>
    <row r="185" spans="1:7" x14ac:dyDescent="0.2">
      <c r="A185" s="140"/>
      <c r="B185" s="140"/>
      <c r="C185" s="220" t="s">
        <v>183</v>
      </c>
      <c r="D185" s="221"/>
      <c r="E185" s="222"/>
      <c r="F185" s="223"/>
      <c r="G185" s="224"/>
    </row>
    <row r="186" spans="1:7" x14ac:dyDescent="0.2">
      <c r="A186" s="140"/>
      <c r="B186" s="140"/>
      <c r="C186" s="220" t="s">
        <v>184</v>
      </c>
      <c r="D186" s="221"/>
      <c r="E186" s="222"/>
      <c r="F186" s="223"/>
      <c r="G186" s="224"/>
    </row>
    <row r="187" spans="1:7" x14ac:dyDescent="0.2">
      <c r="A187" s="140"/>
      <c r="B187" s="140"/>
      <c r="C187" s="166" t="s">
        <v>86</v>
      </c>
      <c r="D187" s="149"/>
      <c r="E187" s="153"/>
      <c r="F187" s="156"/>
      <c r="G187" s="156"/>
    </row>
    <row r="188" spans="1:7" x14ac:dyDescent="0.2">
      <c r="A188" s="140"/>
      <c r="B188" s="140"/>
      <c r="C188" s="220" t="s">
        <v>94</v>
      </c>
      <c r="D188" s="221"/>
      <c r="E188" s="222"/>
      <c r="F188" s="223"/>
      <c r="G188" s="224"/>
    </row>
    <row r="189" spans="1:7" ht="22.5" x14ac:dyDescent="0.2">
      <c r="A189" s="140">
        <v>3</v>
      </c>
      <c r="B189" s="140" t="s">
        <v>185</v>
      </c>
      <c r="C189" s="165" t="s">
        <v>186</v>
      </c>
      <c r="D189" s="147" t="s">
        <v>80</v>
      </c>
      <c r="E189" s="152">
        <v>1</v>
      </c>
      <c r="F189" s="155"/>
      <c r="G189" s="155"/>
    </row>
    <row r="190" spans="1:7" x14ac:dyDescent="0.2">
      <c r="A190" s="140"/>
      <c r="B190" s="140"/>
      <c r="C190" s="220" t="s">
        <v>187</v>
      </c>
      <c r="D190" s="221"/>
      <c r="E190" s="222"/>
      <c r="F190" s="223"/>
      <c r="G190" s="224"/>
    </row>
    <row r="191" spans="1:7" x14ac:dyDescent="0.2">
      <c r="A191" s="140"/>
      <c r="B191" s="140"/>
      <c r="C191" s="220" t="s">
        <v>188</v>
      </c>
      <c r="D191" s="221"/>
      <c r="E191" s="222"/>
      <c r="F191" s="223"/>
      <c r="G191" s="224"/>
    </row>
    <row r="192" spans="1:7" x14ac:dyDescent="0.2">
      <c r="A192" s="140"/>
      <c r="B192" s="140"/>
      <c r="C192" s="166" t="s">
        <v>86</v>
      </c>
      <c r="D192" s="149"/>
      <c r="E192" s="153"/>
      <c r="F192" s="156"/>
      <c r="G192" s="156"/>
    </row>
    <row r="193" spans="1:7" x14ac:dyDescent="0.2">
      <c r="A193" s="140"/>
      <c r="B193" s="140"/>
      <c r="C193" s="220" t="s">
        <v>189</v>
      </c>
      <c r="D193" s="221"/>
      <c r="E193" s="222"/>
      <c r="F193" s="223"/>
      <c r="G193" s="224"/>
    </row>
    <row r="194" spans="1:7" ht="22.5" x14ac:dyDescent="0.2">
      <c r="A194" s="140">
        <v>4</v>
      </c>
      <c r="B194" s="140" t="s">
        <v>190</v>
      </c>
      <c r="C194" s="165" t="s">
        <v>191</v>
      </c>
      <c r="D194" s="147" t="s">
        <v>80</v>
      </c>
      <c r="E194" s="152">
        <v>1</v>
      </c>
      <c r="F194" s="155"/>
      <c r="G194" s="155"/>
    </row>
    <row r="195" spans="1:7" x14ac:dyDescent="0.2">
      <c r="A195" s="140"/>
      <c r="B195" s="140"/>
      <c r="C195" s="220" t="s">
        <v>192</v>
      </c>
      <c r="D195" s="221"/>
      <c r="E195" s="222"/>
      <c r="F195" s="223"/>
      <c r="G195" s="224"/>
    </row>
    <row r="196" spans="1:7" x14ac:dyDescent="0.2">
      <c r="A196" s="140"/>
      <c r="B196" s="140"/>
      <c r="C196" s="220" t="s">
        <v>193</v>
      </c>
      <c r="D196" s="221"/>
      <c r="E196" s="222"/>
      <c r="F196" s="223"/>
      <c r="G196" s="224"/>
    </row>
    <row r="197" spans="1:7" x14ac:dyDescent="0.2">
      <c r="A197" s="140"/>
      <c r="B197" s="140"/>
      <c r="C197" s="220" t="s">
        <v>194</v>
      </c>
      <c r="D197" s="221"/>
      <c r="E197" s="222"/>
      <c r="F197" s="223"/>
      <c r="G197" s="224"/>
    </row>
    <row r="198" spans="1:7" ht="22.5" x14ac:dyDescent="0.2">
      <c r="A198" s="140">
        <v>5</v>
      </c>
      <c r="B198" s="140" t="s">
        <v>195</v>
      </c>
      <c r="C198" s="165" t="s">
        <v>196</v>
      </c>
      <c r="D198" s="147" t="s">
        <v>80</v>
      </c>
      <c r="E198" s="152">
        <v>1</v>
      </c>
      <c r="F198" s="155"/>
      <c r="G198" s="155"/>
    </row>
    <row r="199" spans="1:7" x14ac:dyDescent="0.2">
      <c r="A199" s="140"/>
      <c r="B199" s="140"/>
      <c r="C199" s="220" t="s">
        <v>197</v>
      </c>
      <c r="D199" s="221"/>
      <c r="E199" s="222"/>
      <c r="F199" s="223"/>
      <c r="G199" s="224"/>
    </row>
    <row r="200" spans="1:7" x14ac:dyDescent="0.2">
      <c r="A200" s="140"/>
      <c r="B200" s="140"/>
      <c r="C200" s="220" t="s">
        <v>198</v>
      </c>
      <c r="D200" s="221"/>
      <c r="E200" s="222"/>
      <c r="F200" s="223"/>
      <c r="G200" s="224"/>
    </row>
    <row r="201" spans="1:7" ht="22.5" x14ac:dyDescent="0.2">
      <c r="A201" s="140">
        <v>6</v>
      </c>
      <c r="B201" s="140" t="s">
        <v>199</v>
      </c>
      <c r="C201" s="165" t="s">
        <v>200</v>
      </c>
      <c r="D201" s="147" t="s">
        <v>80</v>
      </c>
      <c r="E201" s="152">
        <v>1</v>
      </c>
      <c r="F201" s="155"/>
      <c r="G201" s="155"/>
    </row>
    <row r="202" spans="1:7" x14ac:dyDescent="0.2">
      <c r="A202" s="140"/>
      <c r="B202" s="140"/>
      <c r="C202" s="220" t="s">
        <v>201</v>
      </c>
      <c r="D202" s="221"/>
      <c r="E202" s="222"/>
      <c r="F202" s="223"/>
      <c r="G202" s="224"/>
    </row>
    <row r="203" spans="1:7" x14ac:dyDescent="0.2">
      <c r="A203" s="140"/>
      <c r="B203" s="140"/>
      <c r="C203" s="166" t="s">
        <v>86</v>
      </c>
      <c r="D203" s="149"/>
      <c r="E203" s="153"/>
      <c r="F203" s="156"/>
      <c r="G203" s="156"/>
    </row>
    <row r="204" spans="1:7" x14ac:dyDescent="0.2">
      <c r="A204" s="140"/>
      <c r="B204" s="140"/>
      <c r="C204" s="220" t="s">
        <v>202</v>
      </c>
      <c r="D204" s="221"/>
      <c r="E204" s="222"/>
      <c r="F204" s="223"/>
      <c r="G204" s="224"/>
    </row>
    <row r="205" spans="1:7" x14ac:dyDescent="0.2">
      <c r="A205" s="140">
        <v>7</v>
      </c>
      <c r="B205" s="140" t="s">
        <v>107</v>
      </c>
      <c r="C205" s="165" t="s">
        <v>203</v>
      </c>
      <c r="D205" s="147" t="s">
        <v>80</v>
      </c>
      <c r="E205" s="152">
        <v>2</v>
      </c>
      <c r="F205" s="155"/>
      <c r="G205" s="155"/>
    </row>
    <row r="206" spans="1:7" x14ac:dyDescent="0.2">
      <c r="A206" s="140"/>
      <c r="B206" s="140"/>
      <c r="C206" s="220" t="s">
        <v>204</v>
      </c>
      <c r="D206" s="221"/>
      <c r="E206" s="222"/>
      <c r="F206" s="223"/>
      <c r="G206" s="224"/>
    </row>
    <row r="207" spans="1:7" x14ac:dyDescent="0.2">
      <c r="A207" s="140"/>
      <c r="B207" s="140"/>
      <c r="C207" s="220" t="s">
        <v>110</v>
      </c>
      <c r="D207" s="221"/>
      <c r="E207" s="222"/>
      <c r="F207" s="223"/>
      <c r="G207" s="224"/>
    </row>
    <row r="208" spans="1:7" x14ac:dyDescent="0.2">
      <c r="A208" s="140"/>
      <c r="B208" s="140"/>
      <c r="C208" s="220" t="s">
        <v>111</v>
      </c>
      <c r="D208" s="221"/>
      <c r="E208" s="222"/>
      <c r="F208" s="223"/>
      <c r="G208" s="224"/>
    </row>
    <row r="209" spans="1:7" x14ac:dyDescent="0.2">
      <c r="A209" s="140"/>
      <c r="B209" s="140"/>
      <c r="C209" s="220" t="s">
        <v>160</v>
      </c>
      <c r="D209" s="221"/>
      <c r="E209" s="222"/>
      <c r="F209" s="223"/>
      <c r="G209" s="224"/>
    </row>
    <row r="210" spans="1:7" x14ac:dyDescent="0.2">
      <c r="A210" s="140"/>
      <c r="B210" s="140"/>
      <c r="C210" s="220" t="s">
        <v>112</v>
      </c>
      <c r="D210" s="221"/>
      <c r="E210" s="222"/>
      <c r="F210" s="223"/>
      <c r="G210" s="224"/>
    </row>
    <row r="211" spans="1:7" x14ac:dyDescent="0.2">
      <c r="A211" s="140"/>
      <c r="B211" s="140"/>
      <c r="C211" s="220" t="s">
        <v>113</v>
      </c>
      <c r="D211" s="221"/>
      <c r="E211" s="222"/>
      <c r="F211" s="223"/>
      <c r="G211" s="224"/>
    </row>
    <row r="212" spans="1:7" x14ac:dyDescent="0.2">
      <c r="A212" s="140"/>
      <c r="B212" s="140"/>
      <c r="C212" s="166" t="s">
        <v>86</v>
      </c>
      <c r="D212" s="149"/>
      <c r="E212" s="153"/>
      <c r="F212" s="156"/>
      <c r="G212" s="156"/>
    </row>
    <row r="213" spans="1:7" x14ac:dyDescent="0.2">
      <c r="A213" s="140"/>
      <c r="B213" s="140"/>
      <c r="C213" s="220" t="s">
        <v>114</v>
      </c>
      <c r="D213" s="221"/>
      <c r="E213" s="222"/>
      <c r="F213" s="223"/>
      <c r="G213" s="224"/>
    </row>
    <row r="214" spans="1:7" x14ac:dyDescent="0.2">
      <c r="A214" s="140">
        <v>8</v>
      </c>
      <c r="B214" s="140" t="s">
        <v>115</v>
      </c>
      <c r="C214" s="165" t="s">
        <v>116</v>
      </c>
      <c r="D214" s="147" t="s">
        <v>80</v>
      </c>
      <c r="E214" s="152">
        <v>5</v>
      </c>
      <c r="F214" s="155"/>
      <c r="G214" s="155"/>
    </row>
    <row r="215" spans="1:7" x14ac:dyDescent="0.2">
      <c r="A215" s="140"/>
      <c r="B215" s="140"/>
      <c r="C215" s="220" t="s">
        <v>205</v>
      </c>
      <c r="D215" s="221"/>
      <c r="E215" s="222"/>
      <c r="F215" s="223"/>
      <c r="G215" s="224"/>
    </row>
    <row r="216" spans="1:7" x14ac:dyDescent="0.2">
      <c r="A216" s="140"/>
      <c r="B216" s="140"/>
      <c r="C216" s="220" t="s">
        <v>110</v>
      </c>
      <c r="D216" s="221"/>
      <c r="E216" s="222"/>
      <c r="F216" s="223"/>
      <c r="G216" s="224"/>
    </row>
    <row r="217" spans="1:7" x14ac:dyDescent="0.2">
      <c r="A217" s="140"/>
      <c r="B217" s="140"/>
      <c r="C217" s="220" t="s">
        <v>111</v>
      </c>
      <c r="D217" s="221"/>
      <c r="E217" s="222"/>
      <c r="F217" s="223"/>
      <c r="G217" s="224"/>
    </row>
    <row r="218" spans="1:7" x14ac:dyDescent="0.2">
      <c r="A218" s="140"/>
      <c r="B218" s="140"/>
      <c r="C218" s="220" t="s">
        <v>161</v>
      </c>
      <c r="D218" s="221"/>
      <c r="E218" s="222"/>
      <c r="F218" s="223"/>
      <c r="G218" s="224"/>
    </row>
    <row r="219" spans="1:7" x14ac:dyDescent="0.2">
      <c r="A219" s="140"/>
      <c r="B219" s="140"/>
      <c r="C219" s="220" t="s">
        <v>118</v>
      </c>
      <c r="D219" s="221"/>
      <c r="E219" s="222"/>
      <c r="F219" s="223"/>
      <c r="G219" s="224"/>
    </row>
    <row r="220" spans="1:7" x14ac:dyDescent="0.2">
      <c r="A220" s="140"/>
      <c r="B220" s="140"/>
      <c r="C220" s="166" t="s">
        <v>86</v>
      </c>
      <c r="D220" s="149"/>
      <c r="E220" s="153"/>
      <c r="F220" s="156"/>
      <c r="G220" s="156"/>
    </row>
    <row r="221" spans="1:7" x14ac:dyDescent="0.2">
      <c r="A221" s="140"/>
      <c r="B221" s="140"/>
      <c r="C221" s="220" t="s">
        <v>114</v>
      </c>
      <c r="D221" s="221"/>
      <c r="E221" s="222"/>
      <c r="F221" s="223"/>
      <c r="G221" s="224"/>
    </row>
    <row r="222" spans="1:7" ht="22.5" x14ac:dyDescent="0.2">
      <c r="A222" s="140">
        <v>9</v>
      </c>
      <c r="B222" s="140" t="s">
        <v>206</v>
      </c>
      <c r="C222" s="165" t="s">
        <v>207</v>
      </c>
      <c r="D222" s="147" t="s">
        <v>80</v>
      </c>
      <c r="E222" s="152">
        <v>4</v>
      </c>
      <c r="F222" s="155"/>
      <c r="G222" s="155"/>
    </row>
    <row r="223" spans="1:7" x14ac:dyDescent="0.2">
      <c r="A223" s="140"/>
      <c r="B223" s="140"/>
      <c r="C223" s="220" t="s">
        <v>204</v>
      </c>
      <c r="D223" s="221"/>
      <c r="E223" s="222"/>
      <c r="F223" s="223"/>
      <c r="G223" s="224"/>
    </row>
    <row r="224" spans="1:7" x14ac:dyDescent="0.2">
      <c r="A224" s="140"/>
      <c r="B224" s="140"/>
      <c r="C224" s="220" t="s">
        <v>110</v>
      </c>
      <c r="D224" s="221"/>
      <c r="E224" s="222"/>
      <c r="F224" s="223"/>
      <c r="G224" s="224"/>
    </row>
    <row r="225" spans="1:7" x14ac:dyDescent="0.2">
      <c r="A225" s="140"/>
      <c r="B225" s="140"/>
      <c r="C225" s="220" t="s">
        <v>111</v>
      </c>
      <c r="D225" s="221"/>
      <c r="E225" s="222"/>
      <c r="F225" s="223"/>
      <c r="G225" s="224"/>
    </row>
    <row r="226" spans="1:7" x14ac:dyDescent="0.2">
      <c r="A226" s="140"/>
      <c r="B226" s="140"/>
      <c r="C226" s="220" t="s">
        <v>208</v>
      </c>
      <c r="D226" s="221"/>
      <c r="E226" s="222"/>
      <c r="F226" s="223"/>
      <c r="G226" s="224"/>
    </row>
    <row r="227" spans="1:7" x14ac:dyDescent="0.2">
      <c r="A227" s="140"/>
      <c r="B227" s="140"/>
      <c r="C227" s="220" t="s">
        <v>209</v>
      </c>
      <c r="D227" s="221"/>
      <c r="E227" s="222"/>
      <c r="F227" s="223"/>
      <c r="G227" s="224"/>
    </row>
    <row r="228" spans="1:7" x14ac:dyDescent="0.2">
      <c r="A228" s="140"/>
      <c r="B228" s="140"/>
      <c r="C228" s="220" t="s">
        <v>160</v>
      </c>
      <c r="D228" s="221"/>
      <c r="E228" s="222"/>
      <c r="F228" s="223"/>
      <c r="G228" s="224"/>
    </row>
    <row r="229" spans="1:7" x14ac:dyDescent="0.2">
      <c r="A229" s="140"/>
      <c r="B229" s="140"/>
      <c r="C229" s="220" t="s">
        <v>112</v>
      </c>
      <c r="D229" s="221"/>
      <c r="E229" s="222"/>
      <c r="F229" s="223"/>
      <c r="G229" s="224"/>
    </row>
    <row r="230" spans="1:7" x14ac:dyDescent="0.2">
      <c r="A230" s="140"/>
      <c r="B230" s="140"/>
      <c r="C230" s="166" t="s">
        <v>86</v>
      </c>
      <c r="D230" s="149"/>
      <c r="E230" s="153"/>
      <c r="F230" s="156"/>
      <c r="G230" s="156"/>
    </row>
    <row r="231" spans="1:7" x14ac:dyDescent="0.2">
      <c r="A231" s="140"/>
      <c r="B231" s="140"/>
      <c r="C231" s="220" t="s">
        <v>114</v>
      </c>
      <c r="D231" s="221"/>
      <c r="E231" s="222"/>
      <c r="F231" s="223"/>
      <c r="G231" s="224"/>
    </row>
    <row r="232" spans="1:7" ht="22.5" x14ac:dyDescent="0.2">
      <c r="A232" s="140">
        <v>10</v>
      </c>
      <c r="B232" s="140" t="s">
        <v>95</v>
      </c>
      <c r="C232" s="165" t="s">
        <v>96</v>
      </c>
      <c r="D232" s="147" t="s">
        <v>80</v>
      </c>
      <c r="E232" s="152">
        <v>2</v>
      </c>
      <c r="F232" s="155"/>
      <c r="G232" s="155"/>
    </row>
    <row r="233" spans="1:7" x14ac:dyDescent="0.2">
      <c r="A233" s="140"/>
      <c r="B233" s="140"/>
      <c r="C233" s="220" t="s">
        <v>152</v>
      </c>
      <c r="D233" s="221"/>
      <c r="E233" s="222"/>
      <c r="F233" s="223"/>
      <c r="G233" s="224"/>
    </row>
    <row r="234" spans="1:7" x14ac:dyDescent="0.2">
      <c r="A234" s="140"/>
      <c r="B234" s="140"/>
      <c r="C234" s="220" t="s">
        <v>153</v>
      </c>
      <c r="D234" s="221"/>
      <c r="E234" s="222"/>
      <c r="F234" s="223"/>
      <c r="G234" s="224"/>
    </row>
    <row r="235" spans="1:7" x14ac:dyDescent="0.2">
      <c r="A235" s="140"/>
      <c r="B235" s="140"/>
      <c r="C235" s="220" t="s">
        <v>97</v>
      </c>
      <c r="D235" s="221"/>
      <c r="E235" s="222"/>
      <c r="F235" s="223"/>
      <c r="G235" s="224"/>
    </row>
    <row r="236" spans="1:7" x14ac:dyDescent="0.2">
      <c r="A236" s="140"/>
      <c r="B236" s="140"/>
      <c r="C236" s="166" t="s">
        <v>86</v>
      </c>
      <c r="D236" s="149"/>
      <c r="E236" s="153"/>
      <c r="F236" s="156"/>
      <c r="G236" s="156"/>
    </row>
    <row r="237" spans="1:7" x14ac:dyDescent="0.2">
      <c r="A237" s="140"/>
      <c r="B237" s="140"/>
      <c r="C237" s="220" t="s">
        <v>87</v>
      </c>
      <c r="D237" s="221"/>
      <c r="E237" s="222"/>
      <c r="F237" s="223"/>
      <c r="G237" s="224"/>
    </row>
    <row r="238" spans="1:7" x14ac:dyDescent="0.2">
      <c r="A238" s="140"/>
      <c r="B238" s="140"/>
      <c r="C238" s="220" t="s">
        <v>143</v>
      </c>
      <c r="D238" s="221"/>
      <c r="E238" s="222"/>
      <c r="F238" s="223"/>
      <c r="G238" s="224"/>
    </row>
    <row r="239" spans="1:7" x14ac:dyDescent="0.2">
      <c r="A239" s="140"/>
      <c r="B239" s="140"/>
      <c r="C239" s="220" t="s">
        <v>144</v>
      </c>
      <c r="D239" s="221"/>
      <c r="E239" s="222"/>
      <c r="F239" s="223"/>
      <c r="G239" s="224"/>
    </row>
    <row r="240" spans="1:7" x14ac:dyDescent="0.2">
      <c r="A240" s="140"/>
      <c r="B240" s="140"/>
      <c r="C240" s="220" t="s">
        <v>88</v>
      </c>
      <c r="D240" s="221"/>
      <c r="E240" s="222"/>
      <c r="F240" s="223"/>
      <c r="G240" s="224"/>
    </row>
    <row r="241" spans="1:7" x14ac:dyDescent="0.2">
      <c r="A241" s="140"/>
      <c r="B241" s="140"/>
      <c r="C241" s="220" t="s">
        <v>145</v>
      </c>
      <c r="D241" s="221"/>
      <c r="E241" s="222"/>
      <c r="F241" s="223"/>
      <c r="G241" s="224"/>
    </row>
    <row r="242" spans="1:7" x14ac:dyDescent="0.2">
      <c r="A242" s="140"/>
      <c r="B242" s="140"/>
      <c r="C242" s="220" t="s">
        <v>146</v>
      </c>
      <c r="D242" s="221"/>
      <c r="E242" s="222"/>
      <c r="F242" s="223"/>
      <c r="G242" s="224"/>
    </row>
    <row r="243" spans="1:7" x14ac:dyDescent="0.2">
      <c r="A243" s="140"/>
      <c r="B243" s="140"/>
      <c r="C243" s="220" t="s">
        <v>98</v>
      </c>
      <c r="D243" s="221"/>
      <c r="E243" s="222"/>
      <c r="F243" s="223"/>
      <c r="G243" s="224"/>
    </row>
    <row r="244" spans="1:7" x14ac:dyDescent="0.2">
      <c r="A244" s="140"/>
      <c r="B244" s="140"/>
      <c r="C244" s="166" t="s">
        <v>86</v>
      </c>
      <c r="D244" s="149"/>
      <c r="E244" s="153"/>
      <c r="F244" s="156"/>
      <c r="G244" s="156"/>
    </row>
    <row r="245" spans="1:7" x14ac:dyDescent="0.2">
      <c r="A245" s="140"/>
      <c r="B245" s="140"/>
      <c r="C245" s="220" t="s">
        <v>147</v>
      </c>
      <c r="D245" s="221"/>
      <c r="E245" s="222"/>
      <c r="F245" s="223"/>
      <c r="G245" s="224"/>
    </row>
    <row r="246" spans="1:7" x14ac:dyDescent="0.2">
      <c r="A246" s="140"/>
      <c r="B246" s="140"/>
      <c r="C246" s="220" t="s">
        <v>148</v>
      </c>
      <c r="D246" s="221"/>
      <c r="E246" s="222"/>
      <c r="F246" s="223"/>
      <c r="G246" s="224"/>
    </row>
    <row r="247" spans="1:7" x14ac:dyDescent="0.2">
      <c r="A247" s="140"/>
      <c r="B247" s="140"/>
      <c r="C247" s="220" t="s">
        <v>149</v>
      </c>
      <c r="D247" s="221"/>
      <c r="E247" s="222"/>
      <c r="F247" s="223"/>
      <c r="G247" s="224"/>
    </row>
    <row r="248" spans="1:7" x14ac:dyDescent="0.2">
      <c r="A248" s="140"/>
      <c r="B248" s="140"/>
      <c r="C248" s="220" t="s">
        <v>150</v>
      </c>
      <c r="D248" s="221"/>
      <c r="E248" s="222"/>
      <c r="F248" s="223"/>
      <c r="G248" s="224"/>
    </row>
    <row r="249" spans="1:7" x14ac:dyDescent="0.2">
      <c r="A249" s="140"/>
      <c r="B249" s="140"/>
      <c r="C249" s="220" t="s">
        <v>89</v>
      </c>
      <c r="D249" s="221"/>
      <c r="E249" s="222"/>
      <c r="F249" s="223"/>
      <c r="G249" s="224"/>
    </row>
    <row r="250" spans="1:7" x14ac:dyDescent="0.2">
      <c r="A250" s="140"/>
      <c r="B250" s="140"/>
      <c r="C250" s="220" t="s">
        <v>99</v>
      </c>
      <c r="D250" s="221"/>
      <c r="E250" s="222"/>
      <c r="F250" s="223"/>
      <c r="G250" s="224"/>
    </row>
    <row r="251" spans="1:7" x14ac:dyDescent="0.2">
      <c r="A251" s="140"/>
      <c r="B251" s="140"/>
      <c r="C251" s="166" t="s">
        <v>86</v>
      </c>
      <c r="D251" s="149"/>
      <c r="E251" s="153"/>
      <c r="F251" s="156"/>
      <c r="G251" s="156"/>
    </row>
    <row r="252" spans="1:7" x14ac:dyDescent="0.2">
      <c r="A252" s="140"/>
      <c r="B252" s="140"/>
      <c r="C252" s="220" t="s">
        <v>91</v>
      </c>
      <c r="D252" s="221"/>
      <c r="E252" s="222"/>
      <c r="F252" s="223"/>
      <c r="G252" s="224"/>
    </row>
    <row r="253" spans="1:7" x14ac:dyDescent="0.2">
      <c r="A253" s="140"/>
      <c r="B253" s="140"/>
      <c r="C253" s="220" t="s">
        <v>100</v>
      </c>
      <c r="D253" s="221"/>
      <c r="E253" s="222"/>
      <c r="F253" s="223"/>
      <c r="G253" s="224"/>
    </row>
    <row r="254" spans="1:7" x14ac:dyDescent="0.2">
      <c r="A254" s="140"/>
      <c r="B254" s="140"/>
      <c r="C254" s="220" t="s">
        <v>101</v>
      </c>
      <c r="D254" s="221"/>
      <c r="E254" s="222"/>
      <c r="F254" s="223"/>
      <c r="G254" s="224"/>
    </row>
    <row r="255" spans="1:7" x14ac:dyDescent="0.2">
      <c r="A255" s="140"/>
      <c r="B255" s="140"/>
      <c r="C255" s="166" t="s">
        <v>86</v>
      </c>
      <c r="D255" s="149"/>
      <c r="E255" s="153"/>
      <c r="F255" s="156"/>
      <c r="G255" s="156"/>
    </row>
    <row r="256" spans="1:7" x14ac:dyDescent="0.2">
      <c r="A256" s="140"/>
      <c r="B256" s="140"/>
      <c r="C256" s="220" t="s">
        <v>102</v>
      </c>
      <c r="D256" s="221"/>
      <c r="E256" s="222"/>
      <c r="F256" s="223"/>
      <c r="G256" s="224"/>
    </row>
    <row r="257" spans="1:7" x14ac:dyDescent="0.2">
      <c r="A257" s="140">
        <v>11</v>
      </c>
      <c r="B257" s="140" t="s">
        <v>103</v>
      </c>
      <c r="C257" s="165" t="s">
        <v>104</v>
      </c>
      <c r="D257" s="147" t="s">
        <v>80</v>
      </c>
      <c r="E257" s="152">
        <v>8</v>
      </c>
      <c r="F257" s="155"/>
      <c r="G257" s="155"/>
    </row>
    <row r="258" spans="1:7" x14ac:dyDescent="0.2">
      <c r="A258" s="140"/>
      <c r="B258" s="140"/>
      <c r="C258" s="220" t="s">
        <v>154</v>
      </c>
      <c r="D258" s="221"/>
      <c r="E258" s="222"/>
      <c r="F258" s="223"/>
      <c r="G258" s="224"/>
    </row>
    <row r="259" spans="1:7" x14ac:dyDescent="0.2">
      <c r="A259" s="140"/>
      <c r="B259" s="140"/>
      <c r="C259" s="220" t="s">
        <v>155</v>
      </c>
      <c r="D259" s="221"/>
      <c r="E259" s="222"/>
      <c r="F259" s="223"/>
      <c r="G259" s="224"/>
    </row>
    <row r="260" spans="1:7" x14ac:dyDescent="0.2">
      <c r="A260" s="140"/>
      <c r="B260" s="140"/>
      <c r="C260" s="220" t="s">
        <v>156</v>
      </c>
      <c r="D260" s="221"/>
      <c r="E260" s="222"/>
      <c r="F260" s="223"/>
      <c r="G260" s="224"/>
    </row>
    <row r="261" spans="1:7" x14ac:dyDescent="0.2">
      <c r="A261" s="140"/>
      <c r="B261" s="140"/>
      <c r="C261" s="220" t="s">
        <v>157</v>
      </c>
      <c r="D261" s="221"/>
      <c r="E261" s="222"/>
      <c r="F261" s="223"/>
      <c r="G261" s="224"/>
    </row>
    <row r="262" spans="1:7" x14ac:dyDescent="0.2">
      <c r="A262" s="140"/>
      <c r="B262" s="140"/>
      <c r="C262" s="220" t="s">
        <v>158</v>
      </c>
      <c r="D262" s="221"/>
      <c r="E262" s="222"/>
      <c r="F262" s="223"/>
      <c r="G262" s="224"/>
    </row>
    <row r="263" spans="1:7" x14ac:dyDescent="0.2">
      <c r="A263" s="140"/>
      <c r="B263" s="140"/>
      <c r="C263" s="220" t="s">
        <v>159</v>
      </c>
      <c r="D263" s="221"/>
      <c r="E263" s="222"/>
      <c r="F263" s="223"/>
      <c r="G263" s="224"/>
    </row>
    <row r="264" spans="1:7" x14ac:dyDescent="0.2">
      <c r="A264" s="140"/>
      <c r="B264" s="140"/>
      <c r="C264" s="220" t="s">
        <v>105</v>
      </c>
      <c r="D264" s="221"/>
      <c r="E264" s="222"/>
      <c r="F264" s="223"/>
      <c r="G264" s="224"/>
    </row>
    <row r="265" spans="1:7" x14ac:dyDescent="0.2">
      <c r="A265" s="140"/>
      <c r="B265" s="140"/>
      <c r="C265" s="166" t="s">
        <v>86</v>
      </c>
      <c r="D265" s="149"/>
      <c r="E265" s="153"/>
      <c r="F265" s="156"/>
      <c r="G265" s="156"/>
    </row>
    <row r="266" spans="1:7" x14ac:dyDescent="0.2">
      <c r="A266" s="140"/>
      <c r="B266" s="140"/>
      <c r="C266" s="220" t="s">
        <v>106</v>
      </c>
      <c r="D266" s="221"/>
      <c r="E266" s="222"/>
      <c r="F266" s="223"/>
      <c r="G266" s="224"/>
    </row>
    <row r="267" spans="1:7" ht="22.5" x14ac:dyDescent="0.2">
      <c r="A267" s="140">
        <v>12</v>
      </c>
      <c r="B267" s="140" t="s">
        <v>119</v>
      </c>
      <c r="C267" s="165" t="s">
        <v>120</v>
      </c>
      <c r="D267" s="147" t="s">
        <v>80</v>
      </c>
      <c r="E267" s="152">
        <v>1</v>
      </c>
      <c r="F267" s="155"/>
      <c r="G267" s="155"/>
    </row>
    <row r="268" spans="1:7" ht="38.25" x14ac:dyDescent="0.2">
      <c r="A268" s="141" t="s">
        <v>76</v>
      </c>
      <c r="B268" s="141" t="s">
        <v>47</v>
      </c>
      <c r="C268" s="167" t="s">
        <v>48</v>
      </c>
      <c r="D268" s="150"/>
      <c r="E268" s="154"/>
      <c r="F268" s="157"/>
      <c r="G268" s="157"/>
    </row>
    <row r="269" spans="1:7" ht="22.5" x14ac:dyDescent="0.2">
      <c r="A269" s="140">
        <v>13</v>
      </c>
      <c r="B269" s="140" t="s">
        <v>210</v>
      </c>
      <c r="C269" s="165" t="s">
        <v>211</v>
      </c>
      <c r="D269" s="147" t="s">
        <v>80</v>
      </c>
      <c r="E269" s="152">
        <v>8</v>
      </c>
      <c r="F269" s="155"/>
      <c r="G269" s="155"/>
    </row>
    <row r="270" spans="1:7" x14ac:dyDescent="0.2">
      <c r="A270" s="140"/>
      <c r="B270" s="140"/>
      <c r="C270" s="220" t="s">
        <v>152</v>
      </c>
      <c r="D270" s="221"/>
      <c r="E270" s="222"/>
      <c r="F270" s="223"/>
      <c r="G270" s="224"/>
    </row>
    <row r="271" spans="1:7" x14ac:dyDescent="0.2">
      <c r="A271" s="140"/>
      <c r="B271" s="140"/>
      <c r="C271" s="220" t="s">
        <v>153</v>
      </c>
      <c r="D271" s="221"/>
      <c r="E271" s="222"/>
      <c r="F271" s="223"/>
      <c r="G271" s="224"/>
    </row>
    <row r="272" spans="1:7" x14ac:dyDescent="0.2">
      <c r="A272" s="140"/>
      <c r="B272" s="140"/>
      <c r="C272" s="220" t="s">
        <v>97</v>
      </c>
      <c r="D272" s="221"/>
      <c r="E272" s="222"/>
      <c r="F272" s="223"/>
      <c r="G272" s="224"/>
    </row>
    <row r="273" spans="1:7" x14ac:dyDescent="0.2">
      <c r="A273" s="140"/>
      <c r="B273" s="140"/>
      <c r="C273" s="166" t="s">
        <v>86</v>
      </c>
      <c r="D273" s="149"/>
      <c r="E273" s="153"/>
      <c r="F273" s="156"/>
      <c r="G273" s="156"/>
    </row>
    <row r="274" spans="1:7" x14ac:dyDescent="0.2">
      <c r="A274" s="140"/>
      <c r="B274" s="140"/>
      <c r="C274" s="220" t="s">
        <v>87</v>
      </c>
      <c r="D274" s="221"/>
      <c r="E274" s="222"/>
      <c r="F274" s="223"/>
      <c r="G274" s="224"/>
    </row>
    <row r="275" spans="1:7" x14ac:dyDescent="0.2">
      <c r="A275" s="140"/>
      <c r="B275" s="140"/>
      <c r="C275" s="220" t="s">
        <v>143</v>
      </c>
      <c r="D275" s="221"/>
      <c r="E275" s="222"/>
      <c r="F275" s="223"/>
      <c r="G275" s="224"/>
    </row>
    <row r="276" spans="1:7" x14ac:dyDescent="0.2">
      <c r="A276" s="140"/>
      <c r="B276" s="140"/>
      <c r="C276" s="220" t="s">
        <v>144</v>
      </c>
      <c r="D276" s="221"/>
      <c r="E276" s="222"/>
      <c r="F276" s="223"/>
      <c r="G276" s="224"/>
    </row>
    <row r="277" spans="1:7" x14ac:dyDescent="0.2">
      <c r="A277" s="140"/>
      <c r="B277" s="140"/>
      <c r="C277" s="220" t="s">
        <v>88</v>
      </c>
      <c r="D277" s="221"/>
      <c r="E277" s="222"/>
      <c r="F277" s="223"/>
      <c r="G277" s="224"/>
    </row>
    <row r="278" spans="1:7" x14ac:dyDescent="0.2">
      <c r="A278" s="140"/>
      <c r="B278" s="140"/>
      <c r="C278" s="220" t="s">
        <v>145</v>
      </c>
      <c r="D278" s="221"/>
      <c r="E278" s="222"/>
      <c r="F278" s="223"/>
      <c r="G278" s="224"/>
    </row>
    <row r="279" spans="1:7" x14ac:dyDescent="0.2">
      <c r="A279" s="140"/>
      <c r="B279" s="140"/>
      <c r="C279" s="220" t="s">
        <v>146</v>
      </c>
      <c r="D279" s="221"/>
      <c r="E279" s="222"/>
      <c r="F279" s="223"/>
      <c r="G279" s="224"/>
    </row>
    <row r="280" spans="1:7" x14ac:dyDescent="0.2">
      <c r="A280" s="140"/>
      <c r="B280" s="140"/>
      <c r="C280" s="220" t="s">
        <v>98</v>
      </c>
      <c r="D280" s="221"/>
      <c r="E280" s="222"/>
      <c r="F280" s="223"/>
      <c r="G280" s="224"/>
    </row>
    <row r="281" spans="1:7" x14ac:dyDescent="0.2">
      <c r="A281" s="140"/>
      <c r="B281" s="140"/>
      <c r="C281" s="166" t="s">
        <v>86</v>
      </c>
      <c r="D281" s="149"/>
      <c r="E281" s="153"/>
      <c r="F281" s="156"/>
      <c r="G281" s="156"/>
    </row>
    <row r="282" spans="1:7" x14ac:dyDescent="0.2">
      <c r="A282" s="140"/>
      <c r="B282" s="140"/>
      <c r="C282" s="220" t="s">
        <v>147</v>
      </c>
      <c r="D282" s="221"/>
      <c r="E282" s="222"/>
      <c r="F282" s="223"/>
      <c r="G282" s="224"/>
    </row>
    <row r="283" spans="1:7" x14ac:dyDescent="0.2">
      <c r="A283" s="140"/>
      <c r="B283" s="140"/>
      <c r="C283" s="220" t="s">
        <v>148</v>
      </c>
      <c r="D283" s="221"/>
      <c r="E283" s="222"/>
      <c r="F283" s="223"/>
      <c r="G283" s="224"/>
    </row>
    <row r="284" spans="1:7" x14ac:dyDescent="0.2">
      <c r="A284" s="140"/>
      <c r="B284" s="140"/>
      <c r="C284" s="220" t="s">
        <v>212</v>
      </c>
      <c r="D284" s="221"/>
      <c r="E284" s="222"/>
      <c r="F284" s="223"/>
      <c r="G284" s="224"/>
    </row>
    <row r="285" spans="1:7" x14ac:dyDescent="0.2">
      <c r="A285" s="140"/>
      <c r="B285" s="140"/>
      <c r="C285" s="220" t="s">
        <v>150</v>
      </c>
      <c r="D285" s="221"/>
      <c r="E285" s="222"/>
      <c r="F285" s="223"/>
      <c r="G285" s="224"/>
    </row>
    <row r="286" spans="1:7" x14ac:dyDescent="0.2">
      <c r="A286" s="140"/>
      <c r="B286" s="140"/>
      <c r="C286" s="220" t="s">
        <v>89</v>
      </c>
      <c r="D286" s="221"/>
      <c r="E286" s="222"/>
      <c r="F286" s="223"/>
      <c r="G286" s="224"/>
    </row>
    <row r="287" spans="1:7" x14ac:dyDescent="0.2">
      <c r="A287" s="140"/>
      <c r="B287" s="140"/>
      <c r="C287" s="220" t="s">
        <v>151</v>
      </c>
      <c r="D287" s="221"/>
      <c r="E287" s="222"/>
      <c r="F287" s="223"/>
      <c r="G287" s="224"/>
    </row>
    <row r="288" spans="1:7" x14ac:dyDescent="0.2">
      <c r="A288" s="140"/>
      <c r="B288" s="140"/>
      <c r="C288" s="220" t="s">
        <v>90</v>
      </c>
      <c r="D288" s="221"/>
      <c r="E288" s="222"/>
      <c r="F288" s="223"/>
      <c r="G288" s="224"/>
    </row>
    <row r="289" spans="1:7" x14ac:dyDescent="0.2">
      <c r="A289" s="140"/>
      <c r="B289" s="140"/>
      <c r="C289" s="166" t="s">
        <v>86</v>
      </c>
      <c r="D289" s="149"/>
      <c r="E289" s="153"/>
      <c r="F289" s="156"/>
      <c r="G289" s="156"/>
    </row>
    <row r="290" spans="1:7" x14ac:dyDescent="0.2">
      <c r="A290" s="140"/>
      <c r="B290" s="140"/>
      <c r="C290" s="220" t="s">
        <v>91</v>
      </c>
      <c r="D290" s="221"/>
      <c r="E290" s="222"/>
      <c r="F290" s="223"/>
      <c r="G290" s="224"/>
    </row>
    <row r="291" spans="1:7" x14ac:dyDescent="0.2">
      <c r="A291" s="140"/>
      <c r="B291" s="140"/>
      <c r="C291" s="220" t="s">
        <v>126</v>
      </c>
      <c r="D291" s="221"/>
      <c r="E291" s="222"/>
      <c r="F291" s="223"/>
      <c r="G291" s="224"/>
    </row>
    <row r="292" spans="1:7" x14ac:dyDescent="0.2">
      <c r="A292" s="140"/>
      <c r="B292" s="140"/>
      <c r="C292" s="220" t="s">
        <v>101</v>
      </c>
      <c r="D292" s="221"/>
      <c r="E292" s="222"/>
      <c r="F292" s="223"/>
      <c r="G292" s="224"/>
    </row>
    <row r="293" spans="1:7" x14ac:dyDescent="0.2">
      <c r="A293" s="140"/>
      <c r="B293" s="140"/>
      <c r="C293" s="166" t="s">
        <v>86</v>
      </c>
      <c r="D293" s="149"/>
      <c r="E293" s="153"/>
      <c r="F293" s="156"/>
      <c r="G293" s="156"/>
    </row>
    <row r="294" spans="1:7" x14ac:dyDescent="0.2">
      <c r="A294" s="140"/>
      <c r="B294" s="140"/>
      <c r="C294" s="220" t="s">
        <v>102</v>
      </c>
      <c r="D294" s="221"/>
      <c r="E294" s="222"/>
      <c r="F294" s="223"/>
      <c r="G294" s="224"/>
    </row>
    <row r="295" spans="1:7" ht="22.5" x14ac:dyDescent="0.2">
      <c r="A295" s="140">
        <v>14</v>
      </c>
      <c r="B295" s="140" t="s">
        <v>127</v>
      </c>
      <c r="C295" s="165" t="s">
        <v>128</v>
      </c>
      <c r="D295" s="147" t="s">
        <v>80</v>
      </c>
      <c r="E295" s="152">
        <v>18</v>
      </c>
      <c r="F295" s="155"/>
      <c r="G295" s="155"/>
    </row>
    <row r="296" spans="1:7" x14ac:dyDescent="0.2">
      <c r="A296" s="140"/>
      <c r="B296" s="140"/>
      <c r="C296" s="220" t="s">
        <v>163</v>
      </c>
      <c r="D296" s="221"/>
      <c r="E296" s="222"/>
      <c r="F296" s="223"/>
      <c r="G296" s="224"/>
    </row>
    <row r="297" spans="1:7" x14ac:dyDescent="0.2">
      <c r="A297" s="140"/>
      <c r="B297" s="140"/>
      <c r="C297" s="220" t="s">
        <v>129</v>
      </c>
      <c r="D297" s="221"/>
      <c r="E297" s="222"/>
      <c r="F297" s="223"/>
      <c r="G297" s="224"/>
    </row>
    <row r="298" spans="1:7" x14ac:dyDescent="0.2">
      <c r="A298" s="140"/>
      <c r="B298" s="140"/>
      <c r="C298" s="220" t="s">
        <v>164</v>
      </c>
      <c r="D298" s="221"/>
      <c r="E298" s="222"/>
      <c r="F298" s="223"/>
      <c r="G298" s="224"/>
    </row>
    <row r="299" spans="1:7" x14ac:dyDescent="0.2">
      <c r="A299" s="140"/>
      <c r="B299" s="140"/>
      <c r="C299" s="220" t="s">
        <v>130</v>
      </c>
      <c r="D299" s="221"/>
      <c r="E299" s="222"/>
      <c r="F299" s="223"/>
      <c r="G299" s="224"/>
    </row>
    <row r="300" spans="1:7" x14ac:dyDescent="0.2">
      <c r="A300" s="140"/>
      <c r="B300" s="140"/>
      <c r="C300" s="220" t="s">
        <v>131</v>
      </c>
      <c r="D300" s="221"/>
      <c r="E300" s="222"/>
      <c r="F300" s="223"/>
      <c r="G300" s="224"/>
    </row>
    <row r="301" spans="1:7" x14ac:dyDescent="0.2">
      <c r="A301" s="140"/>
      <c r="B301" s="140"/>
      <c r="C301" s="166" t="s">
        <v>86</v>
      </c>
      <c r="D301" s="149"/>
      <c r="E301" s="153"/>
      <c r="F301" s="156"/>
      <c r="G301" s="156"/>
    </row>
    <row r="302" spans="1:7" x14ac:dyDescent="0.2">
      <c r="A302" s="140"/>
      <c r="B302" s="140"/>
      <c r="C302" s="220" t="s">
        <v>132</v>
      </c>
      <c r="D302" s="221"/>
      <c r="E302" s="222"/>
      <c r="F302" s="223"/>
      <c r="G302" s="224"/>
    </row>
    <row r="303" spans="1:7" ht="22.5" x14ac:dyDescent="0.2">
      <c r="A303" s="140">
        <v>15</v>
      </c>
      <c r="B303" s="140" t="s">
        <v>119</v>
      </c>
      <c r="C303" s="165" t="s">
        <v>120</v>
      </c>
      <c r="D303" s="147" t="s">
        <v>80</v>
      </c>
      <c r="E303" s="152">
        <v>8</v>
      </c>
      <c r="F303" s="155"/>
      <c r="G303" s="155"/>
    </row>
    <row r="304" spans="1:7" x14ac:dyDescent="0.2">
      <c r="A304" s="141" t="s">
        <v>76</v>
      </c>
      <c r="B304" s="141" t="s">
        <v>49</v>
      </c>
      <c r="C304" s="167" t="s">
        <v>50</v>
      </c>
      <c r="D304" s="150"/>
      <c r="E304" s="154"/>
      <c r="F304" s="157"/>
      <c r="G304" s="157"/>
    </row>
    <row r="305" spans="1:7" ht="22.5" x14ac:dyDescent="0.2">
      <c r="A305" s="140">
        <v>16</v>
      </c>
      <c r="B305" s="140" t="s">
        <v>133</v>
      </c>
      <c r="C305" s="165" t="s">
        <v>213</v>
      </c>
      <c r="D305" s="147" t="s">
        <v>80</v>
      </c>
      <c r="E305" s="152">
        <v>4</v>
      </c>
      <c r="F305" s="155"/>
      <c r="G305" s="155"/>
    </row>
    <row r="306" spans="1:7" x14ac:dyDescent="0.2">
      <c r="A306" s="140"/>
      <c r="B306" s="140"/>
      <c r="C306" s="220" t="s">
        <v>214</v>
      </c>
      <c r="D306" s="221"/>
      <c r="E306" s="222"/>
      <c r="F306" s="223"/>
      <c r="G306" s="224"/>
    </row>
    <row r="307" spans="1:7" x14ac:dyDescent="0.2">
      <c r="A307" s="140"/>
      <c r="B307" s="140"/>
      <c r="C307" s="220" t="s">
        <v>136</v>
      </c>
      <c r="D307" s="221"/>
      <c r="E307" s="222"/>
      <c r="F307" s="223"/>
      <c r="G307" s="224"/>
    </row>
    <row r="308" spans="1:7" x14ac:dyDescent="0.2">
      <c r="A308" s="140"/>
      <c r="B308" s="140"/>
      <c r="C308" s="220" t="s">
        <v>215</v>
      </c>
      <c r="D308" s="221"/>
      <c r="E308" s="222"/>
      <c r="F308" s="223"/>
      <c r="G308" s="224"/>
    </row>
    <row r="309" spans="1:7" x14ac:dyDescent="0.2">
      <c r="A309" s="140"/>
      <c r="B309" s="140"/>
      <c r="C309" s="220" t="s">
        <v>138</v>
      </c>
      <c r="D309" s="221"/>
      <c r="E309" s="222"/>
      <c r="F309" s="223"/>
      <c r="G309" s="224"/>
    </row>
    <row r="310" spans="1:7" x14ac:dyDescent="0.2">
      <c r="A310" s="140"/>
      <c r="B310" s="140"/>
      <c r="C310" s="220" t="s">
        <v>216</v>
      </c>
      <c r="D310" s="221"/>
      <c r="E310" s="222"/>
      <c r="F310" s="223"/>
      <c r="G310" s="224"/>
    </row>
    <row r="311" spans="1:7" x14ac:dyDescent="0.2">
      <c r="A311" s="140"/>
      <c r="B311" s="140"/>
      <c r="C311" s="220" t="s">
        <v>140</v>
      </c>
      <c r="D311" s="221"/>
      <c r="E311" s="222"/>
      <c r="F311" s="223"/>
      <c r="G311" s="224"/>
    </row>
    <row r="312" spans="1:7" x14ac:dyDescent="0.2">
      <c r="A312" s="140"/>
      <c r="B312" s="140"/>
      <c r="C312" s="166" t="s">
        <v>86</v>
      </c>
      <c r="D312" s="149"/>
      <c r="E312" s="153"/>
      <c r="F312" s="156"/>
      <c r="G312" s="156"/>
    </row>
    <row r="313" spans="1:7" x14ac:dyDescent="0.2">
      <c r="A313" s="140"/>
      <c r="B313" s="140"/>
      <c r="C313" s="220" t="s">
        <v>94</v>
      </c>
      <c r="D313" s="221"/>
      <c r="E313" s="222"/>
      <c r="F313" s="223"/>
      <c r="G313" s="224"/>
    </row>
    <row r="314" spans="1:7" ht="22.5" x14ac:dyDescent="0.2">
      <c r="A314" s="140">
        <v>17</v>
      </c>
      <c r="B314" s="140" t="s">
        <v>217</v>
      </c>
      <c r="C314" s="165" t="s">
        <v>218</v>
      </c>
      <c r="D314" s="147" t="s">
        <v>80</v>
      </c>
      <c r="E314" s="152">
        <v>4</v>
      </c>
      <c r="F314" s="155"/>
      <c r="G314" s="155"/>
    </row>
    <row r="315" spans="1:7" x14ac:dyDescent="0.2">
      <c r="A315" s="140"/>
      <c r="B315" s="140"/>
      <c r="C315" s="220" t="s">
        <v>219</v>
      </c>
      <c r="D315" s="221"/>
      <c r="E315" s="222"/>
      <c r="F315" s="223"/>
      <c r="G315" s="224"/>
    </row>
    <row r="316" spans="1:7" x14ac:dyDescent="0.2">
      <c r="A316" s="140"/>
      <c r="B316" s="140"/>
      <c r="C316" s="220" t="s">
        <v>220</v>
      </c>
      <c r="D316" s="221"/>
      <c r="E316" s="222"/>
      <c r="F316" s="223"/>
      <c r="G316" s="224"/>
    </row>
    <row r="317" spans="1:7" x14ac:dyDescent="0.2">
      <c r="A317" s="140"/>
      <c r="B317" s="140"/>
      <c r="C317" s="220" t="s">
        <v>215</v>
      </c>
      <c r="D317" s="221"/>
      <c r="E317" s="222"/>
      <c r="F317" s="223"/>
      <c r="G317" s="224"/>
    </row>
    <row r="318" spans="1:7" x14ac:dyDescent="0.2">
      <c r="A318" s="140"/>
      <c r="B318" s="140"/>
      <c r="C318" s="220" t="s">
        <v>138</v>
      </c>
      <c r="D318" s="221"/>
      <c r="E318" s="222"/>
      <c r="F318" s="223"/>
      <c r="G318" s="224"/>
    </row>
    <row r="319" spans="1:7" x14ac:dyDescent="0.2">
      <c r="A319" s="140"/>
      <c r="B319" s="140"/>
      <c r="C319" s="220" t="s">
        <v>216</v>
      </c>
      <c r="D319" s="221"/>
      <c r="E319" s="222"/>
      <c r="F319" s="223"/>
      <c r="G319" s="224"/>
    </row>
    <row r="320" spans="1:7" x14ac:dyDescent="0.2">
      <c r="A320" s="140"/>
      <c r="B320" s="140"/>
      <c r="C320" s="166" t="s">
        <v>86</v>
      </c>
      <c r="D320" s="149"/>
      <c r="E320" s="153"/>
      <c r="F320" s="156"/>
      <c r="G320" s="156"/>
    </row>
    <row r="321" spans="1:7" x14ac:dyDescent="0.2">
      <c r="A321" s="140"/>
      <c r="B321" s="140"/>
      <c r="C321" s="220" t="s">
        <v>221</v>
      </c>
      <c r="D321" s="221"/>
      <c r="E321" s="222"/>
      <c r="F321" s="223"/>
      <c r="G321" s="224"/>
    </row>
    <row r="322" spans="1:7" ht="22.5" x14ac:dyDescent="0.2">
      <c r="A322" s="140">
        <v>18</v>
      </c>
      <c r="B322" s="140" t="s">
        <v>222</v>
      </c>
      <c r="C322" s="165" t="s">
        <v>223</v>
      </c>
      <c r="D322" s="147" t="s">
        <v>80</v>
      </c>
      <c r="E322" s="152">
        <v>7</v>
      </c>
      <c r="F322" s="155"/>
      <c r="G322" s="155"/>
    </row>
    <row r="323" spans="1:7" x14ac:dyDescent="0.2">
      <c r="A323" s="140"/>
      <c r="B323" s="140"/>
      <c r="C323" s="220" t="s">
        <v>224</v>
      </c>
      <c r="D323" s="221"/>
      <c r="E323" s="222"/>
      <c r="F323" s="223"/>
      <c r="G323" s="224"/>
    </row>
    <row r="324" spans="1:7" x14ac:dyDescent="0.2">
      <c r="A324" s="140"/>
      <c r="B324" s="140"/>
      <c r="C324" s="220" t="s">
        <v>225</v>
      </c>
      <c r="D324" s="221"/>
      <c r="E324" s="222"/>
      <c r="F324" s="223"/>
      <c r="G324" s="224"/>
    </row>
    <row r="325" spans="1:7" x14ac:dyDescent="0.2">
      <c r="A325" s="140"/>
      <c r="B325" s="140"/>
      <c r="C325" s="220" t="s">
        <v>136</v>
      </c>
      <c r="D325" s="221"/>
      <c r="E325" s="222"/>
      <c r="F325" s="223"/>
      <c r="G325" s="224"/>
    </row>
    <row r="326" spans="1:7" x14ac:dyDescent="0.2">
      <c r="A326" s="140"/>
      <c r="B326" s="140"/>
      <c r="C326" s="220" t="s">
        <v>137</v>
      </c>
      <c r="D326" s="221"/>
      <c r="E326" s="222"/>
      <c r="F326" s="223"/>
      <c r="G326" s="224"/>
    </row>
    <row r="327" spans="1:7" x14ac:dyDescent="0.2">
      <c r="A327" s="140"/>
      <c r="B327" s="140"/>
      <c r="C327" s="220" t="s">
        <v>138</v>
      </c>
      <c r="D327" s="221"/>
      <c r="E327" s="222"/>
      <c r="F327" s="223"/>
      <c r="G327" s="224"/>
    </row>
    <row r="328" spans="1:7" x14ac:dyDescent="0.2">
      <c r="A328" s="140"/>
      <c r="B328" s="140"/>
      <c r="C328" s="220" t="s">
        <v>139</v>
      </c>
      <c r="D328" s="221"/>
      <c r="E328" s="222"/>
      <c r="F328" s="223"/>
      <c r="G328" s="224"/>
    </row>
    <row r="329" spans="1:7" x14ac:dyDescent="0.2">
      <c r="A329" s="140"/>
      <c r="B329" s="140"/>
      <c r="C329" s="220" t="s">
        <v>140</v>
      </c>
      <c r="D329" s="221"/>
      <c r="E329" s="222"/>
      <c r="F329" s="223"/>
      <c r="G329" s="224"/>
    </row>
    <row r="330" spans="1:7" x14ac:dyDescent="0.2">
      <c r="A330" s="140"/>
      <c r="B330" s="140"/>
      <c r="C330" s="166" t="s">
        <v>86</v>
      </c>
      <c r="D330" s="149"/>
      <c r="E330" s="153"/>
      <c r="F330" s="156"/>
      <c r="G330" s="156"/>
    </row>
    <row r="331" spans="1:7" x14ac:dyDescent="0.2">
      <c r="A331" s="140"/>
      <c r="B331" s="140"/>
      <c r="C331" s="220" t="s">
        <v>94</v>
      </c>
      <c r="D331" s="221"/>
      <c r="E331" s="222"/>
      <c r="F331" s="223"/>
      <c r="G331" s="224"/>
    </row>
    <row r="332" spans="1:7" ht="22.5" x14ac:dyDescent="0.2">
      <c r="A332" s="140">
        <v>19</v>
      </c>
      <c r="B332" s="140" t="s">
        <v>133</v>
      </c>
      <c r="C332" s="165" t="s">
        <v>226</v>
      </c>
      <c r="D332" s="147" t="s">
        <v>80</v>
      </c>
      <c r="E332" s="152">
        <v>3</v>
      </c>
      <c r="F332" s="155"/>
      <c r="G332" s="155"/>
    </row>
    <row r="333" spans="1:7" x14ac:dyDescent="0.2">
      <c r="A333" s="140"/>
      <c r="B333" s="140"/>
      <c r="C333" s="220" t="s">
        <v>227</v>
      </c>
      <c r="D333" s="221"/>
      <c r="E333" s="222"/>
      <c r="F333" s="223"/>
      <c r="G333" s="224"/>
    </row>
    <row r="334" spans="1:7" x14ac:dyDescent="0.2">
      <c r="A334" s="140"/>
      <c r="B334" s="140"/>
      <c r="C334" s="220" t="s">
        <v>228</v>
      </c>
      <c r="D334" s="221"/>
      <c r="E334" s="222"/>
      <c r="F334" s="223"/>
      <c r="G334" s="224"/>
    </row>
    <row r="335" spans="1:7" x14ac:dyDescent="0.2">
      <c r="A335" s="140"/>
      <c r="B335" s="140"/>
      <c r="C335" s="220" t="s">
        <v>229</v>
      </c>
      <c r="D335" s="221"/>
      <c r="E335" s="222"/>
      <c r="F335" s="223"/>
      <c r="G335" s="224"/>
    </row>
    <row r="336" spans="1:7" x14ac:dyDescent="0.2">
      <c r="A336" s="140"/>
      <c r="B336" s="140"/>
      <c r="C336" s="166" t="s">
        <v>86</v>
      </c>
      <c r="D336" s="149"/>
      <c r="E336" s="153"/>
      <c r="F336" s="156"/>
      <c r="G336" s="156"/>
    </row>
    <row r="337" spans="1:7" x14ac:dyDescent="0.2">
      <c r="A337" s="140"/>
      <c r="B337" s="140"/>
      <c r="C337" s="220" t="s">
        <v>137</v>
      </c>
      <c r="D337" s="221"/>
      <c r="E337" s="222"/>
      <c r="F337" s="223"/>
      <c r="G337" s="224"/>
    </row>
    <row r="338" spans="1:7" x14ac:dyDescent="0.2">
      <c r="A338" s="140"/>
      <c r="B338" s="140"/>
      <c r="C338" s="220" t="s">
        <v>138</v>
      </c>
      <c r="D338" s="221"/>
      <c r="E338" s="222"/>
      <c r="F338" s="223"/>
      <c r="G338" s="224"/>
    </row>
    <row r="339" spans="1:7" x14ac:dyDescent="0.2">
      <c r="A339" s="140"/>
      <c r="B339" s="140"/>
      <c r="C339" s="220" t="s">
        <v>216</v>
      </c>
      <c r="D339" s="221"/>
      <c r="E339" s="222"/>
      <c r="F339" s="223"/>
      <c r="G339" s="224"/>
    </row>
    <row r="340" spans="1:7" x14ac:dyDescent="0.2">
      <c r="A340" s="140"/>
      <c r="B340" s="140"/>
      <c r="C340" s="166" t="s">
        <v>86</v>
      </c>
      <c r="D340" s="149"/>
      <c r="E340" s="153"/>
      <c r="F340" s="156"/>
      <c r="G340" s="156"/>
    </row>
    <row r="341" spans="1:7" x14ac:dyDescent="0.2">
      <c r="A341" s="140"/>
      <c r="B341" s="140"/>
      <c r="C341" s="220" t="s">
        <v>94</v>
      </c>
      <c r="D341" s="221"/>
      <c r="E341" s="222"/>
      <c r="F341" s="223"/>
      <c r="G341" s="224"/>
    </row>
    <row r="342" spans="1:7" ht="22.5" x14ac:dyDescent="0.2">
      <c r="A342" s="140">
        <v>20</v>
      </c>
      <c r="B342" s="140" t="s">
        <v>133</v>
      </c>
      <c r="C342" s="165" t="s">
        <v>134</v>
      </c>
      <c r="D342" s="147" t="s">
        <v>80</v>
      </c>
      <c r="E342" s="152">
        <v>4</v>
      </c>
      <c r="F342" s="155"/>
      <c r="G342" s="155"/>
    </row>
    <row r="343" spans="1:7" x14ac:dyDescent="0.2">
      <c r="A343" s="140"/>
      <c r="B343" s="140"/>
      <c r="C343" s="220" t="s">
        <v>135</v>
      </c>
      <c r="D343" s="221"/>
      <c r="E343" s="222"/>
      <c r="F343" s="223"/>
      <c r="G343" s="224"/>
    </row>
    <row r="344" spans="1:7" x14ac:dyDescent="0.2">
      <c r="A344" s="140"/>
      <c r="B344" s="140"/>
      <c r="C344" s="220" t="s">
        <v>136</v>
      </c>
      <c r="D344" s="221"/>
      <c r="E344" s="222"/>
      <c r="F344" s="223"/>
      <c r="G344" s="224"/>
    </row>
    <row r="345" spans="1:7" x14ac:dyDescent="0.2">
      <c r="A345" s="140"/>
      <c r="B345" s="140"/>
      <c r="C345" s="220" t="s">
        <v>137</v>
      </c>
      <c r="D345" s="221"/>
      <c r="E345" s="222"/>
      <c r="F345" s="223"/>
      <c r="G345" s="224"/>
    </row>
    <row r="346" spans="1:7" x14ac:dyDescent="0.2">
      <c r="A346" s="140"/>
      <c r="B346" s="140"/>
      <c r="C346" s="220" t="s">
        <v>138</v>
      </c>
      <c r="D346" s="221"/>
      <c r="E346" s="222"/>
      <c r="F346" s="223"/>
      <c r="G346" s="224"/>
    </row>
    <row r="347" spans="1:7" x14ac:dyDescent="0.2">
      <c r="A347" s="140"/>
      <c r="B347" s="140"/>
      <c r="C347" s="220" t="s">
        <v>139</v>
      </c>
      <c r="D347" s="221"/>
      <c r="E347" s="222"/>
      <c r="F347" s="223"/>
      <c r="G347" s="224"/>
    </row>
    <row r="348" spans="1:7" x14ac:dyDescent="0.2">
      <c r="A348" s="140"/>
      <c r="B348" s="140"/>
      <c r="C348" s="220" t="s">
        <v>140</v>
      </c>
      <c r="D348" s="221"/>
      <c r="E348" s="222"/>
      <c r="F348" s="223"/>
      <c r="G348" s="224"/>
    </row>
    <row r="349" spans="1:7" x14ac:dyDescent="0.2">
      <c r="A349" s="140"/>
      <c r="B349" s="140"/>
      <c r="C349" s="166" t="s">
        <v>86</v>
      </c>
      <c r="D349" s="149"/>
      <c r="E349" s="153"/>
      <c r="F349" s="156"/>
      <c r="G349" s="156"/>
    </row>
    <row r="350" spans="1:7" x14ac:dyDescent="0.2">
      <c r="A350" s="140"/>
      <c r="B350" s="140"/>
      <c r="C350" s="220" t="s">
        <v>94</v>
      </c>
      <c r="D350" s="221"/>
      <c r="E350" s="222"/>
      <c r="F350" s="223"/>
      <c r="G350" s="224"/>
    </row>
    <row r="351" spans="1:7" ht="22.5" x14ac:dyDescent="0.2">
      <c r="A351" s="140">
        <v>21</v>
      </c>
      <c r="B351" s="140" t="s">
        <v>230</v>
      </c>
      <c r="C351" s="165" t="s">
        <v>231</v>
      </c>
      <c r="D351" s="147" t="s">
        <v>80</v>
      </c>
      <c r="E351" s="152">
        <v>13</v>
      </c>
      <c r="F351" s="155"/>
      <c r="G351" s="155"/>
    </row>
    <row r="352" spans="1:7" x14ac:dyDescent="0.2">
      <c r="A352" s="140"/>
      <c r="B352" s="140"/>
      <c r="C352" s="220" t="s">
        <v>232</v>
      </c>
      <c r="D352" s="221"/>
      <c r="E352" s="222"/>
      <c r="F352" s="223"/>
      <c r="G352" s="224"/>
    </row>
    <row r="353" spans="1:7" x14ac:dyDescent="0.2">
      <c r="A353" s="140"/>
      <c r="B353" s="140"/>
      <c r="C353" s="220" t="s">
        <v>220</v>
      </c>
      <c r="D353" s="221"/>
      <c r="E353" s="222"/>
      <c r="F353" s="223"/>
      <c r="G353" s="224"/>
    </row>
    <row r="354" spans="1:7" x14ac:dyDescent="0.2">
      <c r="A354" s="140"/>
      <c r="B354" s="140"/>
      <c r="C354" s="220" t="s">
        <v>137</v>
      </c>
      <c r="D354" s="221"/>
      <c r="E354" s="222"/>
      <c r="F354" s="223"/>
      <c r="G354" s="224"/>
    </row>
    <row r="355" spans="1:7" x14ac:dyDescent="0.2">
      <c r="A355" s="140"/>
      <c r="B355" s="140"/>
      <c r="C355" s="220" t="s">
        <v>138</v>
      </c>
      <c r="D355" s="221"/>
      <c r="E355" s="222"/>
      <c r="F355" s="223"/>
      <c r="G355" s="224"/>
    </row>
    <row r="356" spans="1:7" x14ac:dyDescent="0.2">
      <c r="A356" s="140"/>
      <c r="B356" s="140"/>
      <c r="C356" s="220" t="s">
        <v>216</v>
      </c>
      <c r="D356" s="221"/>
      <c r="E356" s="222"/>
      <c r="F356" s="223"/>
      <c r="G356" s="224"/>
    </row>
    <row r="357" spans="1:7" x14ac:dyDescent="0.2">
      <c r="A357" s="140"/>
      <c r="B357" s="140"/>
      <c r="C357" s="166" t="s">
        <v>86</v>
      </c>
      <c r="D357" s="149"/>
      <c r="E357" s="153"/>
      <c r="F357" s="156"/>
      <c r="G357" s="156"/>
    </row>
    <row r="358" spans="1:7" x14ac:dyDescent="0.2">
      <c r="A358" s="140"/>
      <c r="B358" s="140"/>
      <c r="C358" s="220" t="s">
        <v>221</v>
      </c>
      <c r="D358" s="221"/>
      <c r="E358" s="222"/>
      <c r="F358" s="223"/>
      <c r="G358" s="224"/>
    </row>
    <row r="359" spans="1:7" ht="22.5" x14ac:dyDescent="0.2">
      <c r="A359" s="140">
        <v>22</v>
      </c>
      <c r="B359" s="140" t="s">
        <v>233</v>
      </c>
      <c r="C359" s="165" t="s">
        <v>234</v>
      </c>
      <c r="D359" s="147" t="s">
        <v>80</v>
      </c>
      <c r="E359" s="152">
        <v>3</v>
      </c>
      <c r="F359" s="155"/>
      <c r="G359" s="155"/>
    </row>
    <row r="360" spans="1:7" x14ac:dyDescent="0.2">
      <c r="A360" s="140"/>
      <c r="B360" s="140"/>
      <c r="C360" s="220" t="s">
        <v>235</v>
      </c>
      <c r="D360" s="221"/>
      <c r="E360" s="222"/>
      <c r="F360" s="223"/>
      <c r="G360" s="224"/>
    </row>
    <row r="361" spans="1:7" x14ac:dyDescent="0.2">
      <c r="A361" s="140"/>
      <c r="B361" s="140"/>
      <c r="C361" s="220" t="s">
        <v>236</v>
      </c>
      <c r="D361" s="221"/>
      <c r="E361" s="222"/>
      <c r="F361" s="223"/>
      <c r="G361" s="224"/>
    </row>
    <row r="362" spans="1:7" x14ac:dyDescent="0.2">
      <c r="A362" s="140"/>
      <c r="B362" s="140"/>
      <c r="C362" s="220" t="s">
        <v>237</v>
      </c>
      <c r="D362" s="221"/>
      <c r="E362" s="222"/>
      <c r="F362" s="223"/>
      <c r="G362" s="224"/>
    </row>
    <row r="363" spans="1:7" x14ac:dyDescent="0.2">
      <c r="A363" s="140"/>
      <c r="B363" s="140"/>
      <c r="C363" s="220" t="s">
        <v>238</v>
      </c>
      <c r="D363" s="221"/>
      <c r="E363" s="222"/>
      <c r="F363" s="223"/>
      <c r="G363" s="224"/>
    </row>
    <row r="364" spans="1:7" x14ac:dyDescent="0.2">
      <c r="A364" s="140"/>
      <c r="B364" s="140"/>
      <c r="C364" s="220" t="s">
        <v>239</v>
      </c>
      <c r="D364" s="221"/>
      <c r="E364" s="222"/>
      <c r="F364" s="223"/>
      <c r="G364" s="224"/>
    </row>
    <row r="365" spans="1:7" x14ac:dyDescent="0.2">
      <c r="A365" s="140"/>
      <c r="B365" s="140"/>
      <c r="C365" s="220" t="s">
        <v>138</v>
      </c>
      <c r="D365" s="221"/>
      <c r="E365" s="222"/>
      <c r="F365" s="223"/>
      <c r="G365" s="224"/>
    </row>
    <row r="366" spans="1:7" x14ac:dyDescent="0.2">
      <c r="A366" s="140"/>
      <c r="B366" s="140"/>
      <c r="C366" s="166" t="s">
        <v>86</v>
      </c>
      <c r="D366" s="149"/>
      <c r="E366" s="153"/>
      <c r="F366" s="156"/>
      <c r="G366" s="156"/>
    </row>
    <row r="367" spans="1:7" x14ac:dyDescent="0.2">
      <c r="A367" s="140"/>
      <c r="B367" s="140"/>
      <c r="C367" s="220" t="s">
        <v>94</v>
      </c>
      <c r="D367" s="221"/>
      <c r="E367" s="222"/>
      <c r="F367" s="223"/>
      <c r="G367" s="224"/>
    </row>
    <row r="368" spans="1:7" ht="22.5" x14ac:dyDescent="0.2">
      <c r="A368" s="140">
        <v>23</v>
      </c>
      <c r="B368" s="140" t="s">
        <v>240</v>
      </c>
      <c r="C368" s="165" t="s">
        <v>241</v>
      </c>
      <c r="D368" s="147" t="s">
        <v>80</v>
      </c>
      <c r="E368" s="152">
        <v>2</v>
      </c>
      <c r="F368" s="155"/>
      <c r="G368" s="155"/>
    </row>
    <row r="369" spans="1:7" x14ac:dyDescent="0.2">
      <c r="A369" s="140"/>
      <c r="B369" s="140"/>
      <c r="C369" s="220" t="s">
        <v>224</v>
      </c>
      <c r="D369" s="221"/>
      <c r="E369" s="222"/>
      <c r="F369" s="223"/>
      <c r="G369" s="224"/>
    </row>
    <row r="370" spans="1:7" x14ac:dyDescent="0.2">
      <c r="A370" s="140"/>
      <c r="B370" s="140"/>
      <c r="C370" s="220" t="s">
        <v>242</v>
      </c>
      <c r="D370" s="221"/>
      <c r="E370" s="222"/>
      <c r="F370" s="223"/>
      <c r="G370" s="224"/>
    </row>
    <row r="371" spans="1:7" x14ac:dyDescent="0.2">
      <c r="A371" s="140"/>
      <c r="B371" s="140"/>
      <c r="C371" s="220" t="s">
        <v>243</v>
      </c>
      <c r="D371" s="221"/>
      <c r="E371" s="222"/>
      <c r="F371" s="223"/>
      <c r="G371" s="224"/>
    </row>
    <row r="372" spans="1:7" x14ac:dyDescent="0.2">
      <c r="A372" s="140"/>
      <c r="B372" s="140"/>
      <c r="C372" s="220" t="s">
        <v>137</v>
      </c>
      <c r="D372" s="221"/>
      <c r="E372" s="222"/>
      <c r="F372" s="223"/>
      <c r="G372" s="224"/>
    </row>
    <row r="373" spans="1:7" x14ac:dyDescent="0.2">
      <c r="A373" s="140"/>
      <c r="B373" s="140"/>
      <c r="C373" s="220" t="s">
        <v>138</v>
      </c>
      <c r="D373" s="221"/>
      <c r="E373" s="222"/>
      <c r="F373" s="223"/>
      <c r="G373" s="224"/>
    </row>
    <row r="374" spans="1:7" x14ac:dyDescent="0.2">
      <c r="A374" s="140"/>
      <c r="B374" s="140"/>
      <c r="C374" s="220" t="s">
        <v>139</v>
      </c>
      <c r="D374" s="221"/>
      <c r="E374" s="222"/>
      <c r="F374" s="223"/>
      <c r="G374" s="224"/>
    </row>
    <row r="375" spans="1:7" x14ac:dyDescent="0.2">
      <c r="A375" s="140"/>
      <c r="B375" s="140"/>
      <c r="C375" s="166" t="s">
        <v>86</v>
      </c>
      <c r="D375" s="149"/>
      <c r="E375" s="153"/>
      <c r="F375" s="156"/>
      <c r="G375" s="156"/>
    </row>
    <row r="376" spans="1:7" x14ac:dyDescent="0.2">
      <c r="A376" s="140"/>
      <c r="B376" s="140"/>
      <c r="C376" s="220" t="s">
        <v>94</v>
      </c>
      <c r="D376" s="221"/>
      <c r="E376" s="222"/>
      <c r="F376" s="223"/>
      <c r="G376" s="224"/>
    </row>
    <row r="377" spans="1:7" ht="22.5" x14ac:dyDescent="0.2">
      <c r="A377" s="140">
        <v>24</v>
      </c>
      <c r="B377" s="140" t="s">
        <v>244</v>
      </c>
      <c r="C377" s="165" t="s">
        <v>245</v>
      </c>
      <c r="D377" s="147" t="s">
        <v>80</v>
      </c>
      <c r="E377" s="152">
        <v>1</v>
      </c>
      <c r="F377" s="155"/>
      <c r="G377" s="155"/>
    </row>
    <row r="378" spans="1:7" x14ac:dyDescent="0.2">
      <c r="A378" s="140"/>
      <c r="B378" s="140"/>
      <c r="C378" s="220" t="s">
        <v>246</v>
      </c>
      <c r="D378" s="221"/>
      <c r="E378" s="222"/>
      <c r="F378" s="223"/>
      <c r="G378" s="224"/>
    </row>
    <row r="379" spans="1:7" x14ac:dyDescent="0.2">
      <c r="A379" s="140"/>
      <c r="B379" s="140"/>
      <c r="C379" s="220" t="s">
        <v>247</v>
      </c>
      <c r="D379" s="221"/>
      <c r="E379" s="222"/>
      <c r="F379" s="223"/>
      <c r="G379" s="224"/>
    </row>
    <row r="380" spans="1:7" x14ac:dyDescent="0.2">
      <c r="A380" s="140"/>
      <c r="B380" s="140"/>
      <c r="C380" s="220" t="s">
        <v>248</v>
      </c>
      <c r="D380" s="221"/>
      <c r="E380" s="222"/>
      <c r="F380" s="223"/>
      <c r="G380" s="224"/>
    </row>
    <row r="381" spans="1:7" x14ac:dyDescent="0.2">
      <c r="A381" s="140"/>
      <c r="B381" s="140"/>
      <c r="C381" s="220" t="s">
        <v>249</v>
      </c>
      <c r="D381" s="221"/>
      <c r="E381" s="222"/>
      <c r="F381" s="223"/>
      <c r="G381" s="224"/>
    </row>
    <row r="382" spans="1:7" x14ac:dyDescent="0.2">
      <c r="A382" s="140"/>
      <c r="B382" s="140"/>
      <c r="C382" s="220" t="s">
        <v>250</v>
      </c>
      <c r="D382" s="221"/>
      <c r="E382" s="222"/>
      <c r="F382" s="223"/>
      <c r="G382" s="224"/>
    </row>
    <row r="383" spans="1:7" x14ac:dyDescent="0.2">
      <c r="A383" s="140"/>
      <c r="B383" s="140"/>
      <c r="C383" s="220" t="s">
        <v>251</v>
      </c>
      <c r="D383" s="221"/>
      <c r="E383" s="222"/>
      <c r="F383" s="223"/>
      <c r="G383" s="224"/>
    </row>
    <row r="384" spans="1:7" x14ac:dyDescent="0.2">
      <c r="A384" s="140"/>
      <c r="B384" s="140"/>
      <c r="C384" s="166" t="s">
        <v>86</v>
      </c>
      <c r="D384" s="149"/>
      <c r="E384" s="153"/>
      <c r="F384" s="156"/>
      <c r="G384" s="156"/>
    </row>
    <row r="385" spans="1:7" x14ac:dyDescent="0.2">
      <c r="A385" s="140"/>
      <c r="B385" s="140"/>
      <c r="C385" s="220" t="s">
        <v>252</v>
      </c>
      <c r="D385" s="221"/>
      <c r="E385" s="222"/>
      <c r="F385" s="223"/>
      <c r="G385" s="224"/>
    </row>
    <row r="386" spans="1:7" ht="22.5" x14ac:dyDescent="0.2">
      <c r="A386" s="140">
        <v>25</v>
      </c>
      <c r="B386" s="140" t="s">
        <v>78</v>
      </c>
      <c r="C386" s="165" t="s">
        <v>253</v>
      </c>
      <c r="D386" s="147" t="s">
        <v>80</v>
      </c>
      <c r="E386" s="152">
        <v>4</v>
      </c>
      <c r="F386" s="155"/>
      <c r="G386" s="155"/>
    </row>
    <row r="387" spans="1:7" x14ac:dyDescent="0.2">
      <c r="B387" s="140"/>
      <c r="C387" s="220" t="s">
        <v>82</v>
      </c>
      <c r="D387" s="221"/>
      <c r="E387" s="222"/>
      <c r="F387" s="223"/>
      <c r="G387" s="224"/>
    </row>
    <row r="388" spans="1:7" x14ac:dyDescent="0.2">
      <c r="B388" s="140"/>
      <c r="C388" s="220" t="s">
        <v>84</v>
      </c>
      <c r="D388" s="221"/>
      <c r="E388" s="222"/>
      <c r="F388" s="223"/>
      <c r="G388" s="224"/>
    </row>
    <row r="389" spans="1:7" x14ac:dyDescent="0.2">
      <c r="B389" s="140"/>
      <c r="C389" s="220" t="s">
        <v>85</v>
      </c>
      <c r="D389" s="221"/>
      <c r="E389" s="222"/>
      <c r="F389" s="223"/>
      <c r="G389" s="224"/>
    </row>
    <row r="390" spans="1:7" x14ac:dyDescent="0.2">
      <c r="B390" s="140"/>
      <c r="C390" s="166" t="s">
        <v>86</v>
      </c>
      <c r="D390" s="149"/>
      <c r="E390" s="153"/>
      <c r="F390" s="156"/>
      <c r="G390" s="156"/>
    </row>
    <row r="391" spans="1:7" x14ac:dyDescent="0.2">
      <c r="B391" s="140"/>
      <c r="C391" s="220" t="s">
        <v>87</v>
      </c>
      <c r="D391" s="221"/>
      <c r="E391" s="222"/>
      <c r="F391" s="223"/>
      <c r="G391" s="224"/>
    </row>
    <row r="392" spans="1:7" x14ac:dyDescent="0.2">
      <c r="B392" s="140"/>
      <c r="C392" s="220" t="s">
        <v>143</v>
      </c>
      <c r="D392" s="221"/>
      <c r="E392" s="222"/>
      <c r="F392" s="223"/>
      <c r="G392" s="224"/>
    </row>
    <row r="393" spans="1:7" x14ac:dyDescent="0.2">
      <c r="B393" s="140"/>
      <c r="C393" s="220" t="s">
        <v>144</v>
      </c>
      <c r="D393" s="221"/>
      <c r="E393" s="222"/>
      <c r="F393" s="223"/>
      <c r="G393" s="224"/>
    </row>
    <row r="394" spans="1:7" x14ac:dyDescent="0.2">
      <c r="B394" s="140"/>
      <c r="C394" s="220" t="s">
        <v>88</v>
      </c>
      <c r="D394" s="221"/>
      <c r="E394" s="222"/>
      <c r="F394" s="223"/>
      <c r="G394" s="224"/>
    </row>
    <row r="395" spans="1:7" x14ac:dyDescent="0.2">
      <c r="B395" s="140"/>
      <c r="C395" s="220" t="s">
        <v>145</v>
      </c>
      <c r="D395" s="221"/>
      <c r="E395" s="222"/>
      <c r="F395" s="223"/>
      <c r="G395" s="224"/>
    </row>
    <row r="396" spans="1:7" x14ac:dyDescent="0.2">
      <c r="B396" s="140"/>
      <c r="C396" s="220" t="s">
        <v>146</v>
      </c>
      <c r="D396" s="221"/>
      <c r="E396" s="222"/>
      <c r="F396" s="223"/>
      <c r="G396" s="224"/>
    </row>
    <row r="397" spans="1:7" x14ac:dyDescent="0.2">
      <c r="B397" s="140"/>
      <c r="C397" s="220" t="s">
        <v>98</v>
      </c>
      <c r="D397" s="221"/>
      <c r="E397" s="222"/>
      <c r="F397" s="223"/>
      <c r="G397" s="224"/>
    </row>
    <row r="398" spans="1:7" x14ac:dyDescent="0.2">
      <c r="B398" s="140"/>
      <c r="C398" s="166" t="s">
        <v>86</v>
      </c>
      <c r="D398" s="149"/>
      <c r="E398" s="153"/>
      <c r="F398" s="156"/>
      <c r="G398" s="156"/>
    </row>
    <row r="399" spans="1:7" x14ac:dyDescent="0.2">
      <c r="B399" s="140"/>
      <c r="C399" s="220" t="s">
        <v>147</v>
      </c>
      <c r="D399" s="221"/>
      <c r="E399" s="222"/>
      <c r="F399" s="223"/>
      <c r="G399" s="224"/>
    </row>
    <row r="400" spans="1:7" x14ac:dyDescent="0.2">
      <c r="B400" s="140"/>
      <c r="C400" s="220" t="s">
        <v>148</v>
      </c>
      <c r="D400" s="221"/>
      <c r="E400" s="222"/>
      <c r="F400" s="223"/>
      <c r="G400" s="224"/>
    </row>
    <row r="401" spans="2:7" x14ac:dyDescent="0.2">
      <c r="B401" s="140"/>
      <c r="C401" s="220" t="s">
        <v>149</v>
      </c>
      <c r="D401" s="221"/>
      <c r="E401" s="222"/>
      <c r="F401" s="223"/>
      <c r="G401" s="224"/>
    </row>
    <row r="402" spans="2:7" x14ac:dyDescent="0.2">
      <c r="B402" s="140"/>
      <c r="C402" s="220" t="s">
        <v>150</v>
      </c>
      <c r="D402" s="221"/>
      <c r="E402" s="222"/>
      <c r="F402" s="223"/>
      <c r="G402" s="224"/>
    </row>
    <row r="403" spans="2:7" x14ac:dyDescent="0.2">
      <c r="B403" s="140"/>
      <c r="C403" s="220" t="s">
        <v>89</v>
      </c>
      <c r="D403" s="221"/>
      <c r="E403" s="222"/>
      <c r="F403" s="223"/>
      <c r="G403" s="224"/>
    </row>
    <row r="404" spans="2:7" x14ac:dyDescent="0.2">
      <c r="B404" s="140"/>
      <c r="C404" s="220" t="s">
        <v>151</v>
      </c>
      <c r="D404" s="221"/>
      <c r="E404" s="222"/>
      <c r="F404" s="223"/>
      <c r="G404" s="224"/>
    </row>
    <row r="405" spans="2:7" x14ac:dyDescent="0.2">
      <c r="B405" s="140"/>
      <c r="C405" s="220" t="s">
        <v>90</v>
      </c>
      <c r="D405" s="221"/>
      <c r="E405" s="222"/>
      <c r="F405" s="223"/>
      <c r="G405" s="224"/>
    </row>
    <row r="406" spans="2:7" x14ac:dyDescent="0.2">
      <c r="B406" s="140"/>
      <c r="C406" s="166" t="s">
        <v>86</v>
      </c>
      <c r="D406" s="149"/>
      <c r="E406" s="153"/>
      <c r="F406" s="156"/>
      <c r="G406" s="156"/>
    </row>
    <row r="407" spans="2:7" x14ac:dyDescent="0.2">
      <c r="B407" s="140"/>
      <c r="C407" s="220" t="s">
        <v>91</v>
      </c>
      <c r="D407" s="221"/>
      <c r="E407" s="222"/>
      <c r="F407" s="223"/>
      <c r="G407" s="224"/>
    </row>
    <row r="408" spans="2:7" x14ac:dyDescent="0.2">
      <c r="B408" s="140"/>
      <c r="C408" s="220" t="s">
        <v>92</v>
      </c>
      <c r="D408" s="221"/>
      <c r="E408" s="222"/>
      <c r="F408" s="223"/>
      <c r="G408" s="224"/>
    </row>
    <row r="409" spans="2:7" x14ac:dyDescent="0.2">
      <c r="B409" s="140"/>
      <c r="C409" s="220" t="s">
        <v>93</v>
      </c>
      <c r="D409" s="221"/>
      <c r="E409" s="222"/>
      <c r="F409" s="223"/>
      <c r="G409" s="224"/>
    </row>
    <row r="410" spans="2:7" ht="22.5" x14ac:dyDescent="0.2">
      <c r="B410" s="140"/>
      <c r="C410" s="166" t="s">
        <v>254</v>
      </c>
      <c r="D410" s="147" t="s">
        <v>80</v>
      </c>
      <c r="E410" s="152">
        <v>4</v>
      </c>
      <c r="F410" s="156"/>
      <c r="G410" s="156"/>
    </row>
    <row r="411" spans="2:7" x14ac:dyDescent="0.2">
      <c r="B411" s="140"/>
      <c r="C411" s="220" t="s">
        <v>94</v>
      </c>
      <c r="D411" s="221"/>
      <c r="E411" s="222"/>
      <c r="F411" s="223"/>
      <c r="G411" s="224"/>
    </row>
    <row r="412" spans="2:7" x14ac:dyDescent="0.2">
      <c r="B412" s="140" t="s">
        <v>141</v>
      </c>
      <c r="C412" s="165" t="s">
        <v>142</v>
      </c>
      <c r="D412" s="147" t="s">
        <v>80</v>
      </c>
      <c r="E412" s="152">
        <v>1</v>
      </c>
      <c r="F412" s="155"/>
      <c r="G412" s="155"/>
    </row>
  </sheetData>
  <mergeCells count="307">
    <mergeCell ref="C407:G407"/>
    <mergeCell ref="C408:G408"/>
    <mergeCell ref="C409:G409"/>
    <mergeCell ref="C411:G411"/>
    <mergeCell ref="C387:G387"/>
    <mergeCell ref="C388:G388"/>
    <mergeCell ref="C389:G389"/>
    <mergeCell ref="C391:G391"/>
    <mergeCell ref="C392:G392"/>
    <mergeCell ref="C393:G393"/>
    <mergeCell ref="C394:G394"/>
    <mergeCell ref="C395:G395"/>
    <mergeCell ref="C396:G396"/>
    <mergeCell ref="C397:G397"/>
    <mergeCell ref="C399:G399"/>
    <mergeCell ref="C400:G400"/>
    <mergeCell ref="C401:G401"/>
    <mergeCell ref="C402:G402"/>
    <mergeCell ref="C403:G403"/>
    <mergeCell ref="C404:G404"/>
    <mergeCell ref="C405:G405"/>
    <mergeCell ref="C382:G382"/>
    <mergeCell ref="C383:G383"/>
    <mergeCell ref="C385:G385"/>
    <mergeCell ref="C376:G376"/>
    <mergeCell ref="C378:G378"/>
    <mergeCell ref="C379:G379"/>
    <mergeCell ref="C380:G380"/>
    <mergeCell ref="C381:G381"/>
    <mergeCell ref="C370:G370"/>
    <mergeCell ref="C371:G371"/>
    <mergeCell ref="C372:G372"/>
    <mergeCell ref="C373:G373"/>
    <mergeCell ref="C374:G374"/>
    <mergeCell ref="C363:G363"/>
    <mergeCell ref="C364:G364"/>
    <mergeCell ref="C365:G365"/>
    <mergeCell ref="C367:G367"/>
    <mergeCell ref="C369:G369"/>
    <mergeCell ref="C356:G356"/>
    <mergeCell ref="C358:G358"/>
    <mergeCell ref="C360:G360"/>
    <mergeCell ref="C361:G361"/>
    <mergeCell ref="C362:G362"/>
    <mergeCell ref="C350:G350"/>
    <mergeCell ref="C352:G352"/>
    <mergeCell ref="C353:G353"/>
    <mergeCell ref="C354:G354"/>
    <mergeCell ref="C355:G355"/>
    <mergeCell ref="C344:G344"/>
    <mergeCell ref="C345:G345"/>
    <mergeCell ref="C346:G346"/>
    <mergeCell ref="C347:G347"/>
    <mergeCell ref="C348:G348"/>
    <mergeCell ref="C337:G337"/>
    <mergeCell ref="C338:G338"/>
    <mergeCell ref="C339:G339"/>
    <mergeCell ref="C341:G341"/>
    <mergeCell ref="C343:G343"/>
    <mergeCell ref="C329:G329"/>
    <mergeCell ref="C331:G331"/>
    <mergeCell ref="C333:G333"/>
    <mergeCell ref="C334:G334"/>
    <mergeCell ref="C335:G335"/>
    <mergeCell ref="C324:G324"/>
    <mergeCell ref="C325:G325"/>
    <mergeCell ref="C326:G326"/>
    <mergeCell ref="C327:G327"/>
    <mergeCell ref="C328:G328"/>
    <mergeCell ref="C317:G317"/>
    <mergeCell ref="C318:G318"/>
    <mergeCell ref="C319:G319"/>
    <mergeCell ref="C321:G321"/>
    <mergeCell ref="C323:G323"/>
    <mergeCell ref="C310:G310"/>
    <mergeCell ref="C311:G311"/>
    <mergeCell ref="C313:G313"/>
    <mergeCell ref="C315:G315"/>
    <mergeCell ref="C316:G316"/>
    <mergeCell ref="C302:G302"/>
    <mergeCell ref="C306:G306"/>
    <mergeCell ref="C307:G307"/>
    <mergeCell ref="C308:G308"/>
    <mergeCell ref="C309:G309"/>
    <mergeCell ref="C296:G296"/>
    <mergeCell ref="C297:G297"/>
    <mergeCell ref="C298:G298"/>
    <mergeCell ref="C299:G299"/>
    <mergeCell ref="C300:G300"/>
    <mergeCell ref="C288:G288"/>
    <mergeCell ref="C290:G290"/>
    <mergeCell ref="C291:G291"/>
    <mergeCell ref="C292:G292"/>
    <mergeCell ref="C294:G294"/>
    <mergeCell ref="C283:G283"/>
    <mergeCell ref="C284:G284"/>
    <mergeCell ref="C285:G285"/>
    <mergeCell ref="C286:G286"/>
    <mergeCell ref="C287:G287"/>
    <mergeCell ref="C277:G277"/>
    <mergeCell ref="C278:G278"/>
    <mergeCell ref="C279:G279"/>
    <mergeCell ref="C280:G280"/>
    <mergeCell ref="C282:G282"/>
    <mergeCell ref="C271:G271"/>
    <mergeCell ref="C272:G272"/>
    <mergeCell ref="C274:G274"/>
    <mergeCell ref="C275:G275"/>
    <mergeCell ref="C276:G276"/>
    <mergeCell ref="C262:G262"/>
    <mergeCell ref="C263:G263"/>
    <mergeCell ref="C264:G264"/>
    <mergeCell ref="C266:G266"/>
    <mergeCell ref="C270:G270"/>
    <mergeCell ref="C256:G256"/>
    <mergeCell ref="C258:G258"/>
    <mergeCell ref="C259:G259"/>
    <mergeCell ref="C260:G260"/>
    <mergeCell ref="C261:G261"/>
    <mergeCell ref="C249:G249"/>
    <mergeCell ref="C250:G250"/>
    <mergeCell ref="C252:G252"/>
    <mergeCell ref="C253:G253"/>
    <mergeCell ref="C254:G254"/>
    <mergeCell ref="C243:G243"/>
    <mergeCell ref="C245:G245"/>
    <mergeCell ref="C246:G246"/>
    <mergeCell ref="C247:G247"/>
    <mergeCell ref="C248:G248"/>
    <mergeCell ref="C238:G238"/>
    <mergeCell ref="C239:G239"/>
    <mergeCell ref="C240:G240"/>
    <mergeCell ref="C241:G241"/>
    <mergeCell ref="C242:G242"/>
    <mergeCell ref="C231:G231"/>
    <mergeCell ref="C233:G233"/>
    <mergeCell ref="C234:G234"/>
    <mergeCell ref="C235:G235"/>
    <mergeCell ref="C237:G237"/>
    <mergeCell ref="C225:G225"/>
    <mergeCell ref="C226:G226"/>
    <mergeCell ref="C227:G227"/>
    <mergeCell ref="C228:G228"/>
    <mergeCell ref="C229:G229"/>
    <mergeCell ref="C218:G218"/>
    <mergeCell ref="C219:G219"/>
    <mergeCell ref="C221:G221"/>
    <mergeCell ref="C223:G223"/>
    <mergeCell ref="C224:G224"/>
    <mergeCell ref="C211:G211"/>
    <mergeCell ref="C213:G213"/>
    <mergeCell ref="C215:G215"/>
    <mergeCell ref="C216:G216"/>
    <mergeCell ref="C217:G217"/>
    <mergeCell ref="C206:G206"/>
    <mergeCell ref="C207:G207"/>
    <mergeCell ref="C208:G208"/>
    <mergeCell ref="C209:G209"/>
    <mergeCell ref="C210:G210"/>
    <mergeCell ref="C197:G197"/>
    <mergeCell ref="C199:G199"/>
    <mergeCell ref="C200:G200"/>
    <mergeCell ref="C202:G202"/>
    <mergeCell ref="C204:G204"/>
    <mergeCell ref="C190:G190"/>
    <mergeCell ref="C191:G191"/>
    <mergeCell ref="C193:G193"/>
    <mergeCell ref="C195:G195"/>
    <mergeCell ref="C196:G196"/>
    <mergeCell ref="C182:G182"/>
    <mergeCell ref="C184:G184"/>
    <mergeCell ref="C185:G185"/>
    <mergeCell ref="C186:G186"/>
    <mergeCell ref="C188:G188"/>
    <mergeCell ref="C177:G177"/>
    <mergeCell ref="C178:G178"/>
    <mergeCell ref="C179:G179"/>
    <mergeCell ref="C180:G180"/>
    <mergeCell ref="C181:G181"/>
    <mergeCell ref="C171:G171"/>
    <mergeCell ref="C172:G172"/>
    <mergeCell ref="C173:G173"/>
    <mergeCell ref="C174:G174"/>
    <mergeCell ref="C176:G176"/>
    <mergeCell ref="C165:G165"/>
    <mergeCell ref="C166:G166"/>
    <mergeCell ref="C167:G167"/>
    <mergeCell ref="C169:G169"/>
    <mergeCell ref="C170:G170"/>
    <mergeCell ref="C158:G158"/>
    <mergeCell ref="C159:G159"/>
    <mergeCell ref="C160:G160"/>
    <mergeCell ref="C162:G162"/>
    <mergeCell ref="C164:G164"/>
    <mergeCell ref="C152:G152"/>
    <mergeCell ref="C153:G153"/>
    <mergeCell ref="C154:G154"/>
    <mergeCell ref="C155:G155"/>
    <mergeCell ref="C156:G156"/>
    <mergeCell ref="C146:G146"/>
    <mergeCell ref="C147:G147"/>
    <mergeCell ref="C148:G148"/>
    <mergeCell ref="C150:G150"/>
    <mergeCell ref="C151:G151"/>
    <mergeCell ref="C140:G140"/>
    <mergeCell ref="C142:G142"/>
    <mergeCell ref="C143:G143"/>
    <mergeCell ref="C144:G144"/>
    <mergeCell ref="C145:G145"/>
    <mergeCell ref="C130:G130"/>
    <mergeCell ref="C131:G131"/>
    <mergeCell ref="C132:G132"/>
    <mergeCell ref="C138:G138"/>
    <mergeCell ref="C139:G139"/>
    <mergeCell ref="C124:G124"/>
    <mergeCell ref="C125:G125"/>
    <mergeCell ref="C127:G127"/>
    <mergeCell ref="C114:G114"/>
    <mergeCell ref="C116:G116"/>
    <mergeCell ref="C120:G120"/>
    <mergeCell ref="C121:G121"/>
    <mergeCell ref="C122:G122"/>
    <mergeCell ref="C123:G123"/>
    <mergeCell ref="C113:G113"/>
    <mergeCell ref="C98:G98"/>
    <mergeCell ref="C99:G99"/>
    <mergeCell ref="C101:G101"/>
    <mergeCell ref="C102:G102"/>
    <mergeCell ref="C104:G104"/>
    <mergeCell ref="C105:G105"/>
    <mergeCell ref="C106:G106"/>
    <mergeCell ref="C108:G108"/>
    <mergeCell ref="C110:G110"/>
    <mergeCell ref="C111:G111"/>
    <mergeCell ref="C112:G112"/>
    <mergeCell ref="C97:G97"/>
    <mergeCell ref="C80:G80"/>
    <mergeCell ref="C81:G81"/>
    <mergeCell ref="C82:G82"/>
    <mergeCell ref="C83:G83"/>
    <mergeCell ref="C84:G84"/>
    <mergeCell ref="C86:G86"/>
    <mergeCell ref="C90:G90"/>
    <mergeCell ref="C91:G91"/>
    <mergeCell ref="C92:G92"/>
    <mergeCell ref="C94:G94"/>
    <mergeCell ref="C95:G95"/>
    <mergeCell ref="C78:G78"/>
    <mergeCell ref="C64:G64"/>
    <mergeCell ref="C65:G65"/>
    <mergeCell ref="C66:G66"/>
    <mergeCell ref="C67:G67"/>
    <mergeCell ref="C69:G69"/>
    <mergeCell ref="C71:G71"/>
    <mergeCell ref="C72:G72"/>
    <mergeCell ref="C73:G73"/>
    <mergeCell ref="C74:G74"/>
    <mergeCell ref="C75:G75"/>
    <mergeCell ref="C76:G76"/>
    <mergeCell ref="C63:G63"/>
    <mergeCell ref="C49:G49"/>
    <mergeCell ref="C50:G50"/>
    <mergeCell ref="C51:G51"/>
    <mergeCell ref="C52:G52"/>
    <mergeCell ref="C53:G53"/>
    <mergeCell ref="C55:G55"/>
    <mergeCell ref="C56:G56"/>
    <mergeCell ref="C57:G57"/>
    <mergeCell ref="C59:G59"/>
    <mergeCell ref="C61:G61"/>
    <mergeCell ref="C62:G62"/>
    <mergeCell ref="C48:G48"/>
    <mergeCell ref="C34:G34"/>
    <mergeCell ref="C36:G36"/>
    <mergeCell ref="C37:G37"/>
    <mergeCell ref="C38:G38"/>
    <mergeCell ref="C40:G40"/>
    <mergeCell ref="C41:G41"/>
    <mergeCell ref="C42:G42"/>
    <mergeCell ref="C43:G43"/>
    <mergeCell ref="C44:G44"/>
    <mergeCell ref="C45:G45"/>
    <mergeCell ref="C46:G46"/>
    <mergeCell ref="C32:G32"/>
    <mergeCell ref="C19:G19"/>
    <mergeCell ref="C20:G20"/>
    <mergeCell ref="C22:G22"/>
    <mergeCell ref="C23:G23"/>
    <mergeCell ref="C24:G24"/>
    <mergeCell ref="C25:G25"/>
    <mergeCell ref="C26:G26"/>
    <mergeCell ref="C27:G27"/>
    <mergeCell ref="C28:G28"/>
    <mergeCell ref="C30:G30"/>
    <mergeCell ref="C31:G31"/>
    <mergeCell ref="C18:G18"/>
    <mergeCell ref="A1:G1"/>
    <mergeCell ref="C2:G2"/>
    <mergeCell ref="C3:G3"/>
    <mergeCell ref="C4:G4"/>
    <mergeCell ref="C10:G10"/>
    <mergeCell ref="C11:G11"/>
    <mergeCell ref="C12:G12"/>
    <mergeCell ref="C14:G14"/>
    <mergeCell ref="C15:G15"/>
    <mergeCell ref="C16:G16"/>
    <mergeCell ref="C17:G17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celkem</vt:lpstr>
      <vt:lpstr>VzorPolozky</vt:lpstr>
      <vt:lpstr> Pol</vt:lpstr>
      <vt:lpstr>celkem!CelkemDPHVypocet</vt:lpstr>
      <vt:lpstr>CenaCelkem</vt:lpstr>
      <vt:lpstr>CenaCelkemBezDPH</vt:lpstr>
      <vt:lpstr>celkem!CenaCelkemVypocet</vt:lpstr>
      <vt:lpstr>cisloobjektu</vt:lpstr>
      <vt:lpstr>celkem!CisloStavby</vt:lpstr>
      <vt:lpstr>CisloStavebnihoRozpoctu</vt:lpstr>
      <vt:lpstr>dadresa</vt:lpstr>
      <vt:lpstr>celkem!DIČ</vt:lpstr>
      <vt:lpstr>dmisto</vt:lpstr>
      <vt:lpstr>DPHSni</vt:lpstr>
      <vt:lpstr>DPHZakl</vt:lpstr>
      <vt:lpstr>celkem!dpsc</vt:lpstr>
      <vt:lpstr>celkem!IČO</vt:lpstr>
      <vt:lpstr>Mena</vt:lpstr>
      <vt:lpstr>MistoStavby</vt:lpstr>
      <vt:lpstr>nazevobjektu</vt:lpstr>
      <vt:lpstr>celkem!NazevStavby</vt:lpstr>
      <vt:lpstr>NazevStavebnihoRozpoctu</vt:lpstr>
      <vt:lpstr>oadresa</vt:lpstr>
      <vt:lpstr>celkem!Objednatel</vt:lpstr>
      <vt:lpstr>celkem!Objekt</vt:lpstr>
      <vt:lpstr>' Pol'!Oblast_tisku</vt:lpstr>
      <vt:lpstr>celkem!Oblast_tisku</vt:lpstr>
      <vt:lpstr>celkem!odic</vt:lpstr>
      <vt:lpstr>celkem!oico</vt:lpstr>
      <vt:lpstr>celkem!omisto</vt:lpstr>
      <vt:lpstr>celkem!onazev</vt:lpstr>
      <vt:lpstr>celkem!opsc</vt:lpstr>
      <vt:lpstr>padresa</vt:lpstr>
      <vt:lpstr>pdic</vt:lpstr>
      <vt:lpstr>pico</vt:lpstr>
      <vt:lpstr>pmisto</vt:lpstr>
      <vt:lpstr>PoptavkaID</vt:lpstr>
      <vt:lpstr>pPSC</vt:lpstr>
      <vt:lpstr>Projektant</vt:lpstr>
      <vt:lpstr>celkem!SazbaDPH1</vt:lpstr>
      <vt:lpstr>celkem!SazbaDPH2</vt:lpstr>
      <vt:lpstr>Vypracoval</vt:lpstr>
      <vt:lpstr>ZakladDPHSni</vt:lpstr>
      <vt:lpstr>celkem!ZakladDPHSniVypocet</vt:lpstr>
      <vt:lpstr>ZakladDPHZakl</vt:lpstr>
      <vt:lpstr>celkem!ZakladDPHZaklVypocet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Čermáková (GNTB011)</dc:creator>
  <cp:lastModifiedBy>Čermáková Ivana</cp:lastModifiedBy>
  <cp:lastPrinted>2014-02-28T09:52:57Z</cp:lastPrinted>
  <dcterms:created xsi:type="dcterms:W3CDTF">2009-04-08T07:15:50Z</dcterms:created>
  <dcterms:modified xsi:type="dcterms:W3CDTF">2025-05-22T07:34:22Z</dcterms:modified>
</cp:coreProperties>
</file>