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ever\2025\2. 3865-1 Veverská Bitýška\"/>
    </mc:Choice>
  </mc:AlternateContent>
  <xr:revisionPtr revIDLastSave="0" documentId="13_ncr:1_{E013106B-0F5E-41CC-A3B5-840CCA51FC10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201'!$A$1:$I$74</definedName>
  </definedNames>
  <calcPr calcId="191029"/>
  <webPublishing codePage="0"/>
</workbook>
</file>

<file path=xl/calcChain.xml><?xml version="1.0" encoding="utf-8"?>
<calcChain xmlns="http://schemas.openxmlformats.org/spreadsheetml/2006/main">
  <c r="I23" i="4" l="1"/>
  <c r="O23" i="4" s="1"/>
  <c r="R22" i="4" s="1"/>
  <c r="Q22" i="4" l="1"/>
  <c r="O22" i="4"/>
  <c r="I22" i="4"/>
  <c r="I58" i="4" l="1"/>
  <c r="O58" i="4" l="1"/>
  <c r="I33" i="4"/>
  <c r="O33" i="4" l="1"/>
  <c r="I67" i="4"/>
  <c r="O67" i="4" l="1"/>
  <c r="I18" i="4"/>
  <c r="O18" i="4" s="1"/>
  <c r="I9" i="4"/>
  <c r="O9" i="4" l="1"/>
  <c r="Q8" i="4"/>
  <c r="I8" i="4" s="1"/>
  <c r="R8" i="4" l="1"/>
  <c r="O8" i="4" s="1"/>
  <c r="I28" i="4"/>
  <c r="I14" i="4"/>
  <c r="O28" i="4" l="1"/>
  <c r="Q27" i="4"/>
  <c r="O14" i="4"/>
  <c r="Q13" i="4"/>
  <c r="I13" i="4" s="1"/>
  <c r="I27" i="4"/>
  <c r="R27" i="4" l="1"/>
  <c r="O27" i="4" s="1"/>
  <c r="R13" i="4"/>
  <c r="O13" i="4" s="1"/>
  <c r="I53" i="4"/>
  <c r="O53" i="4" s="1"/>
  <c r="I75" i="4" l="1"/>
  <c r="O75" i="4" s="1"/>
  <c r="I62" i="4" l="1"/>
  <c r="Q57" i="4" s="1"/>
  <c r="I57" i="4" l="1"/>
  <c r="O62" i="4"/>
  <c r="R57" i="4" s="1"/>
  <c r="I71" i="4"/>
  <c r="Q66" i="4" s="1"/>
  <c r="I49" i="4"/>
  <c r="I45" i="4"/>
  <c r="O45" i="4" s="1"/>
  <c r="I41" i="4"/>
  <c r="O41" i="4" s="1"/>
  <c r="I37" i="4"/>
  <c r="Q32" i="4" l="1"/>
  <c r="I32" i="4" s="1"/>
  <c r="O57" i="4"/>
  <c r="O37" i="4"/>
  <c r="O49" i="4"/>
  <c r="O71" i="4"/>
  <c r="R66" i="4" s="1"/>
  <c r="I66" i="4"/>
  <c r="I3" i="4" l="1"/>
  <c r="R32" i="4"/>
  <c r="C11" i="2"/>
  <c r="O32" i="4"/>
  <c r="O66" i="4"/>
  <c r="I18" i="3"/>
  <c r="O18" i="3" s="1"/>
  <c r="I14" i="3"/>
  <c r="I10" i="3"/>
  <c r="O2" i="4" l="1"/>
  <c r="O10" i="3"/>
  <c r="Q9" i="3"/>
  <c r="I9" i="3" s="1"/>
  <c r="I3" i="3" s="1"/>
  <c r="C10" i="2" s="1"/>
  <c r="D11" i="2"/>
  <c r="O14" i="3"/>
  <c r="R9" i="3" l="1"/>
  <c r="O9" i="3" s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<sst xmlns="http://schemas.openxmlformats.org/spreadsheetml/2006/main" count="318" uniqueCount="139">
  <si>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</si>
  <si>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</si>
  <si>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</si>
  <si>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</si>
  <si>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</si>
  <si>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</si>
  <si>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</si>
  <si>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</si>
  <si>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</si>
  <si>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</si>
  <si>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</si>
  <si>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</si>
  <si>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</si>
  <si>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</si>
  <si>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</si>
  <si>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</si>
  <si>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</si>
  <si>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</si>
  <si>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</si>
  <si>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</si>
  <si>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</si>
  <si>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</si>
  <si>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</si>
  <si>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</si>
  <si>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</si>
  <si>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</si>
  <si>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</si>
  <si>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</si>
  <si>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</si>
  <si>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</si>
  <si>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</si>
  <si>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</si>
  <si>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</si>
  <si>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</si>
  <si>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</si>
  <si>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</si>
  <si>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</si>
  <si>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</si>
  <si>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</si>
  <si>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</si>
  <si>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</si>
  <si>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</si>
  <si>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</si>
  <si>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</si>
  <si>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</si>
  <si>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</si>
  <si>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</si>
  <si>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</si>
  <si>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</si>
  <si>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</si>
  <si>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</si>
  <si>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</si>
  <si>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</si>
  <si>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</si>
  <si>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</si>
  <si>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</si>
  <si>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</si>
  <si>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</si>
  <si>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</si>
  <si>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</si>
  <si>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</si>
  <si>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</si>
  <si>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</si>
  <si>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</si>
  <si>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</si>
  <si>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</si>
  <si>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</si>
  <si>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</si>
  <si>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</si>
  <si>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</si>
  <si>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</si>
  <si>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</si>
  <si>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</si>
  <si>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</si>
  <si>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</si>
  <si>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</si>
  <si>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</si>
  <si>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</si>
  <si>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</si>
  <si>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</si>
  <si>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</si>
  <si>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</si>
  <si>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</si>
  <si>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</si>
  <si>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</si>
  <si>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</si>
  <si>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M3</t>
  </si>
  <si>
    <t>T</t>
  </si>
  <si>
    <t>BOURÁNÍ KONSTRUKCÍ ZE ŽELEZOBETONU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</si>
  <si>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
ceny bourání – tento fakt musí být uveden v doplňujícím textu k položce)</t>
  </si>
  <si>
    <t>Sanace výztuže podhledu a boků nosné konstrukce, 25% plochy</t>
  </si>
  <si>
    <t>SPÁROVÁNÍ STARÉHO ZDIVA CEMENTOVOU MALTOU</t>
  </si>
  <si>
    <t>položka zahrnuje: dodávku veškerého materiálu potřebného pro předepsanou úpravu v předepsané kvalitě, vyčištění spar (vyškrábání), vypláchnutí spar vodou, očištění povrchu spárování, odklizení suti a přebytečného materiálu,                                                     potřebná lešení</t>
  </si>
  <si>
    <t>Stavba: III/3865 Veverská Bitýška, most 3865-1</t>
  </si>
  <si>
    <t>III/3865 Veverská Bitýška, most 3865-1</t>
  </si>
  <si>
    <t>Most ev.č. 3865-1</t>
  </si>
  <si>
    <t>Zemní práce</t>
  </si>
  <si>
    <t>FRÉZOVÁNÍ ZPEVNĚNÝCH PLOCH ASFALTOVÝCH</t>
  </si>
  <si>
    <t>Odstranění chodníku. Likvidace v režii zhotovitele.</t>
  </si>
  <si>
    <t>Položka zahrnuje:
- veškerou manipulaci s vybouranou sutí a s vybouranými hmotami vč. uložení na skládku.
Položka nezahrnuje:
- poplatek za skládku, který se vykazuje v položce 0141** (s výjimkou malého množství bouraného materiálu, kde je možné poplatek zahrnout do jednotkové ceny bourání
– tento fakt musí být uveden v doplňujícím textu k položce). jednotkové ceny bourání – tento fakt musí být uveden v doplňujícím textu k položce).</t>
  </si>
  <si>
    <t>0,9*17,0*0,04*2=1,224 [A]</t>
  </si>
  <si>
    <t>Komunikace</t>
  </si>
  <si>
    <t>Chodník</t>
  </si>
  <si>
    <t>0,9*17,0*2=30,600 [A]</t>
  </si>
  <si>
    <t>014102</t>
  </si>
  <si>
    <t>POPLATKY ZA SKLÁDKU</t>
  </si>
  <si>
    <t>zahrnuje veškeré poplatky provozovateli skládky související s uložením odpadu na skládce.</t>
  </si>
  <si>
    <t>12960</t>
  </si>
  <si>
    <t>ČIŠTĚNÍ VODOTEČÍ A MELIORAČ KANÁLŮ OD NÁNOSŮ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</si>
  <si>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</si>
  <si>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Urovnání opevnění opěr</t>
  </si>
  <si>
    <t>1,2*11,0*0,5*2=13,200 [A]</t>
  </si>
  <si>
    <t>1,2*11,0*0,5*2*2=26,400 [A]</t>
  </si>
  <si>
    <t>KRYTY Z BETON DLAŽDIC SE ZÁMKEM ŠEDÝCH TL 60MM BEZ LOŽE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</si>
  <si>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</si>
  <si>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Sanace podhledu a boků  krajních nosníků nosné konstrukce</t>
  </si>
  <si>
    <t xml:space="preserve">Podhled a boky nosné konstrukce (0,6+0,4)*17,0*2=34,000 [A] 
</t>
  </si>
  <si>
    <t xml:space="preserve">Podhled a boky nosné konstrukce 0,25*(0,6+0,4)*17,0*2=8,500 [A] 
</t>
  </si>
  <si>
    <t>Spárování opevnění opěr</t>
  </si>
  <si>
    <t>1,2*11,0*2=26,400 [A]</t>
  </si>
  <si>
    <t>Očištění sanovaných ploch podhledu a boků  krajních nosníků nosné konstrukce</t>
  </si>
  <si>
    <t>OČIŠTĚNÍ BETON KONSTR OTRYSKÁNÍM TLAK VODOU DO 500 BARŮ</t>
  </si>
  <si>
    <t>Očištění sanovaných ploch betonových částí zábradlí a říms</t>
  </si>
  <si>
    <t>Římsy (0,30+0,40)*17,0*2=23,800 [A] 
Sloupky zábradlí ((0,25+0,35)*2*0,84*9+(0,25*1,0)*2*0,84*2)*2=26,544 [B] 
Madlo zábradlí (0,25+0,16)*2*17,0*2=27,880 [C]   
Celkem: A+B+C=78,244 [D]</t>
  </si>
  <si>
    <t>REPROFILACE PODHLEDŮ, SVISLÝCH PLOCH SANAČNÍ MALTOU JEDNOVRST TL 10MM</t>
  </si>
  <si>
    <t>Sanace betonových částí zábradlí a říms</t>
  </si>
  <si>
    <t>Betonové částí zábradlí a říms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</si>
  <si>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</si>
  <si>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</si>
  <si>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Ocelové části zábradlí, vč. PKO</t>
  </si>
  <si>
    <t>Vodorovné konstrukce</t>
  </si>
  <si>
    <t>451312</t>
  </si>
  <si>
    <t>PODKLADNÍ A VÝPLŇOVÉ VRSTVY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</si>
  <si>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</si>
  <si>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Lože pod zámkovou dlažbu</t>
  </si>
  <si>
    <t>Levá strana mostu 0,9*17,0*0,05=0,765 [A] 
Pravá strana mostu 0,9*17,0*0,05=0,765 [B] 
Celkem: A+B=1,530 [C]</t>
  </si>
  <si>
    <t>Levá strana mostu 1,185*0,84*10=9,954 [A] 
Pravá strana mostu 1,185*0,84*10=9,954 [B] 
Celkem: A+B=19,908 [C]</t>
  </si>
  <si>
    <t>Odbourání 7 cm říms - včetně odvozu materiálu a jeho likvidace, v režii zhotovitele</t>
  </si>
  <si>
    <t>Levá strana mostu 0,9*17,0*0,07=1,071 [A] 
Pravá strana mostu 0,9*17,0*0,07=1,071 [B] 
Celkem: A+B=2,142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</si>
</sst>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6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24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6" fillId="0" borderId="1" xfId="6" applyFont="1" applyFill="1" applyBorder="1" applyAlignment="1">
      <alignment horizontal="left" vertical="center" wrapText="1"/>
    </xf>
    <xf numFmtId="0" fontId="6" fillId="0" borderId="1" xfId="6" applyFont="1" applyBorder="1" applyAlignment="1">
      <alignment horizontal="center"/>
    </xf>
    <xf numFmtId="0" fontId="0" fillId="2" borderId="3" xfId="6" applyFont="1" applyFill="1" applyBorder="1"/>
    <xf numFmtId="0" fontId="0" fillId="2" borderId="3" xfId="6" applyFont="1" applyFill="1" applyBorder="1"/>
    <xf numFmtId="4" fontId="0" fillId="0" borderId="0" xfId="0" applyNumberFormat="1"/>
    <xf numFmtId="166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1" xfId="6" applyFont="1" applyFill="1" applyBorder="1" applyAlignment="1">
      <alignment horizontal="left" vertical="center" wrapText="1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5" fillId="2" borderId="3" xfId="6" applyFont="1" applyFill="1" applyBorder="1" applyAlignment="1">
      <alignment horizontal="right"/>
    </xf>
    <xf numFmtId="0" fontId="15" fillId="2" borderId="5" xfId="6" applyFont="1" applyFill="1" applyBorder="1" applyAlignment="1">
      <alignment wrapText="1"/>
    </xf>
    <xf numFmtId="4" fontId="15" fillId="2" borderId="3" xfId="6" applyNumberFormat="1" applyFont="1" applyFill="1" applyBorder="1" applyAlignment="1">
      <alignment horizontal="center"/>
    </xf>
    <xf numFmtId="0" fontId="14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12"/>
      <c r="B1" s="22"/>
      <c r="C1" s="22"/>
      <c r="D1" s="22"/>
      <c r="E1" s="22"/>
    </row>
    <row r="2" spans="1:5" ht="12.75" customHeight="1" x14ac:dyDescent="0.2">
      <c r="A2" s="112"/>
      <c r="B2" s="113" t="s">
        <v>44</v>
      </c>
      <c r="C2" s="22"/>
      <c r="D2" s="22"/>
      <c r="E2" s="22"/>
    </row>
    <row r="3" spans="1:5" ht="20.100000000000001" customHeight="1" x14ac:dyDescent="0.2">
      <c r="A3" s="112"/>
      <c r="B3" s="112"/>
      <c r="C3" s="22"/>
      <c r="D3" s="22"/>
      <c r="E3" s="22"/>
    </row>
    <row r="4" spans="1:5" ht="20.100000000000001" customHeight="1" x14ac:dyDescent="0.2">
      <c r="A4" s="22"/>
      <c r="B4" s="114" t="s">
        <v>93</v>
      </c>
      <c r="C4" s="112"/>
      <c r="D4" s="112"/>
      <c r="E4" s="22"/>
    </row>
    <row r="5" spans="1:5" ht="12.75" customHeight="1" x14ac:dyDescent="0.2">
      <c r="A5" s="22"/>
      <c r="B5" s="112" t="s">
        <v>45</v>
      </c>
      <c r="C5" s="112"/>
      <c r="D5" s="112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95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1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hidden="1" customWidth="1"/>
    <col min="17" max="17" width="10.7109375" style="23" hidden="1" customWidth="1"/>
    <col min="18" max="18" width="9.140625" style="23" hidden="1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6"/>
      <c r="D3" s="112"/>
      <c r="E3" s="69" t="s">
        <v>94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116" t="s">
        <v>59</v>
      </c>
      <c r="D4" s="112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7"/>
      <c r="D5" s="118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15" t="s">
        <v>14</v>
      </c>
      <c r="B6" s="115" t="s">
        <v>16</v>
      </c>
      <c r="C6" s="115" t="s">
        <v>18</v>
      </c>
      <c r="D6" s="115" t="s">
        <v>61</v>
      </c>
      <c r="E6" s="115" t="s">
        <v>20</v>
      </c>
      <c r="F6" s="115" t="s">
        <v>22</v>
      </c>
      <c r="G6" s="115" t="s">
        <v>24</v>
      </c>
      <c r="H6" s="115" t="s">
        <v>62</v>
      </c>
      <c r="I6" s="115"/>
    </row>
    <row r="7" spans="1:18" ht="12.75" customHeight="1" x14ac:dyDescent="0.2">
      <c r="A7" s="115"/>
      <c r="B7" s="115"/>
      <c r="C7" s="115"/>
      <c r="D7" s="115"/>
      <c r="E7" s="115"/>
      <c r="F7" s="115"/>
      <c r="G7" s="115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</f>
        <v>0</v>
      </c>
      <c r="R9" s="23">
        <f>0+O14+O18+O10</f>
        <v>0</v>
      </c>
    </row>
    <row r="10" spans="1:18" ht="12.75" customHeight="1" x14ac:dyDescent="0.2">
      <c r="A10" s="45"/>
      <c r="B10" s="11">
        <v>1</v>
      </c>
      <c r="C10" s="73" t="s">
        <v>65</v>
      </c>
      <c r="D10" s="8" t="s">
        <v>63</v>
      </c>
      <c r="E10" s="12" t="s">
        <v>67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3" t="s">
        <v>66</v>
      </c>
      <c r="D14" s="49" t="s">
        <v>63</v>
      </c>
      <c r="E14" s="50" t="s">
        <v>68</v>
      </c>
      <c r="F14" s="51" t="s">
        <v>64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69</v>
      </c>
      <c r="D18" s="49" t="s">
        <v>5</v>
      </c>
      <c r="E18" s="50" t="s">
        <v>70</v>
      </c>
      <c r="F18" s="61" t="s">
        <v>64</v>
      </c>
      <c r="G18" s="62">
        <v>1</v>
      </c>
      <c r="H18" s="63">
        <v>0</v>
      </c>
      <c r="I18" s="64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5" t="s">
        <v>71</v>
      </c>
    </row>
    <row r="20" spans="1:16" ht="12.75" customHeight="1" x14ac:dyDescent="0.2">
      <c r="E20" s="55"/>
    </row>
    <row r="21" spans="1:16" ht="12.75" customHeight="1" x14ac:dyDescent="0.2">
      <c r="E21" s="55" t="s">
        <v>72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7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hidden="1" customWidth="1"/>
    <col min="17" max="17" width="10.7109375" style="71" hidden="1" customWidth="1"/>
    <col min="18" max="18" width="9.140625" style="71" hidden="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0+O32+O66+O57+O27+O22+O13+O8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20"/>
      <c r="D3" s="121"/>
      <c r="E3" s="69" t="s">
        <v>94</v>
      </c>
      <c r="F3" s="67"/>
      <c r="G3" s="3"/>
      <c r="H3" s="2" t="s">
        <v>55</v>
      </c>
      <c r="I3" s="21">
        <f>0+I32+I66+I57+I27+I8+I13+I22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22" t="s">
        <v>55</v>
      </c>
      <c r="D4" s="123"/>
      <c r="E4" s="6" t="s">
        <v>95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9" t="s">
        <v>14</v>
      </c>
      <c r="B5" s="119" t="s">
        <v>16</v>
      </c>
      <c r="C5" s="119" t="s">
        <v>18</v>
      </c>
      <c r="D5" s="119" t="s">
        <v>19</v>
      </c>
      <c r="E5" s="119" t="s">
        <v>20</v>
      </c>
      <c r="F5" s="119" t="s">
        <v>22</v>
      </c>
      <c r="G5" s="119" t="s">
        <v>24</v>
      </c>
      <c r="H5" s="119" t="s">
        <v>26</v>
      </c>
      <c r="I5" s="119"/>
      <c r="O5" s="71" t="s">
        <v>10</v>
      </c>
      <c r="P5" s="71" t="s">
        <v>12</v>
      </c>
    </row>
    <row r="6" spans="1:18" ht="12.75" customHeight="1" x14ac:dyDescent="0.2">
      <c r="A6" s="119"/>
      <c r="B6" s="119"/>
      <c r="C6" s="119"/>
      <c r="D6" s="119"/>
      <c r="E6" s="119"/>
      <c r="F6" s="119"/>
      <c r="G6" s="119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customFormat="1" ht="12.75" customHeight="1" x14ac:dyDescent="0.2">
      <c r="A8" s="7" t="s">
        <v>31</v>
      </c>
      <c r="B8" s="7"/>
      <c r="C8" s="100" t="s">
        <v>15</v>
      </c>
      <c r="D8" s="7"/>
      <c r="E8" s="20" t="s">
        <v>32</v>
      </c>
      <c r="F8" s="7"/>
      <c r="G8" s="7"/>
      <c r="H8" s="7"/>
      <c r="I8" s="101">
        <f>0+Q8</f>
        <v>0</v>
      </c>
      <c r="O8">
        <f>0+R8</f>
        <v>0</v>
      </c>
      <c r="Q8" s="96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104</v>
      </c>
      <c r="D9" s="8" t="s">
        <v>5</v>
      </c>
      <c r="E9" s="74" t="s">
        <v>105</v>
      </c>
      <c r="F9" s="13" t="s">
        <v>87</v>
      </c>
      <c r="G9" s="14">
        <v>26.4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99" t="s">
        <v>110</v>
      </c>
    </row>
    <row r="11" spans="1:18" customFormat="1" x14ac:dyDescent="0.2">
      <c r="A11" s="18" t="s">
        <v>36</v>
      </c>
      <c r="E11" s="111" t="s">
        <v>112</v>
      </c>
    </row>
    <row r="12" spans="1:18" customFormat="1" ht="25.5" x14ac:dyDescent="0.2">
      <c r="A12" t="s">
        <v>37</v>
      </c>
      <c r="E12" s="17" t="s">
        <v>106</v>
      </c>
    </row>
    <row r="13" spans="1:18" customFormat="1" ht="12.75" customHeight="1" x14ac:dyDescent="0.2">
      <c r="A13" s="94" t="s">
        <v>31</v>
      </c>
      <c r="B13" s="94"/>
      <c r="C13" s="9" t="s">
        <v>17</v>
      </c>
      <c r="D13" s="94"/>
      <c r="E13" s="20" t="s">
        <v>96</v>
      </c>
      <c r="F13" s="94"/>
      <c r="G13" s="94"/>
      <c r="H13" s="94"/>
      <c r="I13" s="10">
        <f>0+Q13</f>
        <v>0</v>
      </c>
      <c r="O13">
        <f>0+R13</f>
        <v>0</v>
      </c>
      <c r="Q13" s="96">
        <f>0+I14+I18</f>
        <v>0</v>
      </c>
      <c r="R13">
        <f>0+O14+O18</f>
        <v>0</v>
      </c>
    </row>
    <row r="14" spans="1:18" customFormat="1" x14ac:dyDescent="0.2">
      <c r="A14" s="8" t="s">
        <v>33</v>
      </c>
      <c r="B14" s="11">
        <v>2</v>
      </c>
      <c r="C14" s="11">
        <v>11372</v>
      </c>
      <c r="D14" s="8" t="s">
        <v>5</v>
      </c>
      <c r="E14" s="89" t="s">
        <v>97</v>
      </c>
      <c r="F14" s="13" t="s">
        <v>86</v>
      </c>
      <c r="G14" s="97">
        <v>1.224</v>
      </c>
      <c r="H14" s="98">
        <v>0</v>
      </c>
      <c r="I14" s="98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92" t="s">
        <v>98</v>
      </c>
    </row>
    <row r="16" spans="1:18" customFormat="1" x14ac:dyDescent="0.2">
      <c r="A16" s="18" t="s">
        <v>36</v>
      </c>
      <c r="E16" s="91" t="s">
        <v>100</v>
      </c>
    </row>
    <row r="17" spans="1:18" customFormat="1" ht="114.75" x14ac:dyDescent="0.2">
      <c r="A17" t="s">
        <v>37</v>
      </c>
      <c r="E17" s="99" t="s">
        <v>99</v>
      </c>
    </row>
    <row r="18" spans="1:18" customFormat="1" x14ac:dyDescent="0.2">
      <c r="A18" s="8" t="s">
        <v>33</v>
      </c>
      <c r="B18" s="11">
        <v>3</v>
      </c>
      <c r="C18" s="11" t="s">
        <v>107</v>
      </c>
      <c r="D18" s="8" t="s">
        <v>5</v>
      </c>
      <c r="E18" s="74" t="s">
        <v>108</v>
      </c>
      <c r="F18" s="13" t="s">
        <v>86</v>
      </c>
      <c r="G18" s="14">
        <v>13.2</v>
      </c>
      <c r="H18" s="15">
        <v>0</v>
      </c>
      <c r="I18" s="15">
        <f>ROUND(ROUND(H18,2)*ROUND(G18,3),2)</f>
        <v>0</v>
      </c>
      <c r="O18">
        <f>(I18*21)/100</f>
        <v>0</v>
      </c>
      <c r="P18" t="s">
        <v>12</v>
      </c>
    </row>
    <row r="19" spans="1:18" customFormat="1" x14ac:dyDescent="0.2">
      <c r="A19" s="16" t="s">
        <v>35</v>
      </c>
      <c r="E19" s="99" t="s">
        <v>110</v>
      </c>
    </row>
    <row r="20" spans="1:18" customFormat="1" x14ac:dyDescent="0.2">
      <c r="A20" s="18" t="s">
        <v>36</v>
      </c>
      <c r="E20" s="111" t="s">
        <v>111</v>
      </c>
    </row>
    <row r="21" spans="1:18" customFormat="1" ht="63.75" x14ac:dyDescent="0.2">
      <c r="A21" t="s">
        <v>37</v>
      </c>
      <c r="E21" s="17" t="s">
        <v>109</v>
      </c>
    </row>
    <row r="22" spans="1:18" customFormat="1" ht="12.75" customHeight="1" x14ac:dyDescent="0.2">
      <c r="A22" s="95" t="s">
        <v>31</v>
      </c>
      <c r="B22" s="95"/>
      <c r="C22" s="108" t="s">
        <v>21</v>
      </c>
      <c r="D22" s="95"/>
      <c r="E22" s="109" t="s">
        <v>130</v>
      </c>
      <c r="F22" s="95"/>
      <c r="G22" s="95"/>
      <c r="H22" s="95"/>
      <c r="I22" s="110">
        <f>0+Q22</f>
        <v>0</v>
      </c>
      <c r="O22">
        <f>0+R22</f>
        <v>0</v>
      </c>
      <c r="Q22" s="96">
        <f>0+I23</f>
        <v>0</v>
      </c>
      <c r="R22">
        <f>0+O23</f>
        <v>0</v>
      </c>
    </row>
    <row r="23" spans="1:18" customFormat="1" x14ac:dyDescent="0.2">
      <c r="A23" s="8" t="s">
        <v>33</v>
      </c>
      <c r="B23" s="11">
        <v>4</v>
      </c>
      <c r="C23" s="11" t="s">
        <v>131</v>
      </c>
      <c r="D23" s="8" t="s">
        <v>5</v>
      </c>
      <c r="E23" s="12" t="s">
        <v>132</v>
      </c>
      <c r="F23" s="13" t="s">
        <v>86</v>
      </c>
      <c r="G23" s="14">
        <v>1.53</v>
      </c>
      <c r="H23" s="15">
        <v>0</v>
      </c>
      <c r="I23" s="15">
        <f>ROUND(ROUND(H23,2)*ROUND(G23,3),2)</f>
        <v>0</v>
      </c>
      <c r="O23">
        <f>(I23*21)/100</f>
        <v>0</v>
      </c>
      <c r="P23" t="s">
        <v>12</v>
      </c>
    </row>
    <row r="24" spans="1:18" customFormat="1" x14ac:dyDescent="0.2">
      <c r="A24" s="16" t="s">
        <v>35</v>
      </c>
      <c r="E24" s="17" t="s">
        <v>134</v>
      </c>
    </row>
    <row r="25" spans="1:18" s="79" customFormat="1" ht="38.25" customHeight="1" x14ac:dyDescent="0.2">
      <c r="B25" s="107"/>
      <c r="C25" s="107"/>
      <c r="D25" s="107"/>
      <c r="E25" s="91" t="s">
        <v>135</v>
      </c>
      <c r="F25" s="107"/>
      <c r="G25" s="107"/>
      <c r="H25" s="107"/>
      <c r="I25" s="107"/>
    </row>
    <row r="26" spans="1:18" customFormat="1" ht="369.75" x14ac:dyDescent="0.2">
      <c r="A26" t="s">
        <v>37</v>
      </c>
      <c r="E26" s="17" t="s">
        <v>133</v>
      </c>
    </row>
    <row r="27" spans="1:18" customFormat="1" ht="12.75" customHeight="1" x14ac:dyDescent="0.2">
      <c r="A27" s="94" t="s">
        <v>31</v>
      </c>
      <c r="B27" s="94"/>
      <c r="C27" s="9" t="s">
        <v>23</v>
      </c>
      <c r="D27" s="94"/>
      <c r="E27" s="20" t="s">
        <v>101</v>
      </c>
      <c r="F27" s="94"/>
      <c r="G27" s="94"/>
      <c r="H27" s="94"/>
      <c r="I27" s="10">
        <f>0+Q27</f>
        <v>0</v>
      </c>
      <c r="O27">
        <f>0+R27</f>
        <v>0</v>
      </c>
      <c r="Q27" s="96">
        <f>0+I28</f>
        <v>0</v>
      </c>
      <c r="R27">
        <f>0+O28</f>
        <v>0</v>
      </c>
    </row>
    <row r="28" spans="1:18" customFormat="1" x14ac:dyDescent="0.2">
      <c r="A28" s="8" t="s">
        <v>33</v>
      </c>
      <c r="B28" s="11">
        <v>5</v>
      </c>
      <c r="C28" s="11">
        <v>582601</v>
      </c>
      <c r="D28" s="8" t="s">
        <v>5</v>
      </c>
      <c r="E28" s="74" t="s">
        <v>113</v>
      </c>
      <c r="F28" s="13" t="s">
        <v>34</v>
      </c>
      <c r="G28" s="97">
        <v>30.6</v>
      </c>
      <c r="H28" s="98">
        <v>0</v>
      </c>
      <c r="I28" s="98">
        <f>ROUND(ROUND(H28,2)*ROUND(G28,3),2)</f>
        <v>0</v>
      </c>
      <c r="O28">
        <f>(I28*21)/100</f>
        <v>0</v>
      </c>
      <c r="P28" t="s">
        <v>12</v>
      </c>
    </row>
    <row r="29" spans="1:18" customFormat="1" x14ac:dyDescent="0.2">
      <c r="A29" s="16" t="s">
        <v>35</v>
      </c>
      <c r="E29" s="92" t="s">
        <v>102</v>
      </c>
    </row>
    <row r="30" spans="1:18" customFormat="1" x14ac:dyDescent="0.2">
      <c r="A30" s="18" t="s">
        <v>36</v>
      </c>
      <c r="E30" s="91" t="s">
        <v>103</v>
      </c>
    </row>
    <row r="31" spans="1:18" customFormat="1" ht="178.5" x14ac:dyDescent="0.2">
      <c r="A31" t="s">
        <v>37</v>
      </c>
      <c r="E31" s="99" t="s">
        <v>114</v>
      </c>
    </row>
    <row r="32" spans="1:18" ht="12.75" customHeight="1" x14ac:dyDescent="0.2">
      <c r="A32" s="68" t="s">
        <v>31</v>
      </c>
      <c r="B32" s="68"/>
      <c r="C32" s="9" t="s">
        <v>25</v>
      </c>
      <c r="D32" s="68"/>
      <c r="E32" s="20" t="s">
        <v>38</v>
      </c>
      <c r="F32" s="68"/>
      <c r="G32" s="68"/>
      <c r="H32" s="68"/>
      <c r="I32" s="10">
        <f>0+Q32</f>
        <v>0</v>
      </c>
      <c r="O32" s="71">
        <f>0+R32</f>
        <v>0</v>
      </c>
      <c r="Q32" s="72">
        <f>0+I37+I41+I45+I49+I53+I33</f>
        <v>0</v>
      </c>
      <c r="R32" s="71">
        <f>0+O37+O41+O45+O49+O53+O33</f>
        <v>0</v>
      </c>
    </row>
    <row r="33" spans="1:16" ht="25.5" x14ac:dyDescent="0.2">
      <c r="A33" s="8" t="s">
        <v>33</v>
      </c>
      <c r="B33" s="11">
        <v>6</v>
      </c>
      <c r="C33" s="11">
        <v>626111</v>
      </c>
      <c r="D33" s="8" t="s">
        <v>5</v>
      </c>
      <c r="E33" s="74" t="s">
        <v>124</v>
      </c>
      <c r="F33" s="13" t="s">
        <v>34</v>
      </c>
      <c r="G33" s="14">
        <v>78.244</v>
      </c>
      <c r="H33" s="15">
        <v>0</v>
      </c>
      <c r="I33" s="15">
        <f>ROUND(ROUND(H33,2)*ROUND(G33,3),2)</f>
        <v>0</v>
      </c>
      <c r="O33" s="71">
        <f>(I33*21)/100</f>
        <v>0</v>
      </c>
      <c r="P33" s="71" t="s">
        <v>12</v>
      </c>
    </row>
    <row r="34" spans="1:16" ht="12.75" customHeight="1" x14ac:dyDescent="0.2">
      <c r="A34" s="16" t="s">
        <v>35</v>
      </c>
      <c r="E34" s="92" t="s">
        <v>125</v>
      </c>
    </row>
    <row r="35" spans="1:16" ht="51" customHeight="1" x14ac:dyDescent="0.2">
      <c r="A35" s="18" t="s">
        <v>36</v>
      </c>
      <c r="E35" s="91" t="s">
        <v>123</v>
      </c>
    </row>
    <row r="36" spans="1:16" ht="76.5" x14ac:dyDescent="0.2">
      <c r="A36" s="71" t="s">
        <v>37</v>
      </c>
      <c r="E36" s="17" t="s">
        <v>41</v>
      </c>
    </row>
    <row r="37" spans="1:16" x14ac:dyDescent="0.2">
      <c r="A37" s="8" t="s">
        <v>33</v>
      </c>
      <c r="B37" s="11">
        <v>7</v>
      </c>
      <c r="C37" s="11" t="s">
        <v>39</v>
      </c>
      <c r="D37" s="8" t="s">
        <v>5</v>
      </c>
      <c r="E37" s="74" t="s">
        <v>40</v>
      </c>
      <c r="F37" s="13" t="s">
        <v>34</v>
      </c>
      <c r="G37" s="14">
        <v>34</v>
      </c>
      <c r="H37" s="15">
        <v>0</v>
      </c>
      <c r="I37" s="15">
        <f>ROUND(ROUND(H37,2)*ROUND(G37,3),2)</f>
        <v>0</v>
      </c>
      <c r="O37" s="71">
        <f>(I37*21)/100</f>
        <v>0</v>
      </c>
      <c r="P37" s="71" t="s">
        <v>12</v>
      </c>
    </row>
    <row r="38" spans="1:16" ht="12.75" customHeight="1" x14ac:dyDescent="0.2">
      <c r="A38" s="16" t="s">
        <v>35</v>
      </c>
      <c r="E38" s="92" t="s">
        <v>115</v>
      </c>
    </row>
    <row r="39" spans="1:16" ht="12.75" customHeight="1" x14ac:dyDescent="0.2">
      <c r="A39" s="18" t="s">
        <v>36</v>
      </c>
      <c r="E39" s="91" t="s">
        <v>116</v>
      </c>
    </row>
    <row r="40" spans="1:16" ht="76.5" x14ac:dyDescent="0.2">
      <c r="A40" s="71" t="s">
        <v>37</v>
      </c>
      <c r="E40" s="17" t="s">
        <v>41</v>
      </c>
    </row>
    <row r="41" spans="1:16" x14ac:dyDescent="0.2">
      <c r="A41" s="8" t="s">
        <v>33</v>
      </c>
      <c r="B41" s="11">
        <v>8</v>
      </c>
      <c r="C41" s="11" t="s">
        <v>73</v>
      </c>
      <c r="D41" s="8" t="s">
        <v>5</v>
      </c>
      <c r="E41" s="74" t="s">
        <v>74</v>
      </c>
      <c r="F41" s="13" t="s">
        <v>34</v>
      </c>
      <c r="G41" s="14">
        <v>34</v>
      </c>
      <c r="H41" s="15">
        <v>0</v>
      </c>
      <c r="I41" s="15">
        <f>ROUND(ROUND(H41,2)*ROUND(G41,3),2)</f>
        <v>0</v>
      </c>
      <c r="O41" s="71">
        <f>(I41*21)/100</f>
        <v>0</v>
      </c>
      <c r="P41" s="71" t="s">
        <v>12</v>
      </c>
    </row>
    <row r="42" spans="1:16" ht="12.75" customHeight="1" x14ac:dyDescent="0.2">
      <c r="A42" s="16" t="s">
        <v>35</v>
      </c>
      <c r="E42" s="92" t="s">
        <v>115</v>
      </c>
    </row>
    <row r="43" spans="1:16" ht="12.75" customHeight="1" x14ac:dyDescent="0.2">
      <c r="A43" s="18" t="s">
        <v>36</v>
      </c>
      <c r="E43" s="91" t="s">
        <v>116</v>
      </c>
    </row>
    <row r="44" spans="1:16" ht="76.5" x14ac:dyDescent="0.2">
      <c r="A44" s="71" t="s">
        <v>37</v>
      </c>
      <c r="E44" s="17" t="s">
        <v>41</v>
      </c>
    </row>
    <row r="45" spans="1:16" x14ac:dyDescent="0.2">
      <c r="A45" s="8" t="s">
        <v>33</v>
      </c>
      <c r="B45" s="11">
        <v>9</v>
      </c>
      <c r="C45" s="11" t="s">
        <v>75</v>
      </c>
      <c r="D45" s="8" t="s">
        <v>5</v>
      </c>
      <c r="E45" s="74" t="s">
        <v>76</v>
      </c>
      <c r="F45" s="13" t="s">
        <v>34</v>
      </c>
      <c r="G45" s="14">
        <v>34</v>
      </c>
      <c r="H45" s="15">
        <v>0</v>
      </c>
      <c r="I45" s="15">
        <f>ROUND(ROUND(H45,2)*ROUND(G45,3),2)</f>
        <v>0</v>
      </c>
      <c r="O45" s="71">
        <f>(I45*21)/100</f>
        <v>0</v>
      </c>
      <c r="P45" s="71" t="s">
        <v>12</v>
      </c>
    </row>
    <row r="46" spans="1:16" ht="12.75" customHeight="1" x14ac:dyDescent="0.2">
      <c r="A46" s="16" t="s">
        <v>35</v>
      </c>
      <c r="E46" s="92" t="s">
        <v>115</v>
      </c>
    </row>
    <row r="47" spans="1:16" ht="12.75" customHeight="1" x14ac:dyDescent="0.2">
      <c r="A47" s="18" t="s">
        <v>36</v>
      </c>
      <c r="E47" s="91" t="s">
        <v>116</v>
      </c>
    </row>
    <row r="48" spans="1:16" ht="76.5" x14ac:dyDescent="0.2">
      <c r="A48" s="71" t="s">
        <v>37</v>
      </c>
      <c r="E48" s="17" t="s">
        <v>41</v>
      </c>
    </row>
    <row r="49" spans="1:18" x14ac:dyDescent="0.2">
      <c r="A49" s="8" t="s">
        <v>33</v>
      </c>
      <c r="B49" s="11">
        <v>10</v>
      </c>
      <c r="C49" s="11" t="s">
        <v>77</v>
      </c>
      <c r="D49" s="8" t="s">
        <v>5</v>
      </c>
      <c r="E49" s="74" t="s">
        <v>78</v>
      </c>
      <c r="F49" s="13" t="s">
        <v>34</v>
      </c>
      <c r="G49" s="14">
        <v>8.5</v>
      </c>
      <c r="H49" s="15">
        <v>0</v>
      </c>
      <c r="I49" s="15">
        <f>ROUND(ROUND(H49,2)*ROUND(G49,3),2)</f>
        <v>0</v>
      </c>
      <c r="O49" s="71">
        <f>(I49*21)/100</f>
        <v>0</v>
      </c>
      <c r="P49" s="71" t="s">
        <v>12</v>
      </c>
    </row>
    <row r="50" spans="1:18" x14ac:dyDescent="0.2">
      <c r="A50" s="16" t="s">
        <v>35</v>
      </c>
      <c r="E50" s="92" t="s">
        <v>90</v>
      </c>
    </row>
    <row r="51" spans="1:18" ht="12.75" customHeight="1" x14ac:dyDescent="0.2">
      <c r="A51" s="18" t="s">
        <v>36</v>
      </c>
      <c r="E51" s="91" t="s">
        <v>117</v>
      </c>
    </row>
    <row r="52" spans="1:18" ht="63.75" x14ac:dyDescent="0.2">
      <c r="A52" s="71" t="s">
        <v>37</v>
      </c>
      <c r="E52" s="17" t="s">
        <v>79</v>
      </c>
    </row>
    <row r="53" spans="1:18" customFormat="1" x14ac:dyDescent="0.2">
      <c r="A53" s="8" t="s">
        <v>33</v>
      </c>
      <c r="B53" s="11">
        <v>11</v>
      </c>
      <c r="C53" s="11">
        <v>62745</v>
      </c>
      <c r="D53" s="8" t="s">
        <v>5</v>
      </c>
      <c r="E53" s="74" t="s">
        <v>91</v>
      </c>
      <c r="F53" s="13" t="s">
        <v>34</v>
      </c>
      <c r="G53" s="14">
        <v>26.4</v>
      </c>
      <c r="H53" s="15">
        <v>0</v>
      </c>
      <c r="I53" s="15">
        <f>ROUND(ROUND(H53,2)*ROUND(G53,3),2)</f>
        <v>0</v>
      </c>
      <c r="O53">
        <f>(I53*21)/100</f>
        <v>0</v>
      </c>
      <c r="P53" t="s">
        <v>12</v>
      </c>
    </row>
    <row r="54" spans="1:18" customFormat="1" x14ac:dyDescent="0.2">
      <c r="A54" s="16" t="s">
        <v>35</v>
      </c>
      <c r="E54" s="99" t="s">
        <v>118</v>
      </c>
    </row>
    <row r="55" spans="1:18" customFormat="1" x14ac:dyDescent="0.2">
      <c r="A55" s="18" t="s">
        <v>36</v>
      </c>
      <c r="E55" s="111" t="s">
        <v>119</v>
      </c>
    </row>
    <row r="56" spans="1:18" customFormat="1" ht="51" x14ac:dyDescent="0.2">
      <c r="A56" t="s">
        <v>37</v>
      </c>
      <c r="E56" s="17" t="s">
        <v>92</v>
      </c>
    </row>
    <row r="57" spans="1:18" s="79" customFormat="1" ht="12.75" customHeight="1" x14ac:dyDescent="0.2">
      <c r="A57" s="75" t="s">
        <v>31</v>
      </c>
      <c r="B57" s="75"/>
      <c r="C57" s="76" t="s">
        <v>81</v>
      </c>
      <c r="D57" s="75"/>
      <c r="E57" s="77" t="s">
        <v>82</v>
      </c>
      <c r="F57" s="75"/>
      <c r="G57" s="75"/>
      <c r="H57" s="75"/>
      <c r="I57" s="78">
        <f>0+Q57</f>
        <v>0</v>
      </c>
      <c r="O57" s="79">
        <f>0+R57</f>
        <v>0</v>
      </c>
      <c r="Q57" s="80">
        <f>0+I62+I58</f>
        <v>0</v>
      </c>
      <c r="R57" s="79">
        <f>0+O62+O58</f>
        <v>0</v>
      </c>
    </row>
    <row r="58" spans="1:18" s="79" customFormat="1" ht="12.75" customHeight="1" x14ac:dyDescent="0.2">
      <c r="B58" s="102">
        <v>12</v>
      </c>
      <c r="C58" s="102">
        <v>78312</v>
      </c>
      <c r="D58" s="103" t="s">
        <v>5</v>
      </c>
      <c r="E58" s="83" t="s">
        <v>127</v>
      </c>
      <c r="F58" s="104" t="s">
        <v>34</v>
      </c>
      <c r="G58" s="105">
        <v>19.908000000000001</v>
      </c>
      <c r="H58" s="86">
        <v>0</v>
      </c>
      <c r="I58" s="106">
        <f>ROUND(ROUND(H58,2)*ROUND(G58,3),2)</f>
        <v>0</v>
      </c>
      <c r="O58" s="79">
        <f>(I58*21)/100</f>
        <v>0</v>
      </c>
      <c r="P58" s="79" t="s">
        <v>12</v>
      </c>
    </row>
    <row r="59" spans="1:18" s="79" customFormat="1" ht="12.75" customHeight="1" x14ac:dyDescent="0.2">
      <c r="B59" s="107"/>
      <c r="C59" s="107"/>
      <c r="D59" s="107"/>
      <c r="E59" s="90" t="s">
        <v>129</v>
      </c>
      <c r="F59" s="107"/>
      <c r="G59" s="107"/>
      <c r="H59" s="107"/>
      <c r="I59" s="107"/>
    </row>
    <row r="60" spans="1:18" s="79" customFormat="1" ht="38.25" customHeight="1" x14ac:dyDescent="0.2">
      <c r="B60" s="107"/>
      <c r="C60" s="107"/>
      <c r="D60" s="107"/>
      <c r="E60" s="91" t="s">
        <v>136</v>
      </c>
      <c r="F60" s="107"/>
      <c r="G60" s="107"/>
      <c r="H60" s="107"/>
      <c r="I60" s="107"/>
    </row>
    <row r="61" spans="1:18" s="79" customFormat="1" ht="51" customHeight="1" x14ac:dyDescent="0.2">
      <c r="B61" s="107"/>
      <c r="C61" s="107"/>
      <c r="D61" s="107"/>
      <c r="E61" s="90" t="s">
        <v>128</v>
      </c>
      <c r="F61" s="107"/>
      <c r="G61" s="107"/>
      <c r="H61" s="107"/>
      <c r="I61" s="107"/>
    </row>
    <row r="62" spans="1:18" s="79" customFormat="1" x14ac:dyDescent="0.2">
      <c r="A62" s="81" t="s">
        <v>33</v>
      </c>
      <c r="B62" s="82">
        <v>13</v>
      </c>
      <c r="C62" s="82" t="s">
        <v>83</v>
      </c>
      <c r="D62" s="81" t="s">
        <v>5</v>
      </c>
      <c r="E62" s="83" t="s">
        <v>84</v>
      </c>
      <c r="F62" s="84" t="s">
        <v>34</v>
      </c>
      <c r="G62" s="85">
        <v>78.244</v>
      </c>
      <c r="H62" s="86">
        <v>0</v>
      </c>
      <c r="I62" s="87">
        <f>ROUND(ROUND(H62,2)*ROUND(G62,3),2)</f>
        <v>0</v>
      </c>
      <c r="O62" s="79">
        <f>(I62*21)/100</f>
        <v>0</v>
      </c>
      <c r="P62" s="79" t="s">
        <v>12</v>
      </c>
    </row>
    <row r="63" spans="1:18" ht="12.75" customHeight="1" x14ac:dyDescent="0.2">
      <c r="A63" s="16" t="s">
        <v>35</v>
      </c>
      <c r="E63" s="92" t="s">
        <v>126</v>
      </c>
    </row>
    <row r="64" spans="1:18" ht="51" customHeight="1" x14ac:dyDescent="0.2">
      <c r="A64" s="18" t="s">
        <v>36</v>
      </c>
      <c r="E64" s="91" t="s">
        <v>123</v>
      </c>
    </row>
    <row r="65" spans="1:18" s="79" customFormat="1" ht="51" customHeight="1" x14ac:dyDescent="0.2">
      <c r="A65" s="79" t="s">
        <v>37</v>
      </c>
      <c r="E65" s="88" t="s">
        <v>85</v>
      </c>
    </row>
    <row r="66" spans="1:18" ht="12.75" customHeight="1" x14ac:dyDescent="0.2">
      <c r="A66" s="68" t="s">
        <v>31</v>
      </c>
      <c r="B66" s="68"/>
      <c r="C66" s="9" t="s">
        <v>28</v>
      </c>
      <c r="D66" s="68"/>
      <c r="E66" s="20" t="s">
        <v>42</v>
      </c>
      <c r="F66" s="68"/>
      <c r="G66" s="68"/>
      <c r="H66" s="68"/>
      <c r="I66" s="10">
        <f>0+Q66</f>
        <v>0</v>
      </c>
      <c r="O66" s="71">
        <f>0+R66</f>
        <v>0</v>
      </c>
      <c r="Q66" s="72">
        <f>0+I71+I67+I75</f>
        <v>0</v>
      </c>
      <c r="R66" s="71">
        <f>0+O71+O67+O75</f>
        <v>0</v>
      </c>
    </row>
    <row r="67" spans="1:18" x14ac:dyDescent="0.2">
      <c r="A67" s="8" t="s">
        <v>33</v>
      </c>
      <c r="B67" s="11">
        <v>14</v>
      </c>
      <c r="C67" s="11">
        <v>938542</v>
      </c>
      <c r="D67" s="8" t="s">
        <v>5</v>
      </c>
      <c r="E67" s="89" t="s">
        <v>121</v>
      </c>
      <c r="F67" s="13" t="s">
        <v>34</v>
      </c>
      <c r="G67" s="14">
        <v>78.244</v>
      </c>
      <c r="H67" s="15">
        <v>0</v>
      </c>
      <c r="I67" s="15">
        <f>ROUND(ROUND(H67,2)*ROUND(G67,3),2)</f>
        <v>0</v>
      </c>
      <c r="O67" s="71">
        <f>(I67*21)/100</f>
        <v>0</v>
      </c>
      <c r="P67" s="71" t="s">
        <v>12</v>
      </c>
    </row>
    <row r="68" spans="1:18" x14ac:dyDescent="0.2">
      <c r="A68" s="16" t="s">
        <v>35</v>
      </c>
      <c r="E68" s="92" t="s">
        <v>122</v>
      </c>
    </row>
    <row r="69" spans="1:18" ht="51" customHeight="1" x14ac:dyDescent="0.2">
      <c r="A69" s="18" t="s">
        <v>36</v>
      </c>
      <c r="E69" s="91" t="s">
        <v>123</v>
      </c>
    </row>
    <row r="70" spans="1:18" ht="25.5" x14ac:dyDescent="0.2">
      <c r="A70" s="71" t="s">
        <v>37</v>
      </c>
      <c r="E70" s="17" t="s">
        <v>43</v>
      </c>
    </row>
    <row r="71" spans="1:18" x14ac:dyDescent="0.2">
      <c r="A71" s="8" t="s">
        <v>33</v>
      </c>
      <c r="B71" s="11">
        <v>15</v>
      </c>
      <c r="C71" s="11">
        <v>938543</v>
      </c>
      <c r="D71" s="8" t="s">
        <v>5</v>
      </c>
      <c r="E71" s="89" t="s">
        <v>80</v>
      </c>
      <c r="F71" s="13" t="s">
        <v>34</v>
      </c>
      <c r="G71" s="14">
        <v>34</v>
      </c>
      <c r="H71" s="15">
        <v>0</v>
      </c>
      <c r="I71" s="15">
        <f>ROUND(ROUND(H71,2)*ROUND(G71,3),2)</f>
        <v>0</v>
      </c>
      <c r="O71" s="71">
        <f>(I71*21)/100</f>
        <v>0</v>
      </c>
      <c r="P71" s="71" t="s">
        <v>12</v>
      </c>
    </row>
    <row r="72" spans="1:18" x14ac:dyDescent="0.2">
      <c r="A72" s="16" t="s">
        <v>35</v>
      </c>
      <c r="E72" s="92" t="s">
        <v>120</v>
      </c>
    </row>
    <row r="73" spans="1:18" ht="12.75" customHeight="1" x14ac:dyDescent="0.2">
      <c r="A73" s="18" t="s">
        <v>36</v>
      </c>
      <c r="E73" s="91" t="s">
        <v>116</v>
      </c>
    </row>
    <row r="74" spans="1:18" ht="25.5" x14ac:dyDescent="0.2">
      <c r="A74" s="71" t="s">
        <v>37</v>
      </c>
      <c r="E74" s="17" t="s">
        <v>43</v>
      </c>
    </row>
    <row r="75" spans="1:18" ht="12.75" customHeight="1" x14ac:dyDescent="0.2">
      <c r="B75" s="11">
        <v>16</v>
      </c>
      <c r="C75" s="11">
        <v>96616</v>
      </c>
      <c r="D75" s="8" t="s">
        <v>5</v>
      </c>
      <c r="E75" s="89" t="s">
        <v>88</v>
      </c>
      <c r="F75" s="93" t="s">
        <v>86</v>
      </c>
      <c r="G75" s="14">
        <v>2.1419999999999999</v>
      </c>
      <c r="H75" s="15">
        <v>0</v>
      </c>
      <c r="I75" s="15">
        <f>ROUND(ROUND(H75,2)*ROUND(G75,3),2)</f>
        <v>0</v>
      </c>
      <c r="O75" s="71">
        <f>(I75*21)/100</f>
        <v>0</v>
      </c>
      <c r="P75" s="71" t="s">
        <v>12</v>
      </c>
    </row>
    <row r="76" spans="1:18" ht="12.75" customHeight="1" x14ac:dyDescent="0.2">
      <c r="E76" s="92" t="s">
        <v>137</v>
      </c>
    </row>
    <row r="77" spans="1:18" s="79" customFormat="1" ht="38.25" customHeight="1" x14ac:dyDescent="0.2">
      <c r="B77" s="107"/>
      <c r="C77" s="107"/>
      <c r="D77" s="107"/>
      <c r="E77" s="91" t="s">
        <v>138</v>
      </c>
      <c r="F77" s="107"/>
      <c r="G77" s="107"/>
      <c r="H77" s="107"/>
      <c r="I77" s="107"/>
    </row>
    <row r="78" spans="1:18" ht="114.75" customHeight="1" x14ac:dyDescent="0.2">
      <c r="E78" s="17" t="s">
        <v>89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2025-04-07T11:12:01Z</dcterms:modified>
  <cp:category/>
  <cp:contentStatus/>
</cp:coreProperties>
</file>