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I:\Documents\Projekty\Elektro plus_Patočka\Brno Slonanske nam_gymnazium\podklady pro soutez\"/>
    </mc:Choice>
  </mc:AlternateContent>
  <xr:revisionPtr revIDLastSave="0" documentId="13_ncr:1_{84705588-C388-4E14-AE4E-1507A69779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ehled" sheetId="10" r:id="rId1"/>
    <sheet name="1PP" sheetId="1" r:id="rId2"/>
    <sheet name="1NP" sheetId="3" r:id="rId3"/>
    <sheet name="2NP" sheetId="7" r:id="rId4"/>
    <sheet name="3NP" sheetId="8" r:id="rId5"/>
    <sheet name="4NP" sheetId="9" r:id="rId6"/>
  </sheets>
  <definedNames>
    <definedName name="_xlnm._FilterDatabase" localSheetId="2" hidden="1">'1NP'!$B$5:$H$28</definedName>
    <definedName name="_xlnm._FilterDatabase" localSheetId="3" hidden="1">'2NP'!$B$5:$I$38</definedName>
    <definedName name="_xlnm._FilterDatabase" localSheetId="4" hidden="1">'3NP'!$B$5:$H$29</definedName>
    <definedName name="_xlnm._FilterDatabase" localSheetId="5" hidden="1">'4NP'!$B$5:$H$18</definedName>
    <definedName name="_xlnm.Print_Area" localSheetId="2">'1NP'!$A$1:$H$26</definedName>
    <definedName name="_xlnm.Print_Area" localSheetId="1">'1PP'!$A$1:$H$8</definedName>
    <definedName name="_xlnm.Print_Area" localSheetId="3">'2NP'!$A$1:$I$36</definedName>
    <definedName name="_xlnm.Print_Area" localSheetId="4">'3NP'!$A$1:$H$29</definedName>
    <definedName name="_xlnm.Print_Area" localSheetId="5">'4NP'!$A$1:$H$21</definedName>
    <definedName name="_xlnm.Print_Area" localSheetId="0">Přehled!$A$1:$K$29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8" l="1"/>
  <c r="H19" i="9"/>
  <c r="H34" i="7"/>
  <c r="H33" i="7"/>
  <c r="H23" i="3"/>
  <c r="H18" i="7" l="1"/>
  <c r="H12" i="3"/>
  <c r="F21" i="9" l="1"/>
  <c r="F26" i="3"/>
  <c r="F36" i="7"/>
  <c r="F29" i="8"/>
  <c r="H6" i="9" l="1"/>
  <c r="H7" i="9"/>
  <c r="H8" i="9"/>
  <c r="H9" i="9"/>
  <c r="H10" i="9"/>
  <c r="H11" i="9"/>
  <c r="H12" i="9"/>
  <c r="H13" i="9"/>
  <c r="H14" i="9"/>
  <c r="H15" i="9"/>
  <c r="H16" i="9"/>
  <c r="H17" i="9"/>
  <c r="H18" i="9"/>
  <c r="H20" i="9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2" i="7"/>
  <c r="H23" i="7"/>
  <c r="H24" i="7"/>
  <c r="H25" i="7"/>
  <c r="H26" i="7"/>
  <c r="H27" i="7"/>
  <c r="H28" i="7"/>
  <c r="H29" i="7"/>
  <c r="H13" i="7"/>
  <c r="H14" i="7"/>
  <c r="H15" i="7"/>
  <c r="H16" i="7"/>
  <c r="H17" i="7"/>
  <c r="H19" i="7"/>
  <c r="H20" i="7"/>
  <c r="H6" i="7"/>
  <c r="H7" i="7"/>
  <c r="H8" i="7"/>
  <c r="H9" i="7"/>
  <c r="H10" i="7"/>
  <c r="H11" i="7"/>
  <c r="H31" i="7"/>
  <c r="H32" i="7"/>
  <c r="H35" i="7"/>
  <c r="H30" i="7"/>
  <c r="H21" i="7"/>
  <c r="H12" i="7"/>
  <c r="H6" i="3"/>
  <c r="H7" i="3"/>
  <c r="H8" i="3"/>
  <c r="H9" i="3"/>
  <c r="H10" i="3"/>
  <c r="H11" i="3"/>
  <c r="H13" i="3"/>
  <c r="H14" i="3"/>
  <c r="H15" i="3"/>
  <c r="H16" i="3"/>
  <c r="H17" i="3"/>
  <c r="H18" i="3"/>
  <c r="H19" i="3"/>
  <c r="H20" i="3"/>
  <c r="H21" i="3"/>
  <c r="H22" i="3"/>
  <c r="H24" i="3"/>
  <c r="H6" i="1"/>
  <c r="H29" i="8" l="1"/>
  <c r="D23" i="10" s="1"/>
  <c r="H21" i="9"/>
  <c r="D24" i="10" s="1"/>
  <c r="H26" i="3"/>
  <c r="D21" i="10" s="1"/>
  <c r="H36" i="7"/>
  <c r="D22" i="10" s="1"/>
  <c r="C21" i="9"/>
  <c r="C29" i="8"/>
  <c r="C36" i="7"/>
  <c r="F24" i="10" l="1"/>
  <c r="F23" i="10"/>
  <c r="E29" i="10"/>
  <c r="F28" i="10"/>
  <c r="F25" i="10"/>
  <c r="F21" i="10"/>
  <c r="F22" i="10"/>
  <c r="C24" i="10"/>
  <c r="C23" i="10"/>
  <c r="C22" i="10"/>
  <c r="C26" i="3" l="1"/>
  <c r="C21" i="10" l="1"/>
  <c r="F8" i="1"/>
  <c r="C8" i="1"/>
  <c r="H8" i="1"/>
  <c r="D20" i="10" s="1"/>
  <c r="F20" i="10" l="1"/>
  <c r="F27" i="10"/>
  <c r="C20" i="10"/>
  <c r="D29" i="10" l="1"/>
  <c r="C29" i="10"/>
  <c r="F26" i="10"/>
  <c r="F29" i="10" s="1"/>
</calcChain>
</file>

<file path=xl/sharedStrings.xml><?xml version="1.0" encoding="utf-8"?>
<sst xmlns="http://schemas.openxmlformats.org/spreadsheetml/2006/main" count="314" uniqueCount="117">
  <si>
    <t>Název pracoviště</t>
  </si>
  <si>
    <t>Původní počet svítidel (ks)</t>
  </si>
  <si>
    <t>Nové LED svítidlo</t>
  </si>
  <si>
    <t>Poznámka</t>
  </si>
  <si>
    <t>Cena za ks (bez DPH)</t>
  </si>
  <si>
    <t>Cena celkem (bez DPH)</t>
  </si>
  <si>
    <t>Celkem</t>
  </si>
  <si>
    <t>Gymnázium Slovanské náměstí - Brno</t>
  </si>
  <si>
    <t>Svítidla - 1PP</t>
  </si>
  <si>
    <t>1.46 Učebna</t>
  </si>
  <si>
    <t>1.47 Učebna</t>
  </si>
  <si>
    <t>1.48 Učebna</t>
  </si>
  <si>
    <t>1.02 Šatna</t>
  </si>
  <si>
    <t>1.06 Jídelna</t>
  </si>
  <si>
    <t>1.07, 1.08 Kuchyně, výdej</t>
  </si>
  <si>
    <t>1.09 Aula</t>
  </si>
  <si>
    <t>1.18 Německá knihovna</t>
  </si>
  <si>
    <t>1.20 Sklad</t>
  </si>
  <si>
    <t>1.35 Posilovna</t>
  </si>
  <si>
    <t>1.22 Kabinet TV</t>
  </si>
  <si>
    <t>1.23 Nářaďovna</t>
  </si>
  <si>
    <t>2.02 Učebna</t>
  </si>
  <si>
    <t>2.03 Učebna</t>
  </si>
  <si>
    <t>2.04 Učebna</t>
  </si>
  <si>
    <t>2.05 Učebna</t>
  </si>
  <si>
    <t>Celý prostor 1PP</t>
  </si>
  <si>
    <t>2.09 Sborovna</t>
  </si>
  <si>
    <t>2.10 Archiv</t>
  </si>
  <si>
    <t>2.11 Místnost pro CK</t>
  </si>
  <si>
    <t>2.12 Kabinet 6</t>
  </si>
  <si>
    <t>2.13 Chodba - kancelář ředitele</t>
  </si>
  <si>
    <t>2.14 Kancelář ředitele</t>
  </si>
  <si>
    <t>2.15 Ředitelna</t>
  </si>
  <si>
    <t>2.16 Kancelář zástupce ředitele</t>
  </si>
  <si>
    <t>2.17 Kabinet 111</t>
  </si>
  <si>
    <t>2.18 Chemie</t>
  </si>
  <si>
    <t>2.19 Kabinet 5</t>
  </si>
  <si>
    <t>2.20 Kabinet 4</t>
  </si>
  <si>
    <t>2.35 Laboratoř (2.34 zázemí)</t>
  </si>
  <si>
    <t>2.21 Biologie</t>
  </si>
  <si>
    <t>2.31 Kabinet biologie</t>
  </si>
  <si>
    <t>2.22 Laboratoř 1</t>
  </si>
  <si>
    <t>2.28 Kabinet biologie</t>
  </si>
  <si>
    <t>2.30 Kabinet biologie 2</t>
  </si>
  <si>
    <t>2.25 Sklad</t>
  </si>
  <si>
    <t>3.20 Učebna</t>
  </si>
  <si>
    <t>3.21 Učebna</t>
  </si>
  <si>
    <t>3.22 Učebna</t>
  </si>
  <si>
    <t>3.23 Učebna</t>
  </si>
  <si>
    <t>3.04 Kabine plus chodba</t>
  </si>
  <si>
    <t>3.05 Žákovská knihovna</t>
  </si>
  <si>
    <t>3.06 Kabinet 2</t>
  </si>
  <si>
    <t>3.07 Učebna 212</t>
  </si>
  <si>
    <t>3.08 Učebna 213</t>
  </si>
  <si>
    <t>3.09 Učebna fyzika</t>
  </si>
  <si>
    <t>3.14 Laboratoř fyzika</t>
  </si>
  <si>
    <t>3.12 Kabinet</t>
  </si>
  <si>
    <t>3.13 Sklad</t>
  </si>
  <si>
    <t>3.10 Kabinet fyziky</t>
  </si>
  <si>
    <t>3.11 Kabinet 7</t>
  </si>
  <si>
    <t>4.04 Učebna</t>
  </si>
  <si>
    <t>4.05 Učebna</t>
  </si>
  <si>
    <t>4.06 Učebna</t>
  </si>
  <si>
    <t>4.07 Učebna</t>
  </si>
  <si>
    <t>4.02 Učebna informatiky</t>
  </si>
  <si>
    <t>4.03 Kabinet informatiky</t>
  </si>
  <si>
    <t>4.17 Výtvarná výchova</t>
  </si>
  <si>
    <t>4.18 Hudební výchova</t>
  </si>
  <si>
    <t>4.19 Krov</t>
  </si>
  <si>
    <t>1.24 Malá tělocvična</t>
  </si>
  <si>
    <t>1.05 Kabinet (jídelna 2)</t>
  </si>
  <si>
    <t>2.37 Učebna 208</t>
  </si>
  <si>
    <t>Svítidla - 4NP</t>
  </si>
  <si>
    <t>Svítidla - 3NP</t>
  </si>
  <si>
    <t>Svítidla - 2NP</t>
  </si>
  <si>
    <t>Svítidla - 1NP</t>
  </si>
  <si>
    <t>Patro</t>
  </si>
  <si>
    <t>1PP</t>
  </si>
  <si>
    <t>1NP</t>
  </si>
  <si>
    <t>2NP</t>
  </si>
  <si>
    <t>3NP</t>
  </si>
  <si>
    <t>4NP</t>
  </si>
  <si>
    <t>Počet nových svítidel (ks)</t>
  </si>
  <si>
    <t>Cena instalace (Kč bez DPH)</t>
  </si>
  <si>
    <t>Cena svítidel        (Kč bez DPH)</t>
  </si>
  <si>
    <t>Součet                 (Kč bez DPH)</t>
  </si>
  <si>
    <t>Investiční náklady</t>
  </si>
  <si>
    <t>HOTOVO</t>
  </si>
  <si>
    <t>Nový počet svítidel (ks)</t>
  </si>
  <si>
    <t>Doprava</t>
  </si>
  <si>
    <t>VRN</t>
  </si>
  <si>
    <t>Likvidace odpadu</t>
  </si>
  <si>
    <t>Lešení</t>
  </si>
  <si>
    <t>Typ</t>
  </si>
  <si>
    <t>C</t>
  </si>
  <si>
    <t>B</t>
  </si>
  <si>
    <t>A</t>
  </si>
  <si>
    <t>D</t>
  </si>
  <si>
    <t>Výměna osvětlení - Místnosti dle seznamů, bez chodeb, schodiště a vstupní haly</t>
  </si>
  <si>
    <t>Zhotovitel/uchazeč:</t>
  </si>
  <si>
    <t>název firmy</t>
  </si>
  <si>
    <t>sídlo</t>
  </si>
  <si>
    <t>IČO:</t>
  </si>
  <si>
    <t>DIČ:</t>
  </si>
  <si>
    <t>kontaktní osoba</t>
  </si>
  <si>
    <t>(doplní uchazeč)</t>
  </si>
  <si>
    <t>1.26 Vstupní hala</t>
  </si>
  <si>
    <t>2.24 Chodba</t>
  </si>
  <si>
    <t>2.26, 2.29 Chodba</t>
  </si>
  <si>
    <t>4.16 Chodba</t>
  </si>
  <si>
    <t>Dálkový ovládač 2,4GHz -  změna CCT plynule i krokově  3000-6000K, změna výkonu plynule i krokově 100% až 1%, vytváření skupin svítidel (1 ks pro každou místnost)</t>
  </si>
  <si>
    <t>Lineární LED svítidlo 1500x152-53, CCT přepínatelná 3000K/4000K/5000K, příkon přepínatelný 53W/45W/37W/30W, 130lm/W, svorkovnice 3x5P propojeno pro průběžnou montáž, IP44, IK07,  životnost min 50000 hod., nerezové montážní příslušenství, přisazené</t>
  </si>
  <si>
    <t>Průmyslové lineární LED svítidlo 1230x100-42, 4000k, příkon přepínatelný 42W/36w/30w/24w, min. 160 lm/W, Ra≥80, svorkovnice 2x5P - propojeno pro průběžnou montáž, IP66, IK08,  životnost min 50000 hod., nerezové spony, nerezové montážní příslušenství, přisazené</t>
  </si>
  <si>
    <r>
      <t xml:space="preserve">kruhové LED svítidlo </t>
    </r>
    <r>
      <rPr>
        <sz val="11"/>
        <color theme="1"/>
        <rFont val="Arial"/>
        <family val="2"/>
        <charset val="238"/>
      </rPr>
      <t>ᴓ</t>
    </r>
    <r>
      <rPr>
        <sz val="11"/>
        <color theme="1"/>
        <rFont val="Calibri"/>
        <family val="2"/>
        <charset val="238"/>
        <scheme val="minor"/>
      </rPr>
      <t>330x50-18, IP54, CCT přepínatelná 3000K/4000K/6000K,  životnost min 30000 hod., přisazené</t>
    </r>
  </si>
  <si>
    <r>
      <t>LED panel 1195x295-40, difuzor microprisma pro UGR</t>
    </r>
    <r>
      <rPr>
        <sz val="11"/>
        <color theme="1"/>
        <rFont val="Arial"/>
        <family val="2"/>
        <charset val="238"/>
      </rPr>
      <t>≤</t>
    </r>
    <r>
      <rPr>
        <sz val="11"/>
        <color theme="1"/>
        <rFont val="Calibri"/>
        <family val="2"/>
        <charset val="238"/>
      </rPr>
      <t>19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</rPr>
      <t xml:space="preserve">min. 3600 lm - 4000 lm, bezdrátově dálkově ovládáný 2,4GHz, min. Ra≥90 při změně CCT plynule i krokově  </t>
    </r>
    <r>
      <rPr>
        <sz val="11"/>
        <color theme="1"/>
        <rFont val="Calibri"/>
        <family val="2"/>
        <charset val="238"/>
        <scheme val="minor"/>
      </rPr>
      <t>3000K - 6000K, změna výkonu plynule i krokově 100% až 1%, vytváření skupin svítidel, životnost min 50000 hod., + rám</t>
    </r>
  </si>
  <si>
    <t>C1</t>
  </si>
  <si>
    <r>
      <t>LED panel 595x595-40, difuzor microprisma pro UGR</t>
    </r>
    <r>
      <rPr>
        <sz val="11"/>
        <color theme="1"/>
        <rFont val="Arial"/>
        <family val="2"/>
        <charset val="238"/>
      </rPr>
      <t>≤</t>
    </r>
    <r>
      <rPr>
        <sz val="11"/>
        <color theme="1"/>
        <rFont val="Calibri"/>
        <family val="2"/>
        <charset val="238"/>
      </rPr>
      <t>19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</rPr>
      <t xml:space="preserve">min. 3600 lm - 4000 lm, bezdrátově dálkově ovládáný 2,4GHz, min. Ra≥90 při změně CCT plynule i krokově  </t>
    </r>
    <r>
      <rPr>
        <sz val="11"/>
        <color theme="1"/>
        <rFont val="Calibri"/>
        <family val="2"/>
        <charset val="238"/>
        <scheme val="minor"/>
      </rPr>
      <t>3000K - 6000K, změna výkonu plynule i krokově 100% až 1%, vytváření skupin svítidel, životnost min 50000 hod., + rám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</si>
</sst>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\ &quot;Kč&quot;"/>
    <numFmt numFmtId="166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9" xfId="0" applyBorder="1"/>
    <xf numFmtId="0" fontId="0" fillId="0" borderId="6" xfId="0" applyBorder="1"/>
    <xf numFmtId="0" fontId="1" fillId="2" borderId="7" xfId="0" applyFont="1" applyFill="1" applyBorder="1"/>
    <xf numFmtId="0" fontId="1" fillId="2" borderId="4" xfId="0" applyFont="1" applyFill="1" applyBorder="1"/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4" xfId="0" applyBorder="1"/>
    <xf numFmtId="165" fontId="0" fillId="0" borderId="8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6" fontId="1" fillId="2" borderId="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6" borderId="19" xfId="0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6" borderId="18" xfId="0" applyFont="1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165" fontId="1" fillId="0" borderId="0" xfId="0" applyNumberFormat="1" applyFont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5" fontId="0" fillId="0" borderId="9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6" borderId="18" xfId="0" applyFill="1" applyBorder="1"/>
    <xf numFmtId="166" fontId="7" fillId="3" borderId="5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21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0" fillId="6" borderId="19" xfId="0" applyNumberFormat="1" applyFill="1" applyBorder="1" applyAlignment="1">
      <alignment horizontal="center" vertical="center"/>
    </xf>
    <xf numFmtId="165" fontId="0" fillId="6" borderId="20" xfId="0" applyNumberForma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164" fontId="0" fillId="0" borderId="0" xfId="0" applyNumberFormat="1"/>
    <xf numFmtId="0" fontId="1" fillId="0" borderId="22" xfId="0" applyFont="1" applyBorder="1" applyAlignment="1">
      <alignment horizontal="center"/>
    </xf>
    <xf numFmtId="0" fontId="0" fillId="5" borderId="5" xfId="0" applyFill="1" applyBorder="1"/>
    <xf numFmtId="0" fontId="1" fillId="0" borderId="4" xfId="0" applyFont="1" applyBorder="1"/>
    <xf numFmtId="0" fontId="8" fillId="0" borderId="0" xfId="0" applyFont="1"/>
    <xf numFmtId="0" fontId="1" fillId="2" borderId="11" xfId="0" applyFont="1" applyFill="1" applyBorder="1"/>
    <xf numFmtId="0" fontId="1" fillId="0" borderId="13" xfId="0" applyFont="1" applyBorder="1" applyAlignment="1">
      <alignment horizont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0" fillId="0" borderId="25" xfId="0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2" borderId="7" xfId="0" applyFont="1" applyFill="1" applyBorder="1"/>
    <xf numFmtId="0" fontId="1" fillId="2" borderId="7" xfId="0" applyFont="1" applyFill="1" applyBorder="1" applyAlignment="1">
      <alignment vertical="center"/>
    </xf>
    <xf numFmtId="16" fontId="1" fillId="2" borderId="7" xfId="0" applyNumberFormat="1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0" fillId="0" borderId="29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9"/>
  <sheetViews>
    <sheetView tabSelected="1" view="pageBreakPreview" zoomScale="93" zoomScaleNormal="110" zoomScaleSheetLayoutView="93" workbookViewId="0">
      <selection activeCell="E8" sqref="E8"/>
    </sheetView>
  </sheetViews>
  <sheetFormatPr defaultRowHeight="15" x14ac:dyDescent="0.25"/>
  <cols>
    <col min="1" max="1" width="2.28515625" customWidth="1"/>
    <col min="2" max="2" width="22.28515625" customWidth="1"/>
    <col min="3" max="5" width="16" customWidth="1"/>
    <col min="6" max="6" width="20.7109375" customWidth="1"/>
    <col min="7" max="8" width="16" customWidth="1"/>
    <col min="10" max="10" width="12" bestFit="1" customWidth="1"/>
    <col min="11" max="11" width="12.140625" bestFit="1" customWidth="1"/>
    <col min="12" max="15" width="12.85546875" bestFit="1" customWidth="1"/>
  </cols>
  <sheetData>
    <row r="1" spans="2:8" ht="15.75" thickBot="1" x14ac:dyDescent="0.3"/>
    <row r="2" spans="2:8" ht="21.75" thickBot="1" x14ac:dyDescent="0.4">
      <c r="B2" s="67" t="s">
        <v>98</v>
      </c>
      <c r="C2" s="68"/>
      <c r="D2" s="68"/>
      <c r="E2" s="68"/>
      <c r="F2" s="68"/>
      <c r="G2" s="68"/>
      <c r="H2" s="69"/>
    </row>
    <row r="3" spans="2:8" ht="15.75" thickBot="1" x14ac:dyDescent="0.3"/>
    <row r="4" spans="2:8" ht="21.75" thickBot="1" x14ac:dyDescent="0.4">
      <c r="B4" s="70" t="s">
        <v>7</v>
      </c>
      <c r="C4" s="71"/>
      <c r="D4" s="72"/>
      <c r="E4" s="4"/>
      <c r="F4" s="4"/>
      <c r="G4" s="4"/>
      <c r="H4" s="4"/>
    </row>
    <row r="7" spans="2:8" x14ac:dyDescent="0.25">
      <c r="B7" t="s">
        <v>99</v>
      </c>
      <c r="C7" s="54" t="s">
        <v>100</v>
      </c>
    </row>
    <row r="8" spans="2:8" x14ac:dyDescent="0.25">
      <c r="B8" t="s">
        <v>105</v>
      </c>
      <c r="C8" s="54" t="s">
        <v>101</v>
      </c>
    </row>
    <row r="9" spans="2:8" x14ac:dyDescent="0.25">
      <c r="C9" s="54" t="s">
        <v>102</v>
      </c>
    </row>
    <row r="10" spans="2:8" x14ac:dyDescent="0.25">
      <c r="C10" s="54" t="s">
        <v>103</v>
      </c>
    </row>
    <row r="11" spans="2:8" x14ac:dyDescent="0.25">
      <c r="C11" s="54"/>
    </row>
    <row r="12" spans="2:8" x14ac:dyDescent="0.25">
      <c r="C12" s="54" t="s">
        <v>104</v>
      </c>
    </row>
    <row r="16" spans="2:8" ht="15.75" thickBot="1" x14ac:dyDescent="0.3"/>
    <row r="17" spans="2:6" ht="16.5" thickBot="1" x14ac:dyDescent="0.3">
      <c r="B17" s="73" t="s">
        <v>86</v>
      </c>
      <c r="C17" s="74"/>
      <c r="D17" s="75"/>
    </row>
    <row r="18" spans="2:6" ht="16.5" thickBot="1" x14ac:dyDescent="0.3">
      <c r="B18" s="25"/>
      <c r="C18" s="25"/>
      <c r="D18" s="25"/>
    </row>
    <row r="19" spans="2:6" ht="30" x14ac:dyDescent="0.25">
      <c r="B19" s="12" t="s">
        <v>76</v>
      </c>
      <c r="C19" s="2" t="s">
        <v>82</v>
      </c>
      <c r="D19" s="2" t="s">
        <v>84</v>
      </c>
      <c r="E19" s="2" t="s">
        <v>83</v>
      </c>
      <c r="F19" s="2" t="s">
        <v>85</v>
      </c>
    </row>
    <row r="20" spans="2:6" x14ac:dyDescent="0.25">
      <c r="B20" s="20" t="s">
        <v>77</v>
      </c>
      <c r="C20" s="9">
        <f>'1PP'!F8</f>
        <v>31</v>
      </c>
      <c r="D20" s="22">
        <f>SUM('1PP'!H8)</f>
        <v>0</v>
      </c>
      <c r="E20" s="22"/>
      <c r="F20" s="22">
        <f>SUM(D20:E20)</f>
        <v>0</v>
      </c>
    </row>
    <row r="21" spans="2:6" x14ac:dyDescent="0.25">
      <c r="B21" s="20" t="s">
        <v>78</v>
      </c>
      <c r="C21" s="9">
        <f>'1NP'!F26</f>
        <v>97</v>
      </c>
      <c r="D21" s="22">
        <f>SUM('1NP'!H26)</f>
        <v>0</v>
      </c>
      <c r="E21" s="22"/>
      <c r="F21" s="22">
        <f t="shared" ref="F21:F28" si="0">SUM(D21:E21)</f>
        <v>0</v>
      </c>
    </row>
    <row r="22" spans="2:6" x14ac:dyDescent="0.25">
      <c r="B22" s="20" t="s">
        <v>79</v>
      </c>
      <c r="C22" s="9">
        <f>'2NP'!F36</f>
        <v>158</v>
      </c>
      <c r="D22" s="22">
        <f>SUM('2NP'!H36)</f>
        <v>0</v>
      </c>
      <c r="E22" s="22"/>
      <c r="F22" s="22">
        <f t="shared" si="0"/>
        <v>0</v>
      </c>
    </row>
    <row r="23" spans="2:6" x14ac:dyDescent="0.25">
      <c r="B23" s="20" t="s">
        <v>80</v>
      </c>
      <c r="C23" s="9">
        <f>'3NP'!F29</f>
        <v>131</v>
      </c>
      <c r="D23" s="22">
        <f>SUM('3NP'!H29)</f>
        <v>0</v>
      </c>
      <c r="E23" s="22"/>
      <c r="F23" s="22">
        <f t="shared" si="0"/>
        <v>0</v>
      </c>
    </row>
    <row r="24" spans="2:6" x14ac:dyDescent="0.25">
      <c r="B24" s="20" t="s">
        <v>81</v>
      </c>
      <c r="C24" s="9">
        <f>'4NP'!F21</f>
        <v>74</v>
      </c>
      <c r="D24" s="22">
        <f>SUM('4NP'!H21)</f>
        <v>0</v>
      </c>
      <c r="E24" s="22"/>
      <c r="F24" s="22">
        <f t="shared" si="0"/>
        <v>0</v>
      </c>
    </row>
    <row r="25" spans="2:6" x14ac:dyDescent="0.25">
      <c r="B25" s="35" t="s">
        <v>92</v>
      </c>
      <c r="C25" s="18">
        <v>1</v>
      </c>
      <c r="D25" s="36"/>
      <c r="E25" s="36"/>
      <c r="F25" s="22">
        <f t="shared" si="0"/>
        <v>0</v>
      </c>
    </row>
    <row r="26" spans="2:6" x14ac:dyDescent="0.25">
      <c r="B26" s="35" t="s">
        <v>91</v>
      </c>
      <c r="C26" s="18">
        <v>1</v>
      </c>
      <c r="D26" s="36"/>
      <c r="E26" s="36"/>
      <c r="F26" s="22">
        <f t="shared" si="0"/>
        <v>0</v>
      </c>
    </row>
    <row r="27" spans="2:6" x14ac:dyDescent="0.25">
      <c r="B27" s="35" t="s">
        <v>90</v>
      </c>
      <c r="C27" s="18">
        <v>1</v>
      </c>
      <c r="D27" s="36"/>
      <c r="E27" s="36"/>
      <c r="F27" s="22">
        <f t="shared" si="0"/>
        <v>0</v>
      </c>
    </row>
    <row r="28" spans="2:6" x14ac:dyDescent="0.25">
      <c r="B28" s="35" t="s">
        <v>89</v>
      </c>
      <c r="C28" s="18">
        <v>1</v>
      </c>
      <c r="D28" s="36"/>
      <c r="E28" s="36"/>
      <c r="F28" s="22">
        <f t="shared" si="0"/>
        <v>0</v>
      </c>
    </row>
    <row r="29" spans="2:6" ht="24" thickBot="1" x14ac:dyDescent="0.4">
      <c r="B29" s="21" t="s">
        <v>6</v>
      </c>
      <c r="C29" s="23">
        <f>SUM(C20:C24)</f>
        <v>491</v>
      </c>
      <c r="D29" s="24">
        <f>SUM(D20:D28)</f>
        <v>0</v>
      </c>
      <c r="E29" s="24">
        <f>SUM(E20:E28)</f>
        <v>0</v>
      </c>
      <c r="F29" s="40">
        <f>SUM(F20:F28)</f>
        <v>0</v>
      </c>
    </row>
  </sheetData>
  <mergeCells count="3">
    <mergeCell ref="B2:H2"/>
    <mergeCell ref="B4:D4"/>
    <mergeCell ref="B17:D17"/>
  </mergeCells>
  <pageMargins left="0.7" right="0.7" top="0.78740157499999996" bottom="0.78740157499999996" header="0.3" footer="0.3"/>
  <pageSetup paperSize="9" scale="82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20"/>
  <sheetViews>
    <sheetView view="pageBreakPreview" zoomScaleNormal="100" zoomScaleSheetLayoutView="100" workbookViewId="0">
      <selection activeCell="E6" sqref="E6"/>
    </sheetView>
  </sheetViews>
  <sheetFormatPr defaultColWidth="8.85546875" defaultRowHeight="15" x14ac:dyDescent="0.25"/>
  <cols>
    <col min="1" max="1" width="1.7109375" customWidth="1"/>
    <col min="2" max="2" width="17" customWidth="1"/>
    <col min="3" max="3" width="11" customWidth="1"/>
    <col min="4" max="4" width="7.28515625" customWidth="1"/>
    <col min="5" max="5" width="142" customWidth="1"/>
    <col min="6" max="6" width="9.28515625" customWidth="1"/>
    <col min="7" max="8" width="13" customWidth="1"/>
    <col min="9" max="9" width="5.140625" customWidth="1"/>
    <col min="11" max="11" width="12" customWidth="1"/>
    <col min="12" max="12" width="13.85546875" customWidth="1"/>
    <col min="13" max="13" width="24.85546875" customWidth="1"/>
  </cols>
  <sheetData>
    <row r="2" spans="2:8" x14ac:dyDescent="0.25">
      <c r="B2" s="76" t="s">
        <v>98</v>
      </c>
      <c r="C2" s="76"/>
      <c r="D2" s="76"/>
      <c r="E2" s="76"/>
    </row>
    <row r="3" spans="2:8" x14ac:dyDescent="0.25">
      <c r="B3" s="4" t="s">
        <v>8</v>
      </c>
    </row>
    <row r="4" spans="2:8" ht="15.75" thickBot="1" x14ac:dyDescent="0.3"/>
    <row r="5" spans="2:8" ht="60" x14ac:dyDescent="0.25">
      <c r="B5" s="1" t="s">
        <v>0</v>
      </c>
      <c r="C5" s="41" t="s">
        <v>1</v>
      </c>
      <c r="D5" s="2" t="s">
        <v>93</v>
      </c>
      <c r="E5" s="12" t="s">
        <v>2</v>
      </c>
      <c r="F5" s="2" t="s">
        <v>88</v>
      </c>
      <c r="G5" s="2" t="s">
        <v>4</v>
      </c>
      <c r="H5" s="3" t="s">
        <v>5</v>
      </c>
    </row>
    <row r="6" spans="2:8" ht="30" x14ac:dyDescent="0.25">
      <c r="B6" s="7" t="s">
        <v>25</v>
      </c>
      <c r="C6" s="9">
        <v>31</v>
      </c>
      <c r="D6" s="51" t="s">
        <v>96</v>
      </c>
      <c r="E6" s="65" t="s">
        <v>112</v>
      </c>
      <c r="F6" s="9">
        <v>31</v>
      </c>
      <c r="G6" s="14"/>
      <c r="H6" s="37">
        <f>G6*F6</f>
        <v>0</v>
      </c>
    </row>
    <row r="7" spans="2:8" ht="15.75" thickBot="1" x14ac:dyDescent="0.3">
      <c r="B7" s="8"/>
      <c r="C7" s="10"/>
      <c r="D7" s="49"/>
      <c r="E7" s="13"/>
      <c r="F7" s="10"/>
      <c r="G7" s="15"/>
      <c r="H7" s="38"/>
    </row>
    <row r="8" spans="2:8" x14ac:dyDescent="0.25">
      <c r="C8" s="11">
        <f>SUM(C6:C7)</f>
        <v>31</v>
      </c>
      <c r="D8" s="11"/>
      <c r="F8" s="11">
        <f>SUM(F6:F7)</f>
        <v>31</v>
      </c>
      <c r="G8" s="16"/>
      <c r="H8" s="17">
        <f>SUM(H6:H7)</f>
        <v>0</v>
      </c>
    </row>
    <row r="9" spans="2:8" x14ac:dyDescent="0.25">
      <c r="D9" s="11"/>
    </row>
    <row r="10" spans="2:8" x14ac:dyDescent="0.25">
      <c r="C10" s="43"/>
    </row>
    <row r="20" spans="3:3" x14ac:dyDescent="0.25">
      <c r="C20" s="50"/>
    </row>
  </sheetData>
  <mergeCells count="1">
    <mergeCell ref="B2:E2"/>
  </mergeCells>
  <pageMargins left="0.7" right="0.7" top="0.78740157499999996" bottom="0.78740157499999996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B2:H28"/>
  <sheetViews>
    <sheetView zoomScaleNormal="100" workbookViewId="0">
      <selection activeCell="E11" sqref="E11"/>
    </sheetView>
  </sheetViews>
  <sheetFormatPr defaultColWidth="8.85546875" defaultRowHeight="15" x14ac:dyDescent="0.25"/>
  <cols>
    <col min="1" max="1" width="3" customWidth="1"/>
    <col min="2" max="2" width="31.85546875" customWidth="1"/>
    <col min="3" max="3" width="9" customWidth="1"/>
    <col min="4" max="4" width="6.42578125" customWidth="1"/>
    <col min="5" max="5" width="159.42578125" customWidth="1"/>
    <col min="6" max="6" width="9.42578125" customWidth="1"/>
    <col min="7" max="7" width="13" customWidth="1"/>
    <col min="8" max="8" width="15.85546875" customWidth="1"/>
    <col min="10" max="10" width="5.140625" customWidth="1"/>
    <col min="12" max="12" width="12" customWidth="1"/>
    <col min="13" max="13" width="13.85546875" customWidth="1"/>
    <col min="14" max="14" width="24.85546875" customWidth="1"/>
  </cols>
  <sheetData>
    <row r="2" spans="2:8" x14ac:dyDescent="0.25">
      <c r="B2" s="76" t="s">
        <v>98</v>
      </c>
      <c r="C2" s="76"/>
      <c r="D2" s="76"/>
      <c r="E2" s="76"/>
    </row>
    <row r="3" spans="2:8" x14ac:dyDescent="0.25">
      <c r="B3" s="4" t="s">
        <v>75</v>
      </c>
    </row>
    <row r="4" spans="2:8" ht="15.75" thickBot="1" x14ac:dyDescent="0.3"/>
    <row r="5" spans="2:8" ht="60" x14ac:dyDescent="0.25">
      <c r="B5" s="27" t="s">
        <v>0</v>
      </c>
      <c r="C5" s="41" t="s">
        <v>1</v>
      </c>
      <c r="D5" s="2" t="s">
        <v>93</v>
      </c>
      <c r="E5" s="2" t="s">
        <v>2</v>
      </c>
      <c r="F5" s="2" t="s">
        <v>88</v>
      </c>
      <c r="G5" s="2" t="s">
        <v>4</v>
      </c>
      <c r="H5" s="3" t="s">
        <v>5</v>
      </c>
    </row>
    <row r="6" spans="2:8" ht="30" x14ac:dyDescent="0.25">
      <c r="B6" s="78" t="s">
        <v>9</v>
      </c>
      <c r="C6" s="9">
        <v>12</v>
      </c>
      <c r="D6" s="45" t="s">
        <v>94</v>
      </c>
      <c r="E6" s="66" t="s">
        <v>114</v>
      </c>
      <c r="F6" s="9">
        <v>12</v>
      </c>
      <c r="G6" s="14"/>
      <c r="H6" s="37">
        <f t="shared" ref="H6:H24" si="0">G6*F6</f>
        <v>0</v>
      </c>
    </row>
    <row r="7" spans="2:8" ht="30" x14ac:dyDescent="0.25">
      <c r="B7" s="78"/>
      <c r="C7" s="9">
        <v>2</v>
      </c>
      <c r="D7" s="45" t="s">
        <v>94</v>
      </c>
      <c r="E7" s="66" t="s">
        <v>114</v>
      </c>
      <c r="F7" s="9">
        <v>2</v>
      </c>
      <c r="G7" s="14"/>
      <c r="H7" s="37">
        <f t="shared" si="0"/>
        <v>0</v>
      </c>
    </row>
    <row r="8" spans="2:8" ht="30" x14ac:dyDescent="0.25">
      <c r="B8" s="78" t="s">
        <v>10</v>
      </c>
      <c r="C8" s="9">
        <v>12</v>
      </c>
      <c r="D8" s="45" t="s">
        <v>94</v>
      </c>
      <c r="E8" s="66" t="s">
        <v>114</v>
      </c>
      <c r="F8" s="9">
        <v>12</v>
      </c>
      <c r="G8" s="14"/>
      <c r="H8" s="37">
        <f t="shared" si="0"/>
        <v>0</v>
      </c>
    </row>
    <row r="9" spans="2:8" ht="30" x14ac:dyDescent="0.25">
      <c r="B9" s="78"/>
      <c r="C9" s="9">
        <v>2</v>
      </c>
      <c r="D9" s="45" t="s">
        <v>94</v>
      </c>
      <c r="E9" s="66" t="s">
        <v>114</v>
      </c>
      <c r="F9" s="9">
        <v>2</v>
      </c>
      <c r="G9" s="14"/>
      <c r="H9" s="37">
        <f t="shared" si="0"/>
        <v>0</v>
      </c>
    </row>
    <row r="10" spans="2:8" ht="30" x14ac:dyDescent="0.25">
      <c r="B10" s="78" t="s">
        <v>11</v>
      </c>
      <c r="C10" s="9">
        <v>12</v>
      </c>
      <c r="D10" s="45" t="s">
        <v>94</v>
      </c>
      <c r="E10" s="66" t="s">
        <v>114</v>
      </c>
      <c r="F10" s="9">
        <v>12</v>
      </c>
      <c r="G10" s="14"/>
      <c r="H10" s="37">
        <f t="shared" si="0"/>
        <v>0</v>
      </c>
    </row>
    <row r="11" spans="2:8" ht="30" x14ac:dyDescent="0.25">
      <c r="B11" s="78"/>
      <c r="C11" s="9">
        <v>2</v>
      </c>
      <c r="D11" s="45" t="s">
        <v>94</v>
      </c>
      <c r="E11" s="66" t="s">
        <v>114</v>
      </c>
      <c r="F11" s="9">
        <v>2</v>
      </c>
      <c r="G11" s="14"/>
      <c r="H11" s="37">
        <f t="shared" si="0"/>
        <v>0</v>
      </c>
    </row>
    <row r="12" spans="2:8" ht="30" hidden="1" x14ac:dyDescent="0.25">
      <c r="B12" s="7" t="s">
        <v>12</v>
      </c>
      <c r="C12" s="9">
        <v>9</v>
      </c>
      <c r="D12" s="45" t="s">
        <v>95</v>
      </c>
      <c r="E12" s="66" t="s">
        <v>111</v>
      </c>
      <c r="F12" s="9">
        <v>9</v>
      </c>
      <c r="G12" s="14"/>
      <c r="H12" s="37">
        <f t="shared" si="0"/>
        <v>0</v>
      </c>
    </row>
    <row r="13" spans="2:8" ht="30" hidden="1" x14ac:dyDescent="0.25">
      <c r="B13" s="7" t="s">
        <v>70</v>
      </c>
      <c r="C13" s="9">
        <v>3</v>
      </c>
      <c r="D13" s="45" t="s">
        <v>95</v>
      </c>
      <c r="E13" s="66" t="s">
        <v>111</v>
      </c>
      <c r="F13" s="9">
        <v>3</v>
      </c>
      <c r="G13" s="14"/>
      <c r="H13" s="37">
        <f t="shared" si="0"/>
        <v>0</v>
      </c>
    </row>
    <row r="14" spans="2:8" ht="30" hidden="1" x14ac:dyDescent="0.25">
      <c r="B14" s="7" t="s">
        <v>13</v>
      </c>
      <c r="C14" s="9">
        <v>8</v>
      </c>
      <c r="D14" s="45" t="s">
        <v>95</v>
      </c>
      <c r="E14" s="66" t="s">
        <v>111</v>
      </c>
      <c r="F14" s="9">
        <v>8</v>
      </c>
      <c r="G14" s="14"/>
      <c r="H14" s="37">
        <f t="shared" si="0"/>
        <v>0</v>
      </c>
    </row>
    <row r="15" spans="2:8" ht="30" hidden="1" x14ac:dyDescent="0.25">
      <c r="B15" s="7" t="s">
        <v>14</v>
      </c>
      <c r="C15" s="9">
        <v>4</v>
      </c>
      <c r="D15" s="45" t="s">
        <v>95</v>
      </c>
      <c r="E15" s="66" t="s">
        <v>111</v>
      </c>
      <c r="F15" s="9">
        <v>4</v>
      </c>
      <c r="G15" s="14"/>
      <c r="H15" s="37">
        <f t="shared" si="0"/>
        <v>0</v>
      </c>
    </row>
    <row r="16" spans="2:8" ht="30" x14ac:dyDescent="0.25">
      <c r="B16" s="77" t="s">
        <v>15</v>
      </c>
      <c r="C16" s="9">
        <v>6</v>
      </c>
      <c r="D16" s="45" t="s">
        <v>94</v>
      </c>
      <c r="E16" s="66" t="s">
        <v>114</v>
      </c>
      <c r="F16" s="9">
        <v>6</v>
      </c>
      <c r="G16" s="14"/>
      <c r="H16" s="37">
        <f t="shared" si="0"/>
        <v>0</v>
      </c>
    </row>
    <row r="17" spans="2:8" ht="30" x14ac:dyDescent="0.25">
      <c r="B17" s="77"/>
      <c r="C17" s="9">
        <v>1</v>
      </c>
      <c r="D17" s="45" t="s">
        <v>94</v>
      </c>
      <c r="E17" s="66" t="s">
        <v>114</v>
      </c>
      <c r="F17" s="9">
        <v>1</v>
      </c>
      <c r="G17" s="14"/>
      <c r="H17" s="37">
        <f t="shared" si="0"/>
        <v>0</v>
      </c>
    </row>
    <row r="18" spans="2:8" ht="30" x14ac:dyDescent="0.25">
      <c r="B18" s="7" t="s">
        <v>16</v>
      </c>
      <c r="C18" s="9">
        <v>8</v>
      </c>
      <c r="D18" s="45" t="s">
        <v>94</v>
      </c>
      <c r="E18" s="66" t="s">
        <v>114</v>
      </c>
      <c r="F18" s="9">
        <v>8</v>
      </c>
      <c r="G18" s="14"/>
      <c r="H18" s="37">
        <f t="shared" si="0"/>
        <v>0</v>
      </c>
    </row>
    <row r="19" spans="2:8" ht="30" x14ac:dyDescent="0.25">
      <c r="B19" s="7" t="s">
        <v>17</v>
      </c>
      <c r="C19" s="9">
        <v>2</v>
      </c>
      <c r="D19" s="45" t="s">
        <v>96</v>
      </c>
      <c r="E19" s="65" t="s">
        <v>112</v>
      </c>
      <c r="F19" s="9">
        <v>2</v>
      </c>
      <c r="G19" s="14"/>
      <c r="H19" s="37">
        <f t="shared" si="0"/>
        <v>0</v>
      </c>
    </row>
    <row r="20" spans="2:8" ht="30" x14ac:dyDescent="0.25">
      <c r="B20" s="7" t="s">
        <v>18</v>
      </c>
      <c r="C20" s="9">
        <v>8</v>
      </c>
      <c r="D20" s="45" t="s">
        <v>96</v>
      </c>
      <c r="E20" s="65" t="s">
        <v>112</v>
      </c>
      <c r="F20" s="9">
        <v>8</v>
      </c>
      <c r="G20" s="14"/>
      <c r="H20" s="37">
        <f t="shared" si="0"/>
        <v>0</v>
      </c>
    </row>
    <row r="21" spans="2:8" ht="30" x14ac:dyDescent="0.25">
      <c r="B21" s="7" t="s">
        <v>69</v>
      </c>
      <c r="C21" s="9">
        <v>4</v>
      </c>
      <c r="D21" s="45" t="s">
        <v>96</v>
      </c>
      <c r="E21" s="65" t="s">
        <v>112</v>
      </c>
      <c r="F21" s="9">
        <v>4</v>
      </c>
      <c r="G21" s="14"/>
      <c r="H21" s="37">
        <f t="shared" si="0"/>
        <v>0</v>
      </c>
    </row>
    <row r="22" spans="2:8" ht="30" x14ac:dyDescent="0.25">
      <c r="B22" s="7" t="s">
        <v>19</v>
      </c>
      <c r="C22" s="9">
        <v>2</v>
      </c>
      <c r="D22" s="45" t="s">
        <v>94</v>
      </c>
      <c r="E22" s="66" t="s">
        <v>114</v>
      </c>
      <c r="F22" s="9">
        <v>2</v>
      </c>
      <c r="G22" s="14"/>
      <c r="H22" s="37">
        <f t="shared" si="0"/>
        <v>0</v>
      </c>
    </row>
    <row r="23" spans="2:8" ht="30" hidden="1" x14ac:dyDescent="0.25">
      <c r="B23" s="55" t="s">
        <v>106</v>
      </c>
      <c r="C23" s="18">
        <v>1</v>
      </c>
      <c r="D23" s="56" t="s">
        <v>95</v>
      </c>
      <c r="E23" s="66" t="s">
        <v>111</v>
      </c>
      <c r="F23" s="18">
        <v>1</v>
      </c>
      <c r="G23" s="57"/>
      <c r="H23" s="37">
        <f t="shared" si="0"/>
        <v>0</v>
      </c>
    </row>
    <row r="24" spans="2:8" ht="15.75" thickBot="1" x14ac:dyDescent="0.3">
      <c r="B24" s="53"/>
      <c r="C24" s="10"/>
      <c r="D24" s="46" t="s">
        <v>94</v>
      </c>
      <c r="E24" s="52" t="s">
        <v>110</v>
      </c>
      <c r="F24" s="10">
        <v>9</v>
      </c>
      <c r="G24" s="15"/>
      <c r="H24" s="38">
        <f t="shared" si="0"/>
        <v>0</v>
      </c>
    </row>
    <row r="25" spans="2:8" ht="15.75" hidden="1" thickBot="1" x14ac:dyDescent="0.3">
      <c r="B25" s="28" t="s">
        <v>20</v>
      </c>
      <c r="C25" s="42"/>
      <c r="D25" s="44"/>
      <c r="E25" s="39" t="s">
        <v>87</v>
      </c>
      <c r="F25" s="26">
        <v>0</v>
      </c>
      <c r="G25" s="47"/>
      <c r="H25" s="48"/>
    </row>
    <row r="26" spans="2:8" hidden="1" x14ac:dyDescent="0.25">
      <c r="C26" s="11">
        <f>SUM(C6:C25)</f>
        <v>98</v>
      </c>
      <c r="D26" s="11"/>
      <c r="F26" s="11">
        <f>SUM(F6:F22)</f>
        <v>97</v>
      </c>
      <c r="G26" s="34"/>
      <c r="H26" s="34">
        <f>SUM(H6:H25)</f>
        <v>0</v>
      </c>
    </row>
    <row r="27" spans="2:8" hidden="1" x14ac:dyDescent="0.25">
      <c r="D27" s="11"/>
    </row>
    <row r="28" spans="2:8" hidden="1" x14ac:dyDescent="0.25">
      <c r="C28" s="43"/>
    </row>
  </sheetData>
  <autoFilter ref="B5:H28" xr:uid="{00000000-0009-0000-0000-000002000000}">
    <filterColumn colId="2">
      <filters>
        <filter val="A"/>
        <filter val="C"/>
      </filters>
    </filterColumn>
  </autoFilter>
  <mergeCells count="5">
    <mergeCell ref="B2:E2"/>
    <mergeCell ref="B16:B17"/>
    <mergeCell ref="B6:B7"/>
    <mergeCell ref="B8:B9"/>
    <mergeCell ref="B10:B11"/>
  </mergeCells>
  <pageMargins left="0.7" right="0.7" top="0.78740157499999996" bottom="0.78740157499999996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I38"/>
  <sheetViews>
    <sheetView topLeftCell="A18" zoomScale="90" zoomScaleNormal="90" workbookViewId="0">
      <selection activeCell="D33" sqref="D33"/>
    </sheetView>
  </sheetViews>
  <sheetFormatPr defaultColWidth="8.85546875" defaultRowHeight="15" x14ac:dyDescent="0.25"/>
  <cols>
    <col min="1" max="1" width="3" customWidth="1"/>
    <col min="2" max="2" width="37" customWidth="1"/>
    <col min="3" max="3" width="11" customWidth="1"/>
    <col min="4" max="4" width="9.7109375" customWidth="1"/>
    <col min="5" max="5" width="160.85546875" customWidth="1"/>
    <col min="6" max="6" width="10.140625" customWidth="1"/>
    <col min="7" max="7" width="13" customWidth="1"/>
    <col min="8" max="8" width="15.85546875" customWidth="1"/>
    <col min="9" max="9" width="0.42578125" customWidth="1"/>
    <col min="10" max="10" width="8.85546875" customWidth="1"/>
    <col min="11" max="11" width="5.140625" customWidth="1"/>
    <col min="13" max="13" width="12" customWidth="1"/>
    <col min="14" max="14" width="13.85546875" customWidth="1"/>
    <col min="15" max="15" width="24.85546875" customWidth="1"/>
  </cols>
  <sheetData>
    <row r="2" spans="2:9" x14ac:dyDescent="0.25">
      <c r="B2" s="76" t="s">
        <v>98</v>
      </c>
      <c r="C2" s="76"/>
      <c r="D2" s="76"/>
      <c r="E2" s="76"/>
    </row>
    <row r="3" spans="2:9" x14ac:dyDescent="0.25">
      <c r="B3" s="4" t="s">
        <v>74</v>
      </c>
    </row>
    <row r="4" spans="2:9" ht="15.75" thickBot="1" x14ac:dyDescent="0.3"/>
    <row r="5" spans="2:9" ht="120" x14ac:dyDescent="0.25">
      <c r="B5" s="27" t="s">
        <v>0</v>
      </c>
      <c r="C5" s="41" t="s">
        <v>1</v>
      </c>
      <c r="D5" s="2" t="s">
        <v>93</v>
      </c>
      <c r="E5" s="2" t="s">
        <v>2</v>
      </c>
      <c r="F5" s="2" t="s">
        <v>88</v>
      </c>
      <c r="G5" s="2" t="s">
        <v>4</v>
      </c>
      <c r="H5" s="3" t="s">
        <v>5</v>
      </c>
      <c r="I5" s="3" t="s">
        <v>3</v>
      </c>
    </row>
    <row r="6" spans="2:9" ht="30" x14ac:dyDescent="0.25">
      <c r="B6" s="78" t="s">
        <v>21</v>
      </c>
      <c r="C6" s="9">
        <v>12</v>
      </c>
      <c r="D6" s="45" t="s">
        <v>94</v>
      </c>
      <c r="E6" s="66" t="s">
        <v>114</v>
      </c>
      <c r="F6" s="9">
        <v>12</v>
      </c>
      <c r="G6" s="14"/>
      <c r="H6" s="37">
        <f t="shared" ref="H6:H35" si="0">G6*F6</f>
        <v>0</v>
      </c>
      <c r="I6" s="5"/>
    </row>
    <row r="7" spans="2:9" ht="30" x14ac:dyDescent="0.25">
      <c r="B7" s="78"/>
      <c r="C7" s="9">
        <v>2</v>
      </c>
      <c r="D7" s="45" t="s">
        <v>94</v>
      </c>
      <c r="E7" s="66" t="s">
        <v>114</v>
      </c>
      <c r="F7" s="9">
        <v>2</v>
      </c>
      <c r="G7" s="14"/>
      <c r="H7" s="37">
        <f t="shared" si="0"/>
        <v>0</v>
      </c>
      <c r="I7" s="5"/>
    </row>
    <row r="8" spans="2:9" ht="30" x14ac:dyDescent="0.25">
      <c r="B8" s="78" t="s">
        <v>22</v>
      </c>
      <c r="C8" s="9">
        <v>12</v>
      </c>
      <c r="D8" s="45" t="s">
        <v>94</v>
      </c>
      <c r="E8" s="66" t="s">
        <v>114</v>
      </c>
      <c r="F8" s="9">
        <v>12</v>
      </c>
      <c r="G8" s="14"/>
      <c r="H8" s="37">
        <f t="shared" si="0"/>
        <v>0</v>
      </c>
      <c r="I8" s="5"/>
    </row>
    <row r="9" spans="2:9" ht="30" x14ac:dyDescent="0.25">
      <c r="B9" s="78"/>
      <c r="C9" s="9">
        <v>2</v>
      </c>
      <c r="D9" s="45" t="s">
        <v>94</v>
      </c>
      <c r="E9" s="66" t="s">
        <v>114</v>
      </c>
      <c r="F9" s="9">
        <v>2</v>
      </c>
      <c r="G9" s="14"/>
      <c r="H9" s="37">
        <f t="shared" si="0"/>
        <v>0</v>
      </c>
      <c r="I9" s="5"/>
    </row>
    <row r="10" spans="2:9" ht="30" x14ac:dyDescent="0.25">
      <c r="B10" s="78" t="s">
        <v>23</v>
      </c>
      <c r="C10" s="9">
        <v>12</v>
      </c>
      <c r="D10" s="45" t="s">
        <v>94</v>
      </c>
      <c r="E10" s="66" t="s">
        <v>114</v>
      </c>
      <c r="F10" s="9">
        <v>12</v>
      </c>
      <c r="G10" s="14"/>
      <c r="H10" s="37">
        <f t="shared" si="0"/>
        <v>0</v>
      </c>
      <c r="I10" s="5"/>
    </row>
    <row r="11" spans="2:9" ht="30" x14ac:dyDescent="0.25">
      <c r="B11" s="78"/>
      <c r="C11" s="9">
        <v>2</v>
      </c>
      <c r="D11" s="45" t="s">
        <v>94</v>
      </c>
      <c r="E11" s="66" t="s">
        <v>114</v>
      </c>
      <c r="F11" s="9">
        <v>2</v>
      </c>
      <c r="G11" s="14"/>
      <c r="H11" s="37">
        <f t="shared" si="0"/>
        <v>0</v>
      </c>
      <c r="I11" s="5"/>
    </row>
    <row r="12" spans="2:9" ht="30" x14ac:dyDescent="0.25">
      <c r="B12" s="78" t="s">
        <v>24</v>
      </c>
      <c r="C12" s="9">
        <v>12</v>
      </c>
      <c r="D12" s="45" t="s">
        <v>94</v>
      </c>
      <c r="E12" s="66" t="s">
        <v>114</v>
      </c>
      <c r="F12" s="9">
        <v>12</v>
      </c>
      <c r="G12" s="14"/>
      <c r="H12" s="37">
        <f t="shared" si="0"/>
        <v>0</v>
      </c>
      <c r="I12" s="5"/>
    </row>
    <row r="13" spans="2:9" ht="30" x14ac:dyDescent="0.25">
      <c r="B13" s="78"/>
      <c r="C13" s="9">
        <v>2</v>
      </c>
      <c r="D13" s="45" t="s">
        <v>94</v>
      </c>
      <c r="E13" s="66" t="s">
        <v>114</v>
      </c>
      <c r="F13" s="9">
        <v>2</v>
      </c>
      <c r="G13" s="14"/>
      <c r="H13" s="37">
        <f t="shared" si="0"/>
        <v>0</v>
      </c>
      <c r="I13" s="5"/>
    </row>
    <row r="14" spans="2:9" ht="30" x14ac:dyDescent="0.25">
      <c r="B14" s="7" t="s">
        <v>26</v>
      </c>
      <c r="C14" s="9">
        <v>3</v>
      </c>
      <c r="D14" s="45" t="s">
        <v>94</v>
      </c>
      <c r="E14" s="66" t="s">
        <v>114</v>
      </c>
      <c r="F14" s="9">
        <v>3</v>
      </c>
      <c r="G14" s="14"/>
      <c r="H14" s="37">
        <f t="shared" si="0"/>
        <v>0</v>
      </c>
      <c r="I14" s="5"/>
    </row>
    <row r="15" spans="2:9" ht="30" x14ac:dyDescent="0.25">
      <c r="B15" s="7" t="s">
        <v>27</v>
      </c>
      <c r="C15" s="9">
        <v>1</v>
      </c>
      <c r="D15" s="45" t="s">
        <v>94</v>
      </c>
      <c r="E15" s="66" t="s">
        <v>114</v>
      </c>
      <c r="F15" s="9">
        <v>1</v>
      </c>
      <c r="G15" s="14"/>
      <c r="H15" s="37">
        <f t="shared" si="0"/>
        <v>0</v>
      </c>
      <c r="I15" s="5"/>
    </row>
    <row r="16" spans="2:9" ht="30" x14ac:dyDescent="0.25">
      <c r="B16" s="7" t="s">
        <v>28</v>
      </c>
      <c r="C16" s="9">
        <v>4</v>
      </c>
      <c r="D16" s="45" t="s">
        <v>94</v>
      </c>
      <c r="E16" s="66" t="s">
        <v>114</v>
      </c>
      <c r="F16" s="9">
        <v>4</v>
      </c>
      <c r="G16" s="14"/>
      <c r="H16" s="37">
        <f t="shared" si="0"/>
        <v>0</v>
      </c>
      <c r="I16" s="5"/>
    </row>
    <row r="17" spans="2:9" ht="30" x14ac:dyDescent="0.25">
      <c r="B17" s="7" t="s">
        <v>29</v>
      </c>
      <c r="C17" s="9">
        <v>3</v>
      </c>
      <c r="D17" s="45" t="s">
        <v>94</v>
      </c>
      <c r="E17" s="66" t="s">
        <v>114</v>
      </c>
      <c r="F17" s="9">
        <v>3</v>
      </c>
      <c r="G17" s="14"/>
      <c r="H17" s="37">
        <f t="shared" si="0"/>
        <v>0</v>
      </c>
      <c r="I17" s="5"/>
    </row>
    <row r="18" spans="2:9" ht="30" x14ac:dyDescent="0.25">
      <c r="B18" s="7" t="s">
        <v>30</v>
      </c>
      <c r="C18" s="9">
        <v>2</v>
      </c>
      <c r="D18" s="45" t="s">
        <v>95</v>
      </c>
      <c r="E18" s="66" t="s">
        <v>111</v>
      </c>
      <c r="F18" s="9">
        <v>2</v>
      </c>
      <c r="G18" s="14"/>
      <c r="H18" s="37">
        <f t="shared" si="0"/>
        <v>0</v>
      </c>
      <c r="I18" s="5"/>
    </row>
    <row r="19" spans="2:9" ht="30" x14ac:dyDescent="0.25">
      <c r="B19" s="7" t="s">
        <v>31</v>
      </c>
      <c r="C19" s="9">
        <v>2</v>
      </c>
      <c r="D19" s="45" t="s">
        <v>94</v>
      </c>
      <c r="E19" s="66" t="s">
        <v>114</v>
      </c>
      <c r="F19" s="9">
        <v>2</v>
      </c>
      <c r="G19" s="14"/>
      <c r="H19" s="37">
        <f t="shared" si="0"/>
        <v>0</v>
      </c>
      <c r="I19" s="5"/>
    </row>
    <row r="20" spans="2:9" ht="30" x14ac:dyDescent="0.25">
      <c r="B20" s="7" t="s">
        <v>32</v>
      </c>
      <c r="C20" s="9">
        <v>6</v>
      </c>
      <c r="D20" s="45" t="s">
        <v>94</v>
      </c>
      <c r="E20" s="66" t="s">
        <v>114</v>
      </c>
      <c r="F20" s="9">
        <v>6</v>
      </c>
      <c r="G20" s="14"/>
      <c r="H20" s="37">
        <f t="shared" si="0"/>
        <v>0</v>
      </c>
      <c r="I20" s="5"/>
    </row>
    <row r="21" spans="2:9" ht="30" x14ac:dyDescent="0.25">
      <c r="B21" s="7" t="s">
        <v>33</v>
      </c>
      <c r="C21" s="9">
        <v>2</v>
      </c>
      <c r="D21" s="45" t="s">
        <v>94</v>
      </c>
      <c r="E21" s="66" t="s">
        <v>114</v>
      </c>
      <c r="F21" s="9">
        <v>2</v>
      </c>
      <c r="G21" s="14"/>
      <c r="H21" s="37">
        <f t="shared" si="0"/>
        <v>0</v>
      </c>
      <c r="I21" s="5"/>
    </row>
    <row r="22" spans="2:9" ht="30" x14ac:dyDescent="0.25">
      <c r="B22" s="7" t="s">
        <v>34</v>
      </c>
      <c r="C22" s="9">
        <v>3</v>
      </c>
      <c r="D22" s="45" t="s">
        <v>94</v>
      </c>
      <c r="E22" s="66" t="s">
        <v>114</v>
      </c>
      <c r="F22" s="9">
        <v>3</v>
      </c>
      <c r="G22" s="14"/>
      <c r="H22" s="37">
        <f t="shared" si="0"/>
        <v>0</v>
      </c>
      <c r="I22" s="5"/>
    </row>
    <row r="23" spans="2:9" ht="30" x14ac:dyDescent="0.25">
      <c r="B23" s="7" t="s">
        <v>35</v>
      </c>
      <c r="C23" s="9">
        <v>12</v>
      </c>
      <c r="D23" s="45" t="s">
        <v>94</v>
      </c>
      <c r="E23" s="66" t="s">
        <v>114</v>
      </c>
      <c r="F23" s="9">
        <v>12</v>
      </c>
      <c r="G23" s="14"/>
      <c r="H23" s="37">
        <f t="shared" si="0"/>
        <v>0</v>
      </c>
      <c r="I23" s="5"/>
    </row>
    <row r="24" spans="2:9" ht="30" x14ac:dyDescent="0.25">
      <c r="B24" s="7" t="s">
        <v>36</v>
      </c>
      <c r="C24" s="9">
        <v>8</v>
      </c>
      <c r="D24" s="45" t="s">
        <v>94</v>
      </c>
      <c r="E24" s="66" t="s">
        <v>114</v>
      </c>
      <c r="F24" s="9">
        <v>8</v>
      </c>
      <c r="G24" s="14"/>
      <c r="H24" s="37">
        <f t="shared" si="0"/>
        <v>0</v>
      </c>
      <c r="I24" s="5"/>
    </row>
    <row r="25" spans="2:9" ht="30" x14ac:dyDescent="0.25">
      <c r="B25" s="7" t="s">
        <v>38</v>
      </c>
      <c r="C25" s="9">
        <v>7</v>
      </c>
      <c r="D25" s="45" t="s">
        <v>94</v>
      </c>
      <c r="E25" s="66" t="s">
        <v>114</v>
      </c>
      <c r="F25" s="9">
        <v>7</v>
      </c>
      <c r="G25" s="14"/>
      <c r="H25" s="37">
        <f t="shared" si="0"/>
        <v>0</v>
      </c>
      <c r="I25" s="5"/>
    </row>
    <row r="26" spans="2:9" ht="30" x14ac:dyDescent="0.25">
      <c r="B26" s="7" t="s">
        <v>37</v>
      </c>
      <c r="C26" s="9">
        <v>14</v>
      </c>
      <c r="D26" s="45" t="s">
        <v>94</v>
      </c>
      <c r="E26" s="66" t="s">
        <v>114</v>
      </c>
      <c r="F26" s="9">
        <v>14</v>
      </c>
      <c r="G26" s="14"/>
      <c r="H26" s="37">
        <f t="shared" si="0"/>
        <v>0</v>
      </c>
      <c r="I26" s="5"/>
    </row>
    <row r="27" spans="2:9" ht="30" x14ac:dyDescent="0.25">
      <c r="B27" s="7" t="s">
        <v>39</v>
      </c>
      <c r="C27" s="9">
        <v>14</v>
      </c>
      <c r="D27" s="45" t="s">
        <v>94</v>
      </c>
      <c r="E27" s="66" t="s">
        <v>114</v>
      </c>
      <c r="F27" s="9">
        <v>14</v>
      </c>
      <c r="G27" s="14"/>
      <c r="H27" s="37">
        <f t="shared" si="0"/>
        <v>0</v>
      </c>
      <c r="I27" s="19"/>
    </row>
    <row r="28" spans="2:9" ht="30" x14ac:dyDescent="0.25">
      <c r="B28" s="7" t="s">
        <v>40</v>
      </c>
      <c r="C28" s="9">
        <v>4</v>
      </c>
      <c r="D28" s="45" t="s">
        <v>94</v>
      </c>
      <c r="E28" s="66" t="s">
        <v>114</v>
      </c>
      <c r="F28" s="9">
        <v>4</v>
      </c>
      <c r="G28" s="14"/>
      <c r="H28" s="37">
        <f t="shared" si="0"/>
        <v>0</v>
      </c>
      <c r="I28" s="19"/>
    </row>
    <row r="29" spans="2:9" ht="30" x14ac:dyDescent="0.25">
      <c r="B29" s="7" t="s">
        <v>41</v>
      </c>
      <c r="C29" s="9">
        <v>11</v>
      </c>
      <c r="D29" s="45" t="s">
        <v>94</v>
      </c>
      <c r="E29" s="66" t="s">
        <v>114</v>
      </c>
      <c r="F29" s="9">
        <v>11</v>
      </c>
      <c r="G29" s="14"/>
      <c r="H29" s="37">
        <f t="shared" si="0"/>
        <v>0</v>
      </c>
      <c r="I29" s="19"/>
    </row>
    <row r="30" spans="2:9" ht="30" x14ac:dyDescent="0.25">
      <c r="B30" s="7" t="s">
        <v>42</v>
      </c>
      <c r="C30" s="9">
        <v>2</v>
      </c>
      <c r="D30" s="45" t="s">
        <v>94</v>
      </c>
      <c r="E30" s="66" t="s">
        <v>114</v>
      </c>
      <c r="F30" s="9">
        <v>2</v>
      </c>
      <c r="G30" s="14"/>
      <c r="H30" s="37">
        <f t="shared" si="0"/>
        <v>0</v>
      </c>
      <c r="I30" s="19"/>
    </row>
    <row r="31" spans="2:9" ht="30" x14ac:dyDescent="0.25">
      <c r="B31" s="7" t="s">
        <v>43</v>
      </c>
      <c r="C31" s="9">
        <v>2</v>
      </c>
      <c r="D31" s="45" t="s">
        <v>94</v>
      </c>
      <c r="E31" s="66" t="s">
        <v>114</v>
      </c>
      <c r="F31" s="9">
        <v>2</v>
      </c>
      <c r="G31" s="14"/>
      <c r="H31" s="37">
        <f t="shared" si="0"/>
        <v>0</v>
      </c>
      <c r="I31" s="19"/>
    </row>
    <row r="32" spans="2:9" ht="30" x14ac:dyDescent="0.25">
      <c r="B32" s="7" t="s">
        <v>44</v>
      </c>
      <c r="C32" s="9">
        <v>2</v>
      </c>
      <c r="D32" s="45" t="s">
        <v>96</v>
      </c>
      <c r="E32" s="84" t="s">
        <v>112</v>
      </c>
      <c r="F32" s="9">
        <v>2</v>
      </c>
      <c r="G32" s="14"/>
      <c r="H32" s="37">
        <f t="shared" si="0"/>
        <v>0</v>
      </c>
      <c r="I32" s="19"/>
    </row>
    <row r="33" spans="2:9" ht="30" x14ac:dyDescent="0.25">
      <c r="B33" s="55" t="s">
        <v>107</v>
      </c>
      <c r="C33" s="18">
        <v>1</v>
      </c>
      <c r="D33" s="56" t="s">
        <v>95</v>
      </c>
      <c r="E33" s="66" t="s">
        <v>111</v>
      </c>
      <c r="F33" s="18">
        <v>7</v>
      </c>
      <c r="G33" s="57"/>
      <c r="H33" s="58">
        <f t="shared" si="0"/>
        <v>0</v>
      </c>
      <c r="I33" s="19"/>
    </row>
    <row r="34" spans="2:9" ht="30" x14ac:dyDescent="0.25">
      <c r="B34" s="55" t="s">
        <v>108</v>
      </c>
      <c r="C34" s="18">
        <v>2</v>
      </c>
      <c r="D34" s="56" t="s">
        <v>94</v>
      </c>
      <c r="E34" s="66" t="s">
        <v>114</v>
      </c>
      <c r="F34" s="18">
        <v>2</v>
      </c>
      <c r="G34" s="57"/>
      <c r="H34" s="58">
        <f t="shared" si="0"/>
        <v>0</v>
      </c>
      <c r="I34" s="19"/>
    </row>
    <row r="35" spans="2:9" ht="15.75" thickBot="1" x14ac:dyDescent="0.3">
      <c r="B35" s="8"/>
      <c r="C35" s="10"/>
      <c r="D35" s="46" t="s">
        <v>94</v>
      </c>
      <c r="E35" s="52" t="s">
        <v>110</v>
      </c>
      <c r="F35" s="10">
        <v>25</v>
      </c>
      <c r="G35" s="15"/>
      <c r="H35" s="38">
        <f t="shared" si="0"/>
        <v>0</v>
      </c>
      <c r="I35" s="6"/>
    </row>
    <row r="36" spans="2:9" x14ac:dyDescent="0.25">
      <c r="C36" s="11">
        <f>SUM(C6:C35)</f>
        <v>161</v>
      </c>
      <c r="D36" s="11"/>
      <c r="F36" s="11">
        <f>SUM(F6:F32)</f>
        <v>158</v>
      </c>
      <c r="G36" s="34"/>
      <c r="H36" s="17">
        <f>SUM(H6:H35)</f>
        <v>0</v>
      </c>
    </row>
    <row r="37" spans="2:9" x14ac:dyDescent="0.25">
      <c r="D37" s="11"/>
    </row>
    <row r="38" spans="2:9" x14ac:dyDescent="0.25">
      <c r="C38" s="43"/>
    </row>
  </sheetData>
  <autoFilter ref="B5:I38" xr:uid="{00000000-0009-0000-0000-000003000000}"/>
  <mergeCells count="5">
    <mergeCell ref="B2:E2"/>
    <mergeCell ref="B6:B7"/>
    <mergeCell ref="B8:B9"/>
    <mergeCell ref="B10:B11"/>
    <mergeCell ref="B12:B13"/>
  </mergeCells>
  <phoneticPr fontId="2" type="noConversion"/>
  <pageMargins left="0.7" right="0.7" top="0.78740157499999996" bottom="0.78740157499999996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B2:H31"/>
  <sheetViews>
    <sheetView view="pageBreakPreview" topLeftCell="A7" zoomScale="90" zoomScaleNormal="100" zoomScaleSheetLayoutView="90" workbookViewId="0">
      <selection activeCell="E17" sqref="E17"/>
    </sheetView>
  </sheetViews>
  <sheetFormatPr defaultColWidth="8.85546875" defaultRowHeight="15" x14ac:dyDescent="0.25"/>
  <cols>
    <col min="1" max="1" width="3.28515625" customWidth="1"/>
    <col min="2" max="2" width="27.28515625" style="30" customWidth="1"/>
    <col min="3" max="4" width="8.5703125" customWidth="1"/>
    <col min="5" max="5" width="156.5703125" customWidth="1"/>
    <col min="6" max="6" width="8.42578125" customWidth="1"/>
    <col min="7" max="7" width="13" customWidth="1"/>
    <col min="8" max="8" width="16.140625" customWidth="1"/>
    <col min="9" max="9" width="5.140625" customWidth="1"/>
    <col min="11" max="11" width="12" customWidth="1"/>
    <col min="12" max="12" width="13.85546875" customWidth="1"/>
    <col min="13" max="13" width="24.85546875" customWidth="1"/>
  </cols>
  <sheetData>
    <row r="2" spans="2:8" x14ac:dyDescent="0.25">
      <c r="B2" s="76" t="s">
        <v>98</v>
      </c>
      <c r="C2" s="76"/>
      <c r="D2" s="76"/>
      <c r="E2" s="76"/>
    </row>
    <row r="3" spans="2:8" x14ac:dyDescent="0.25">
      <c r="B3" s="29" t="s">
        <v>73</v>
      </c>
    </row>
    <row r="4" spans="2:8" ht="15.75" thickBot="1" x14ac:dyDescent="0.3"/>
    <row r="5" spans="2:8" ht="60" x14ac:dyDescent="0.25">
      <c r="B5" s="31" t="s">
        <v>0</v>
      </c>
      <c r="C5" s="41" t="s">
        <v>1</v>
      </c>
      <c r="D5" s="2" t="s">
        <v>93</v>
      </c>
      <c r="E5" s="2" t="s">
        <v>2</v>
      </c>
      <c r="F5" s="2" t="s">
        <v>88</v>
      </c>
      <c r="G5" s="2" t="s">
        <v>4</v>
      </c>
      <c r="H5" s="3" t="s">
        <v>5</v>
      </c>
    </row>
    <row r="6" spans="2:8" ht="30" x14ac:dyDescent="0.25">
      <c r="B6" s="81" t="s">
        <v>45</v>
      </c>
      <c r="C6" s="9">
        <v>12</v>
      </c>
      <c r="D6" s="45" t="s">
        <v>94</v>
      </c>
      <c r="E6" s="66" t="s">
        <v>114</v>
      </c>
      <c r="F6" s="9">
        <v>12</v>
      </c>
      <c r="G6" s="14"/>
      <c r="H6" s="37">
        <f t="shared" ref="H6:H28" si="0">G6*F6</f>
        <v>0</v>
      </c>
    </row>
    <row r="7" spans="2:8" ht="30" x14ac:dyDescent="0.25">
      <c r="B7" s="81"/>
      <c r="C7" s="9">
        <v>2</v>
      </c>
      <c r="D7" s="45" t="s">
        <v>94</v>
      </c>
      <c r="E7" s="66" t="s">
        <v>114</v>
      </c>
      <c r="F7" s="9">
        <v>2</v>
      </c>
      <c r="G7" s="14"/>
      <c r="H7" s="37">
        <f t="shared" si="0"/>
        <v>0</v>
      </c>
    </row>
    <row r="8" spans="2:8" ht="30" x14ac:dyDescent="0.25">
      <c r="B8" s="81" t="s">
        <v>46</v>
      </c>
      <c r="C8" s="9">
        <v>12</v>
      </c>
      <c r="D8" s="45" t="s">
        <v>94</v>
      </c>
      <c r="E8" s="66" t="s">
        <v>114</v>
      </c>
      <c r="F8" s="9">
        <v>12</v>
      </c>
      <c r="G8" s="14"/>
      <c r="H8" s="37">
        <f t="shared" si="0"/>
        <v>0</v>
      </c>
    </row>
    <row r="9" spans="2:8" ht="30" x14ac:dyDescent="0.25">
      <c r="B9" s="81"/>
      <c r="C9" s="9">
        <v>2</v>
      </c>
      <c r="D9" s="45" t="s">
        <v>94</v>
      </c>
      <c r="E9" s="66" t="s">
        <v>114</v>
      </c>
      <c r="F9" s="9">
        <v>2</v>
      </c>
      <c r="G9" s="14"/>
      <c r="H9" s="37">
        <f t="shared" si="0"/>
        <v>0</v>
      </c>
    </row>
    <row r="10" spans="2:8" ht="30" x14ac:dyDescent="0.25">
      <c r="B10" s="81" t="s">
        <v>47</v>
      </c>
      <c r="C10" s="9">
        <v>12</v>
      </c>
      <c r="D10" s="45" t="s">
        <v>94</v>
      </c>
      <c r="E10" s="66" t="s">
        <v>114</v>
      </c>
      <c r="F10" s="9">
        <v>12</v>
      </c>
      <c r="G10" s="14"/>
      <c r="H10" s="37">
        <f t="shared" si="0"/>
        <v>0</v>
      </c>
    </row>
    <row r="11" spans="2:8" ht="30" x14ac:dyDescent="0.25">
      <c r="B11" s="81"/>
      <c r="C11" s="9">
        <v>2</v>
      </c>
      <c r="D11" s="45" t="s">
        <v>94</v>
      </c>
      <c r="E11" s="66" t="s">
        <v>114</v>
      </c>
      <c r="F11" s="9">
        <v>2</v>
      </c>
      <c r="G11" s="14"/>
      <c r="H11" s="37">
        <f t="shared" si="0"/>
        <v>0</v>
      </c>
    </row>
    <row r="12" spans="2:8" ht="30" x14ac:dyDescent="0.25">
      <c r="B12" s="81" t="s">
        <v>48</v>
      </c>
      <c r="C12" s="9">
        <v>12</v>
      </c>
      <c r="D12" s="45" t="s">
        <v>94</v>
      </c>
      <c r="E12" s="66" t="s">
        <v>114</v>
      </c>
      <c r="F12" s="9">
        <v>12</v>
      </c>
      <c r="G12" s="14"/>
      <c r="H12" s="37">
        <f t="shared" si="0"/>
        <v>0</v>
      </c>
    </row>
    <row r="13" spans="2:8" ht="30" x14ac:dyDescent="0.25">
      <c r="B13" s="81"/>
      <c r="C13" s="9">
        <v>2</v>
      </c>
      <c r="D13" s="45" t="s">
        <v>94</v>
      </c>
      <c r="E13" s="66" t="s">
        <v>114</v>
      </c>
      <c r="F13" s="9">
        <v>2</v>
      </c>
      <c r="G13" s="14"/>
      <c r="H13" s="37">
        <f t="shared" si="0"/>
        <v>0</v>
      </c>
    </row>
    <row r="14" spans="2:8" ht="30" x14ac:dyDescent="0.25">
      <c r="B14" s="32" t="s">
        <v>71</v>
      </c>
      <c r="C14" s="9">
        <v>8</v>
      </c>
      <c r="D14" s="45" t="s">
        <v>94</v>
      </c>
      <c r="E14" s="66" t="s">
        <v>114</v>
      </c>
      <c r="F14" s="9">
        <v>8</v>
      </c>
      <c r="G14" s="14"/>
      <c r="H14" s="37">
        <f t="shared" si="0"/>
        <v>0</v>
      </c>
    </row>
    <row r="15" spans="2:8" ht="30" x14ac:dyDescent="0.25">
      <c r="B15" s="32" t="s">
        <v>49</v>
      </c>
      <c r="C15" s="9">
        <v>3</v>
      </c>
      <c r="D15" s="45" t="s">
        <v>94</v>
      </c>
      <c r="E15" s="66" t="s">
        <v>114</v>
      </c>
      <c r="F15" s="9">
        <v>3</v>
      </c>
      <c r="G15" s="14"/>
      <c r="H15" s="37">
        <f t="shared" si="0"/>
        <v>0</v>
      </c>
    </row>
    <row r="16" spans="2:8" ht="30" x14ac:dyDescent="0.25">
      <c r="B16" s="32" t="s">
        <v>50</v>
      </c>
      <c r="C16" s="9">
        <v>3</v>
      </c>
      <c r="D16" s="45" t="s">
        <v>94</v>
      </c>
      <c r="E16" s="66" t="s">
        <v>114</v>
      </c>
      <c r="F16" s="9">
        <v>3</v>
      </c>
      <c r="G16" s="14"/>
      <c r="H16" s="37">
        <f t="shared" si="0"/>
        <v>0</v>
      </c>
    </row>
    <row r="17" spans="2:8" ht="30" x14ac:dyDescent="0.25">
      <c r="B17" s="32" t="s">
        <v>51</v>
      </c>
      <c r="C17" s="9">
        <v>3</v>
      </c>
      <c r="D17" s="45" t="s">
        <v>94</v>
      </c>
      <c r="E17" s="66" t="s">
        <v>114</v>
      </c>
      <c r="F17" s="9">
        <v>3</v>
      </c>
      <c r="G17" s="14"/>
      <c r="H17" s="37">
        <f t="shared" si="0"/>
        <v>0</v>
      </c>
    </row>
    <row r="18" spans="2:8" ht="30" x14ac:dyDescent="0.25">
      <c r="B18" s="79" t="s">
        <v>52</v>
      </c>
      <c r="C18" s="9">
        <v>12</v>
      </c>
      <c r="D18" s="45" t="s">
        <v>94</v>
      </c>
      <c r="E18" s="66" t="s">
        <v>114</v>
      </c>
      <c r="F18" s="9">
        <v>12</v>
      </c>
      <c r="G18" s="14"/>
      <c r="H18" s="37">
        <f t="shared" si="0"/>
        <v>0</v>
      </c>
    </row>
    <row r="19" spans="2:8" ht="30" x14ac:dyDescent="0.25">
      <c r="B19" s="79"/>
      <c r="C19" s="9">
        <v>2</v>
      </c>
      <c r="D19" s="45" t="s">
        <v>94</v>
      </c>
      <c r="E19" s="66" t="s">
        <v>114</v>
      </c>
      <c r="F19" s="9">
        <v>2</v>
      </c>
      <c r="G19" s="14"/>
      <c r="H19" s="37">
        <f t="shared" si="0"/>
        <v>0</v>
      </c>
    </row>
    <row r="20" spans="2:8" ht="30" x14ac:dyDescent="0.25">
      <c r="B20" s="32" t="s">
        <v>53</v>
      </c>
      <c r="C20" s="9">
        <v>12</v>
      </c>
      <c r="D20" s="45" t="s">
        <v>94</v>
      </c>
      <c r="E20" s="66" t="s">
        <v>114</v>
      </c>
      <c r="F20" s="9">
        <v>12</v>
      </c>
      <c r="G20" s="14"/>
      <c r="H20" s="37">
        <f t="shared" si="0"/>
        <v>0</v>
      </c>
    </row>
    <row r="21" spans="2:8" ht="30" x14ac:dyDescent="0.25">
      <c r="B21" s="80" t="s">
        <v>54</v>
      </c>
      <c r="C21" s="9">
        <v>12</v>
      </c>
      <c r="D21" s="45" t="s">
        <v>94</v>
      </c>
      <c r="E21" s="66" t="s">
        <v>114</v>
      </c>
      <c r="F21" s="9">
        <v>12</v>
      </c>
      <c r="G21" s="14"/>
      <c r="H21" s="37">
        <f t="shared" si="0"/>
        <v>0</v>
      </c>
    </row>
    <row r="22" spans="2:8" ht="30" x14ac:dyDescent="0.25">
      <c r="B22" s="80"/>
      <c r="C22" s="9">
        <v>2</v>
      </c>
      <c r="D22" s="45" t="s">
        <v>94</v>
      </c>
      <c r="E22" s="66" t="s">
        <v>114</v>
      </c>
      <c r="F22" s="9">
        <v>2</v>
      </c>
      <c r="G22" s="14"/>
      <c r="H22" s="37">
        <f t="shared" si="0"/>
        <v>0</v>
      </c>
    </row>
    <row r="23" spans="2:8" ht="30" x14ac:dyDescent="0.25">
      <c r="B23" s="32" t="s">
        <v>55</v>
      </c>
      <c r="C23" s="9">
        <v>7</v>
      </c>
      <c r="D23" s="45" t="s">
        <v>94</v>
      </c>
      <c r="E23" s="66" t="s">
        <v>114</v>
      </c>
      <c r="F23" s="9">
        <v>7</v>
      </c>
      <c r="G23" s="14"/>
      <c r="H23" s="37">
        <f t="shared" si="0"/>
        <v>0</v>
      </c>
    </row>
    <row r="24" spans="2:8" ht="30" x14ac:dyDescent="0.25">
      <c r="B24" s="32" t="s">
        <v>56</v>
      </c>
      <c r="C24" s="9">
        <v>2</v>
      </c>
      <c r="D24" s="45" t="s">
        <v>94</v>
      </c>
      <c r="E24" s="66" t="s">
        <v>114</v>
      </c>
      <c r="F24" s="9">
        <v>2</v>
      </c>
      <c r="G24" s="14"/>
      <c r="H24" s="37">
        <f t="shared" si="0"/>
        <v>0</v>
      </c>
    </row>
    <row r="25" spans="2:8" ht="30" hidden="1" x14ac:dyDescent="0.25">
      <c r="B25" s="32" t="s">
        <v>57</v>
      </c>
      <c r="C25" s="9">
        <v>1</v>
      </c>
      <c r="D25" s="45" t="s">
        <v>96</v>
      </c>
      <c r="E25" s="65" t="s">
        <v>112</v>
      </c>
      <c r="F25" s="9">
        <v>1</v>
      </c>
      <c r="G25" s="14"/>
      <c r="H25" s="37">
        <f t="shared" si="0"/>
        <v>0</v>
      </c>
    </row>
    <row r="26" spans="2:8" ht="30" x14ac:dyDescent="0.25">
      <c r="B26" s="32" t="s">
        <v>58</v>
      </c>
      <c r="C26" s="9">
        <v>4</v>
      </c>
      <c r="D26" s="45" t="s">
        <v>94</v>
      </c>
      <c r="E26" s="66" t="s">
        <v>114</v>
      </c>
      <c r="F26" s="9">
        <v>4</v>
      </c>
      <c r="G26" s="14"/>
      <c r="H26" s="37">
        <f t="shared" si="0"/>
        <v>0</v>
      </c>
    </row>
    <row r="27" spans="2:8" ht="30" x14ac:dyDescent="0.25">
      <c r="B27" s="32" t="s">
        <v>59</v>
      </c>
      <c r="C27" s="9">
        <v>4</v>
      </c>
      <c r="D27" s="45" t="s">
        <v>94</v>
      </c>
      <c r="E27" s="66" t="s">
        <v>114</v>
      </c>
      <c r="F27" s="9">
        <v>4</v>
      </c>
      <c r="G27" s="14"/>
      <c r="H27" s="37">
        <f t="shared" si="0"/>
        <v>0</v>
      </c>
    </row>
    <row r="28" spans="2:8" ht="15.75" thickBot="1" x14ac:dyDescent="0.3">
      <c r="B28" s="33"/>
      <c r="C28" s="10"/>
      <c r="D28" s="46" t="s">
        <v>94</v>
      </c>
      <c r="E28" s="52" t="s">
        <v>110</v>
      </c>
      <c r="F28" s="10">
        <v>16</v>
      </c>
      <c r="G28" s="15"/>
      <c r="H28" s="38">
        <f t="shared" si="0"/>
        <v>0</v>
      </c>
    </row>
    <row r="29" spans="2:8" hidden="1" x14ac:dyDescent="0.25">
      <c r="C29" s="11">
        <f>SUM(C6:C28)</f>
        <v>131</v>
      </c>
      <c r="D29" s="11"/>
      <c r="F29" s="11">
        <f>SUM(F6:F27)</f>
        <v>131</v>
      </c>
      <c r="G29" s="34"/>
      <c r="H29" s="17">
        <f>SUM(H6:H28)</f>
        <v>0</v>
      </c>
    </row>
    <row r="30" spans="2:8" x14ac:dyDescent="0.25">
      <c r="D30" s="11"/>
    </row>
    <row r="31" spans="2:8" x14ac:dyDescent="0.25">
      <c r="C31" s="43"/>
      <c r="F31">
        <f>F26+F24+F23+F22+F21+F20+F19+F18+F17++F16+F15+F14+F13+F12+F11+F10+F9+F8+F7+F6</f>
        <v>126</v>
      </c>
    </row>
  </sheetData>
  <autoFilter ref="B5:H29" xr:uid="{00000000-0009-0000-0000-000004000000}">
    <filterColumn colId="2">
      <filters>
        <filter val="C"/>
      </filters>
    </filterColumn>
  </autoFilter>
  <mergeCells count="7">
    <mergeCell ref="B2:E2"/>
    <mergeCell ref="B18:B19"/>
    <mergeCell ref="B21:B22"/>
    <mergeCell ref="B6:B7"/>
    <mergeCell ref="B8:B9"/>
    <mergeCell ref="B10:B11"/>
    <mergeCell ref="B12:B13"/>
  </mergeCells>
  <pageMargins left="0.7" right="0.7" top="0.78740157499999996" bottom="0.78740157499999996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H23"/>
  <sheetViews>
    <sheetView view="pageBreakPreview" zoomScale="91" zoomScaleNormal="100" zoomScaleSheetLayoutView="91" workbookViewId="0">
      <selection activeCell="E5" sqref="E5"/>
    </sheetView>
  </sheetViews>
  <sheetFormatPr defaultColWidth="8.85546875" defaultRowHeight="15" x14ac:dyDescent="0.25"/>
  <cols>
    <col min="1" max="1" width="2.28515625" customWidth="1"/>
    <col min="2" max="2" width="23.140625" style="30" customWidth="1"/>
    <col min="3" max="3" width="10.28515625" customWidth="1"/>
    <col min="4" max="4" width="10.42578125" customWidth="1"/>
    <col min="5" max="5" width="162.140625" customWidth="1"/>
    <col min="6" max="6" width="9.28515625" customWidth="1"/>
    <col min="7" max="7" width="13" customWidth="1"/>
    <col min="8" max="8" width="15.85546875" customWidth="1"/>
    <col min="10" max="10" width="5.140625" customWidth="1"/>
    <col min="12" max="12" width="12" customWidth="1"/>
    <col min="13" max="13" width="13.85546875" customWidth="1"/>
    <col min="14" max="14" width="24.85546875" customWidth="1"/>
  </cols>
  <sheetData>
    <row r="2" spans="2:8" x14ac:dyDescent="0.25">
      <c r="B2" s="76" t="s">
        <v>98</v>
      </c>
      <c r="C2" s="76"/>
      <c r="D2" s="76"/>
      <c r="E2" s="76"/>
    </row>
    <row r="3" spans="2:8" x14ac:dyDescent="0.25">
      <c r="B3" s="29" t="s">
        <v>72</v>
      </c>
    </row>
    <row r="4" spans="2:8" ht="15.75" thickBot="1" x14ac:dyDescent="0.3"/>
    <row r="5" spans="2:8" ht="60" x14ac:dyDescent="0.25">
      <c r="B5" s="31" t="s">
        <v>0</v>
      </c>
      <c r="C5" s="41" t="s">
        <v>1</v>
      </c>
      <c r="D5" s="3" t="s">
        <v>93</v>
      </c>
      <c r="E5" s="59" t="s">
        <v>2</v>
      </c>
      <c r="F5" s="2" t="s">
        <v>88</v>
      </c>
      <c r="G5" s="2" t="s">
        <v>4</v>
      </c>
      <c r="H5" s="3" t="s">
        <v>5</v>
      </c>
    </row>
    <row r="6" spans="2:8" ht="30" x14ac:dyDescent="0.25">
      <c r="B6" s="82" t="s">
        <v>60</v>
      </c>
      <c r="C6" s="9">
        <v>12</v>
      </c>
      <c r="D6" s="61" t="s">
        <v>115</v>
      </c>
      <c r="E6" s="66" t="s">
        <v>116</v>
      </c>
      <c r="F6" s="9">
        <v>12</v>
      </c>
      <c r="G6" s="14"/>
      <c r="H6" s="37">
        <f t="shared" ref="H6:H20" si="0">G6*F6</f>
        <v>0</v>
      </c>
    </row>
    <row r="7" spans="2:8" ht="30" x14ac:dyDescent="0.25">
      <c r="B7" s="83"/>
      <c r="C7" s="9">
        <v>2</v>
      </c>
      <c r="D7" s="61" t="s">
        <v>115</v>
      </c>
      <c r="E7" s="66" t="s">
        <v>116</v>
      </c>
      <c r="F7" s="9">
        <v>2</v>
      </c>
      <c r="G7" s="14"/>
      <c r="H7" s="37">
        <f t="shared" si="0"/>
        <v>0</v>
      </c>
    </row>
    <row r="8" spans="2:8" ht="30" x14ac:dyDescent="0.25">
      <c r="B8" s="82" t="s">
        <v>61</v>
      </c>
      <c r="C8" s="9">
        <v>12</v>
      </c>
      <c r="D8" s="61" t="s">
        <v>115</v>
      </c>
      <c r="E8" s="66" t="s">
        <v>116</v>
      </c>
      <c r="F8" s="9">
        <v>12</v>
      </c>
      <c r="G8" s="14"/>
      <c r="H8" s="37">
        <f t="shared" si="0"/>
        <v>0</v>
      </c>
    </row>
    <row r="9" spans="2:8" ht="30" x14ac:dyDescent="0.25">
      <c r="B9" s="83"/>
      <c r="C9" s="9">
        <v>2</v>
      </c>
      <c r="D9" s="61" t="s">
        <v>115</v>
      </c>
      <c r="E9" s="66" t="s">
        <v>116</v>
      </c>
      <c r="F9" s="9">
        <v>2</v>
      </c>
      <c r="G9" s="14"/>
      <c r="H9" s="37">
        <f t="shared" si="0"/>
        <v>0</v>
      </c>
    </row>
    <row r="10" spans="2:8" ht="30" x14ac:dyDescent="0.25">
      <c r="B10" s="82" t="s">
        <v>62</v>
      </c>
      <c r="C10" s="9">
        <v>12</v>
      </c>
      <c r="D10" s="61" t="s">
        <v>115</v>
      </c>
      <c r="E10" s="66" t="s">
        <v>116</v>
      </c>
      <c r="F10" s="9">
        <v>12</v>
      </c>
      <c r="G10" s="14"/>
      <c r="H10" s="37">
        <f t="shared" si="0"/>
        <v>0</v>
      </c>
    </row>
    <row r="11" spans="2:8" ht="30" x14ac:dyDescent="0.25">
      <c r="B11" s="83"/>
      <c r="C11" s="9">
        <v>2</v>
      </c>
      <c r="D11" s="61" t="s">
        <v>115</v>
      </c>
      <c r="E11" s="66" t="s">
        <v>116</v>
      </c>
      <c r="F11" s="9">
        <v>2</v>
      </c>
      <c r="G11" s="14"/>
      <c r="H11" s="37">
        <f t="shared" si="0"/>
        <v>0</v>
      </c>
    </row>
    <row r="12" spans="2:8" ht="30" x14ac:dyDescent="0.25">
      <c r="B12" s="82" t="s">
        <v>63</v>
      </c>
      <c r="C12" s="9">
        <v>12</v>
      </c>
      <c r="D12" s="61" t="s">
        <v>115</v>
      </c>
      <c r="E12" s="66" t="s">
        <v>116</v>
      </c>
      <c r="F12" s="9">
        <v>12</v>
      </c>
      <c r="G12" s="14"/>
      <c r="H12" s="37">
        <f t="shared" si="0"/>
        <v>0</v>
      </c>
    </row>
    <row r="13" spans="2:8" ht="30" x14ac:dyDescent="0.25">
      <c r="B13" s="83"/>
      <c r="C13" s="9">
        <v>2</v>
      </c>
      <c r="D13" s="61" t="s">
        <v>115</v>
      </c>
      <c r="E13" s="66" t="s">
        <v>116</v>
      </c>
      <c r="F13" s="9">
        <v>2</v>
      </c>
      <c r="G13" s="14"/>
      <c r="H13" s="37">
        <f t="shared" si="0"/>
        <v>0</v>
      </c>
    </row>
    <row r="14" spans="2:8" ht="30" x14ac:dyDescent="0.25">
      <c r="B14" s="32" t="s">
        <v>64</v>
      </c>
      <c r="C14" s="9">
        <v>8</v>
      </c>
      <c r="D14" s="61" t="s">
        <v>115</v>
      </c>
      <c r="E14" s="66" t="s">
        <v>116</v>
      </c>
      <c r="F14" s="9">
        <v>8</v>
      </c>
      <c r="G14" s="14"/>
      <c r="H14" s="37">
        <f t="shared" si="0"/>
        <v>0</v>
      </c>
    </row>
    <row r="15" spans="2:8" ht="30" x14ac:dyDescent="0.25">
      <c r="B15" s="32" t="s">
        <v>65</v>
      </c>
      <c r="C15" s="9">
        <v>3</v>
      </c>
      <c r="D15" s="61" t="s">
        <v>115</v>
      </c>
      <c r="E15" s="66" t="s">
        <v>116</v>
      </c>
      <c r="F15" s="9">
        <v>3</v>
      </c>
      <c r="G15" s="14"/>
      <c r="H15" s="37">
        <f t="shared" si="0"/>
        <v>0</v>
      </c>
    </row>
    <row r="16" spans="2:8" ht="30" x14ac:dyDescent="0.25">
      <c r="B16" s="32" t="s">
        <v>66</v>
      </c>
      <c r="C16" s="9">
        <v>4</v>
      </c>
      <c r="D16" s="61" t="s">
        <v>115</v>
      </c>
      <c r="E16" s="66" t="s">
        <v>116</v>
      </c>
      <c r="F16" s="9">
        <v>4</v>
      </c>
      <c r="G16" s="14"/>
      <c r="H16" s="37">
        <f t="shared" si="0"/>
        <v>0</v>
      </c>
    </row>
    <row r="17" spans="2:8" ht="30" x14ac:dyDescent="0.25">
      <c r="B17" s="32" t="s">
        <v>67</v>
      </c>
      <c r="C17" s="9">
        <v>2</v>
      </c>
      <c r="D17" s="61" t="s">
        <v>115</v>
      </c>
      <c r="E17" s="66" t="s">
        <v>116</v>
      </c>
      <c r="F17" s="9">
        <v>2</v>
      </c>
      <c r="G17" s="14"/>
      <c r="H17" s="37">
        <f t="shared" si="0"/>
        <v>0</v>
      </c>
    </row>
    <row r="18" spans="2:8" x14ac:dyDescent="0.25">
      <c r="B18" s="32" t="s">
        <v>68</v>
      </c>
      <c r="C18" s="9">
        <v>1</v>
      </c>
      <c r="D18" s="62" t="s">
        <v>97</v>
      </c>
      <c r="E18" s="60" t="s">
        <v>113</v>
      </c>
      <c r="F18" s="9">
        <v>1</v>
      </c>
      <c r="G18" s="14"/>
      <c r="H18" s="37">
        <f t="shared" si="0"/>
        <v>0</v>
      </c>
    </row>
    <row r="19" spans="2:8" ht="30" x14ac:dyDescent="0.25">
      <c r="B19" s="32" t="s">
        <v>109</v>
      </c>
      <c r="C19" s="18">
        <v>2</v>
      </c>
      <c r="D19" s="63" t="s">
        <v>95</v>
      </c>
      <c r="E19" s="66" t="s">
        <v>111</v>
      </c>
      <c r="F19" s="18">
        <v>7</v>
      </c>
      <c r="G19" s="57"/>
      <c r="H19" s="58">
        <f t="shared" si="0"/>
        <v>0</v>
      </c>
    </row>
    <row r="20" spans="2:8" ht="15.75" thickBot="1" x14ac:dyDescent="0.3">
      <c r="B20" s="33"/>
      <c r="C20" s="10"/>
      <c r="D20" s="64"/>
      <c r="E20" s="52" t="s">
        <v>110</v>
      </c>
      <c r="F20" s="10">
        <v>8</v>
      </c>
      <c r="G20" s="15"/>
      <c r="H20" s="38">
        <f t="shared" si="0"/>
        <v>0</v>
      </c>
    </row>
    <row r="21" spans="2:8" x14ac:dyDescent="0.25">
      <c r="C21" s="11">
        <f>SUM(C6:C20)</f>
        <v>76</v>
      </c>
      <c r="D21" s="11"/>
      <c r="F21" s="11">
        <f>SUM(F6:F18)</f>
        <v>74</v>
      </c>
      <c r="G21" s="34"/>
      <c r="H21" s="17">
        <f>SUM(H6:H20)</f>
        <v>0</v>
      </c>
    </row>
    <row r="22" spans="2:8" x14ac:dyDescent="0.25">
      <c r="D22" s="11"/>
    </row>
    <row r="23" spans="2:8" x14ac:dyDescent="0.25">
      <c r="C23" s="43"/>
    </row>
  </sheetData>
  <autoFilter ref="B5:H18" xr:uid="{00000000-0009-0000-0000-000005000000}"/>
  <mergeCells count="5">
    <mergeCell ref="B2:E2"/>
    <mergeCell ref="B6:B7"/>
    <mergeCell ref="B8:B9"/>
    <mergeCell ref="B10:B11"/>
    <mergeCell ref="B12:B13"/>
  </mergeCells>
  <phoneticPr fontId="2" type="noConversion"/>
  <pageMargins left="0.7" right="0.7" top="0.78740157499999996" bottom="0.78740157499999996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Přehled</vt:lpstr>
      <vt:lpstr>1PP</vt:lpstr>
      <vt:lpstr>1NP</vt:lpstr>
      <vt:lpstr>2NP</vt:lpstr>
      <vt:lpstr>3NP</vt:lpstr>
      <vt:lpstr>4NP</vt:lpstr>
      <vt:lpstr>'1NP'!Oblast_tisku</vt:lpstr>
      <vt:lpstr>'1PP'!Oblast_tisku</vt:lpstr>
      <vt:lpstr>'2NP'!Oblast_tisku</vt:lpstr>
      <vt:lpstr>'3NP'!Oblast_tisku</vt:lpstr>
      <vt:lpstr>'4NP'!Oblast_tisku</vt:lpstr>
      <vt:lpstr>Přehled!Oblast_tisku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JiriN</dc:creator>
  <cp:lastModifiedBy>NAVRÁTIL Luboš</cp:lastModifiedBy>
  <cp:lastPrinted>2025-04-15T16:15:13Z</cp:lastPrinted>
  <dcterms:created xsi:type="dcterms:W3CDTF">2022-12-01T10:36:35Z</dcterms:created>
  <dcterms:modified xsi:type="dcterms:W3CDTF">2025-05-23T08:26:02Z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