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49b74419bffd9/Plocha/INVESTIČNÍ AKCE/TZ budovy - venkovní zastínění do učeben/"/>
    </mc:Choice>
  </mc:AlternateContent>
  <xr:revisionPtr revIDLastSave="24" documentId="8_{F19E572E-CB05-44D9-93A2-EAB5CAA5B43A}" xr6:coauthVersionLast="47" xr6:coauthVersionMax="47" xr10:uidLastSave="{31E24D45-BDF5-48F8-9897-6E97937F5720}"/>
  <bookViews>
    <workbookView xWindow="-108" yWindow="-108" windowWidth="23256" windowHeight="12456" activeTab="1" xr2:uid="{B714894B-C6C8-41F0-98E3-684AC1363800}"/>
  </bookViews>
  <sheets>
    <sheet name="Krycí list rozpočtu zastínění o" sheetId="1" r:id="rId1"/>
    <sheet name="položkový rozpočet" sheetId="2" r:id="rId2"/>
  </sheets>
  <externalReferences>
    <externalReference r:id="rId3"/>
  </externalReferences>
  <definedNames>
    <definedName name="CenaCelkemVypocet" localSheetId="0">'Krycí list rozpočtu zastínění o'!$E$37</definedName>
    <definedName name="Mena">'Krycí list rozpočtu zastínění o'!$F$26</definedName>
    <definedName name="ZakladDPHSniVypocet" localSheetId="0">'Krycí list rozpočtu zastínění o'!$B$37</definedName>
    <definedName name="ZakladDPHZaklVypocet" localSheetId="0">'Krycí list rozpočtu zastínění o'!$C$37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15" i="2"/>
  <c r="E14" i="2"/>
  <c r="E13" i="2"/>
  <c r="E12" i="2"/>
  <c r="E11" i="2"/>
  <c r="E16" i="2" s="1"/>
  <c r="E18" i="2"/>
  <c r="E7" i="2"/>
  <c r="E6" i="2"/>
  <c r="E5" i="2"/>
  <c r="E4" i="2"/>
  <c r="E3" i="2"/>
  <c r="I37" i="1"/>
  <c r="E37" i="1"/>
  <c r="F36" i="1"/>
  <c r="G36" i="1" s="1"/>
  <c r="F35" i="1"/>
  <c r="E35" i="1"/>
  <c r="F25" i="1"/>
  <c r="F20" i="1"/>
  <c r="H17" i="1"/>
  <c r="H16" i="1"/>
  <c r="H18" i="1" s="1"/>
  <c r="F26" i="1" l="1"/>
  <c r="G37" i="1"/>
  <c r="H36" i="1"/>
  <c r="H37" i="1" s="1"/>
  <c r="F37" i="1"/>
  <c r="F22" i="1" s="1"/>
  <c r="F23" i="1" s="1"/>
  <c r="F21" i="1"/>
  <c r="F24" i="1" l="1"/>
  <c r="I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11" authorId="0" shapeId="0" xr:uid="{92C14F14-DE73-4B9C-8235-4C5332FBAA9E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48F5C6EB-5807-48DE-B587-E7979056AFB3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789670C5-665E-4950-B40D-4B0936E289A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C7D76F6B-6531-42FF-A993-C05CBD86C3C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5CEEA5AF-0696-4C43-8DE3-3BDDACBE7DC3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 xr:uid="{54BA799C-94D4-489A-83C4-891E900F2DD7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<sst xmlns="http://schemas.openxmlformats.org/spreadsheetml/2006/main" count="80" uniqueCount="53">
  <si>
    <t>Krycí list rozpočtu</t>
  </si>
  <si>
    <t>Akce:</t>
  </si>
  <si>
    <t>Objednatel</t>
  </si>
  <si>
    <t>Gymnázium T. G. Masaryka Zastávka, příspěvková organizace, U Školy 39, 664 84 Zastávka</t>
  </si>
  <si>
    <t>IČO:</t>
  </si>
  <si>
    <t>DIČ:</t>
  </si>
  <si>
    <t>Projektant:</t>
  </si>
  <si>
    <t>Zhotovitel:</t>
  </si>
  <si>
    <t>Vypracoval:</t>
  </si>
  <si>
    <t>Rozpis ceny</t>
  </si>
  <si>
    <t>Celkem</t>
  </si>
  <si>
    <t>Dodávky</t>
  </si>
  <si>
    <t>MON</t>
  </si>
  <si>
    <t>Rekapitulace daní</t>
  </si>
  <si>
    <t>Základ pro sníženou DPH</t>
  </si>
  <si>
    <t>%</t>
  </si>
  <si>
    <t>CZK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</si>
  <si>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</si>
  <si>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</si>
  <si>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</si>
  <si>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</si>
  <si>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</si>
  <si>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</si>
  <si>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</si>
  <si>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</si>
  <si>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</si>
  <si>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</si>
  <si>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 xml:space="preserve">Rekapitulace </t>
  </si>
  <si>
    <t>Číslo</t>
  </si>
  <si>
    <t>Název</t>
  </si>
  <si>
    <t>DPH celkem</t>
  </si>
  <si>
    <t>Cena celkem</t>
  </si>
  <si>
    <t>Celkem za stavbu</t>
  </si>
  <si>
    <t>TZ budovy - zastínění oken do učeben</t>
  </si>
  <si>
    <t>Mj</t>
  </si>
  <si>
    <t>Počet</t>
  </si>
  <si>
    <t>Cena/MJ</t>
  </si>
  <si>
    <t>ks</t>
  </si>
  <si>
    <t>elektromateriál pro připojení žaluzií včetně podružného materiálu</t>
  </si>
  <si>
    <t>kompl.</t>
  </si>
  <si>
    <t>větrné čidlo</t>
  </si>
  <si>
    <t>dálkový ovladač šestikanalový</t>
  </si>
  <si>
    <t>dálkový ovladač jednokanálový</t>
  </si>
  <si>
    <t>Přesné zaměření zastíňovaných oken a balk .dveří</t>
  </si>
  <si>
    <t>Montáž žaluzií včetně případného lešení nebo plošiny</t>
  </si>
  <si>
    <t xml:space="preserve">Příprava elektroinstalace </t>
  </si>
  <si>
    <t>Zapravení povrchů po přípravě elektroinstalace</t>
  </si>
  <si>
    <t>Doprava</t>
  </si>
  <si>
    <t xml:space="preserve">Venkovní hliníkové žaluzie dle technické specifikace v dokumentaci pro okno - šířka 2065 mm a výška 2345 mm </t>
  </si>
  <si>
    <t>CZ49459899</t>
  </si>
  <si>
    <t xml:space="preserve">TZ budovy - zastínění oken do učeben  </t>
  </si>
  <si>
    <t>TZ budovy - zastínění oken do učeben - montážní práce</t>
  </si>
  <si>
    <t xml:space="preserve">celkem - TZ budovy - zastínění oken do učeben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</si>
</sst>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indexed="8"/>
      <name val="Tahoma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4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3" fillId="3" borderId="0" xfId="0" applyNumberFormat="1" applyFont="1" applyFill="1" applyAlignment="1">
      <alignment horizontal="left" vertical="center" wrapText="1"/>
    </xf>
    <xf numFmtId="0" fontId="0" fillId="2" borderId="4" xfId="0" applyFill="1" applyBorder="1" applyAlignment="1">
      <alignment horizontal="left" vertical="center" indent="1"/>
    </xf>
    <xf numFmtId="0" fontId="4" fillId="3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left" vertical="center" indent="1"/>
    </xf>
    <xf numFmtId="0" fontId="0" fillId="2" borderId="9" xfId="0" applyFill="1" applyBorder="1" applyAlignment="1">
      <alignment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7" xfId="0" applyBorder="1"/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0" xfId="0" applyBorder="1"/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8" xfId="0" applyBorder="1" applyAlignment="1">
      <alignment horizontal="left" indent="1"/>
    </xf>
    <xf numFmtId="0" fontId="0" fillId="0" borderId="9" xfId="0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left" vertical="top" inden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/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wrapText="1"/>
    </xf>
    <xf numFmtId="0" fontId="5" fillId="0" borderId="12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wrapText="1"/>
    </xf>
    <xf numFmtId="0" fontId="0" fillId="0" borderId="12" xfId="0" applyBorder="1" applyAlignment="1">
      <alignment horizontal="left" indent="1"/>
    </xf>
    <xf numFmtId="1" fontId="4" fillId="0" borderId="13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indent="1"/>
    </xf>
    <xf numFmtId="0" fontId="4" fillId="0" borderId="13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1" fontId="4" fillId="0" borderId="14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8" fillId="2" borderId="18" xfId="0" applyFont="1" applyFill="1" applyBorder="1" applyAlignment="1">
      <alignment horizontal="left" vertical="center" indent="1"/>
    </xf>
    <xf numFmtId="0" fontId="9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4" fontId="8" fillId="2" borderId="19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19" xfId="0" applyFill="1" applyBorder="1" applyAlignment="1">
      <alignment wrapText="1"/>
    </xf>
    <xf numFmtId="0" fontId="0" fillId="2" borderId="19" xfId="0" applyFill="1" applyBorder="1"/>
    <xf numFmtId="49" fontId="4" fillId="2" borderId="20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top"/>
    </xf>
    <xf numFmtId="14" fontId="4" fillId="0" borderId="9" xfId="0" applyNumberFormat="1" applyFont="1" applyBorder="1" applyAlignment="1">
      <alignment horizontal="center" vertical="top"/>
    </xf>
    <xf numFmtId="0" fontId="4" fillId="0" borderId="4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" fontId="11" fillId="5" borderId="14" xfId="0" applyNumberFormat="1" applyFont="1" applyFill="1" applyBorder="1" applyAlignment="1">
      <alignment vertical="center"/>
    </xf>
    <xf numFmtId="4" fontId="11" fillId="5" borderId="13" xfId="0" applyNumberFormat="1" applyFont="1" applyFill="1" applyBorder="1" applyAlignment="1">
      <alignment vertical="center" wrapText="1"/>
    </xf>
    <xf numFmtId="4" fontId="12" fillId="5" borderId="24" xfId="0" applyNumberFormat="1" applyFont="1" applyFill="1" applyBorder="1" applyAlignment="1">
      <alignment horizontal="center" vertical="center" wrapText="1" shrinkToFit="1"/>
    </xf>
    <xf numFmtId="4" fontId="11" fillId="5" borderId="24" xfId="0" applyNumberFormat="1" applyFont="1" applyFill="1" applyBorder="1" applyAlignment="1">
      <alignment horizontal="center" vertical="center" wrapText="1" shrinkToFit="1"/>
    </xf>
    <xf numFmtId="3" fontId="11" fillId="5" borderId="24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4" fontId="13" fillId="0" borderId="24" xfId="0" applyNumberFormat="1" applyFont="1" applyBorder="1" applyAlignment="1">
      <alignment vertical="center" wrapText="1" shrinkToFit="1"/>
    </xf>
    <xf numFmtId="4" fontId="13" fillId="0" borderId="24" xfId="0" applyNumberFormat="1" applyFont="1" applyBorder="1" applyAlignment="1">
      <alignment vertical="center" shrinkToFit="1"/>
    </xf>
    <xf numFmtId="3" fontId="13" fillId="0" borderId="24" xfId="0" applyNumberFormat="1" applyFont="1" applyBorder="1" applyAlignment="1">
      <alignment vertical="center"/>
    </xf>
    <xf numFmtId="0" fontId="5" fillId="0" borderId="0" xfId="0" applyFont="1"/>
    <xf numFmtId="4" fontId="0" fillId="2" borderId="24" xfId="0" applyNumberFormat="1" applyFill="1" applyBorder="1" applyAlignment="1">
      <alignment vertical="center" wrapText="1" shrinkToFit="1"/>
    </xf>
    <xf numFmtId="0" fontId="17" fillId="0" borderId="0" xfId="0" applyFont="1"/>
    <xf numFmtId="4" fontId="18" fillId="0" borderId="0" xfId="0" applyNumberFormat="1" applyFont="1" applyAlignment="1">
      <alignment horizontal="right"/>
    </xf>
    <xf numFmtId="4" fontId="18" fillId="0" borderId="25" xfId="0" applyNumberFormat="1" applyFont="1" applyBorder="1" applyAlignment="1">
      <alignment horizontal="right"/>
    </xf>
    <xf numFmtId="49" fontId="19" fillId="6" borderId="24" xfId="0" applyNumberFormat="1" applyFont="1" applyFill="1" applyBorder="1" applyAlignment="1">
      <alignment horizontal="left"/>
    </xf>
    <xf numFmtId="4" fontId="19" fillId="6" borderId="24" xfId="0" applyNumberFormat="1" applyFont="1" applyFill="1" applyBorder="1" applyAlignment="1">
      <alignment horizontal="left"/>
    </xf>
    <xf numFmtId="49" fontId="16" fillId="7" borderId="24" xfId="0" applyNumberFormat="1" applyFont="1" applyFill="1" applyBorder="1" applyAlignment="1">
      <alignment horizontal="left"/>
    </xf>
    <xf numFmtId="4" fontId="16" fillId="7" borderId="24" xfId="0" applyNumberFormat="1" applyFont="1" applyFill="1" applyBorder="1" applyAlignment="1">
      <alignment horizontal="right"/>
    </xf>
    <xf numFmtId="49" fontId="19" fillId="0" borderId="24" xfId="0" applyNumberFormat="1" applyFont="1" applyBorder="1" applyAlignment="1">
      <alignment horizontal="left"/>
    </xf>
    <xf numFmtId="49" fontId="19" fillId="8" borderId="24" xfId="0" applyNumberFormat="1" applyFont="1" applyFill="1" applyBorder="1" applyAlignment="1">
      <alignment horizontal="left"/>
    </xf>
    <xf numFmtId="4" fontId="19" fillId="8" borderId="24" xfId="0" applyNumberFormat="1" applyFont="1" applyFill="1" applyBorder="1" applyAlignment="1">
      <alignment horizontal="right"/>
    </xf>
    <xf numFmtId="4" fontId="19" fillId="9" borderId="24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1" fontId="0" fillId="0" borderId="9" xfId="0" applyNumberFormat="1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7" fillId="0" borderId="14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indent="1"/>
    </xf>
    <xf numFmtId="4" fontId="6" fillId="0" borderId="14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4" fontId="13" fillId="0" borderId="13" xfId="0" applyNumberFormat="1" applyFont="1" applyBorder="1" applyAlignment="1">
      <alignment vertical="center" wrapText="1"/>
    </xf>
    <xf numFmtId="4" fontId="0" fillId="2" borderId="14" xfId="0" applyNumberFormat="1" applyFill="1" applyBorder="1" applyAlignment="1">
      <alignment vertical="center"/>
    </xf>
    <xf numFmtId="4" fontId="0" fillId="2" borderId="13" xfId="0" applyNumberFormat="1" applyFill="1" applyBorder="1" applyAlignment="1">
      <alignment vertical="center"/>
    </xf>
    <xf numFmtId="4" fontId="0" fillId="2" borderId="15" xfId="0" applyNumberFormat="1" applyFill="1" applyBorder="1" applyAlignment="1">
      <alignment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2" fontId="10" fillId="2" borderId="19" xfId="0" applyNumberFormat="1" applyFont="1" applyFill="1" applyBorder="1" applyAlignment="1">
      <alignment horizontal="right" vertical="center"/>
    </xf>
    <xf numFmtId="4" fontId="10" fillId="2" borderId="19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bf49b74419bffd9/Plocha/GTGM%20Poloz&#780;kovy&#769;%20rozpoc&#780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ložkový rozpočet"/>
    </sheetNames>
    <sheetDataSet>
      <sheetData sheetId="0"/>
      <sheetData sheetId="1">
        <row r="8">
          <cell r="E8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3690-755F-4D01-B4DB-7334B858CDB2}">
  <dimension ref="A1:I37"/>
  <sheetViews>
    <sheetView workbookViewId="0">
      <selection activeCell="Q6" sqref="Q6"/>
    </sheetView>
  </sheetViews>
  <sheetFormatPr defaultRowHeight="14.4" x14ac:dyDescent="0.3"/>
  <sheetData>
    <row r="1" spans="1:9" ht="33.75" customHeight="1" x14ac:dyDescent="0.3">
      <c r="A1" s="113" t="s">
        <v>0</v>
      </c>
      <c r="B1" s="114"/>
      <c r="C1" s="114"/>
      <c r="D1" s="114"/>
      <c r="E1" s="114"/>
      <c r="F1" s="114"/>
      <c r="G1" s="114"/>
      <c r="H1" s="114"/>
      <c r="I1" s="115"/>
    </row>
    <row r="2" spans="1:9" ht="36" customHeight="1" x14ac:dyDescent="0.3">
      <c r="A2" s="1" t="s">
        <v>1</v>
      </c>
      <c r="B2" s="2"/>
      <c r="C2" s="3"/>
      <c r="D2" s="116" t="s">
        <v>33</v>
      </c>
      <c r="E2" s="117"/>
      <c r="F2" s="117"/>
      <c r="G2" s="117"/>
      <c r="H2" s="117"/>
      <c r="I2" s="118"/>
    </row>
    <row r="3" spans="1:9" ht="12.75" customHeight="1" x14ac:dyDescent="0.3">
      <c r="A3" s="4"/>
      <c r="B3" s="2"/>
      <c r="C3" s="5"/>
      <c r="D3" s="119"/>
      <c r="E3" s="119"/>
      <c r="F3" s="119"/>
      <c r="G3" s="119"/>
      <c r="H3" s="119"/>
      <c r="I3" s="120"/>
    </row>
    <row r="4" spans="1:9" ht="23.25" customHeight="1" x14ac:dyDescent="0.3">
      <c r="A4" s="6"/>
      <c r="B4" s="7"/>
      <c r="C4" s="8"/>
      <c r="D4" s="121"/>
      <c r="E4" s="121"/>
      <c r="F4" s="121"/>
      <c r="G4" s="121"/>
      <c r="H4" s="121"/>
      <c r="I4" s="122"/>
    </row>
    <row r="5" spans="1:9" ht="24" customHeight="1" x14ac:dyDescent="0.3">
      <c r="A5" s="9" t="s">
        <v>2</v>
      </c>
      <c r="B5" s="10"/>
      <c r="C5" s="123" t="s">
        <v>3</v>
      </c>
      <c r="D5" s="124"/>
      <c r="E5" s="124"/>
      <c r="F5" s="124"/>
      <c r="G5" s="11" t="s">
        <v>4</v>
      </c>
      <c r="H5" s="12">
        <v>49459899</v>
      </c>
      <c r="I5" s="13"/>
    </row>
    <row r="6" spans="1:9" ht="15.75" customHeight="1" x14ac:dyDescent="0.3">
      <c r="A6" s="14"/>
      <c r="B6" s="15"/>
      <c r="C6" s="111"/>
      <c r="D6" s="112"/>
      <c r="E6" s="112"/>
      <c r="F6" s="112"/>
      <c r="G6" s="11" t="s">
        <v>5</v>
      </c>
      <c r="H6" s="12" t="s">
        <v>49</v>
      </c>
      <c r="I6" s="13"/>
    </row>
    <row r="7" spans="1:9" ht="15.75" customHeight="1" x14ac:dyDescent="0.3">
      <c r="A7" s="16"/>
      <c r="B7" s="17"/>
      <c r="C7" s="18"/>
      <c r="D7" s="125"/>
      <c r="E7" s="126"/>
      <c r="F7" s="126"/>
      <c r="G7" s="19"/>
      <c r="H7" s="20"/>
      <c r="I7" s="21"/>
    </row>
    <row r="8" spans="1:9" ht="12.75" hidden="1" customHeight="1" x14ac:dyDescent="0.3">
      <c r="A8" s="9" t="s">
        <v>6</v>
      </c>
      <c r="B8" s="10"/>
      <c r="C8" s="22"/>
      <c r="D8" s="10"/>
      <c r="G8" s="11" t="s">
        <v>4</v>
      </c>
      <c r="H8" s="12"/>
      <c r="I8" s="13"/>
    </row>
    <row r="9" spans="1:9" ht="12.75" hidden="1" customHeight="1" x14ac:dyDescent="0.3">
      <c r="A9" s="23"/>
      <c r="B9" s="10"/>
      <c r="C9" s="22"/>
      <c r="D9" s="10"/>
      <c r="G9" s="11" t="s">
        <v>5</v>
      </c>
      <c r="H9" s="12"/>
      <c r="I9" s="13"/>
    </row>
    <row r="10" spans="1:9" ht="12.75" hidden="1" customHeight="1" x14ac:dyDescent="0.3">
      <c r="A10" s="24"/>
      <c r="B10" s="17"/>
      <c r="C10" s="18"/>
      <c r="D10" s="25"/>
      <c r="E10" s="19"/>
      <c r="F10" s="26"/>
      <c r="G10" s="26"/>
      <c r="H10" s="27"/>
      <c r="I10" s="21"/>
    </row>
    <row r="11" spans="1:9" ht="24" customHeight="1" x14ac:dyDescent="0.3">
      <c r="A11" s="9" t="s">
        <v>7</v>
      </c>
      <c r="B11" s="10"/>
      <c r="C11" s="127"/>
      <c r="D11" s="127"/>
      <c r="E11" s="127"/>
      <c r="F11" s="127"/>
      <c r="G11" s="11" t="s">
        <v>4</v>
      </c>
      <c r="H11" s="28"/>
      <c r="I11" s="13"/>
    </row>
    <row r="12" spans="1:9" ht="15.75" customHeight="1" x14ac:dyDescent="0.3">
      <c r="A12" s="14"/>
      <c r="B12" s="15"/>
      <c r="C12" s="128"/>
      <c r="D12" s="128"/>
      <c r="E12" s="128"/>
      <c r="F12" s="128"/>
      <c r="G12" s="11" t="s">
        <v>5</v>
      </c>
      <c r="H12" s="28"/>
      <c r="I12" s="13"/>
    </row>
    <row r="13" spans="1:9" ht="15.75" customHeight="1" x14ac:dyDescent="0.3">
      <c r="A13" s="16"/>
      <c r="B13" s="17"/>
      <c r="C13" s="29"/>
      <c r="D13" s="129"/>
      <c r="E13" s="130"/>
      <c r="F13" s="130"/>
      <c r="G13" s="30"/>
      <c r="H13" s="20"/>
      <c r="I13" s="21"/>
    </row>
    <row r="14" spans="1:9" ht="24" customHeight="1" x14ac:dyDescent="0.3">
      <c r="A14" s="31" t="s">
        <v>8</v>
      </c>
      <c r="B14" s="32"/>
      <c r="C14" s="33"/>
      <c r="D14" s="34"/>
      <c r="E14" s="35"/>
      <c r="F14" s="35"/>
      <c r="G14" s="36"/>
      <c r="H14" s="35"/>
      <c r="I14" s="37"/>
    </row>
    <row r="15" spans="1:9" ht="32.25" customHeight="1" x14ac:dyDescent="0.3">
      <c r="A15" s="24" t="s">
        <v>9</v>
      </c>
      <c r="B15" s="38"/>
      <c r="C15" s="39"/>
      <c r="D15" s="131"/>
      <c r="E15" s="131"/>
      <c r="F15" s="132"/>
      <c r="G15" s="132"/>
      <c r="H15" s="132" t="s">
        <v>10</v>
      </c>
      <c r="I15" s="135"/>
    </row>
    <row r="16" spans="1:9" ht="23.25" customHeight="1" x14ac:dyDescent="0.3">
      <c r="A16" s="40" t="s">
        <v>11</v>
      </c>
      <c r="B16" s="41"/>
      <c r="C16" s="42"/>
      <c r="D16" s="136"/>
      <c r="E16" s="137"/>
      <c r="F16" s="136"/>
      <c r="G16" s="137"/>
      <c r="H16" s="136">
        <f>'[1]položkový rozpočet'!E8</f>
        <v>0</v>
      </c>
      <c r="I16" s="138"/>
    </row>
    <row r="17" spans="1:9" ht="23.25" customHeight="1" x14ac:dyDescent="0.3">
      <c r="A17" s="43" t="s">
        <v>12</v>
      </c>
      <c r="B17" s="41"/>
      <c r="C17" s="42"/>
      <c r="D17" s="136"/>
      <c r="E17" s="137"/>
      <c r="F17" s="136"/>
      <c r="G17" s="137"/>
      <c r="H17" s="136">
        <f>'[1]položkový rozpočet'!E16</f>
        <v>0</v>
      </c>
      <c r="I17" s="138"/>
    </row>
    <row r="18" spans="1:9" ht="23.25" customHeight="1" x14ac:dyDescent="0.3">
      <c r="A18" s="44" t="s">
        <v>10</v>
      </c>
      <c r="B18" s="45"/>
      <c r="C18" s="46"/>
      <c r="D18" s="139"/>
      <c r="E18" s="140"/>
      <c r="F18" s="139"/>
      <c r="G18" s="140"/>
      <c r="H18" s="139">
        <f>SUM(H16:I17)</f>
        <v>0</v>
      </c>
      <c r="I18" s="141"/>
    </row>
    <row r="19" spans="1:9" ht="33" customHeight="1" x14ac:dyDescent="0.3">
      <c r="A19" s="47" t="s">
        <v>13</v>
      </c>
      <c r="B19" s="41"/>
      <c r="C19" s="42"/>
      <c r="D19" s="48"/>
      <c r="E19" s="49"/>
      <c r="F19" s="50"/>
      <c r="G19" s="50"/>
      <c r="H19" s="50"/>
      <c r="I19" s="51"/>
    </row>
    <row r="20" spans="1:9" ht="23.25" customHeight="1" x14ac:dyDescent="0.3">
      <c r="A20" s="43" t="s">
        <v>14</v>
      </c>
      <c r="B20" s="41"/>
      <c r="C20" s="42"/>
      <c r="D20" s="52">
        <v>12</v>
      </c>
      <c r="E20" s="49" t="s">
        <v>15</v>
      </c>
      <c r="F20" s="142">
        <f>CenaCelkemVypocet</f>
        <v>0</v>
      </c>
      <c r="G20" s="143"/>
      <c r="H20" s="143"/>
      <c r="I20" s="53" t="s">
        <v>16</v>
      </c>
    </row>
    <row r="21" spans="1:9" ht="23.25" customHeight="1" x14ac:dyDescent="0.3">
      <c r="A21" s="43" t="s">
        <v>17</v>
      </c>
      <c r="B21" s="41"/>
      <c r="C21" s="42"/>
      <c r="D21" s="52">
        <v>12</v>
      </c>
      <c r="E21" s="49" t="s">
        <v>15</v>
      </c>
      <c r="F21" s="133">
        <f>F20*0.12</f>
        <v>0</v>
      </c>
      <c r="G21" s="134"/>
      <c r="H21" s="134"/>
      <c r="I21" s="53" t="s">
        <v>16</v>
      </c>
    </row>
    <row r="22" spans="1:9" ht="23.25" customHeight="1" x14ac:dyDescent="0.3">
      <c r="A22" s="43" t="s">
        <v>18</v>
      </c>
      <c r="B22" s="41"/>
      <c r="C22" s="42"/>
      <c r="D22" s="52">
        <v>21</v>
      </c>
      <c r="E22" s="49" t="s">
        <v>15</v>
      </c>
      <c r="F22" s="133">
        <f>F37</f>
        <v>0</v>
      </c>
      <c r="G22" s="134"/>
      <c r="H22" s="134"/>
      <c r="I22" s="53" t="s">
        <v>16</v>
      </c>
    </row>
    <row r="23" spans="1:9" ht="23.25" customHeight="1" x14ac:dyDescent="0.3">
      <c r="A23" s="54" t="s">
        <v>19</v>
      </c>
      <c r="B23" s="55"/>
      <c r="C23" s="39"/>
      <c r="D23" s="56">
        <v>21</v>
      </c>
      <c r="E23" s="57" t="s">
        <v>15</v>
      </c>
      <c r="F23" s="149">
        <f>F22*0.21</f>
        <v>0</v>
      </c>
      <c r="G23" s="150"/>
      <c r="H23" s="150"/>
      <c r="I23" s="53" t="s">
        <v>16</v>
      </c>
    </row>
    <row r="24" spans="1:9" ht="23.25" customHeight="1" thickBot="1" x14ac:dyDescent="0.35">
      <c r="A24" s="9" t="s">
        <v>20</v>
      </c>
      <c r="B24" s="58"/>
      <c r="C24" s="59"/>
      <c r="D24" s="58"/>
      <c r="E24" s="60"/>
      <c r="F24" s="151">
        <f>Mena-(F20+F21+F22+F23)</f>
        <v>0</v>
      </c>
      <c r="G24" s="151"/>
      <c r="H24" s="151"/>
      <c r="I24" s="53" t="s">
        <v>16</v>
      </c>
    </row>
    <row r="25" spans="1:9" ht="14.25" hidden="1" customHeight="1" x14ac:dyDescent="0.35">
      <c r="A25" s="61" t="s">
        <v>21</v>
      </c>
      <c r="B25" s="62"/>
      <c r="C25" s="62"/>
      <c r="D25" s="63"/>
      <c r="E25" s="64"/>
      <c r="F25" s="152">
        <f>ZakladDPHSniVypocet+ZakladDPHZaklVypocet</f>
        <v>0</v>
      </c>
      <c r="G25" s="152"/>
      <c r="H25" s="152"/>
      <c r="I25" s="65">
        <f>Mena</f>
        <v>0</v>
      </c>
    </row>
    <row r="26" spans="1:9" ht="17.399999999999999" thickBot="1" x14ac:dyDescent="0.35">
      <c r="A26" s="61" t="s">
        <v>22</v>
      </c>
      <c r="B26" s="66"/>
      <c r="C26" s="66"/>
      <c r="D26" s="66"/>
      <c r="E26" s="67"/>
      <c r="F26" s="153">
        <f>SUM(F20:H23)</f>
        <v>0</v>
      </c>
      <c r="G26" s="153"/>
      <c r="H26" s="153"/>
      <c r="I26" s="68" t="s">
        <v>16</v>
      </c>
    </row>
    <row r="27" spans="1:9" x14ac:dyDescent="0.3">
      <c r="A27" s="23"/>
      <c r="B27" s="10"/>
      <c r="C27" s="10"/>
      <c r="D27" s="10"/>
      <c r="I27" s="69"/>
    </row>
    <row r="28" spans="1:9" x14ac:dyDescent="0.3">
      <c r="A28" s="23"/>
      <c r="B28" s="10"/>
      <c r="C28" s="10"/>
      <c r="D28" s="10"/>
      <c r="I28" s="69"/>
    </row>
    <row r="29" spans="1:9" x14ac:dyDescent="0.3">
      <c r="A29" s="70"/>
      <c r="B29" s="71" t="s">
        <v>23</v>
      </c>
      <c r="C29" s="72"/>
      <c r="D29" s="72"/>
      <c r="E29" s="73" t="s">
        <v>24</v>
      </c>
      <c r="F29" s="74"/>
      <c r="G29" s="75"/>
      <c r="H29" s="74"/>
      <c r="I29" s="69"/>
    </row>
    <row r="30" spans="1:9" x14ac:dyDescent="0.3">
      <c r="A30" s="23"/>
      <c r="B30" s="10"/>
      <c r="C30" s="10"/>
      <c r="D30" s="10"/>
      <c r="I30" s="69"/>
    </row>
    <row r="31" spans="1:9" x14ac:dyDescent="0.3">
      <c r="A31" s="76"/>
      <c r="B31" s="77"/>
      <c r="C31" s="154"/>
      <c r="D31" s="155"/>
      <c r="E31" s="78"/>
      <c r="F31" s="156"/>
      <c r="G31" s="157"/>
      <c r="H31" s="157"/>
      <c r="I31" s="79"/>
    </row>
    <row r="32" spans="1:9" x14ac:dyDescent="0.3">
      <c r="A32" s="23"/>
      <c r="B32" s="10"/>
      <c r="C32" s="144" t="s">
        <v>25</v>
      </c>
      <c r="D32" s="144"/>
      <c r="G32" s="80" t="s">
        <v>26</v>
      </c>
      <c r="I32" s="69"/>
    </row>
    <row r="33" spans="1:9" ht="15" thickBot="1" x14ac:dyDescent="0.35">
      <c r="A33" s="81"/>
      <c r="B33" s="82"/>
      <c r="C33" s="82"/>
      <c r="D33" s="82"/>
      <c r="E33" s="83"/>
      <c r="F33" s="83"/>
      <c r="G33" s="83"/>
      <c r="H33" s="83"/>
      <c r="I33" s="84"/>
    </row>
    <row r="34" spans="1:9" ht="17.399999999999999" x14ac:dyDescent="0.3">
      <c r="A34" s="85" t="s">
        <v>27</v>
      </c>
      <c r="B34" s="86"/>
      <c r="C34" s="86"/>
      <c r="D34" s="86"/>
      <c r="E34" s="87"/>
      <c r="F34" s="87"/>
      <c r="G34" s="87"/>
      <c r="H34" s="87"/>
      <c r="I34" s="88"/>
    </row>
    <row r="35" spans="1:9" ht="28.8" x14ac:dyDescent="0.3">
      <c r="A35" s="89" t="s">
        <v>28</v>
      </c>
      <c r="B35" s="90" t="s">
        <v>29</v>
      </c>
      <c r="C35" s="90"/>
      <c r="D35" s="90"/>
      <c r="E35" s="91" t="str">
        <f>A20</f>
        <v>Základ pro sníženou DPH</v>
      </c>
      <c r="F35" s="91" t="str">
        <f>A22</f>
        <v>Základ pro základní DPH</v>
      </c>
      <c r="G35" s="92" t="s">
        <v>30</v>
      </c>
      <c r="H35" s="92" t="s">
        <v>31</v>
      </c>
      <c r="I35" s="93" t="s">
        <v>15</v>
      </c>
    </row>
    <row r="36" spans="1:9" s="98" customFormat="1" ht="13.2" x14ac:dyDescent="0.25">
      <c r="A36" s="94"/>
      <c r="B36" s="145" t="s">
        <v>50</v>
      </c>
      <c r="C36" s="145"/>
      <c r="D36" s="145"/>
      <c r="E36" s="95">
        <v>0</v>
      </c>
      <c r="F36" s="96">
        <f>'[1]položkový rozpočet'!E18</f>
        <v>0</v>
      </c>
      <c r="G36" s="96">
        <f>F36*0.21+E36*0.12</f>
        <v>0</v>
      </c>
      <c r="H36" s="96">
        <f>E36+F36+G36</f>
        <v>0</v>
      </c>
      <c r="I36" s="97">
        <v>0</v>
      </c>
    </row>
    <row r="37" spans="1:9" x14ac:dyDescent="0.3">
      <c r="A37" s="146" t="s">
        <v>32</v>
      </c>
      <c r="B37" s="147"/>
      <c r="C37" s="147"/>
      <c r="D37" s="148"/>
      <c r="E37" s="99">
        <f>SUM(E36:E36)</f>
        <v>0</v>
      </c>
      <c r="F37" s="99">
        <f>SUM(F36:F36)</f>
        <v>0</v>
      </c>
      <c r="G37" s="99">
        <f>SUM(G36:G36)</f>
        <v>0</v>
      </c>
      <c r="H37" s="99">
        <f>SUM(H36:H36)</f>
        <v>0</v>
      </c>
      <c r="I37" s="99">
        <f>SUM(I36:I36)</f>
        <v>0</v>
      </c>
    </row>
  </sheetData>
  <mergeCells count="34">
    <mergeCell ref="C32:D32"/>
    <mergeCell ref="B36:D36"/>
    <mergeCell ref="A37:D37"/>
    <mergeCell ref="F23:H23"/>
    <mergeCell ref="F24:H24"/>
    <mergeCell ref="F25:H25"/>
    <mergeCell ref="F26:H26"/>
    <mergeCell ref="C31:D31"/>
    <mergeCell ref="F31:H31"/>
    <mergeCell ref="F22:H22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F20:H20"/>
    <mergeCell ref="F21:H21"/>
    <mergeCell ref="D7:F7"/>
    <mergeCell ref="C11:F11"/>
    <mergeCell ref="C12:F12"/>
    <mergeCell ref="D13:F13"/>
    <mergeCell ref="D15:E15"/>
    <mergeCell ref="F15:G15"/>
    <mergeCell ref="C6:F6"/>
    <mergeCell ref="A1:I1"/>
    <mergeCell ref="D2:I2"/>
    <mergeCell ref="D3:I3"/>
    <mergeCell ref="D4:I4"/>
    <mergeCell ref="C5:F5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D4A9-8B1D-4C2E-994F-9BE69A0A35FF}">
  <dimension ref="A1:G18"/>
  <sheetViews>
    <sheetView tabSelected="1" workbookViewId="0">
      <selection activeCell="E16" sqref="E16"/>
    </sheetView>
  </sheetViews>
  <sheetFormatPr defaultRowHeight="14.4" x14ac:dyDescent="0.3"/>
  <cols>
    <col min="1" max="1" width="100.109375" customWidth="1"/>
    <col min="2" max="2" width="7" customWidth="1"/>
    <col min="3" max="3" width="6.33203125" customWidth="1"/>
    <col min="4" max="4" width="8.33203125" customWidth="1"/>
    <col min="5" max="5" width="6.5546875" customWidth="1"/>
  </cols>
  <sheetData>
    <row r="1" spans="1:7" x14ac:dyDescent="0.3">
      <c r="A1" s="103" t="s">
        <v>29</v>
      </c>
      <c r="B1" s="103" t="s">
        <v>34</v>
      </c>
      <c r="C1" s="104" t="s">
        <v>35</v>
      </c>
      <c r="D1" s="104" t="s">
        <v>36</v>
      </c>
      <c r="E1" s="104" t="s">
        <v>31</v>
      </c>
    </row>
    <row r="2" spans="1:7" x14ac:dyDescent="0.3">
      <c r="A2" s="105" t="s">
        <v>33</v>
      </c>
      <c r="B2" s="105"/>
      <c r="C2" s="106"/>
      <c r="D2" s="106"/>
      <c r="E2" s="106"/>
    </row>
    <row r="3" spans="1:7" x14ac:dyDescent="0.3">
      <c r="A3" s="107" t="s">
        <v>48</v>
      </c>
      <c r="B3" s="108" t="s">
        <v>37</v>
      </c>
      <c r="C3" s="109">
        <v>22</v>
      </c>
      <c r="D3" s="110">
        <v>0</v>
      </c>
      <c r="E3" s="109">
        <f>C3*D3</f>
        <v>0</v>
      </c>
    </row>
    <row r="4" spans="1:7" x14ac:dyDescent="0.3">
      <c r="A4" s="108" t="s">
        <v>38</v>
      </c>
      <c r="B4" s="108" t="s">
        <v>39</v>
      </c>
      <c r="C4" s="109">
        <v>1</v>
      </c>
      <c r="D4" s="110">
        <v>0</v>
      </c>
      <c r="E4" s="109">
        <f>C4*D4</f>
        <v>0</v>
      </c>
      <c r="F4" s="100"/>
      <c r="G4" s="101"/>
    </row>
    <row r="5" spans="1:7" x14ac:dyDescent="0.3">
      <c r="A5" s="108" t="s">
        <v>40</v>
      </c>
      <c r="B5" s="108" t="s">
        <v>37</v>
      </c>
      <c r="C5" s="109">
        <v>1</v>
      </c>
      <c r="D5" s="110">
        <v>0</v>
      </c>
      <c r="E5" s="109">
        <f>C5*D5</f>
        <v>0</v>
      </c>
    </row>
    <row r="6" spans="1:7" x14ac:dyDescent="0.3">
      <c r="A6" s="108" t="s">
        <v>41</v>
      </c>
      <c r="B6" s="108" t="s">
        <v>37</v>
      </c>
      <c r="C6" s="109">
        <v>7</v>
      </c>
      <c r="D6" s="110">
        <v>0</v>
      </c>
      <c r="E6" s="109">
        <f>C6*D6</f>
        <v>0</v>
      </c>
    </row>
    <row r="7" spans="1:7" x14ac:dyDescent="0.3">
      <c r="A7" s="107" t="s">
        <v>42</v>
      </c>
      <c r="B7" s="108" t="s">
        <v>37</v>
      </c>
      <c r="C7" s="109">
        <v>6</v>
      </c>
      <c r="D7" s="110">
        <v>0</v>
      </c>
      <c r="E7" s="109">
        <f>C7*D7</f>
        <v>0</v>
      </c>
    </row>
    <row r="8" spans="1:7" x14ac:dyDescent="0.3">
      <c r="A8" s="105" t="s">
        <v>33</v>
      </c>
      <c r="B8" s="105"/>
      <c r="C8" s="106"/>
      <c r="D8" s="106"/>
      <c r="E8" s="106">
        <f>SUM(E3:E7)</f>
        <v>0</v>
      </c>
    </row>
    <row r="9" spans="1:7" ht="12" customHeight="1" x14ac:dyDescent="0.3">
      <c r="A9" s="105"/>
      <c r="B9" s="105"/>
      <c r="C9" s="106"/>
      <c r="D9" s="106"/>
      <c r="E9" s="106"/>
    </row>
    <row r="10" spans="1:7" ht="15" customHeight="1" x14ac:dyDescent="0.3">
      <c r="A10" s="105" t="s">
        <v>51</v>
      </c>
      <c r="B10" s="105"/>
      <c r="C10" s="106"/>
      <c r="D10" s="106"/>
      <c r="E10" s="106"/>
    </row>
    <row r="11" spans="1:7" x14ac:dyDescent="0.3">
      <c r="A11" s="108" t="s">
        <v>43</v>
      </c>
      <c r="B11" s="108" t="s">
        <v>39</v>
      </c>
      <c r="C11" s="109">
        <v>1</v>
      </c>
      <c r="D11" s="110">
        <v>0</v>
      </c>
      <c r="E11" s="109">
        <f>C11*D11</f>
        <v>0</v>
      </c>
      <c r="F11" s="100"/>
      <c r="G11" s="102"/>
    </row>
    <row r="12" spans="1:7" x14ac:dyDescent="0.3">
      <c r="A12" s="108" t="s">
        <v>44</v>
      </c>
      <c r="B12" s="108" t="s">
        <v>39</v>
      </c>
      <c r="C12" s="109">
        <v>1</v>
      </c>
      <c r="D12" s="110">
        <v>0</v>
      </c>
      <c r="E12" s="109">
        <f>C12*D12</f>
        <v>0</v>
      </c>
    </row>
    <row r="13" spans="1:7" x14ac:dyDescent="0.3">
      <c r="A13" s="108" t="s">
        <v>45</v>
      </c>
      <c r="B13" s="108" t="s">
        <v>39</v>
      </c>
      <c r="C13" s="109">
        <v>1</v>
      </c>
      <c r="D13" s="110">
        <v>0</v>
      </c>
      <c r="E13" s="109">
        <f>C13*D13</f>
        <v>0</v>
      </c>
    </row>
    <row r="14" spans="1:7" x14ac:dyDescent="0.3">
      <c r="A14" s="108" t="s">
        <v>46</v>
      </c>
      <c r="B14" s="108" t="s">
        <v>39</v>
      </c>
      <c r="C14" s="109">
        <v>1</v>
      </c>
      <c r="D14" s="110">
        <v>0</v>
      </c>
      <c r="E14" s="109">
        <f>C14*D14</f>
        <v>0</v>
      </c>
    </row>
    <row r="15" spans="1:7" x14ac:dyDescent="0.3">
      <c r="A15" s="108" t="s">
        <v>47</v>
      </c>
      <c r="B15" s="108" t="s">
        <v>39</v>
      </c>
      <c r="C15" s="109">
        <v>1</v>
      </c>
      <c r="D15" s="110">
        <v>0</v>
      </c>
      <c r="E15" s="109">
        <f>C15*D15</f>
        <v>0</v>
      </c>
    </row>
    <row r="16" spans="1:7" x14ac:dyDescent="0.3">
      <c r="A16" s="105" t="s">
        <v>51</v>
      </c>
      <c r="B16" s="105"/>
      <c r="C16" s="106"/>
      <c r="D16" s="106"/>
      <c r="E16" s="106">
        <f>SUM(E11:E15)</f>
        <v>0</v>
      </c>
    </row>
    <row r="17" spans="1:5" ht="12" customHeight="1" x14ac:dyDescent="0.3">
      <c r="A17" s="105"/>
      <c r="B17" s="105"/>
      <c r="C17" s="106"/>
      <c r="D17" s="106"/>
      <c r="E17" s="106"/>
    </row>
    <row r="18" spans="1:5" x14ac:dyDescent="0.3">
      <c r="A18" s="105" t="s">
        <v>52</v>
      </c>
      <c r="B18" s="105"/>
      <c r="C18" s="106"/>
      <c r="D18" s="106"/>
      <c r="E18" s="106">
        <f>E8+E16</f>
        <v>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Krycí list rozpočtu zastínění o</vt:lpstr>
      <vt:lpstr>položkový rozpočet</vt:lpstr>
      <vt:lpstr>'Krycí list rozpočtu zastínění o'!CenaCelkemVypocet</vt:lpstr>
      <vt:lpstr>Mena</vt:lpstr>
      <vt:lpstr>'Krycí list rozpočtu zastínění o'!ZakladDPHSniVypocet</vt:lpstr>
      <vt:lpstr>'Krycí list rozpočtu zastínění o'!ZakladDPHZaklVypocet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Hejda</dc:creator>
  <cp:lastModifiedBy>Libor Hejda</cp:lastModifiedBy>
  <cp:lastPrinted>2025-06-05T08:25:47Z</cp:lastPrinted>
  <dcterms:created xsi:type="dcterms:W3CDTF">2025-06-02T08:59:15Z</dcterms:created>
  <dcterms:modified xsi:type="dcterms:W3CDTF">2025-06-06T11:34:58Z</dcterms:modified>
</cp:coreProperties>
</file>