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VZ_Administrace\JM_105_DM_Brno_Klasterskeho\Elektroinstalace_II\01_ZD\Rozpocet_bezsouctu\"/>
    </mc:Choice>
  </mc:AlternateContent>
  <xr:revisionPtr revIDLastSave="0" documentId="13_ncr:1_{23E3CBE0-030A-4C29-A0EF-CBA102945B76}" xr6:coauthVersionLast="47" xr6:coauthVersionMax="47" xr10:uidLastSave="{00000000-0000-0000-0000-000000000000}"/>
  <bookViews>
    <workbookView xWindow="-120" yWindow="-120" windowWidth="29040" windowHeight="15840" tabRatio="500" xr2:uid="{0E6C50AE-6559-48CE-B9F3-B107BFCD5EDD}"/>
  </bookViews>
  <sheets>
    <sheet name="1NP" sheetId="5" r:id="rId1"/>
    <sheet name="1_PP_Slaboproud" sheetId="1" r:id="rId2"/>
    <sheet name="1_NP_Slaboproud" sheetId="2" r:id="rId3"/>
  </sheets>
  <definedNames>
    <definedName name="afterdetail_lua_rozpdph" localSheetId="0">'1NP'!#REF!</definedName>
    <definedName name="afterdetail_lua_rozpdph">#REF!</definedName>
    <definedName name="afterdetail_rozpocty_rkap" localSheetId="0">'1NP'!#REF!</definedName>
    <definedName name="afterdetail_rozpocty_rkap">#REF!</definedName>
    <definedName name="afterdetail_rozpocty_rozpocty" localSheetId="0">'1NP'!#REF!</definedName>
    <definedName name="afterdetail_rozpocty_rozpocty">#REF!</definedName>
    <definedName name="beforeafterdetail_rozpocty_rozpocty.Poznamka2.1" localSheetId="0">'1NP'!#REF!</definedName>
    <definedName name="beforeafterdetail_rozpocty_rozpocty.Poznamka2.1">#REF!</definedName>
    <definedName name="beforebody_rozpocty_rozpocty.Poznamka2" localSheetId="0">'1NP'!#REF!</definedName>
    <definedName name="beforebody_rozpocty_rozpocty.Poznamka2">#REF!</definedName>
    <definedName name="body_lua_dph" localSheetId="0">'1NP'!#REF!</definedName>
    <definedName name="body_lua_dph">#REF!</definedName>
    <definedName name="body_lua_hlavy" localSheetId="0">'1NP'!#REF!</definedName>
    <definedName name="body_lua_hlavy">#REF!</definedName>
    <definedName name="body_lua_rekap" localSheetId="0">'1NP'!#REF!</definedName>
    <definedName name="body_lua_rekap">#REF!</definedName>
    <definedName name="body_rozpocty_rkap" localSheetId="0">'1NP'!#REF!</definedName>
    <definedName name="body_rozpocty_rkap">#REF!</definedName>
    <definedName name="body_rozpocty_rozpocty" localSheetId="0">'1NP'!#REF!</definedName>
    <definedName name="body_rozpocty_rozpocty">#REF!</definedName>
    <definedName name="body_rozpocty_rpolozky" localSheetId="0">'1NP'!#REF!</definedName>
    <definedName name="body_rozpocty_rpolozky">#REF!</definedName>
    <definedName name="body_rozpocty_rpolozky.Poznamka2" localSheetId="0">'1NP'!#REF!</definedName>
    <definedName name="body_rozpocty_rpolozky.Poznamka2">#REF!</definedName>
    <definedName name="end_rozpocty_rozpocty" localSheetId="0">'1NP'!#REF!</definedName>
    <definedName name="end_rozpocty_rozpocty">#REF!</definedName>
    <definedName name="Excel_BuiltIn_Print_Area" localSheetId="2">'1_NP_Slaboproud'!$A$1:$G$95</definedName>
    <definedName name="header_rozpocty_rozpocty" localSheetId="0">'1NP'!#REF!</definedName>
    <definedName name="header_rozpocty_rozpocty">#REF!</definedName>
    <definedName name="_xlnm.Print_Area" localSheetId="2">'1_NP_Slaboproud'!$A$1:$G$94</definedName>
    <definedName name="_xlnm.Print_Area" localSheetId="1">'1_PP_Slaboproud'!$A$1:$G$59</definedName>
    <definedName name="_xlnm.Print_Area" localSheetId="0">'1NP'!$A$1:$F$201</definedName>
    <definedName name="sum_lua_dph" localSheetId="0">'1NP'!#REF!</definedName>
    <definedName name="sum_lua_dph">#REF!</definedName>
    <definedName name="sum_lua_hlavy" localSheetId="0">'1NP'!#REF!</definedName>
    <definedName name="sum_lua_hlavy">#REF!</definedName>
    <definedName name="sum_lua_rekap" localSheetId="0">'1NP'!#REF!</definedName>
    <definedName name="sum_lua_rekap">#REF!</definedName>
    <definedName name="top_lua_dph" localSheetId="0">'1NP'!#REF!</definedName>
    <definedName name="top_lua_dph">#REF!</definedName>
    <definedName name="top_lua_hlavy" localSheetId="0">'1NP'!#REF!</definedName>
    <definedName name="top_lua_hlavy">#REF!</definedName>
    <definedName name="top_rozpocty_rkap" localSheetId="0">'1NP'!#REF!</definedName>
    <definedName name="top_rozpocty_rka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F197" i="5"/>
  <c r="F196" i="5"/>
  <c r="F195" i="5"/>
  <c r="F194" i="5"/>
  <c r="F193" i="5"/>
  <c r="F192" i="5"/>
  <c r="F191" i="5"/>
  <c r="F190" i="5"/>
  <c r="F185" i="5"/>
  <c r="F183" i="5"/>
  <c r="F182" i="5"/>
  <c r="F177" i="5"/>
  <c r="F176" i="5"/>
  <c r="F175" i="5"/>
  <c r="F174" i="5"/>
  <c r="F169" i="5"/>
  <c r="F170" i="5" s="1"/>
  <c r="E32" i="5" s="1"/>
  <c r="F32" i="5" s="1"/>
  <c r="F165" i="5"/>
  <c r="F164" i="5"/>
  <c r="F163" i="5"/>
  <c r="F162" i="5"/>
  <c r="F161" i="5"/>
  <c r="F156" i="5"/>
  <c r="F157" i="5" s="1"/>
  <c r="E36" i="5" s="1"/>
  <c r="F36" i="5" s="1"/>
  <c r="F149" i="5"/>
  <c r="F148" i="5"/>
  <c r="F147" i="5"/>
  <c r="F146" i="5"/>
  <c r="F145" i="5"/>
  <c r="F144" i="5"/>
  <c r="F143" i="5"/>
  <c r="F142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0" i="5"/>
  <c r="F17" i="5"/>
  <c r="G92" i="2"/>
  <c r="G91" i="2"/>
  <c r="G90" i="2"/>
  <c r="G89" i="2"/>
  <c r="G88" i="2"/>
  <c r="G87" i="2"/>
  <c r="G86" i="2"/>
  <c r="G85" i="2"/>
  <c r="G84" i="2"/>
  <c r="G83" i="2"/>
  <c r="G82" i="2"/>
  <c r="G81" i="2"/>
  <c r="D81" i="2"/>
  <c r="G80" i="2"/>
  <c r="G79" i="2"/>
  <c r="G73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1" i="1"/>
  <c r="G12" i="1"/>
  <c r="G13" i="1"/>
  <c r="G14" i="1"/>
  <c r="G15" i="1"/>
  <c r="G16" i="1"/>
  <c r="G17" i="1"/>
  <c r="G18" i="1"/>
  <c r="G19" i="1"/>
  <c r="G20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50" i="5" l="1"/>
  <c r="E31" i="5" s="1"/>
  <c r="F31" i="5" s="1"/>
  <c r="E199" i="5"/>
  <c r="F199" i="5" s="1"/>
  <c r="F136" i="5"/>
  <c r="F11" i="5" s="1"/>
  <c r="F186" i="5"/>
  <c r="E35" i="5" s="1"/>
  <c r="F35" i="5" s="1"/>
  <c r="F166" i="5"/>
  <c r="E33" i="5" s="1"/>
  <c r="F33" i="5" s="1"/>
  <c r="F178" i="5"/>
  <c r="E34" i="5" s="1"/>
  <c r="F34" i="5" s="1"/>
  <c r="F198" i="5"/>
  <c r="F200" i="5" s="1"/>
  <c r="E64" i="5" s="1"/>
  <c r="F64" i="5" s="1"/>
  <c r="G94" i="2"/>
  <c r="G58" i="1"/>
  <c r="F90" i="5" l="1"/>
  <c r="F10" i="5" s="1"/>
  <c r="F14" i="5" s="1"/>
  <c r="F18" i="5" s="1"/>
  <c r="F13" i="5"/>
</calcChain>
</file>

<file path=xl/sharedStrings.xml><?xml version="1.0" encoding="utf-8"?>
<sst xmlns="http://schemas.openxmlformats.org/spreadsheetml/2006/main" count="715" uniqueCount="375">
  <si>
    <t>Klášterského 4, domov mládeže, slaboproud</t>
  </si>
  <si>
    <t>1.PP – Slaboproud</t>
  </si>
  <si>
    <t>ROZPOČET / VÝKAZ VÝMĚR</t>
  </si>
  <si>
    <t>Rozhlas</t>
  </si>
  <si>
    <t>1.PP</t>
  </si>
  <si>
    <t>No.</t>
  </si>
  <si>
    <t>Popis položky</t>
  </si>
  <si>
    <t>Počet</t>
  </si>
  <si>
    <t>Jedn. cena</t>
  </si>
  <si>
    <t>Celkem</t>
  </si>
  <si>
    <t>MU 9186 Řídicí jednotka pro DXT9000 sys, 8 IN 2 OUT, EN 54-16/2008</t>
  </si>
  <si>
    <t>ks</t>
  </si>
  <si>
    <t>UP9504 Zesilovač systému DXT9000, 4 zóny x 125W, EN 54-16, včetně kontroly kontinuity</t>
  </si>
  <si>
    <t>BM 9802 Mikrofonní pult s numerickou klávesnicí, prioritní hlášení, systém DXT9000, EN 54-16</t>
  </si>
  <si>
    <t>PS 4048 Napájecí zdroj 48V, 400W pro systém DXT9000, EN 54-4</t>
  </si>
  <si>
    <t>AKU 65
Akumulátor 12V / 65Ah; rozměry (š×h×v) 355×167×179; 20kg</t>
  </si>
  <si>
    <t>Skříň rack pro větší zatížení pro RÚ</t>
  </si>
  <si>
    <t>Montáž a kompletace ústředny, programování, drobný a spotřební materiál</t>
  </si>
  <si>
    <t>hod</t>
  </si>
  <si>
    <t>Demontáž stávajících rozvodů ERO</t>
  </si>
  <si>
    <t>Skříńkový reproduktor 6W EN 54-24, dvousystémový, min. 2x3W</t>
  </si>
  <si>
    <t>Montáž reproduktoru</t>
  </si>
  <si>
    <t>Krabice s funkční schopností, 4 svorky, D+M</t>
  </si>
  <si>
    <t>Rošt, žlab pro kabely s funkční schopností</t>
  </si>
  <si>
    <t>m</t>
  </si>
  <si>
    <t>Kabel s funkční schopností při požáru, 4x1,5, dodávka</t>
  </si>
  <si>
    <t>Montáž na cerifikované příchytky, na patrech</t>
  </si>
  <si>
    <t>Kabel s funkční schopností při požáru, 2x1,5, dodávka</t>
  </si>
  <si>
    <t>Montáž na nosnou konstrukci (od ústředny do pater)</t>
  </si>
  <si>
    <t>Nastavení správné akustické hladiny na reproduktoru - akustická zkouška za přítomnosti uživatele</t>
  </si>
  <si>
    <t>Úprava síťového přívodu</t>
  </si>
  <si>
    <t>Certifikační měření srozumitelnosti</t>
  </si>
  <si>
    <t>kpl</t>
  </si>
  <si>
    <t>Certifikační měření hlasitosti</t>
  </si>
  <si>
    <t>Doplnění EPS</t>
  </si>
  <si>
    <t>Demontáž sirény</t>
  </si>
  <si>
    <t>Repase sirény</t>
  </si>
  <si>
    <t>Montáž sirény</t>
  </si>
  <si>
    <t>Dodávka sirény, vnitřní, EN54, červená</t>
  </si>
  <si>
    <t>Kabel s funkční schopností při požáru, 2x1,5, dodávka, B2ca S1 D1</t>
  </si>
  <si>
    <t>Montáž kabelu 2x1,5 na certifikované příchytky</t>
  </si>
  <si>
    <t>Magnet - min. 500N, včetně protikusu (teleskopická kotva), pro montáž na stěnu</t>
  </si>
  <si>
    <t>Montáž elektromagnetu na stěnu včetně drobného materiálu</t>
  </si>
  <si>
    <t>Vybavovací rozpínací tlačítko (nejedná se o tlačítko EPS v pravém slova smyslu). Varianta - použít magnet s tlačítkem integrovaným</t>
  </si>
  <si>
    <t>Montáž tlačítka, včetně krabice pod om.</t>
  </si>
  <si>
    <t>Kabel 2x1,5, B2ca s1 d0, bez nároku na funkční schopnost</t>
  </si>
  <si>
    <t>Kabel 2x4, B2ca s1 d0, bez nároku na funkční schopnost</t>
  </si>
  <si>
    <t>Montáž pod omítku</t>
  </si>
  <si>
    <t>Montáž na příchytky na stěnu</t>
  </si>
  <si>
    <t>Zálohovaný napájecí zdroj 24V/10A  pro magnety, včetně skříně a baterií</t>
  </si>
  <si>
    <t>AKU 40Ah</t>
  </si>
  <si>
    <t>Vstupně-výstupní modul 4/4 v krytu, dodávka včetně montáže</t>
  </si>
  <si>
    <t>Montáž a oživení nové ústředny EPS náhrada 2x MHU107, programování</t>
  </si>
  <si>
    <r>
      <t xml:space="preserve">Domácí telefon – interkom </t>
    </r>
    <r>
      <rPr>
        <b/>
        <sz val="9"/>
        <rFont val="Times New Roman"/>
        <family val="1"/>
        <charset val="238"/>
      </rPr>
      <t xml:space="preserve"> (stávající domácí telefon je nutno demontovat v rámci 1.NP) </t>
    </r>
  </si>
  <si>
    <t>V rámci 1.PP není zahrnuta žádná demontáž</t>
  </si>
  <si>
    <t>Doplnění strukturované kabeláže (rak bude vybudován v rámci 1. patra v 7.NP, kabeláž do pater taky, kabeláž na patře je zahrnuta v rozpočtu typického patra</t>
  </si>
  <si>
    <t>V rámci 1.PP není zahrnut žádná nová kabeláž</t>
  </si>
  <si>
    <t>CELKEM SOUČET</t>
  </si>
  <si>
    <t>V rámci 1.NP je zahrnuta celá ústředna ERO, EPS, demontáž DT a nový rack v 7.NP</t>
  </si>
  <si>
    <t>Doplnění EPS (zahrnujeme též náhradu stávajících 2xMHU109)</t>
  </si>
  <si>
    <t>MHU 116 modulární ústředna EPS, 6 slotů</t>
  </si>
  <si>
    <t>DLI-1 deska linková, 2 linky, 2x128 adres</t>
  </si>
  <si>
    <t>Deska periferií, pro připojení nadstavby, ZDP, OPPO MHY 919</t>
  </si>
  <si>
    <t>Aku 12V/17Ah</t>
  </si>
  <si>
    <t>Instalační sw verze</t>
  </si>
  <si>
    <t xml:space="preserve">relé pro ovládání trezoru, majáku, závor, </t>
  </si>
  <si>
    <t>Obslužné pole OPPO</t>
  </si>
  <si>
    <t xml:space="preserve">Elektromagnetický zámek KTPO SPH 01 – 24V       </t>
  </si>
  <si>
    <t>Signalizační majáček zábleskový</t>
  </si>
  <si>
    <t>Protipožární nástěnná skříň FWE 4.2-40/250</t>
  </si>
  <si>
    <t>Kabel s požární odolností  P30-R</t>
  </si>
  <si>
    <t>Demontáž MHU 106</t>
  </si>
  <si>
    <t>Rozlišení kabeláže</t>
  </si>
  <si>
    <t>Výchozí zkouška provozuschopnosti a zk. Návaznosí</t>
  </si>
  <si>
    <t xml:space="preserve">Dokumentace skutečného stavu pro potřeby recepce </t>
  </si>
  <si>
    <r>
      <rPr>
        <b/>
        <sz val="9"/>
        <rFont val="Times New Roman"/>
        <family val="1"/>
        <charset val="1"/>
      </rPr>
      <t xml:space="preserve">Domácí telefon – interkom </t>
    </r>
    <r>
      <rPr>
        <b/>
        <sz val="9"/>
        <rFont val="Times New Roman"/>
        <family val="1"/>
        <charset val="238"/>
      </rPr>
      <t xml:space="preserve"> (stávající domácí telefon je nutno demontovat i vybudovat naráz bude provedeno v rámci 1.NP)</t>
    </r>
  </si>
  <si>
    <t>Demontáž systému domácího telefonu</t>
  </si>
  <si>
    <t>Doplnění strukturované kabeláže (rack bude vybudován v rámci 1. patra v 7.NP, kabeláž do pater taky, kabeláž na patře je zahrnuta v rozpočtu typického patra</t>
  </si>
  <si>
    <t xml:space="preserve">Datová dvojzásuvka 2xRJ-45, CAT6a dodávka, včetně potřebné krabice, </t>
  </si>
  <si>
    <t>Datová zásuvka, montáž  včetně zakončení</t>
  </si>
  <si>
    <t>Kabel CAT6a</t>
  </si>
  <si>
    <t>Kabel CAT6a montáž</t>
  </si>
  <si>
    <t>Patch panel pro kabeláž cat6A 24 portů</t>
  </si>
  <si>
    <t>RACK nástěnný 600x600x20U D+M</t>
  </si>
  <si>
    <t>Kabel síťový 230V k počítači 3m 90stupňů</t>
  </si>
  <si>
    <t>Napájecí panel 1U do 19“ racku, 8x230V, 2m kabel, vypínač</t>
  </si>
  <si>
    <t>Rack montážní sada šroub M6, matka, podložka</t>
  </si>
  <si>
    <t>UPS zdroj 1500VA 2U RM 230V</t>
  </si>
  <si>
    <t>Patch kabel cat. 6A,  2m</t>
  </si>
  <si>
    <t>Kabelový žlab instalační podhledu, 100x100mm, dodávka+montáž</t>
  </si>
  <si>
    <t>Dodat a nainstalovat požární ucpávky v místě prostupu do sousedního PÚ</t>
  </si>
  <si>
    <t>Pomocný materiál, nevyčíslitelné práce</t>
  </si>
  <si>
    <t>Zakázkové č:</t>
  </si>
  <si>
    <t>DOMOV MLÁDEŽE  A  ZAŘÍZENÍ ŠKOLNÍHO STRAVOVÁNÍ BRNO</t>
  </si>
  <si>
    <t>REKONSTRUKCE ELEKTRO - II. etapa 1NP</t>
  </si>
  <si>
    <t>3424 1NP</t>
  </si>
  <si>
    <t>Rekapitulace rozpočtu</t>
  </si>
  <si>
    <t>HLAVA III.</t>
  </si>
  <si>
    <t>Základní rozpočtové náklady</t>
  </si>
  <si>
    <t>Dodávky celkem</t>
  </si>
  <si>
    <t>Montážní práce a služby celkem</t>
  </si>
  <si>
    <t>PPV 6% mimo oboru 001-025</t>
  </si>
  <si>
    <t>HLAVA XI.</t>
  </si>
  <si>
    <t>Náklady hrazené z provozních prostředků</t>
  </si>
  <si>
    <t>Revize</t>
  </si>
  <si>
    <t>yyy</t>
  </si>
  <si>
    <r>
      <t>Cu kabel bez funkční schopnosti s třídou reakce na oheň B2</t>
    </r>
    <r>
      <rPr>
        <vertAlign val="subscript"/>
        <sz val="8"/>
        <rFont val="Arial"/>
        <family val="2"/>
        <charset val="238"/>
      </rPr>
      <t>ca</t>
    </r>
    <r>
      <rPr>
        <sz val="8"/>
        <rFont val="Arial"/>
        <family val="2"/>
        <charset val="238"/>
      </rPr>
      <t xml:space="preserve">-s1 d1 a1 dle ČSN 73 0848 čl. 4.1.1 </t>
    </r>
  </si>
  <si>
    <t>xxx</t>
  </si>
  <si>
    <r>
      <t>Cu kabel funkční při požáru s třídou reakce na oheň B2</t>
    </r>
    <r>
      <rPr>
        <vertAlign val="subscript"/>
        <sz val="8"/>
        <rFont val="Arial"/>
        <family val="2"/>
        <charset val="238"/>
      </rPr>
      <t>ca</t>
    </r>
    <r>
      <rPr>
        <sz val="8"/>
        <rFont val="Arial"/>
        <family val="2"/>
        <charset val="238"/>
      </rPr>
      <t>-s1 d1 a1, se zajištěnou</t>
    </r>
  </si>
  <si>
    <t>třídou funkčnosti kabelové trasy dle ČSN 73 0895, doba požární odolnosti viz PBŘ</t>
  </si>
  <si>
    <t>Rozpočet</t>
  </si>
  <si>
    <t>Číslo položky</t>
  </si>
  <si>
    <t>MJ</t>
  </si>
  <si>
    <t>ZZ999199</t>
  </si>
  <si>
    <t>Dodávka atypických el. rozváděčů</t>
  </si>
  <si>
    <t>ZZ999200</t>
  </si>
  <si>
    <t>Dodávka svítidel</t>
  </si>
  <si>
    <t>ZZ999202</t>
  </si>
  <si>
    <t>Dodávka el. topných žebříků</t>
  </si>
  <si>
    <t>ZZ999203</t>
  </si>
  <si>
    <t>Dodávka parapetních kabelových žlabů</t>
  </si>
  <si>
    <t>ZZ999205</t>
  </si>
  <si>
    <t>Sestava vypínačů v rámečku</t>
  </si>
  <si>
    <t>ZZ999208</t>
  </si>
  <si>
    <t>Dodávka kabelové trasy s požární odolností</t>
  </si>
  <si>
    <t>ZZ999261</t>
  </si>
  <si>
    <t>Dodávka ventilátorů</t>
  </si>
  <si>
    <t>ZZ500000</t>
  </si>
  <si>
    <t>Nespecifikované práce</t>
  </si>
  <si>
    <t>ZZ500001</t>
  </si>
  <si>
    <t>Koordinace s ostatními účastníky výstavby</t>
  </si>
  <si>
    <t>ZZ500002</t>
  </si>
  <si>
    <t>Zkušební provoz</t>
  </si>
  <si>
    <t>ZZ500004</t>
  </si>
  <si>
    <t>Úprava stávajících rozvodů</t>
  </si>
  <si>
    <t>ZZ500005</t>
  </si>
  <si>
    <t>Úprava stávajícího rozváděče</t>
  </si>
  <si>
    <t>ZZ500006</t>
  </si>
  <si>
    <t>Demontáž stávajících rozvodů</t>
  </si>
  <si>
    <t>ZZ500008</t>
  </si>
  <si>
    <t>Montáž el. žebříků</t>
  </si>
  <si>
    <t>ZZ500011</t>
  </si>
  <si>
    <t>Montáž parapetních kabelových žlabů</t>
  </si>
  <si>
    <t>ZZ500016</t>
  </si>
  <si>
    <t>Montáž kabelové trasy s požární odolností</t>
  </si>
  <si>
    <t>ZZ500021</t>
  </si>
  <si>
    <t>Zpracování dokumentace skutečného provedení</t>
  </si>
  <si>
    <t>ZZ500003</t>
  </si>
  <si>
    <t>Vyhledání stávajících trubek v panelu</t>
  </si>
  <si>
    <t>VR l  CP636</t>
  </si>
  <si>
    <t>protipožární malta požární odolnost 90min</t>
  </si>
  <si>
    <t>m2</t>
  </si>
  <si>
    <t>KOPL-LK80X28 T</t>
  </si>
  <si>
    <t xml:space="preserve">KRABICE LIŠTOVÁ </t>
  </si>
  <si>
    <t>KOP-PI 80 T</t>
  </si>
  <si>
    <t>Tepelně izolační podložka PI 80 T</t>
  </si>
  <si>
    <t>KOPL-LK80X282T</t>
  </si>
  <si>
    <t>KOP-PI 80 2ZT</t>
  </si>
  <si>
    <t>Tepelně izolační podložka PI 80 2ZT</t>
  </si>
  <si>
    <t>KOPL-LK 80X28/1</t>
  </si>
  <si>
    <t>KRABICE LIŠTOVÁ</t>
  </si>
  <si>
    <t>KOPL-V-LK 80/R</t>
  </si>
  <si>
    <t>VÍČKO KRAB. LK 80/R</t>
  </si>
  <si>
    <t>KOP-S-66</t>
  </si>
  <si>
    <t>SVORKOVNICE S-66</t>
  </si>
  <si>
    <t>KOPM-8111</t>
  </si>
  <si>
    <t>KRABICE PC Z PH 8111</t>
  </si>
  <si>
    <t>KOP-KP 67/2</t>
  </si>
  <si>
    <t>KRABICE PŘÍSTROJOVÁ KP 67/2</t>
  </si>
  <si>
    <t>KOP-KU 68-1903</t>
  </si>
  <si>
    <t>KRABICE UNIVERZÁLNÍ KU 68-1903</t>
  </si>
  <si>
    <t>AT vyp 1 kompl</t>
  </si>
  <si>
    <t>přepínač  č.1  kompletní IP20</t>
  </si>
  <si>
    <t>AT vyp 5 kompl</t>
  </si>
  <si>
    <t>přepínač  č.5 a 5A  kompletní IP20</t>
  </si>
  <si>
    <t>AT vyp 5B kompl</t>
  </si>
  <si>
    <t>přepínač  č.5B  kompletní IP20</t>
  </si>
  <si>
    <t>AT vyp 6 kompl</t>
  </si>
  <si>
    <t>přepínač  č.6  kompletní IP20</t>
  </si>
  <si>
    <t>AT tlač 1/0 kom</t>
  </si>
  <si>
    <t>tlačítkový ovladač 1/0  kompletní IP 20</t>
  </si>
  <si>
    <t>ZZ999290</t>
  </si>
  <si>
    <t>Dodávka stavebních výpomocí</t>
  </si>
  <si>
    <t>ZZ500020</t>
  </si>
  <si>
    <t>Montáž sestavy vypínačů v rámečku</t>
  </si>
  <si>
    <t>AT zas 1 kompl</t>
  </si>
  <si>
    <t>zásuvka  jednonásobná kompletní IP20</t>
  </si>
  <si>
    <t>AT5513A-C02357B</t>
  </si>
  <si>
    <t>Zásuvka  bílá duo s clonkami a natočenou dutinkou</t>
  </si>
  <si>
    <t>VR b NSM 2</t>
  </si>
  <si>
    <t>zásuvka  dvojnás.  s vest. svodičem přepětí T3 kompl.</t>
  </si>
  <si>
    <t>VR a IR28B Prof</t>
  </si>
  <si>
    <t>pohybové čidlo  , 16A, IP20, kruh D20m</t>
  </si>
  <si>
    <t>VR z ocel</t>
  </si>
  <si>
    <t>ocelový úhelník 25/25</t>
  </si>
  <si>
    <t>kg</t>
  </si>
  <si>
    <t>KOPL-LHD 20X20H</t>
  </si>
  <si>
    <t>LIŠTA HRANATÁ HF LHD 20X20HF (2m)</t>
  </si>
  <si>
    <t>KOPL-LHD 40X20H</t>
  </si>
  <si>
    <t>LIŠTA HRANATÁ HF LHD 40X20HF (2m)</t>
  </si>
  <si>
    <t>KOPL-LHD 40X40H</t>
  </si>
  <si>
    <t>LIŠTA HRANATÁ HF LHD 40X40HF (2m)</t>
  </si>
  <si>
    <t>zlab 2</t>
  </si>
  <si>
    <t>Kabelový žlab perf.,pozink.62/50 vč. víka a podpěrek</t>
  </si>
  <si>
    <t>zlab 3</t>
  </si>
  <si>
    <t>Kabelový žlab perf.,pozink.125/50 vč. víka a podpěrek</t>
  </si>
  <si>
    <t>zlab 90</t>
  </si>
  <si>
    <t>Žlab 62/50 vč. příslušenství požární trasa</t>
  </si>
  <si>
    <t>VR d TS20</t>
  </si>
  <si>
    <t xml:space="preserve">programovatelný termostat do zásuvky </t>
  </si>
  <si>
    <t>VR b VT</t>
  </si>
  <si>
    <t>výstražná tabulka</t>
  </si>
  <si>
    <t>VR a</t>
  </si>
  <si>
    <t>svorka ZSA 16 (Bernard) včetně Cu pásku</t>
  </si>
  <si>
    <t>VR a EPS</t>
  </si>
  <si>
    <t>hlavní ochranná přípojnice EPS vč. KT</t>
  </si>
  <si>
    <t>KEc-CY 4</t>
  </si>
  <si>
    <t>CY 4</t>
  </si>
  <si>
    <t>km</t>
  </si>
  <si>
    <t>KEc-CYKY 3 X 1,</t>
  </si>
  <si>
    <t>CYKY 3 X 1,50</t>
  </si>
  <si>
    <t>KEc-CYKY 3 X 2,</t>
  </si>
  <si>
    <t>CYKY 3 X 2,50</t>
  </si>
  <si>
    <t>KEc-CYKY 5 X 1,</t>
  </si>
  <si>
    <t>CYKY 5 X 1,50</t>
  </si>
  <si>
    <t>xxx 3x1,5</t>
  </si>
  <si>
    <t>xxx 3x1,5 PH120-R</t>
  </si>
  <si>
    <t>yyy 3x1,5</t>
  </si>
  <si>
    <t>yyy 3x2,5</t>
  </si>
  <si>
    <t>FV950001</t>
  </si>
  <si>
    <t>Aplikace protipožární malty</t>
  </si>
  <si>
    <t>FV985002</t>
  </si>
  <si>
    <t>Krabice pro lišt. rozvod bez zapojení ""</t>
  </si>
  <si>
    <t>FV985002.1</t>
  </si>
  <si>
    <t>Krabice pro lišt. rozvod bez zapojení "" dvojnásobná</t>
  </si>
  <si>
    <t>FV985010</t>
  </si>
  <si>
    <t>Krabice pro lišt. rozvod, s víčkem a svork. vč. zapoj.6481</t>
  </si>
  <si>
    <t>FV985020</t>
  </si>
  <si>
    <t>Krabic. rozvodka z lis. izolantu do 4 mm2</t>
  </si>
  <si>
    <t>FV990101</t>
  </si>
  <si>
    <t>Krabice přístrojová bez zapojení</t>
  </si>
  <si>
    <t>FV985007</t>
  </si>
  <si>
    <t>Krabice odbočná s víčkem, svorkovnicí vč. zap. kruhová KR68</t>
  </si>
  <si>
    <t>FV990197</t>
  </si>
  <si>
    <t>Spínač polozapuštěný jednopólový - řazení 1</t>
  </si>
  <si>
    <t>FV990199</t>
  </si>
  <si>
    <t>Spínač polozapuštěný dvoupólový - řazení 5 a 5A</t>
  </si>
  <si>
    <t>FV990200</t>
  </si>
  <si>
    <t>Spínač polozapuštěný dvoupólový - řazení 5B</t>
  </si>
  <si>
    <t>FV990201</t>
  </si>
  <si>
    <t>Spínač polozapuštěný jednopólový - řazení 6</t>
  </si>
  <si>
    <t>FV990205</t>
  </si>
  <si>
    <t>Tlačítkový domovní ovladač</t>
  </si>
  <si>
    <t>FV990209</t>
  </si>
  <si>
    <t>Domovní zásuvka jednoduchá 1 zapojení 10/16A/250V/2P+Z</t>
  </si>
  <si>
    <t>FV990211</t>
  </si>
  <si>
    <t>Domovní zásuvka jednochuchá 2 zapojení 10/16A/250V/2P+Z</t>
  </si>
  <si>
    <t>FV990210</t>
  </si>
  <si>
    <t>Domovní zásuvka dvojitá 1zapojení</t>
  </si>
  <si>
    <t>FV990211.1</t>
  </si>
  <si>
    <t>Domovní zásuvka dvojitá 2 zapojení 10/16A/250V/2P+Z</t>
  </si>
  <si>
    <t>FV990211.3</t>
  </si>
  <si>
    <t>Dom. zásuvka dvoj. 2 zapojení 10/16A/250A/2P+Z, svodič přep.</t>
  </si>
  <si>
    <t>FV990271</t>
  </si>
  <si>
    <t>Zapojení el. spotřebiče</t>
  </si>
  <si>
    <t>FV990274.2</t>
  </si>
  <si>
    <t>Montáž stropního pohybového spínače včetně nastavení IR28B Profi</t>
  </si>
  <si>
    <t>FV990502</t>
  </si>
  <si>
    <t>Montáž zářivkového/LED svítidla</t>
  </si>
  <si>
    <t>FV990603</t>
  </si>
  <si>
    <t>Ocel.nosné konstrukce  do 10 kg</t>
  </si>
  <si>
    <t>FV990870</t>
  </si>
  <si>
    <t>Lišta elektroinst. bezhalogenová,pevná 20/20 vč.spojek,ohybů</t>
  </si>
  <si>
    <t>FV990871</t>
  </si>
  <si>
    <t>Lišta elektroinst.bezhalogenová,pevná 40/20 vč.spojek,ohybů,</t>
  </si>
  <si>
    <t>FV990872</t>
  </si>
  <si>
    <t>Lišta elektroinst.bezhalogenová,pevná 40/40 vč.spojek,ohybů,</t>
  </si>
  <si>
    <t>FV991501</t>
  </si>
  <si>
    <t>Kabelový žlab perf.,pozink.62/50mm vč. víka a podpěrek</t>
  </si>
  <si>
    <t>FV991502</t>
  </si>
  <si>
    <t>Kabelový žlab perf.,pozink.125/50mm vč. víka a podpěrek</t>
  </si>
  <si>
    <t>FV991508</t>
  </si>
  <si>
    <t>Žlab pozink.62/50F vč. podpěrek, požární trasa</t>
  </si>
  <si>
    <t>FV993007</t>
  </si>
  <si>
    <t>Programovatelný termostat do zásuvky</t>
  </si>
  <si>
    <t>FV993152</t>
  </si>
  <si>
    <t>Výstražná tabulka</t>
  </si>
  <si>
    <t>FV993201</t>
  </si>
  <si>
    <t>Svorka  ZSA 16 (Bernard)</t>
  </si>
  <si>
    <t>FV993202</t>
  </si>
  <si>
    <t>Svorkovnice hlavního pospojování</t>
  </si>
  <si>
    <t>FV993301</t>
  </si>
  <si>
    <t>Ukončení vodičů do 6 mm2</t>
  </si>
  <si>
    <t>FV993311</t>
  </si>
  <si>
    <t>Ukončení celoplast. kabelů do 4 x 10 mm2</t>
  </si>
  <si>
    <t>FV993318</t>
  </si>
  <si>
    <t>Ukončení celoplast. kabelů  do 5 x 4 mm2</t>
  </si>
  <si>
    <t>FV995001</t>
  </si>
  <si>
    <t>CY 4 pevně uložený</t>
  </si>
  <si>
    <t>FV995054.2</t>
  </si>
  <si>
    <t>CYKY 750V 3 x 1,5 uložený pod omítkou</t>
  </si>
  <si>
    <t>FV995055</t>
  </si>
  <si>
    <t>CYKY 750V 3 x 2,5 uložený pod omítkou</t>
  </si>
  <si>
    <t>FV995088.1</t>
  </si>
  <si>
    <t>CYKY 750V 5 x 1.5 uložený pod omítkou</t>
  </si>
  <si>
    <t>FV999501</t>
  </si>
  <si>
    <t>FV999551</t>
  </si>
  <si>
    <t>FV999552</t>
  </si>
  <si>
    <t>Příloha rozpočtu-rozepsání položek kpl (kompletní dodávka), do celkového součtu zahrnuto v položkách kpl:</t>
  </si>
  <si>
    <t>Ceny včetně zdrojů.</t>
  </si>
  <si>
    <t>ozn.</t>
  </si>
  <si>
    <t>popis</t>
  </si>
  <si>
    <t>výr./dod.</t>
  </si>
  <si>
    <t>množství</t>
  </si>
  <si>
    <t>jedn.cena</t>
  </si>
  <si>
    <t>celkem</t>
  </si>
  <si>
    <t>A</t>
  </si>
  <si>
    <t>LED přisazené lineární 20W 3000K IP40 3160lm</t>
  </si>
  <si>
    <t>B</t>
  </si>
  <si>
    <t>LED přisazené lineární 30W 3000K IP44 4250lm</t>
  </si>
  <si>
    <t>C</t>
  </si>
  <si>
    <t>LED přisazené čtvercové 18W 4000K IP54 2052lm</t>
  </si>
  <si>
    <t>G</t>
  </si>
  <si>
    <t>LED závěsné lineární 40W 4000K IP40 5500lm</t>
  </si>
  <si>
    <t>N1</t>
  </si>
  <si>
    <t>LED přisazené nouzové IP40 PIKTOGRAM jednostranné/oboustranné, WPL2 E-SIGN RZ - kompaktibilní se stávajícícm systémem CBS NO</t>
  </si>
  <si>
    <t>SNO systems</t>
  </si>
  <si>
    <t>N2-a</t>
  </si>
  <si>
    <t>LED přisazené nouzové IP40 AREA FINE SPOT2 eco PM R - kompaktibilní se stávajícícm systémem CBS NO</t>
  </si>
  <si>
    <t>N2-k</t>
  </si>
  <si>
    <t>LED přisazené nouzové IP40 KORIDOR FINE SPOT2 eco c PM R - kompaktibilní se stávajícícm systémem CBS NO</t>
  </si>
  <si>
    <t>Poznámka: Svítidla nouzového osvětlení budou napojena do stávajícího centrálního bateriového systému</t>
  </si>
  <si>
    <t>nouzového osvětlení a musí s ním být kompaktibilní.</t>
  </si>
  <si>
    <t>Dodávka el. ventilátorů</t>
  </si>
  <si>
    <t>typ</t>
  </si>
  <si>
    <t>název</t>
  </si>
  <si>
    <t>množ.</t>
  </si>
  <si>
    <t>m.j.</t>
  </si>
  <si>
    <t>axiální ventilátor+zpož. doběh IP45 230V/16W 180m3/hod</t>
  </si>
  <si>
    <t>Dodávka parapetních žlabů a podlahových instalačních krabic</t>
  </si>
  <si>
    <t>parapetní žlab hliníkový š65/v170mm kompletní</t>
  </si>
  <si>
    <t>zásuvka dvojnásobná modul 45/45 16A/AC230V</t>
  </si>
  <si>
    <t>zásuvka dvojnásobná modul 45/45 16A/AC230V vč. T3</t>
  </si>
  <si>
    <t>Dodávka el. topidel</t>
  </si>
  <si>
    <t>žebřík s el. topnou vložkou 0,3kW, IP65</t>
  </si>
  <si>
    <t>Sestava 8-mi vypínačů v rámečku</t>
  </si>
  <si>
    <t xml:space="preserve">spínač č.6 AC230V/10A  1modul </t>
  </si>
  <si>
    <t>krabice univerzální 8modulů</t>
  </si>
  <si>
    <t xml:space="preserve">montážní deska+krycí rámeček pro 8modulů </t>
  </si>
  <si>
    <t>Dodávka kabelové trasy se zachováním funkčnosti při požáru</t>
  </si>
  <si>
    <t>skupinový držák Grip</t>
  </si>
  <si>
    <t>kabelová příchytka pro jednotlivý kabel 11-13mm vč. nastřelení</t>
  </si>
  <si>
    <t>Stavební výpomoc</t>
  </si>
  <si>
    <t>vybourání otvorů ve zdivu tl. 25cm, vč. odvozu a likvidace suti</t>
  </si>
  <si>
    <t>zazdění otvorů ve zdivu tl. 25cm vč. omítky, lešení</t>
  </si>
  <si>
    <t>zednické zapravení - zaomítání, lešení</t>
  </si>
  <si>
    <t>SDK obklad, deska požár. 2x12,5mm, PO 60 min. - tvar L, 20/20cm, lešení</t>
  </si>
  <si>
    <t>SDK obklad, deska požár. 2x12,5mm, PO 60 min. - tvar U, 20/20/20cm, lešení</t>
  </si>
  <si>
    <t>výmalba</t>
  </si>
  <si>
    <t>kompletní dodávka protipožárních dveří EW/EI60DP1 vč zárubně a vybourání původních dveří</t>
  </si>
  <si>
    <t>Revizní dvířka do SDK, 200x200 mm požární odolnost EI 30</t>
  </si>
  <si>
    <t>součet:</t>
  </si>
  <si>
    <t>přesun hmot pro opravy a údržbu do výšky 36m</t>
  </si>
  <si>
    <t>%</t>
  </si>
  <si>
    <t>celkový součet bez DPH</t>
  </si>
  <si>
    <t>Rozpočet č:</t>
  </si>
  <si>
    <t>D</t>
  </si>
  <si>
    <t>LED přisazené lineární průmyslové 31/46W 4000K IP66 4700/6800lm</t>
  </si>
  <si>
    <t>zásuvka modul 45/45 16A/AC230V</t>
  </si>
  <si>
    <t>zásuvka modul 45/45 16A/AC230V vč. T3</t>
  </si>
  <si>
    <t>záslepka</t>
  </si>
  <si>
    <t xml:space="preserve">protipožární šroubová kotva </t>
  </si>
  <si>
    <t>rozteče po 0,5m; zatížení do 1,1kg/m</t>
  </si>
  <si>
    <t>Slaboproud</t>
  </si>
  <si>
    <t>Celková nabídková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</si>
</sst>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Kč&quot;"/>
    <numFmt numFmtId="165" formatCode="d/m/yyyy"/>
    <numFmt numFmtId="166" formatCode="#,##0.00&quot; Kč&quot;"/>
    <numFmt numFmtId="167" formatCode="#,##0\ [$Kč-405];[Red]\-#,##0\ [$Kč-405]"/>
    <numFmt numFmtId="168" formatCode="#,##0.00\ &quot;Kč&quot;"/>
  </numFmts>
  <fonts count="25" x14ac:knownFonts="1">
    <font>
      <sz val="10"/>
      <name val="Arial CE"/>
      <family val="2"/>
      <charset val="238"/>
    </font>
    <font>
      <sz val="9"/>
      <name val="Times New Roman"/>
      <family val="1"/>
      <charset val="1"/>
    </font>
    <font>
      <b/>
      <sz val="9"/>
      <name val="Times New Roman"/>
      <family val="1"/>
      <charset val="1"/>
    </font>
    <font>
      <b/>
      <sz val="9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1"/>
    </font>
    <font>
      <sz val="10"/>
      <name val="Arial CE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 CE"/>
      <charset val="238"/>
    </font>
    <font>
      <sz val="10"/>
      <name val="Times New Roman"/>
      <family val="1"/>
      <charset val="238"/>
    </font>
    <font>
      <b/>
      <sz val="8"/>
      <name val="Arial CE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Border="0"/>
    <xf numFmtId="0" fontId="6" fillId="0" borderId="0" applyBorder="0"/>
    <xf numFmtId="0" fontId="6" fillId="0" borderId="0" applyBorder="0"/>
  </cellStyleXfs>
  <cellXfs count="1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166" fontId="1" fillId="0" borderId="0" xfId="0" applyNumberFormat="1" applyFont="1"/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5" fillId="0" borderId="0" xfId="0" applyFont="1" applyAlignment="1">
      <alignment horizontal="right"/>
    </xf>
    <xf numFmtId="0" fontId="5" fillId="2" borderId="0" xfId="0" applyFont="1" applyFill="1"/>
    <xf numFmtId="0" fontId="1" fillId="0" borderId="2" xfId="0" applyFont="1" applyBorder="1" applyAlignment="1">
      <alignment wrapText="1"/>
    </xf>
    <xf numFmtId="0" fontId="6" fillId="0" borderId="0" xfId="1"/>
    <xf numFmtId="49" fontId="6" fillId="0" borderId="0" xfId="1" applyNumberFormat="1" applyAlignment="1">
      <alignment horizontal="left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6" fillId="0" borderId="0" xfId="1" applyAlignment="1">
      <alignment horizontal="left"/>
    </xf>
    <xf numFmtId="0" fontId="9" fillId="0" borderId="0" xfId="1" applyFont="1" applyAlignment="1">
      <alignment horizontal="centerContinuous"/>
    </xf>
    <xf numFmtId="0" fontId="6" fillId="0" borderId="0" xfId="1" applyAlignment="1">
      <alignment horizontal="centerContinuous"/>
    </xf>
    <xf numFmtId="0" fontId="4" fillId="0" borderId="0" xfId="1" applyFont="1" applyAlignment="1">
      <alignment horizontal="centerContinuous"/>
    </xf>
    <xf numFmtId="0" fontId="6" fillId="4" borderId="4" xfId="1" applyFill="1" applyBorder="1"/>
    <xf numFmtId="0" fontId="10" fillId="4" borderId="4" xfId="1" applyFont="1" applyFill="1" applyBorder="1"/>
    <xf numFmtId="0" fontId="11" fillId="0" borderId="0" xfId="1" applyFont="1"/>
    <xf numFmtId="168" fontId="6" fillId="0" borderId="0" xfId="1" applyNumberFormat="1" applyAlignment="1">
      <alignment horizontal="right"/>
    </xf>
    <xf numFmtId="0" fontId="6" fillId="0" borderId="5" xfId="1" applyBorder="1"/>
    <xf numFmtId="0" fontId="12" fillId="0" borderId="6" xfId="1" applyFont="1" applyBorder="1"/>
    <xf numFmtId="0" fontId="6" fillId="0" borderId="6" xfId="1" applyBorder="1"/>
    <xf numFmtId="168" fontId="12" fillId="0" borderId="6" xfId="1" applyNumberFormat="1" applyFont="1" applyBorder="1" applyAlignment="1">
      <alignment horizontal="right"/>
    </xf>
    <xf numFmtId="0" fontId="12" fillId="0" borderId="5" xfId="1" applyFont="1" applyBorder="1"/>
    <xf numFmtId="168" fontId="12" fillId="0" borderId="5" xfId="1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6" fillId="0" borderId="0" xfId="1" applyAlignment="1">
      <alignment horizontal="right"/>
    </xf>
    <xf numFmtId="168" fontId="4" fillId="0" borderId="0" xfId="1" applyNumberFormat="1" applyFont="1" applyAlignment="1">
      <alignment horizontal="right"/>
    </xf>
    <xf numFmtId="168" fontId="12" fillId="0" borderId="0" xfId="1" applyNumberFormat="1" applyFont="1" applyAlignment="1">
      <alignment horizontal="right"/>
    </xf>
    <xf numFmtId="0" fontId="12" fillId="0" borderId="0" xfId="1" applyFont="1"/>
    <xf numFmtId="0" fontId="6" fillId="4" borderId="0" xfId="1" applyFill="1"/>
    <xf numFmtId="0" fontId="10" fillId="4" borderId="0" xfId="1" applyFont="1" applyFill="1" applyAlignment="1">
      <alignment wrapText="1"/>
    </xf>
    <xf numFmtId="0" fontId="6" fillId="5" borderId="0" xfId="1" applyFill="1"/>
    <xf numFmtId="0" fontId="10" fillId="5" borderId="0" xfId="1" applyFont="1" applyFill="1" applyAlignment="1">
      <alignment wrapText="1"/>
    </xf>
    <xf numFmtId="0" fontId="15" fillId="0" borderId="4" xfId="1" applyFont="1" applyBorder="1"/>
    <xf numFmtId="0" fontId="15" fillId="0" borderId="4" xfId="1" applyFont="1" applyBorder="1" applyAlignment="1">
      <alignment wrapText="1"/>
    </xf>
    <xf numFmtId="0" fontId="15" fillId="0" borderId="4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49" fontId="15" fillId="0" borderId="0" xfId="1" applyNumberFormat="1" applyFont="1" applyAlignment="1">
      <alignment horizontal="left"/>
    </xf>
    <xf numFmtId="0" fontId="15" fillId="0" borderId="0" xfId="1" applyFont="1" applyAlignment="1">
      <alignment wrapText="1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168" fontId="15" fillId="0" borderId="0" xfId="1" applyNumberFormat="1" applyFont="1" applyAlignment="1">
      <alignment horizontal="right"/>
    </xf>
    <xf numFmtId="0" fontId="6" fillId="0" borderId="3" xfId="1" applyBorder="1"/>
    <xf numFmtId="0" fontId="12" fillId="0" borderId="3" xfId="1" applyFont="1" applyBorder="1" applyAlignment="1">
      <alignment wrapText="1"/>
    </xf>
    <xf numFmtId="0" fontId="11" fillId="0" borderId="3" xfId="1" applyFont="1" applyBorder="1"/>
    <xf numFmtId="168" fontId="12" fillId="5" borderId="3" xfId="1" applyNumberFormat="1" applyFont="1" applyFill="1" applyBorder="1" applyAlignment="1">
      <alignment horizontal="right"/>
    </xf>
    <xf numFmtId="0" fontId="12" fillId="0" borderId="0" xfId="1" applyFont="1" applyAlignment="1">
      <alignment horizontal="right"/>
    </xf>
    <xf numFmtId="0" fontId="12" fillId="0" borderId="0" xfId="1" applyFont="1" applyAlignment="1">
      <alignment wrapText="1"/>
    </xf>
    <xf numFmtId="0" fontId="6" fillId="0" borderId="0" xfId="1" applyAlignment="1">
      <alignment wrapText="1"/>
    </xf>
    <xf numFmtId="0" fontId="16" fillId="0" borderId="0" xfId="3" applyFont="1" applyAlignment="1">
      <alignment horizontal="left"/>
    </xf>
    <xf numFmtId="0" fontId="6" fillId="0" borderId="0" xfId="3" applyAlignment="1">
      <alignment wrapText="1"/>
    </xf>
    <xf numFmtId="0" fontId="6" fillId="0" borderId="0" xfId="3"/>
    <xf numFmtId="0" fontId="12" fillId="0" borderId="0" xfId="3" applyFont="1" applyAlignment="1">
      <alignment horizontal="left"/>
    </xf>
    <xf numFmtId="0" fontId="4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3" fontId="4" fillId="0" borderId="0" xfId="3" applyNumberFormat="1" applyFont="1" applyAlignment="1">
      <alignment horizontal="right" vertical="center"/>
    </xf>
    <xf numFmtId="0" fontId="16" fillId="0" borderId="0" xfId="3" applyFont="1"/>
    <xf numFmtId="0" fontId="9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right" vertical="center"/>
    </xf>
    <xf numFmtId="3" fontId="16" fillId="0" borderId="0" xfId="3" applyNumberFormat="1" applyFont="1" applyAlignment="1">
      <alignment horizontal="right" vertical="center"/>
    </xf>
    <xf numFmtId="49" fontId="9" fillId="0" borderId="0" xfId="3" applyNumberFormat="1" applyFont="1" applyAlignment="1">
      <alignment horizontal="left" vertical="center"/>
    </xf>
    <xf numFmtId="0" fontId="13" fillId="0" borderId="0" xfId="3" applyFont="1" applyAlignment="1">
      <alignment horizontal="left" vertical="center" wrapText="1"/>
    </xf>
    <xf numFmtId="3" fontId="9" fillId="0" borderId="0" xfId="3" applyNumberFormat="1" applyFont="1" applyAlignment="1">
      <alignment horizontal="center" vertical="center"/>
    </xf>
    <xf numFmtId="3" fontId="17" fillId="0" borderId="0" xfId="3" applyNumberFormat="1" applyFont="1"/>
    <xf numFmtId="0" fontId="18" fillId="0" borderId="0" xfId="3" applyFont="1" applyAlignment="1">
      <alignment horizontal="left" vertical="center"/>
    </xf>
    <xf numFmtId="49" fontId="6" fillId="0" borderId="0" xfId="3" applyNumberFormat="1" applyAlignment="1">
      <alignment horizontal="left" vertical="center"/>
    </xf>
    <xf numFmtId="0" fontId="12" fillId="0" borderId="0" xfId="4" applyFont="1" applyAlignment="1">
      <alignment horizontal="left"/>
    </xf>
    <xf numFmtId="0" fontId="6" fillId="0" borderId="0" xfId="4" applyAlignment="1">
      <alignment wrapText="1"/>
    </xf>
    <xf numFmtId="0" fontId="6" fillId="0" borderId="0" xfId="4"/>
    <xf numFmtId="0" fontId="19" fillId="0" borderId="0" xfId="4" applyFont="1" applyAlignment="1">
      <alignment horizontal="center"/>
    </xf>
    <xf numFmtId="0" fontId="20" fillId="0" borderId="0" xfId="4" applyFont="1"/>
    <xf numFmtId="0" fontId="16" fillId="0" borderId="0" xfId="4" applyFont="1" applyAlignment="1">
      <alignment horizontal="left"/>
    </xf>
    <xf numFmtId="0" fontId="16" fillId="0" borderId="0" xfId="4" applyFont="1" applyAlignment="1">
      <alignment horizontal="left" wrapText="1"/>
    </xf>
    <xf numFmtId="0" fontId="16" fillId="0" borderId="0" xfId="4" applyFont="1" applyAlignment="1">
      <alignment horizontal="center"/>
    </xf>
    <xf numFmtId="0" fontId="16" fillId="0" borderId="0" xfId="4" applyFont="1" applyAlignment="1">
      <alignment horizontal="right"/>
    </xf>
    <xf numFmtId="0" fontId="9" fillId="0" borderId="0" xfId="4" applyFont="1" applyAlignment="1">
      <alignment horizontal="left"/>
    </xf>
    <xf numFmtId="0" fontId="9" fillId="0" borderId="0" xfId="4" applyFont="1" applyAlignment="1">
      <alignment horizontal="left" wrapText="1"/>
    </xf>
    <xf numFmtId="3" fontId="9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3" fontId="9" fillId="0" borderId="0" xfId="4" applyNumberFormat="1" applyFont="1" applyAlignment="1">
      <alignment horizontal="right"/>
    </xf>
    <xf numFmtId="0" fontId="21" fillId="0" borderId="0" xfId="4" applyFont="1" applyAlignment="1">
      <alignment horizontal="right"/>
    </xf>
    <xf numFmtId="3" fontId="21" fillId="0" borderId="0" xfId="4" applyNumberFormat="1" applyFont="1" applyAlignment="1">
      <alignment horizontal="right"/>
    </xf>
    <xf numFmtId="0" fontId="6" fillId="0" borderId="0" xfId="4" applyAlignment="1">
      <alignment horizontal="center"/>
    </xf>
    <xf numFmtId="0" fontId="9" fillId="0" borderId="0" xfId="4" applyFont="1"/>
    <xf numFmtId="0" fontId="12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16" fillId="0" borderId="0" xfId="1" applyFont="1" applyAlignment="1">
      <alignment horizontal="left" wrapText="1"/>
    </xf>
    <xf numFmtId="0" fontId="16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22" fillId="0" borderId="0" xfId="1" applyFont="1" applyAlignment="1">
      <alignment horizontal="left" wrapText="1"/>
    </xf>
    <xf numFmtId="3" fontId="23" fillId="0" borderId="0" xfId="1" applyNumberFormat="1" applyFont="1" applyAlignment="1">
      <alignment horizontal="right"/>
    </xf>
    <xf numFmtId="0" fontId="22" fillId="0" borderId="0" xfId="1" applyFont="1" applyAlignment="1">
      <alignment horizontal="right"/>
    </xf>
    <xf numFmtId="4" fontId="22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20" fillId="0" borderId="0" xfId="1" applyFont="1"/>
    <xf numFmtId="0" fontId="15" fillId="0" borderId="0" xfId="1" applyFont="1" applyAlignment="1">
      <alignment horizontal="left" wrapText="1"/>
    </xf>
    <xf numFmtId="3" fontId="22" fillId="0" borderId="0" xfId="1" applyNumberFormat="1" applyFont="1" applyAlignment="1">
      <alignment horizontal="right"/>
    </xf>
    <xf numFmtId="0" fontId="24" fillId="0" borderId="0" xfId="1" applyFont="1" applyAlignment="1">
      <alignment horizontal="right"/>
    </xf>
    <xf numFmtId="4" fontId="24" fillId="0" borderId="0" xfId="1" applyNumberFormat="1" applyFont="1" applyAlignment="1">
      <alignment horizontal="right"/>
    </xf>
    <xf numFmtId="0" fontId="24" fillId="0" borderId="0" xfId="1" applyFont="1" applyAlignment="1">
      <alignment horizontal="left" wrapText="1"/>
    </xf>
    <xf numFmtId="168" fontId="6" fillId="6" borderId="0" xfId="1" applyNumberFormat="1" applyFill="1" applyAlignment="1">
      <alignment horizontal="right"/>
    </xf>
    <xf numFmtId="168" fontId="15" fillId="6" borderId="0" xfId="1" applyNumberFormat="1" applyFont="1" applyFill="1" applyAlignment="1">
      <alignment horizontal="right"/>
    </xf>
    <xf numFmtId="3" fontId="9" fillId="6" borderId="0" xfId="3" applyNumberFormat="1" applyFont="1" applyFill="1" applyAlignment="1">
      <alignment horizontal="right" vertical="center"/>
    </xf>
    <xf numFmtId="3" fontId="9" fillId="0" borderId="0" xfId="1" applyNumberFormat="1" applyFont="1" applyAlignment="1">
      <alignment horizontal="right" vertical="center"/>
    </xf>
    <xf numFmtId="0" fontId="17" fillId="0" borderId="0" xfId="3" applyFont="1" applyAlignment="1">
      <alignment horizontal="right" vertical="center"/>
    </xf>
    <xf numFmtId="3" fontId="9" fillId="6" borderId="0" xfId="4" applyNumberFormat="1" applyFont="1" applyFill="1" applyAlignment="1">
      <alignment horizontal="right"/>
    </xf>
    <xf numFmtId="0" fontId="9" fillId="6" borderId="0" xfId="4" applyFont="1" applyFill="1"/>
    <xf numFmtId="4" fontId="22" fillId="6" borderId="0" xfId="1" applyNumberFormat="1" applyFont="1" applyFill="1" applyAlignment="1">
      <alignment horizontal="right"/>
    </xf>
    <xf numFmtId="164" fontId="1" fillId="6" borderId="0" xfId="0" applyNumberFormat="1" applyFont="1" applyFill="1" applyAlignment="1">
      <alignment horizontal="right"/>
    </xf>
    <xf numFmtId="167" fontId="1" fillId="6" borderId="0" xfId="0" applyNumberFormat="1" applyFont="1" applyFill="1"/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</cellXfs>
  <cellStyles count="5">
    <cellStyle name="Normální" xfId="0" builtinId="0"/>
    <cellStyle name="Normální 11" xfId="3" xr:uid="{3127F592-1A84-43A8-AC32-AE1AE05C2BF0}"/>
    <cellStyle name="Normální 12" xfId="4" xr:uid="{34AF1C9B-BDC1-4BD3-A04D-E46A5251C517}"/>
    <cellStyle name="Normální 13" xfId="2" xr:uid="{9A4C5188-DD32-4FFF-8501-E3A1A12358D7}"/>
    <cellStyle name="Normální 2" xfId="1" xr:uid="{200BB338-8B50-4A9B-9FDF-2C9BA423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B6268-6B51-4AC0-81FB-F4A940F46809}">
  <dimension ref="A1:F235"/>
  <sheetViews>
    <sheetView tabSelected="1" zoomScaleNormal="75" workbookViewId="0">
      <selection activeCell="B19" sqref="B19"/>
    </sheetView>
  </sheetViews>
  <sheetFormatPr defaultRowHeight="12.75" x14ac:dyDescent="0.2"/>
  <cols>
    <col min="1" max="1" width="11.85546875" style="36" customWidth="1"/>
    <col min="2" max="2" width="31.28515625" style="36" customWidth="1"/>
    <col min="3" max="3" width="9.5703125" style="36" customWidth="1"/>
    <col min="4" max="4" width="4.7109375" style="36" customWidth="1"/>
    <col min="5" max="5" width="13.5703125" style="36" customWidth="1"/>
    <col min="6" max="6" width="17.85546875" style="36" customWidth="1"/>
    <col min="7" max="7" width="4.28515625" style="36" customWidth="1"/>
    <col min="8" max="256" width="9.140625" style="36"/>
    <col min="257" max="257" width="11.85546875" style="36" customWidth="1"/>
    <col min="258" max="258" width="31.28515625" style="36" customWidth="1"/>
    <col min="259" max="259" width="9.5703125" style="36" customWidth="1"/>
    <col min="260" max="260" width="4.7109375" style="36" customWidth="1"/>
    <col min="261" max="261" width="13.5703125" style="36" customWidth="1"/>
    <col min="262" max="262" width="17.85546875" style="36" customWidth="1"/>
    <col min="263" max="263" width="4.28515625" style="36" customWidth="1"/>
    <col min="264" max="512" width="9.140625" style="36"/>
    <col min="513" max="513" width="11.85546875" style="36" customWidth="1"/>
    <col min="514" max="514" width="31.28515625" style="36" customWidth="1"/>
    <col min="515" max="515" width="9.5703125" style="36" customWidth="1"/>
    <col min="516" max="516" width="4.7109375" style="36" customWidth="1"/>
    <col min="517" max="517" width="13.5703125" style="36" customWidth="1"/>
    <col min="518" max="518" width="17.85546875" style="36" customWidth="1"/>
    <col min="519" max="519" width="4.28515625" style="36" customWidth="1"/>
    <col min="520" max="768" width="9.140625" style="36"/>
    <col min="769" max="769" width="11.85546875" style="36" customWidth="1"/>
    <col min="770" max="770" width="31.28515625" style="36" customWidth="1"/>
    <col min="771" max="771" width="9.5703125" style="36" customWidth="1"/>
    <col min="772" max="772" width="4.7109375" style="36" customWidth="1"/>
    <col min="773" max="773" width="13.5703125" style="36" customWidth="1"/>
    <col min="774" max="774" width="17.85546875" style="36" customWidth="1"/>
    <col min="775" max="775" width="4.28515625" style="36" customWidth="1"/>
    <col min="776" max="1024" width="9.140625" style="36"/>
    <col min="1025" max="1025" width="11.85546875" style="36" customWidth="1"/>
    <col min="1026" max="1026" width="31.28515625" style="36" customWidth="1"/>
    <col min="1027" max="1027" width="9.5703125" style="36" customWidth="1"/>
    <col min="1028" max="1028" width="4.7109375" style="36" customWidth="1"/>
    <col min="1029" max="1029" width="13.5703125" style="36" customWidth="1"/>
    <col min="1030" max="1030" width="17.85546875" style="36" customWidth="1"/>
    <col min="1031" max="1031" width="4.28515625" style="36" customWidth="1"/>
    <col min="1032" max="1280" width="9.140625" style="36"/>
    <col min="1281" max="1281" width="11.85546875" style="36" customWidth="1"/>
    <col min="1282" max="1282" width="31.28515625" style="36" customWidth="1"/>
    <col min="1283" max="1283" width="9.5703125" style="36" customWidth="1"/>
    <col min="1284" max="1284" width="4.7109375" style="36" customWidth="1"/>
    <col min="1285" max="1285" width="13.5703125" style="36" customWidth="1"/>
    <col min="1286" max="1286" width="17.85546875" style="36" customWidth="1"/>
    <col min="1287" max="1287" width="4.28515625" style="36" customWidth="1"/>
    <col min="1288" max="1536" width="9.140625" style="36"/>
    <col min="1537" max="1537" width="11.85546875" style="36" customWidth="1"/>
    <col min="1538" max="1538" width="31.28515625" style="36" customWidth="1"/>
    <col min="1539" max="1539" width="9.5703125" style="36" customWidth="1"/>
    <col min="1540" max="1540" width="4.7109375" style="36" customWidth="1"/>
    <col min="1541" max="1541" width="13.5703125" style="36" customWidth="1"/>
    <col min="1542" max="1542" width="17.85546875" style="36" customWidth="1"/>
    <col min="1543" max="1543" width="4.28515625" style="36" customWidth="1"/>
    <col min="1544" max="1792" width="9.140625" style="36"/>
    <col min="1793" max="1793" width="11.85546875" style="36" customWidth="1"/>
    <col min="1794" max="1794" width="31.28515625" style="36" customWidth="1"/>
    <col min="1795" max="1795" width="9.5703125" style="36" customWidth="1"/>
    <col min="1796" max="1796" width="4.7109375" style="36" customWidth="1"/>
    <col min="1797" max="1797" width="13.5703125" style="36" customWidth="1"/>
    <col min="1798" max="1798" width="17.85546875" style="36" customWidth="1"/>
    <col min="1799" max="1799" width="4.28515625" style="36" customWidth="1"/>
    <col min="1800" max="2048" width="9.140625" style="36"/>
    <col min="2049" max="2049" width="11.85546875" style="36" customWidth="1"/>
    <col min="2050" max="2050" width="31.28515625" style="36" customWidth="1"/>
    <col min="2051" max="2051" width="9.5703125" style="36" customWidth="1"/>
    <col min="2052" max="2052" width="4.7109375" style="36" customWidth="1"/>
    <col min="2053" max="2053" width="13.5703125" style="36" customWidth="1"/>
    <col min="2054" max="2054" width="17.85546875" style="36" customWidth="1"/>
    <col min="2055" max="2055" width="4.28515625" style="36" customWidth="1"/>
    <col min="2056" max="2304" width="9.140625" style="36"/>
    <col min="2305" max="2305" width="11.85546875" style="36" customWidth="1"/>
    <col min="2306" max="2306" width="31.28515625" style="36" customWidth="1"/>
    <col min="2307" max="2307" width="9.5703125" style="36" customWidth="1"/>
    <col min="2308" max="2308" width="4.7109375" style="36" customWidth="1"/>
    <col min="2309" max="2309" width="13.5703125" style="36" customWidth="1"/>
    <col min="2310" max="2310" width="17.85546875" style="36" customWidth="1"/>
    <col min="2311" max="2311" width="4.28515625" style="36" customWidth="1"/>
    <col min="2312" max="2560" width="9.140625" style="36"/>
    <col min="2561" max="2561" width="11.85546875" style="36" customWidth="1"/>
    <col min="2562" max="2562" width="31.28515625" style="36" customWidth="1"/>
    <col min="2563" max="2563" width="9.5703125" style="36" customWidth="1"/>
    <col min="2564" max="2564" width="4.7109375" style="36" customWidth="1"/>
    <col min="2565" max="2565" width="13.5703125" style="36" customWidth="1"/>
    <col min="2566" max="2566" width="17.85546875" style="36" customWidth="1"/>
    <col min="2567" max="2567" width="4.28515625" style="36" customWidth="1"/>
    <col min="2568" max="2816" width="9.140625" style="36"/>
    <col min="2817" max="2817" width="11.85546875" style="36" customWidth="1"/>
    <col min="2818" max="2818" width="31.28515625" style="36" customWidth="1"/>
    <col min="2819" max="2819" width="9.5703125" style="36" customWidth="1"/>
    <col min="2820" max="2820" width="4.7109375" style="36" customWidth="1"/>
    <col min="2821" max="2821" width="13.5703125" style="36" customWidth="1"/>
    <col min="2822" max="2822" width="17.85546875" style="36" customWidth="1"/>
    <col min="2823" max="2823" width="4.28515625" style="36" customWidth="1"/>
    <col min="2824" max="3072" width="9.140625" style="36"/>
    <col min="3073" max="3073" width="11.85546875" style="36" customWidth="1"/>
    <col min="3074" max="3074" width="31.28515625" style="36" customWidth="1"/>
    <col min="3075" max="3075" width="9.5703125" style="36" customWidth="1"/>
    <col min="3076" max="3076" width="4.7109375" style="36" customWidth="1"/>
    <col min="3077" max="3077" width="13.5703125" style="36" customWidth="1"/>
    <col min="3078" max="3078" width="17.85546875" style="36" customWidth="1"/>
    <col min="3079" max="3079" width="4.28515625" style="36" customWidth="1"/>
    <col min="3080" max="3328" width="9.140625" style="36"/>
    <col min="3329" max="3329" width="11.85546875" style="36" customWidth="1"/>
    <col min="3330" max="3330" width="31.28515625" style="36" customWidth="1"/>
    <col min="3331" max="3331" width="9.5703125" style="36" customWidth="1"/>
    <col min="3332" max="3332" width="4.7109375" style="36" customWidth="1"/>
    <col min="3333" max="3333" width="13.5703125" style="36" customWidth="1"/>
    <col min="3334" max="3334" width="17.85546875" style="36" customWidth="1"/>
    <col min="3335" max="3335" width="4.28515625" style="36" customWidth="1"/>
    <col min="3336" max="3584" width="9.140625" style="36"/>
    <col min="3585" max="3585" width="11.85546875" style="36" customWidth="1"/>
    <col min="3586" max="3586" width="31.28515625" style="36" customWidth="1"/>
    <col min="3587" max="3587" width="9.5703125" style="36" customWidth="1"/>
    <col min="3588" max="3588" width="4.7109375" style="36" customWidth="1"/>
    <col min="3589" max="3589" width="13.5703125" style="36" customWidth="1"/>
    <col min="3590" max="3590" width="17.85546875" style="36" customWidth="1"/>
    <col min="3591" max="3591" width="4.28515625" style="36" customWidth="1"/>
    <col min="3592" max="3840" width="9.140625" style="36"/>
    <col min="3841" max="3841" width="11.85546875" style="36" customWidth="1"/>
    <col min="3842" max="3842" width="31.28515625" style="36" customWidth="1"/>
    <col min="3843" max="3843" width="9.5703125" style="36" customWidth="1"/>
    <col min="3844" max="3844" width="4.7109375" style="36" customWidth="1"/>
    <col min="3845" max="3845" width="13.5703125" style="36" customWidth="1"/>
    <col min="3846" max="3846" width="17.85546875" style="36" customWidth="1"/>
    <col min="3847" max="3847" width="4.28515625" style="36" customWidth="1"/>
    <col min="3848" max="4096" width="9.140625" style="36"/>
    <col min="4097" max="4097" width="11.85546875" style="36" customWidth="1"/>
    <col min="4098" max="4098" width="31.28515625" style="36" customWidth="1"/>
    <col min="4099" max="4099" width="9.5703125" style="36" customWidth="1"/>
    <col min="4100" max="4100" width="4.7109375" style="36" customWidth="1"/>
    <col min="4101" max="4101" width="13.5703125" style="36" customWidth="1"/>
    <col min="4102" max="4102" width="17.85546875" style="36" customWidth="1"/>
    <col min="4103" max="4103" width="4.28515625" style="36" customWidth="1"/>
    <col min="4104" max="4352" width="9.140625" style="36"/>
    <col min="4353" max="4353" width="11.85546875" style="36" customWidth="1"/>
    <col min="4354" max="4354" width="31.28515625" style="36" customWidth="1"/>
    <col min="4355" max="4355" width="9.5703125" style="36" customWidth="1"/>
    <col min="4356" max="4356" width="4.7109375" style="36" customWidth="1"/>
    <col min="4357" max="4357" width="13.5703125" style="36" customWidth="1"/>
    <col min="4358" max="4358" width="17.85546875" style="36" customWidth="1"/>
    <col min="4359" max="4359" width="4.28515625" style="36" customWidth="1"/>
    <col min="4360" max="4608" width="9.140625" style="36"/>
    <col min="4609" max="4609" width="11.85546875" style="36" customWidth="1"/>
    <col min="4610" max="4610" width="31.28515625" style="36" customWidth="1"/>
    <col min="4611" max="4611" width="9.5703125" style="36" customWidth="1"/>
    <col min="4612" max="4612" width="4.7109375" style="36" customWidth="1"/>
    <col min="4613" max="4613" width="13.5703125" style="36" customWidth="1"/>
    <col min="4614" max="4614" width="17.85546875" style="36" customWidth="1"/>
    <col min="4615" max="4615" width="4.28515625" style="36" customWidth="1"/>
    <col min="4616" max="4864" width="9.140625" style="36"/>
    <col min="4865" max="4865" width="11.85546875" style="36" customWidth="1"/>
    <col min="4866" max="4866" width="31.28515625" style="36" customWidth="1"/>
    <col min="4867" max="4867" width="9.5703125" style="36" customWidth="1"/>
    <col min="4868" max="4868" width="4.7109375" style="36" customWidth="1"/>
    <col min="4869" max="4869" width="13.5703125" style="36" customWidth="1"/>
    <col min="4870" max="4870" width="17.85546875" style="36" customWidth="1"/>
    <col min="4871" max="4871" width="4.28515625" style="36" customWidth="1"/>
    <col min="4872" max="5120" width="9.140625" style="36"/>
    <col min="5121" max="5121" width="11.85546875" style="36" customWidth="1"/>
    <col min="5122" max="5122" width="31.28515625" style="36" customWidth="1"/>
    <col min="5123" max="5123" width="9.5703125" style="36" customWidth="1"/>
    <col min="5124" max="5124" width="4.7109375" style="36" customWidth="1"/>
    <col min="5125" max="5125" width="13.5703125" style="36" customWidth="1"/>
    <col min="5126" max="5126" width="17.85546875" style="36" customWidth="1"/>
    <col min="5127" max="5127" width="4.28515625" style="36" customWidth="1"/>
    <col min="5128" max="5376" width="9.140625" style="36"/>
    <col min="5377" max="5377" width="11.85546875" style="36" customWidth="1"/>
    <col min="5378" max="5378" width="31.28515625" style="36" customWidth="1"/>
    <col min="5379" max="5379" width="9.5703125" style="36" customWidth="1"/>
    <col min="5380" max="5380" width="4.7109375" style="36" customWidth="1"/>
    <col min="5381" max="5381" width="13.5703125" style="36" customWidth="1"/>
    <col min="5382" max="5382" width="17.85546875" style="36" customWidth="1"/>
    <col min="5383" max="5383" width="4.28515625" style="36" customWidth="1"/>
    <col min="5384" max="5632" width="9.140625" style="36"/>
    <col min="5633" max="5633" width="11.85546875" style="36" customWidth="1"/>
    <col min="5634" max="5634" width="31.28515625" style="36" customWidth="1"/>
    <col min="5635" max="5635" width="9.5703125" style="36" customWidth="1"/>
    <col min="5636" max="5636" width="4.7109375" style="36" customWidth="1"/>
    <col min="5637" max="5637" width="13.5703125" style="36" customWidth="1"/>
    <col min="5638" max="5638" width="17.85546875" style="36" customWidth="1"/>
    <col min="5639" max="5639" width="4.28515625" style="36" customWidth="1"/>
    <col min="5640" max="5888" width="9.140625" style="36"/>
    <col min="5889" max="5889" width="11.85546875" style="36" customWidth="1"/>
    <col min="5890" max="5890" width="31.28515625" style="36" customWidth="1"/>
    <col min="5891" max="5891" width="9.5703125" style="36" customWidth="1"/>
    <col min="5892" max="5892" width="4.7109375" style="36" customWidth="1"/>
    <col min="5893" max="5893" width="13.5703125" style="36" customWidth="1"/>
    <col min="5894" max="5894" width="17.85546875" style="36" customWidth="1"/>
    <col min="5895" max="5895" width="4.28515625" style="36" customWidth="1"/>
    <col min="5896" max="6144" width="9.140625" style="36"/>
    <col min="6145" max="6145" width="11.85546875" style="36" customWidth="1"/>
    <col min="6146" max="6146" width="31.28515625" style="36" customWidth="1"/>
    <col min="6147" max="6147" width="9.5703125" style="36" customWidth="1"/>
    <col min="6148" max="6148" width="4.7109375" style="36" customWidth="1"/>
    <col min="6149" max="6149" width="13.5703125" style="36" customWidth="1"/>
    <col min="6150" max="6150" width="17.85546875" style="36" customWidth="1"/>
    <col min="6151" max="6151" width="4.28515625" style="36" customWidth="1"/>
    <col min="6152" max="6400" width="9.140625" style="36"/>
    <col min="6401" max="6401" width="11.85546875" style="36" customWidth="1"/>
    <col min="6402" max="6402" width="31.28515625" style="36" customWidth="1"/>
    <col min="6403" max="6403" width="9.5703125" style="36" customWidth="1"/>
    <col min="6404" max="6404" width="4.7109375" style="36" customWidth="1"/>
    <col min="6405" max="6405" width="13.5703125" style="36" customWidth="1"/>
    <col min="6406" max="6406" width="17.85546875" style="36" customWidth="1"/>
    <col min="6407" max="6407" width="4.28515625" style="36" customWidth="1"/>
    <col min="6408" max="6656" width="9.140625" style="36"/>
    <col min="6657" max="6657" width="11.85546875" style="36" customWidth="1"/>
    <col min="6658" max="6658" width="31.28515625" style="36" customWidth="1"/>
    <col min="6659" max="6659" width="9.5703125" style="36" customWidth="1"/>
    <col min="6660" max="6660" width="4.7109375" style="36" customWidth="1"/>
    <col min="6661" max="6661" width="13.5703125" style="36" customWidth="1"/>
    <col min="6662" max="6662" width="17.85546875" style="36" customWidth="1"/>
    <col min="6663" max="6663" width="4.28515625" style="36" customWidth="1"/>
    <col min="6664" max="6912" width="9.140625" style="36"/>
    <col min="6913" max="6913" width="11.85546875" style="36" customWidth="1"/>
    <col min="6914" max="6914" width="31.28515625" style="36" customWidth="1"/>
    <col min="6915" max="6915" width="9.5703125" style="36" customWidth="1"/>
    <col min="6916" max="6916" width="4.7109375" style="36" customWidth="1"/>
    <col min="6917" max="6917" width="13.5703125" style="36" customWidth="1"/>
    <col min="6918" max="6918" width="17.85546875" style="36" customWidth="1"/>
    <col min="6919" max="6919" width="4.28515625" style="36" customWidth="1"/>
    <col min="6920" max="7168" width="9.140625" style="36"/>
    <col min="7169" max="7169" width="11.85546875" style="36" customWidth="1"/>
    <col min="7170" max="7170" width="31.28515625" style="36" customWidth="1"/>
    <col min="7171" max="7171" width="9.5703125" style="36" customWidth="1"/>
    <col min="7172" max="7172" width="4.7109375" style="36" customWidth="1"/>
    <col min="7173" max="7173" width="13.5703125" style="36" customWidth="1"/>
    <col min="7174" max="7174" width="17.85546875" style="36" customWidth="1"/>
    <col min="7175" max="7175" width="4.28515625" style="36" customWidth="1"/>
    <col min="7176" max="7424" width="9.140625" style="36"/>
    <col min="7425" max="7425" width="11.85546875" style="36" customWidth="1"/>
    <col min="7426" max="7426" width="31.28515625" style="36" customWidth="1"/>
    <col min="7427" max="7427" width="9.5703125" style="36" customWidth="1"/>
    <col min="7428" max="7428" width="4.7109375" style="36" customWidth="1"/>
    <col min="7429" max="7429" width="13.5703125" style="36" customWidth="1"/>
    <col min="7430" max="7430" width="17.85546875" style="36" customWidth="1"/>
    <col min="7431" max="7431" width="4.28515625" style="36" customWidth="1"/>
    <col min="7432" max="7680" width="9.140625" style="36"/>
    <col min="7681" max="7681" width="11.85546875" style="36" customWidth="1"/>
    <col min="7682" max="7682" width="31.28515625" style="36" customWidth="1"/>
    <col min="7683" max="7683" width="9.5703125" style="36" customWidth="1"/>
    <col min="7684" max="7684" width="4.7109375" style="36" customWidth="1"/>
    <col min="7685" max="7685" width="13.5703125" style="36" customWidth="1"/>
    <col min="7686" max="7686" width="17.85546875" style="36" customWidth="1"/>
    <col min="7687" max="7687" width="4.28515625" style="36" customWidth="1"/>
    <col min="7688" max="7936" width="9.140625" style="36"/>
    <col min="7937" max="7937" width="11.85546875" style="36" customWidth="1"/>
    <col min="7938" max="7938" width="31.28515625" style="36" customWidth="1"/>
    <col min="7939" max="7939" width="9.5703125" style="36" customWidth="1"/>
    <col min="7940" max="7940" width="4.7109375" style="36" customWidth="1"/>
    <col min="7941" max="7941" width="13.5703125" style="36" customWidth="1"/>
    <col min="7942" max="7942" width="17.85546875" style="36" customWidth="1"/>
    <col min="7943" max="7943" width="4.28515625" style="36" customWidth="1"/>
    <col min="7944" max="8192" width="9.140625" style="36"/>
    <col min="8193" max="8193" width="11.85546875" style="36" customWidth="1"/>
    <col min="8194" max="8194" width="31.28515625" style="36" customWidth="1"/>
    <col min="8195" max="8195" width="9.5703125" style="36" customWidth="1"/>
    <col min="8196" max="8196" width="4.7109375" style="36" customWidth="1"/>
    <col min="8197" max="8197" width="13.5703125" style="36" customWidth="1"/>
    <col min="8198" max="8198" width="17.85546875" style="36" customWidth="1"/>
    <col min="8199" max="8199" width="4.28515625" style="36" customWidth="1"/>
    <col min="8200" max="8448" width="9.140625" style="36"/>
    <col min="8449" max="8449" width="11.85546875" style="36" customWidth="1"/>
    <col min="8450" max="8450" width="31.28515625" style="36" customWidth="1"/>
    <col min="8451" max="8451" width="9.5703125" style="36" customWidth="1"/>
    <col min="8452" max="8452" width="4.7109375" style="36" customWidth="1"/>
    <col min="8453" max="8453" width="13.5703125" style="36" customWidth="1"/>
    <col min="8454" max="8454" width="17.85546875" style="36" customWidth="1"/>
    <col min="8455" max="8455" width="4.28515625" style="36" customWidth="1"/>
    <col min="8456" max="8704" width="9.140625" style="36"/>
    <col min="8705" max="8705" width="11.85546875" style="36" customWidth="1"/>
    <col min="8706" max="8706" width="31.28515625" style="36" customWidth="1"/>
    <col min="8707" max="8707" width="9.5703125" style="36" customWidth="1"/>
    <col min="8708" max="8708" width="4.7109375" style="36" customWidth="1"/>
    <col min="8709" max="8709" width="13.5703125" style="36" customWidth="1"/>
    <col min="8710" max="8710" width="17.85546875" style="36" customWidth="1"/>
    <col min="8711" max="8711" width="4.28515625" style="36" customWidth="1"/>
    <col min="8712" max="8960" width="9.140625" style="36"/>
    <col min="8961" max="8961" width="11.85546875" style="36" customWidth="1"/>
    <col min="8962" max="8962" width="31.28515625" style="36" customWidth="1"/>
    <col min="8963" max="8963" width="9.5703125" style="36" customWidth="1"/>
    <col min="8964" max="8964" width="4.7109375" style="36" customWidth="1"/>
    <col min="8965" max="8965" width="13.5703125" style="36" customWidth="1"/>
    <col min="8966" max="8966" width="17.85546875" style="36" customWidth="1"/>
    <col min="8967" max="8967" width="4.28515625" style="36" customWidth="1"/>
    <col min="8968" max="9216" width="9.140625" style="36"/>
    <col min="9217" max="9217" width="11.85546875" style="36" customWidth="1"/>
    <col min="9218" max="9218" width="31.28515625" style="36" customWidth="1"/>
    <col min="9219" max="9219" width="9.5703125" style="36" customWidth="1"/>
    <col min="9220" max="9220" width="4.7109375" style="36" customWidth="1"/>
    <col min="9221" max="9221" width="13.5703125" style="36" customWidth="1"/>
    <col min="9222" max="9222" width="17.85546875" style="36" customWidth="1"/>
    <col min="9223" max="9223" width="4.28515625" style="36" customWidth="1"/>
    <col min="9224" max="9472" width="9.140625" style="36"/>
    <col min="9473" max="9473" width="11.85546875" style="36" customWidth="1"/>
    <col min="9474" max="9474" width="31.28515625" style="36" customWidth="1"/>
    <col min="9475" max="9475" width="9.5703125" style="36" customWidth="1"/>
    <col min="9476" max="9476" width="4.7109375" style="36" customWidth="1"/>
    <col min="9477" max="9477" width="13.5703125" style="36" customWidth="1"/>
    <col min="9478" max="9478" width="17.85546875" style="36" customWidth="1"/>
    <col min="9479" max="9479" width="4.28515625" style="36" customWidth="1"/>
    <col min="9480" max="9728" width="9.140625" style="36"/>
    <col min="9729" max="9729" width="11.85546875" style="36" customWidth="1"/>
    <col min="9730" max="9730" width="31.28515625" style="36" customWidth="1"/>
    <col min="9731" max="9731" width="9.5703125" style="36" customWidth="1"/>
    <col min="9732" max="9732" width="4.7109375" style="36" customWidth="1"/>
    <col min="9733" max="9733" width="13.5703125" style="36" customWidth="1"/>
    <col min="9734" max="9734" width="17.85546875" style="36" customWidth="1"/>
    <col min="9735" max="9735" width="4.28515625" style="36" customWidth="1"/>
    <col min="9736" max="9984" width="9.140625" style="36"/>
    <col min="9985" max="9985" width="11.85546875" style="36" customWidth="1"/>
    <col min="9986" max="9986" width="31.28515625" style="36" customWidth="1"/>
    <col min="9987" max="9987" width="9.5703125" style="36" customWidth="1"/>
    <col min="9988" max="9988" width="4.7109375" style="36" customWidth="1"/>
    <col min="9989" max="9989" width="13.5703125" style="36" customWidth="1"/>
    <col min="9990" max="9990" width="17.85546875" style="36" customWidth="1"/>
    <col min="9991" max="9991" width="4.28515625" style="36" customWidth="1"/>
    <col min="9992" max="10240" width="9.140625" style="36"/>
    <col min="10241" max="10241" width="11.85546875" style="36" customWidth="1"/>
    <col min="10242" max="10242" width="31.28515625" style="36" customWidth="1"/>
    <col min="10243" max="10243" width="9.5703125" style="36" customWidth="1"/>
    <col min="10244" max="10244" width="4.7109375" style="36" customWidth="1"/>
    <col min="10245" max="10245" width="13.5703125" style="36" customWidth="1"/>
    <col min="10246" max="10246" width="17.85546875" style="36" customWidth="1"/>
    <col min="10247" max="10247" width="4.28515625" style="36" customWidth="1"/>
    <col min="10248" max="10496" width="9.140625" style="36"/>
    <col min="10497" max="10497" width="11.85546875" style="36" customWidth="1"/>
    <col min="10498" max="10498" width="31.28515625" style="36" customWidth="1"/>
    <col min="10499" max="10499" width="9.5703125" style="36" customWidth="1"/>
    <col min="10500" max="10500" width="4.7109375" style="36" customWidth="1"/>
    <col min="10501" max="10501" width="13.5703125" style="36" customWidth="1"/>
    <col min="10502" max="10502" width="17.85546875" style="36" customWidth="1"/>
    <col min="10503" max="10503" width="4.28515625" style="36" customWidth="1"/>
    <col min="10504" max="10752" width="9.140625" style="36"/>
    <col min="10753" max="10753" width="11.85546875" style="36" customWidth="1"/>
    <col min="10754" max="10754" width="31.28515625" style="36" customWidth="1"/>
    <col min="10755" max="10755" width="9.5703125" style="36" customWidth="1"/>
    <col min="10756" max="10756" width="4.7109375" style="36" customWidth="1"/>
    <col min="10757" max="10757" width="13.5703125" style="36" customWidth="1"/>
    <col min="10758" max="10758" width="17.85546875" style="36" customWidth="1"/>
    <col min="10759" max="10759" width="4.28515625" style="36" customWidth="1"/>
    <col min="10760" max="11008" width="9.140625" style="36"/>
    <col min="11009" max="11009" width="11.85546875" style="36" customWidth="1"/>
    <col min="11010" max="11010" width="31.28515625" style="36" customWidth="1"/>
    <col min="11011" max="11011" width="9.5703125" style="36" customWidth="1"/>
    <col min="11012" max="11012" width="4.7109375" style="36" customWidth="1"/>
    <col min="11013" max="11013" width="13.5703125" style="36" customWidth="1"/>
    <col min="11014" max="11014" width="17.85546875" style="36" customWidth="1"/>
    <col min="11015" max="11015" width="4.28515625" style="36" customWidth="1"/>
    <col min="11016" max="11264" width="9.140625" style="36"/>
    <col min="11265" max="11265" width="11.85546875" style="36" customWidth="1"/>
    <col min="11266" max="11266" width="31.28515625" style="36" customWidth="1"/>
    <col min="11267" max="11267" width="9.5703125" style="36" customWidth="1"/>
    <col min="11268" max="11268" width="4.7109375" style="36" customWidth="1"/>
    <col min="11269" max="11269" width="13.5703125" style="36" customWidth="1"/>
    <col min="11270" max="11270" width="17.85546875" style="36" customWidth="1"/>
    <col min="11271" max="11271" width="4.28515625" style="36" customWidth="1"/>
    <col min="11272" max="11520" width="9.140625" style="36"/>
    <col min="11521" max="11521" width="11.85546875" style="36" customWidth="1"/>
    <col min="11522" max="11522" width="31.28515625" style="36" customWidth="1"/>
    <col min="11523" max="11523" width="9.5703125" style="36" customWidth="1"/>
    <col min="11524" max="11524" width="4.7109375" style="36" customWidth="1"/>
    <col min="11525" max="11525" width="13.5703125" style="36" customWidth="1"/>
    <col min="11526" max="11526" width="17.85546875" style="36" customWidth="1"/>
    <col min="11527" max="11527" width="4.28515625" style="36" customWidth="1"/>
    <col min="11528" max="11776" width="9.140625" style="36"/>
    <col min="11777" max="11777" width="11.85546875" style="36" customWidth="1"/>
    <col min="11778" max="11778" width="31.28515625" style="36" customWidth="1"/>
    <col min="11779" max="11779" width="9.5703125" style="36" customWidth="1"/>
    <col min="11780" max="11780" width="4.7109375" style="36" customWidth="1"/>
    <col min="11781" max="11781" width="13.5703125" style="36" customWidth="1"/>
    <col min="11782" max="11782" width="17.85546875" style="36" customWidth="1"/>
    <col min="11783" max="11783" width="4.28515625" style="36" customWidth="1"/>
    <col min="11784" max="12032" width="9.140625" style="36"/>
    <col min="12033" max="12033" width="11.85546875" style="36" customWidth="1"/>
    <col min="12034" max="12034" width="31.28515625" style="36" customWidth="1"/>
    <col min="12035" max="12035" width="9.5703125" style="36" customWidth="1"/>
    <col min="12036" max="12036" width="4.7109375" style="36" customWidth="1"/>
    <col min="12037" max="12037" width="13.5703125" style="36" customWidth="1"/>
    <col min="12038" max="12038" width="17.85546875" style="36" customWidth="1"/>
    <col min="12039" max="12039" width="4.28515625" style="36" customWidth="1"/>
    <col min="12040" max="12288" width="9.140625" style="36"/>
    <col min="12289" max="12289" width="11.85546875" style="36" customWidth="1"/>
    <col min="12290" max="12290" width="31.28515625" style="36" customWidth="1"/>
    <col min="12291" max="12291" width="9.5703125" style="36" customWidth="1"/>
    <col min="12292" max="12292" width="4.7109375" style="36" customWidth="1"/>
    <col min="12293" max="12293" width="13.5703125" style="36" customWidth="1"/>
    <col min="12294" max="12294" width="17.85546875" style="36" customWidth="1"/>
    <col min="12295" max="12295" width="4.28515625" style="36" customWidth="1"/>
    <col min="12296" max="12544" width="9.140625" style="36"/>
    <col min="12545" max="12545" width="11.85546875" style="36" customWidth="1"/>
    <col min="12546" max="12546" width="31.28515625" style="36" customWidth="1"/>
    <col min="12547" max="12547" width="9.5703125" style="36" customWidth="1"/>
    <col min="12548" max="12548" width="4.7109375" style="36" customWidth="1"/>
    <col min="12549" max="12549" width="13.5703125" style="36" customWidth="1"/>
    <col min="12550" max="12550" width="17.85546875" style="36" customWidth="1"/>
    <col min="12551" max="12551" width="4.28515625" style="36" customWidth="1"/>
    <col min="12552" max="12800" width="9.140625" style="36"/>
    <col min="12801" max="12801" width="11.85546875" style="36" customWidth="1"/>
    <col min="12802" max="12802" width="31.28515625" style="36" customWidth="1"/>
    <col min="12803" max="12803" width="9.5703125" style="36" customWidth="1"/>
    <col min="12804" max="12804" width="4.7109375" style="36" customWidth="1"/>
    <col min="12805" max="12805" width="13.5703125" style="36" customWidth="1"/>
    <col min="12806" max="12806" width="17.85546875" style="36" customWidth="1"/>
    <col min="12807" max="12807" width="4.28515625" style="36" customWidth="1"/>
    <col min="12808" max="13056" width="9.140625" style="36"/>
    <col min="13057" max="13057" width="11.85546875" style="36" customWidth="1"/>
    <col min="13058" max="13058" width="31.28515625" style="36" customWidth="1"/>
    <col min="13059" max="13059" width="9.5703125" style="36" customWidth="1"/>
    <col min="13060" max="13060" width="4.7109375" style="36" customWidth="1"/>
    <col min="13061" max="13061" width="13.5703125" style="36" customWidth="1"/>
    <col min="13062" max="13062" width="17.85546875" style="36" customWidth="1"/>
    <col min="13063" max="13063" width="4.28515625" style="36" customWidth="1"/>
    <col min="13064" max="13312" width="9.140625" style="36"/>
    <col min="13313" max="13313" width="11.85546875" style="36" customWidth="1"/>
    <col min="13314" max="13314" width="31.28515625" style="36" customWidth="1"/>
    <col min="13315" max="13315" width="9.5703125" style="36" customWidth="1"/>
    <col min="13316" max="13316" width="4.7109375" style="36" customWidth="1"/>
    <col min="13317" max="13317" width="13.5703125" style="36" customWidth="1"/>
    <col min="13318" max="13318" width="17.85546875" style="36" customWidth="1"/>
    <col min="13319" max="13319" width="4.28515625" style="36" customWidth="1"/>
    <col min="13320" max="13568" width="9.140625" style="36"/>
    <col min="13569" max="13569" width="11.85546875" style="36" customWidth="1"/>
    <col min="13570" max="13570" width="31.28515625" style="36" customWidth="1"/>
    <col min="13571" max="13571" width="9.5703125" style="36" customWidth="1"/>
    <col min="13572" max="13572" width="4.7109375" style="36" customWidth="1"/>
    <col min="13573" max="13573" width="13.5703125" style="36" customWidth="1"/>
    <col min="13574" max="13574" width="17.85546875" style="36" customWidth="1"/>
    <col min="13575" max="13575" width="4.28515625" style="36" customWidth="1"/>
    <col min="13576" max="13824" width="9.140625" style="36"/>
    <col min="13825" max="13825" width="11.85546875" style="36" customWidth="1"/>
    <col min="13826" max="13826" width="31.28515625" style="36" customWidth="1"/>
    <col min="13827" max="13827" width="9.5703125" style="36" customWidth="1"/>
    <col min="13828" max="13828" width="4.7109375" style="36" customWidth="1"/>
    <col min="13829" max="13829" width="13.5703125" style="36" customWidth="1"/>
    <col min="13830" max="13830" width="17.85546875" style="36" customWidth="1"/>
    <col min="13831" max="13831" width="4.28515625" style="36" customWidth="1"/>
    <col min="13832" max="14080" width="9.140625" style="36"/>
    <col min="14081" max="14081" width="11.85546875" style="36" customWidth="1"/>
    <col min="14082" max="14082" width="31.28515625" style="36" customWidth="1"/>
    <col min="14083" max="14083" width="9.5703125" style="36" customWidth="1"/>
    <col min="14084" max="14084" width="4.7109375" style="36" customWidth="1"/>
    <col min="14085" max="14085" width="13.5703125" style="36" customWidth="1"/>
    <col min="14086" max="14086" width="17.85546875" style="36" customWidth="1"/>
    <col min="14087" max="14087" width="4.28515625" style="36" customWidth="1"/>
    <col min="14088" max="14336" width="9.140625" style="36"/>
    <col min="14337" max="14337" width="11.85546875" style="36" customWidth="1"/>
    <col min="14338" max="14338" width="31.28515625" style="36" customWidth="1"/>
    <col min="14339" max="14339" width="9.5703125" style="36" customWidth="1"/>
    <col min="14340" max="14340" width="4.7109375" style="36" customWidth="1"/>
    <col min="14341" max="14341" width="13.5703125" style="36" customWidth="1"/>
    <col min="14342" max="14342" width="17.85546875" style="36" customWidth="1"/>
    <col min="14343" max="14343" width="4.28515625" style="36" customWidth="1"/>
    <col min="14344" max="14592" width="9.140625" style="36"/>
    <col min="14593" max="14593" width="11.85546875" style="36" customWidth="1"/>
    <col min="14594" max="14594" width="31.28515625" style="36" customWidth="1"/>
    <col min="14595" max="14595" width="9.5703125" style="36" customWidth="1"/>
    <col min="14596" max="14596" width="4.7109375" style="36" customWidth="1"/>
    <col min="14597" max="14597" width="13.5703125" style="36" customWidth="1"/>
    <col min="14598" max="14598" width="17.85546875" style="36" customWidth="1"/>
    <col min="14599" max="14599" width="4.28515625" style="36" customWidth="1"/>
    <col min="14600" max="14848" width="9.140625" style="36"/>
    <col min="14849" max="14849" width="11.85546875" style="36" customWidth="1"/>
    <col min="14850" max="14850" width="31.28515625" style="36" customWidth="1"/>
    <col min="14851" max="14851" width="9.5703125" style="36" customWidth="1"/>
    <col min="14852" max="14852" width="4.7109375" style="36" customWidth="1"/>
    <col min="14853" max="14853" width="13.5703125" style="36" customWidth="1"/>
    <col min="14854" max="14854" width="17.85546875" style="36" customWidth="1"/>
    <col min="14855" max="14855" width="4.28515625" style="36" customWidth="1"/>
    <col min="14856" max="15104" width="9.140625" style="36"/>
    <col min="15105" max="15105" width="11.85546875" style="36" customWidth="1"/>
    <col min="15106" max="15106" width="31.28515625" style="36" customWidth="1"/>
    <col min="15107" max="15107" width="9.5703125" style="36" customWidth="1"/>
    <col min="15108" max="15108" width="4.7109375" style="36" customWidth="1"/>
    <col min="15109" max="15109" width="13.5703125" style="36" customWidth="1"/>
    <col min="15110" max="15110" width="17.85546875" style="36" customWidth="1"/>
    <col min="15111" max="15111" width="4.28515625" style="36" customWidth="1"/>
    <col min="15112" max="15360" width="9.140625" style="36"/>
    <col min="15361" max="15361" width="11.85546875" style="36" customWidth="1"/>
    <col min="15362" max="15362" width="31.28515625" style="36" customWidth="1"/>
    <col min="15363" max="15363" width="9.5703125" style="36" customWidth="1"/>
    <col min="15364" max="15364" width="4.7109375" style="36" customWidth="1"/>
    <col min="15365" max="15365" width="13.5703125" style="36" customWidth="1"/>
    <col min="15366" max="15366" width="17.85546875" style="36" customWidth="1"/>
    <col min="15367" max="15367" width="4.28515625" style="36" customWidth="1"/>
    <col min="15368" max="15616" width="9.140625" style="36"/>
    <col min="15617" max="15617" width="11.85546875" style="36" customWidth="1"/>
    <col min="15618" max="15618" width="31.28515625" style="36" customWidth="1"/>
    <col min="15619" max="15619" width="9.5703125" style="36" customWidth="1"/>
    <col min="15620" max="15620" width="4.7109375" style="36" customWidth="1"/>
    <col min="15621" max="15621" width="13.5703125" style="36" customWidth="1"/>
    <col min="15622" max="15622" width="17.85546875" style="36" customWidth="1"/>
    <col min="15623" max="15623" width="4.28515625" style="36" customWidth="1"/>
    <col min="15624" max="15872" width="9.140625" style="36"/>
    <col min="15873" max="15873" width="11.85546875" style="36" customWidth="1"/>
    <col min="15874" max="15874" width="31.28515625" style="36" customWidth="1"/>
    <col min="15875" max="15875" width="9.5703125" style="36" customWidth="1"/>
    <col min="15876" max="15876" width="4.7109375" style="36" customWidth="1"/>
    <col min="15877" max="15877" width="13.5703125" style="36" customWidth="1"/>
    <col min="15878" max="15878" width="17.85546875" style="36" customWidth="1"/>
    <col min="15879" max="15879" width="4.28515625" style="36" customWidth="1"/>
    <col min="15880" max="16128" width="9.140625" style="36"/>
    <col min="16129" max="16129" width="11.85546875" style="36" customWidth="1"/>
    <col min="16130" max="16130" width="31.28515625" style="36" customWidth="1"/>
    <col min="16131" max="16131" width="9.5703125" style="36" customWidth="1"/>
    <col min="16132" max="16132" width="4.7109375" style="36" customWidth="1"/>
    <col min="16133" max="16133" width="13.5703125" style="36" customWidth="1"/>
    <col min="16134" max="16134" width="17.85546875" style="36" customWidth="1"/>
    <col min="16135" max="16135" width="4.28515625" style="36" customWidth="1"/>
    <col min="16136" max="16384" width="9.140625" style="36"/>
  </cols>
  <sheetData>
    <row r="1" spans="1:6" x14ac:dyDescent="0.2">
      <c r="A1" s="36" t="s">
        <v>92</v>
      </c>
      <c r="B1" s="37"/>
    </row>
    <row r="2" spans="1:6" ht="15" x14ac:dyDescent="0.2">
      <c r="A2" s="147" t="s">
        <v>93</v>
      </c>
      <c r="B2" s="147"/>
      <c r="C2" s="147"/>
      <c r="D2" s="147"/>
      <c r="E2" s="147"/>
      <c r="F2" s="147"/>
    </row>
    <row r="3" spans="1:6" ht="15" x14ac:dyDescent="0.2">
      <c r="A3" s="148" t="s">
        <v>94</v>
      </c>
      <c r="B3" s="148"/>
      <c r="C3" s="148"/>
      <c r="D3" s="148"/>
      <c r="E3" s="148"/>
      <c r="F3" s="148"/>
    </row>
    <row r="4" spans="1:6" x14ac:dyDescent="0.2">
      <c r="B4" s="38" t="s">
        <v>365</v>
      </c>
      <c r="C4" s="39" t="s">
        <v>95</v>
      </c>
      <c r="D4" s="40"/>
    </row>
    <row r="5" spans="1:6" x14ac:dyDescent="0.2">
      <c r="C5" s="40"/>
      <c r="D5" s="40"/>
    </row>
    <row r="6" spans="1:6" x14ac:dyDescent="0.2">
      <c r="A6" s="41"/>
      <c r="B6" s="42"/>
      <c r="C6" s="42"/>
      <c r="D6" s="42"/>
      <c r="E6" s="42"/>
      <c r="F6" s="42"/>
    </row>
    <row r="7" spans="1:6" x14ac:dyDescent="0.2">
      <c r="A7" s="43"/>
      <c r="B7" s="42"/>
      <c r="C7" s="42"/>
      <c r="D7" s="42"/>
      <c r="E7" s="42"/>
      <c r="F7" s="42"/>
    </row>
    <row r="8" spans="1:6" ht="15.75" x14ac:dyDescent="0.25">
      <c r="A8" s="44"/>
      <c r="B8" s="45" t="s">
        <v>96</v>
      </c>
      <c r="C8" s="44"/>
      <c r="D8" s="44"/>
      <c r="E8" s="44"/>
      <c r="F8" s="44"/>
    </row>
    <row r="9" spans="1:6" ht="14.25" x14ac:dyDescent="0.2">
      <c r="A9" s="46" t="s">
        <v>97</v>
      </c>
      <c r="B9" s="46" t="s">
        <v>98</v>
      </c>
    </row>
    <row r="10" spans="1:6" x14ac:dyDescent="0.2">
      <c r="B10" s="36" t="s">
        <v>99</v>
      </c>
      <c r="F10" s="47">
        <f>F90</f>
        <v>0</v>
      </c>
    </row>
    <row r="11" spans="1:6" x14ac:dyDescent="0.2">
      <c r="B11" s="36" t="s">
        <v>100</v>
      </c>
      <c r="F11" s="47">
        <f>F136</f>
        <v>0</v>
      </c>
    </row>
    <row r="12" spans="1:6" x14ac:dyDescent="0.2">
      <c r="B12" s="36" t="s">
        <v>373</v>
      </c>
      <c r="F12" s="47">
        <f>'1_PP_Slaboproud'!G58+'1_NP_Slaboproud'!G94</f>
        <v>0</v>
      </c>
    </row>
    <row r="13" spans="1:6" x14ac:dyDescent="0.2">
      <c r="B13" s="36" t="s">
        <v>101</v>
      </c>
      <c r="F13" s="47">
        <f>F10*0.01984423</f>
        <v>0</v>
      </c>
    </row>
    <row r="14" spans="1:6" ht="15.75" thickBot="1" x14ac:dyDescent="0.3">
      <c r="A14" s="48"/>
      <c r="B14" s="49" t="s">
        <v>9</v>
      </c>
      <c r="C14" s="50"/>
      <c r="D14" s="50"/>
      <c r="E14" s="50"/>
      <c r="F14" s="51">
        <f>SUM(F10:F13)</f>
        <v>0</v>
      </c>
    </row>
    <row r="15" spans="1:6" ht="14.25" x14ac:dyDescent="0.2">
      <c r="A15" s="46" t="s">
        <v>102</v>
      </c>
      <c r="B15" s="46" t="s">
        <v>103</v>
      </c>
    </row>
    <row r="16" spans="1:6" x14ac:dyDescent="0.2">
      <c r="B16" s="36" t="s">
        <v>104</v>
      </c>
      <c r="F16" s="137">
        <v>0</v>
      </c>
    </row>
    <row r="17" spans="1:6" ht="15.75" thickBot="1" x14ac:dyDescent="0.3">
      <c r="A17" s="48"/>
      <c r="B17" s="49" t="s">
        <v>9</v>
      </c>
      <c r="C17" s="50"/>
      <c r="D17" s="50"/>
      <c r="E17" s="50"/>
      <c r="F17" s="51">
        <f>F16</f>
        <v>0</v>
      </c>
    </row>
    <row r="18" spans="1:6" ht="15.75" thickBot="1" x14ac:dyDescent="0.3">
      <c r="A18" s="48"/>
      <c r="B18" s="52" t="s">
        <v>374</v>
      </c>
      <c r="C18" s="48"/>
      <c r="D18" s="48"/>
      <c r="E18" s="48"/>
      <c r="F18" s="53">
        <f>F14+F17</f>
        <v>0</v>
      </c>
    </row>
    <row r="20" spans="1:6" x14ac:dyDescent="0.2">
      <c r="A20" s="54" t="s">
        <v>105</v>
      </c>
      <c r="B20" s="54" t="s">
        <v>106</v>
      </c>
    </row>
    <row r="21" spans="1:6" x14ac:dyDescent="0.2">
      <c r="A21" s="54" t="s">
        <v>107</v>
      </c>
      <c r="B21" s="54" t="s">
        <v>108</v>
      </c>
      <c r="C21" s="55"/>
      <c r="E21" s="55"/>
      <c r="F21" s="56"/>
    </row>
    <row r="22" spans="1:6" ht="15" x14ac:dyDescent="0.25">
      <c r="A22" s="54"/>
      <c r="B22" s="54" t="s">
        <v>109</v>
      </c>
      <c r="F22" s="57"/>
    </row>
    <row r="23" spans="1:6" ht="15" x14ac:dyDescent="0.25">
      <c r="B23" s="58"/>
      <c r="F23" s="57"/>
    </row>
    <row r="24" spans="1:6" ht="15" x14ac:dyDescent="0.25">
      <c r="B24" s="58"/>
      <c r="F24" s="57"/>
    </row>
    <row r="25" spans="1:6" ht="15" x14ac:dyDescent="0.25">
      <c r="B25" s="58"/>
      <c r="F25" s="57"/>
    </row>
    <row r="27" spans="1:6" ht="15.75" x14ac:dyDescent="0.25">
      <c r="A27" s="59"/>
      <c r="B27" s="60" t="s">
        <v>110</v>
      </c>
      <c r="C27" s="59"/>
      <c r="D27" s="59"/>
      <c r="E27" s="59"/>
      <c r="F27" s="59"/>
    </row>
    <row r="28" spans="1:6" ht="15.75" x14ac:dyDescent="0.25">
      <c r="A28" s="61"/>
      <c r="B28" s="62"/>
      <c r="C28" s="61"/>
      <c r="D28" s="61"/>
      <c r="E28" s="61"/>
      <c r="F28" s="61"/>
    </row>
    <row r="29" spans="1:6" x14ac:dyDescent="0.2">
      <c r="A29" s="63" t="s">
        <v>111</v>
      </c>
      <c r="B29" s="64" t="s">
        <v>6</v>
      </c>
      <c r="C29" s="65" t="s">
        <v>7</v>
      </c>
      <c r="D29" s="65" t="s">
        <v>112</v>
      </c>
      <c r="E29" s="66" t="s">
        <v>8</v>
      </c>
      <c r="F29" s="66" t="s">
        <v>9</v>
      </c>
    </row>
    <row r="30" spans="1:6" x14ac:dyDescent="0.2">
      <c r="A30" s="67" t="s">
        <v>113</v>
      </c>
      <c r="B30" s="68" t="s">
        <v>114</v>
      </c>
      <c r="C30" s="69">
        <v>1</v>
      </c>
      <c r="D30" s="70" t="s">
        <v>32</v>
      </c>
      <c r="E30" s="71">
        <v>0</v>
      </c>
      <c r="F30" s="71">
        <f t="shared" ref="F30:F89" si="0">C30*E30</f>
        <v>0</v>
      </c>
    </row>
    <row r="31" spans="1:6" x14ac:dyDescent="0.2">
      <c r="A31" s="67" t="s">
        <v>115</v>
      </c>
      <c r="B31" s="68" t="s">
        <v>116</v>
      </c>
      <c r="C31" s="69">
        <v>1</v>
      </c>
      <c r="D31" s="70" t="s">
        <v>32</v>
      </c>
      <c r="E31" s="71">
        <f>F150</f>
        <v>0</v>
      </c>
      <c r="F31" s="71">
        <f t="shared" si="0"/>
        <v>0</v>
      </c>
    </row>
    <row r="32" spans="1:6" x14ac:dyDescent="0.2">
      <c r="A32" s="67" t="s">
        <v>117</v>
      </c>
      <c r="B32" s="68" t="s">
        <v>118</v>
      </c>
      <c r="C32" s="69">
        <v>1</v>
      </c>
      <c r="D32" s="70" t="s">
        <v>32</v>
      </c>
      <c r="E32" s="71">
        <f>F170</f>
        <v>0</v>
      </c>
      <c r="F32" s="71">
        <f t="shared" si="0"/>
        <v>0</v>
      </c>
    </row>
    <row r="33" spans="1:6" ht="24" x14ac:dyDescent="0.2">
      <c r="A33" s="67" t="s">
        <v>119</v>
      </c>
      <c r="B33" s="68" t="s">
        <v>120</v>
      </c>
      <c r="C33" s="69">
        <v>1</v>
      </c>
      <c r="D33" s="70" t="s">
        <v>32</v>
      </c>
      <c r="E33" s="71">
        <f>F166</f>
        <v>0</v>
      </c>
      <c r="F33" s="71">
        <f t="shared" si="0"/>
        <v>0</v>
      </c>
    </row>
    <row r="34" spans="1:6" x14ac:dyDescent="0.2">
      <c r="A34" s="67" t="s">
        <v>121</v>
      </c>
      <c r="B34" s="68" t="s">
        <v>122</v>
      </c>
      <c r="C34" s="69">
        <v>1</v>
      </c>
      <c r="D34" s="70" t="s">
        <v>32</v>
      </c>
      <c r="E34" s="71">
        <f>F178</f>
        <v>0</v>
      </c>
      <c r="F34" s="71">
        <f t="shared" si="0"/>
        <v>0</v>
      </c>
    </row>
    <row r="35" spans="1:6" ht="24" x14ac:dyDescent="0.2">
      <c r="A35" s="67" t="s">
        <v>123</v>
      </c>
      <c r="B35" s="68" t="s">
        <v>124</v>
      </c>
      <c r="C35" s="69">
        <v>1</v>
      </c>
      <c r="D35" s="70" t="s">
        <v>32</v>
      </c>
      <c r="E35" s="71">
        <f>F186</f>
        <v>0</v>
      </c>
      <c r="F35" s="71">
        <f t="shared" si="0"/>
        <v>0</v>
      </c>
    </row>
    <row r="36" spans="1:6" x14ac:dyDescent="0.2">
      <c r="A36" s="67" t="s">
        <v>125</v>
      </c>
      <c r="B36" s="68" t="s">
        <v>126</v>
      </c>
      <c r="C36" s="69">
        <v>1</v>
      </c>
      <c r="D36" s="70" t="s">
        <v>32</v>
      </c>
      <c r="E36" s="71">
        <f>F157</f>
        <v>0</v>
      </c>
      <c r="F36" s="71">
        <f t="shared" si="0"/>
        <v>0</v>
      </c>
    </row>
    <row r="37" spans="1:6" x14ac:dyDescent="0.2">
      <c r="A37" s="67" t="s">
        <v>127</v>
      </c>
      <c r="B37" s="68" t="s">
        <v>128</v>
      </c>
      <c r="C37" s="69">
        <v>15</v>
      </c>
      <c r="D37" s="70" t="s">
        <v>18</v>
      </c>
      <c r="E37" s="138">
        <v>0</v>
      </c>
      <c r="F37" s="71">
        <f t="shared" si="0"/>
        <v>0</v>
      </c>
    </row>
    <row r="38" spans="1:6" ht="24" x14ac:dyDescent="0.2">
      <c r="A38" s="67" t="s">
        <v>129</v>
      </c>
      <c r="B38" s="68" t="s">
        <v>130</v>
      </c>
      <c r="C38" s="69">
        <v>7</v>
      </c>
      <c r="D38" s="70" t="s">
        <v>18</v>
      </c>
      <c r="E38" s="138">
        <v>0</v>
      </c>
      <c r="F38" s="71">
        <f t="shared" si="0"/>
        <v>0</v>
      </c>
    </row>
    <row r="39" spans="1:6" x14ac:dyDescent="0.2">
      <c r="A39" s="67" t="s">
        <v>131</v>
      </c>
      <c r="B39" s="68" t="s">
        <v>132</v>
      </c>
      <c r="C39" s="69">
        <v>2</v>
      </c>
      <c r="D39" s="70" t="s">
        <v>18</v>
      </c>
      <c r="E39" s="138">
        <v>0</v>
      </c>
      <c r="F39" s="71">
        <f t="shared" si="0"/>
        <v>0</v>
      </c>
    </row>
    <row r="40" spans="1:6" x14ac:dyDescent="0.2">
      <c r="A40" s="67" t="s">
        <v>133</v>
      </c>
      <c r="B40" s="68" t="s">
        <v>134</v>
      </c>
      <c r="C40" s="69">
        <v>6</v>
      </c>
      <c r="D40" s="70" t="s">
        <v>18</v>
      </c>
      <c r="E40" s="138">
        <v>0</v>
      </c>
      <c r="F40" s="71">
        <f t="shared" si="0"/>
        <v>0</v>
      </c>
    </row>
    <row r="41" spans="1:6" x14ac:dyDescent="0.2">
      <c r="A41" s="67" t="s">
        <v>135</v>
      </c>
      <c r="B41" s="68" t="s">
        <v>136</v>
      </c>
      <c r="C41" s="69">
        <v>3</v>
      </c>
      <c r="D41" s="70" t="s">
        <v>18</v>
      </c>
      <c r="E41" s="138">
        <v>0</v>
      </c>
      <c r="F41" s="71">
        <f t="shared" si="0"/>
        <v>0</v>
      </c>
    </row>
    <row r="42" spans="1:6" x14ac:dyDescent="0.2">
      <c r="A42" s="67" t="s">
        <v>137</v>
      </c>
      <c r="B42" s="68" t="s">
        <v>138</v>
      </c>
      <c r="C42" s="69">
        <v>41</v>
      </c>
      <c r="D42" s="70" t="s">
        <v>18</v>
      </c>
      <c r="E42" s="138">
        <v>0</v>
      </c>
      <c r="F42" s="71">
        <f t="shared" si="0"/>
        <v>0</v>
      </c>
    </row>
    <row r="43" spans="1:6" x14ac:dyDescent="0.2">
      <c r="A43" s="67" t="s">
        <v>139</v>
      </c>
      <c r="B43" s="68" t="s">
        <v>140</v>
      </c>
      <c r="C43" s="69">
        <v>2</v>
      </c>
      <c r="D43" s="70" t="s">
        <v>18</v>
      </c>
      <c r="E43" s="138">
        <v>0</v>
      </c>
      <c r="F43" s="71">
        <f t="shared" si="0"/>
        <v>0</v>
      </c>
    </row>
    <row r="44" spans="1:6" x14ac:dyDescent="0.2">
      <c r="A44" s="67" t="s">
        <v>141</v>
      </c>
      <c r="B44" s="68" t="s">
        <v>142</v>
      </c>
      <c r="C44" s="69">
        <v>10</v>
      </c>
      <c r="D44" s="70" t="s">
        <v>18</v>
      </c>
      <c r="E44" s="138">
        <v>0</v>
      </c>
      <c r="F44" s="71">
        <f t="shared" si="0"/>
        <v>0</v>
      </c>
    </row>
    <row r="45" spans="1:6" ht="24" x14ac:dyDescent="0.2">
      <c r="A45" s="67" t="s">
        <v>143</v>
      </c>
      <c r="B45" s="68" t="s">
        <v>144</v>
      </c>
      <c r="C45" s="69">
        <v>10</v>
      </c>
      <c r="D45" s="70" t="s">
        <v>18</v>
      </c>
      <c r="E45" s="138">
        <v>0</v>
      </c>
      <c r="F45" s="71">
        <f t="shared" si="0"/>
        <v>0</v>
      </c>
    </row>
    <row r="46" spans="1:6" ht="24" x14ac:dyDescent="0.2">
      <c r="A46" s="67" t="s">
        <v>145</v>
      </c>
      <c r="B46" s="68" t="s">
        <v>146</v>
      </c>
      <c r="C46" s="69">
        <v>6</v>
      </c>
      <c r="D46" s="70" t="s">
        <v>18</v>
      </c>
      <c r="E46" s="138">
        <v>0</v>
      </c>
      <c r="F46" s="71">
        <f t="shared" si="0"/>
        <v>0</v>
      </c>
    </row>
    <row r="47" spans="1:6" x14ac:dyDescent="0.2">
      <c r="A47" s="67" t="s">
        <v>147</v>
      </c>
      <c r="B47" s="68" t="s">
        <v>148</v>
      </c>
      <c r="C47" s="69">
        <v>8</v>
      </c>
      <c r="D47" s="70" t="s">
        <v>18</v>
      </c>
      <c r="E47" s="138">
        <v>0</v>
      </c>
      <c r="F47" s="71">
        <f t="shared" si="0"/>
        <v>0</v>
      </c>
    </row>
    <row r="48" spans="1:6" ht="24" x14ac:dyDescent="0.2">
      <c r="A48" s="67" t="s">
        <v>149</v>
      </c>
      <c r="B48" s="68" t="s">
        <v>150</v>
      </c>
      <c r="C48" s="69">
        <v>5</v>
      </c>
      <c r="D48" s="70" t="s">
        <v>151</v>
      </c>
      <c r="E48" s="138">
        <v>0</v>
      </c>
      <c r="F48" s="71">
        <f t="shared" si="0"/>
        <v>0</v>
      </c>
    </row>
    <row r="49" spans="1:6" x14ac:dyDescent="0.2">
      <c r="A49" s="67" t="s">
        <v>152</v>
      </c>
      <c r="B49" s="68" t="s">
        <v>153</v>
      </c>
      <c r="C49" s="69">
        <v>92</v>
      </c>
      <c r="D49" s="70" t="s">
        <v>11</v>
      </c>
      <c r="E49" s="138">
        <v>0</v>
      </c>
      <c r="F49" s="71">
        <f t="shared" si="0"/>
        <v>0</v>
      </c>
    </row>
    <row r="50" spans="1:6" x14ac:dyDescent="0.2">
      <c r="A50" s="67" t="s">
        <v>154</v>
      </c>
      <c r="B50" s="68" t="s">
        <v>155</v>
      </c>
      <c r="C50" s="69">
        <v>92</v>
      </c>
      <c r="D50" s="70" t="s">
        <v>11</v>
      </c>
      <c r="E50" s="138">
        <v>0</v>
      </c>
      <c r="F50" s="71">
        <f t="shared" si="0"/>
        <v>0</v>
      </c>
    </row>
    <row r="51" spans="1:6" x14ac:dyDescent="0.2">
      <c r="A51" s="67" t="s">
        <v>156</v>
      </c>
      <c r="B51" s="68" t="s">
        <v>153</v>
      </c>
      <c r="C51" s="69">
        <v>152</v>
      </c>
      <c r="D51" s="70" t="s">
        <v>11</v>
      </c>
      <c r="E51" s="138">
        <v>0</v>
      </c>
      <c r="F51" s="71">
        <f t="shared" si="0"/>
        <v>0</v>
      </c>
    </row>
    <row r="52" spans="1:6" x14ac:dyDescent="0.2">
      <c r="A52" s="67" t="s">
        <v>157</v>
      </c>
      <c r="B52" s="68" t="s">
        <v>158</v>
      </c>
      <c r="C52" s="69">
        <v>152</v>
      </c>
      <c r="D52" s="70" t="s">
        <v>11</v>
      </c>
      <c r="E52" s="138">
        <v>0</v>
      </c>
      <c r="F52" s="71">
        <f t="shared" si="0"/>
        <v>0</v>
      </c>
    </row>
    <row r="53" spans="1:6" x14ac:dyDescent="0.2">
      <c r="A53" s="67" t="s">
        <v>159</v>
      </c>
      <c r="B53" s="68" t="s">
        <v>160</v>
      </c>
      <c r="C53" s="69">
        <v>35</v>
      </c>
      <c r="D53" s="70" t="s">
        <v>11</v>
      </c>
      <c r="E53" s="138">
        <v>0</v>
      </c>
      <c r="F53" s="71">
        <f t="shared" si="0"/>
        <v>0</v>
      </c>
    </row>
    <row r="54" spans="1:6" x14ac:dyDescent="0.2">
      <c r="A54" s="67" t="s">
        <v>161</v>
      </c>
      <c r="B54" s="68" t="s">
        <v>162</v>
      </c>
      <c r="C54" s="69">
        <v>35</v>
      </c>
      <c r="D54" s="70" t="s">
        <v>11</v>
      </c>
      <c r="E54" s="138">
        <v>0</v>
      </c>
      <c r="F54" s="71">
        <f t="shared" si="0"/>
        <v>0</v>
      </c>
    </row>
    <row r="55" spans="1:6" x14ac:dyDescent="0.2">
      <c r="A55" s="67" t="s">
        <v>163</v>
      </c>
      <c r="B55" s="68" t="s">
        <v>164</v>
      </c>
      <c r="C55" s="69">
        <v>35</v>
      </c>
      <c r="D55" s="70" t="s">
        <v>11</v>
      </c>
      <c r="E55" s="138">
        <v>0</v>
      </c>
      <c r="F55" s="71">
        <f t="shared" si="0"/>
        <v>0</v>
      </c>
    </row>
    <row r="56" spans="1:6" x14ac:dyDescent="0.2">
      <c r="A56" s="67" t="s">
        <v>165</v>
      </c>
      <c r="B56" s="68" t="s">
        <v>166</v>
      </c>
      <c r="C56" s="69">
        <v>2</v>
      </c>
      <c r="D56" s="70" t="s">
        <v>11</v>
      </c>
      <c r="E56" s="138">
        <v>0</v>
      </c>
      <c r="F56" s="71">
        <f t="shared" si="0"/>
        <v>0</v>
      </c>
    </row>
    <row r="57" spans="1:6" x14ac:dyDescent="0.2">
      <c r="A57" s="67" t="s">
        <v>167</v>
      </c>
      <c r="B57" s="68" t="s">
        <v>168</v>
      </c>
      <c r="C57" s="69">
        <v>18</v>
      </c>
      <c r="D57" s="70" t="s">
        <v>11</v>
      </c>
      <c r="E57" s="138">
        <v>0</v>
      </c>
      <c r="F57" s="71">
        <f t="shared" si="0"/>
        <v>0</v>
      </c>
    </row>
    <row r="58" spans="1:6" x14ac:dyDescent="0.2">
      <c r="A58" s="67" t="s">
        <v>169</v>
      </c>
      <c r="B58" s="68" t="s">
        <v>170</v>
      </c>
      <c r="C58" s="69">
        <v>12</v>
      </c>
      <c r="D58" s="70" t="s">
        <v>11</v>
      </c>
      <c r="E58" s="138">
        <v>0</v>
      </c>
      <c r="F58" s="71">
        <f t="shared" si="0"/>
        <v>0</v>
      </c>
    </row>
    <row r="59" spans="1:6" x14ac:dyDescent="0.2">
      <c r="A59" s="67" t="s">
        <v>171</v>
      </c>
      <c r="B59" s="68" t="s">
        <v>172</v>
      </c>
      <c r="C59" s="69">
        <v>22</v>
      </c>
      <c r="D59" s="70" t="s">
        <v>11</v>
      </c>
      <c r="E59" s="138">
        <v>0</v>
      </c>
      <c r="F59" s="71">
        <f t="shared" si="0"/>
        <v>0</v>
      </c>
    </row>
    <row r="60" spans="1:6" x14ac:dyDescent="0.2">
      <c r="A60" s="67" t="s">
        <v>173</v>
      </c>
      <c r="B60" s="68" t="s">
        <v>174</v>
      </c>
      <c r="C60" s="69">
        <v>18</v>
      </c>
      <c r="D60" s="70" t="s">
        <v>11</v>
      </c>
      <c r="E60" s="138">
        <v>0</v>
      </c>
      <c r="F60" s="71">
        <f t="shared" si="0"/>
        <v>0</v>
      </c>
    </row>
    <row r="61" spans="1:6" x14ac:dyDescent="0.2">
      <c r="A61" s="67" t="s">
        <v>175</v>
      </c>
      <c r="B61" s="68" t="s">
        <v>176</v>
      </c>
      <c r="C61" s="69">
        <v>5</v>
      </c>
      <c r="D61" s="70" t="s">
        <v>11</v>
      </c>
      <c r="E61" s="138">
        <v>0</v>
      </c>
      <c r="F61" s="71">
        <f t="shared" si="0"/>
        <v>0</v>
      </c>
    </row>
    <row r="62" spans="1:6" x14ac:dyDescent="0.2">
      <c r="A62" s="67" t="s">
        <v>177</v>
      </c>
      <c r="B62" s="68" t="s">
        <v>178</v>
      </c>
      <c r="C62" s="69">
        <v>7</v>
      </c>
      <c r="D62" s="70" t="s">
        <v>11</v>
      </c>
      <c r="E62" s="138">
        <v>0</v>
      </c>
      <c r="F62" s="71">
        <f t="shared" si="0"/>
        <v>0</v>
      </c>
    </row>
    <row r="63" spans="1:6" x14ac:dyDescent="0.2">
      <c r="A63" s="67" t="s">
        <v>179</v>
      </c>
      <c r="B63" s="68" t="s">
        <v>180</v>
      </c>
      <c r="C63" s="69">
        <v>18</v>
      </c>
      <c r="D63" s="70" t="s">
        <v>11</v>
      </c>
      <c r="E63" s="138">
        <v>0</v>
      </c>
      <c r="F63" s="71">
        <f t="shared" si="0"/>
        <v>0</v>
      </c>
    </row>
    <row r="64" spans="1:6" x14ac:dyDescent="0.2">
      <c r="A64" s="67" t="s">
        <v>181</v>
      </c>
      <c r="B64" s="68" t="s">
        <v>182</v>
      </c>
      <c r="C64" s="69">
        <v>1</v>
      </c>
      <c r="D64" s="70" t="s">
        <v>32</v>
      </c>
      <c r="E64" s="71">
        <f>F200</f>
        <v>0</v>
      </c>
      <c r="F64" s="71">
        <f t="shared" si="0"/>
        <v>0</v>
      </c>
    </row>
    <row r="65" spans="1:6" x14ac:dyDescent="0.2">
      <c r="A65" s="67" t="s">
        <v>183</v>
      </c>
      <c r="B65" s="68" t="s">
        <v>184</v>
      </c>
      <c r="C65" s="69">
        <v>2</v>
      </c>
      <c r="D65" s="70" t="s">
        <v>18</v>
      </c>
      <c r="E65" s="138">
        <v>0</v>
      </c>
      <c r="F65" s="71">
        <f t="shared" si="0"/>
        <v>0</v>
      </c>
    </row>
    <row r="66" spans="1:6" ht="24" x14ac:dyDescent="0.2">
      <c r="A66" s="67" t="s">
        <v>185</v>
      </c>
      <c r="B66" s="68" t="s">
        <v>186</v>
      </c>
      <c r="C66" s="69">
        <v>2</v>
      </c>
      <c r="D66" s="70" t="s">
        <v>11</v>
      </c>
      <c r="E66" s="138">
        <v>0</v>
      </c>
      <c r="F66" s="71">
        <f t="shared" si="0"/>
        <v>0</v>
      </c>
    </row>
    <row r="67" spans="1:6" ht="24" x14ac:dyDescent="0.2">
      <c r="A67" s="67" t="s">
        <v>185</v>
      </c>
      <c r="B67" s="68" t="s">
        <v>186</v>
      </c>
      <c r="C67" s="69">
        <v>8</v>
      </c>
      <c r="D67" s="70" t="s">
        <v>11</v>
      </c>
      <c r="E67" s="138">
        <v>0</v>
      </c>
      <c r="F67" s="71">
        <f t="shared" si="0"/>
        <v>0</v>
      </c>
    </row>
    <row r="68" spans="1:6" ht="24" x14ac:dyDescent="0.2">
      <c r="A68" s="67" t="s">
        <v>187</v>
      </c>
      <c r="B68" s="68" t="s">
        <v>188</v>
      </c>
      <c r="C68" s="69">
        <v>24</v>
      </c>
      <c r="D68" s="70" t="s">
        <v>11</v>
      </c>
      <c r="E68" s="138">
        <v>0</v>
      </c>
      <c r="F68" s="71">
        <f t="shared" si="0"/>
        <v>0</v>
      </c>
    </row>
    <row r="69" spans="1:6" ht="24" x14ac:dyDescent="0.2">
      <c r="A69" s="67" t="s">
        <v>187</v>
      </c>
      <c r="B69" s="68" t="s">
        <v>188</v>
      </c>
      <c r="C69" s="69">
        <v>102</v>
      </c>
      <c r="D69" s="70" t="s">
        <v>11</v>
      </c>
      <c r="E69" s="138">
        <v>0</v>
      </c>
      <c r="F69" s="71">
        <f t="shared" si="0"/>
        <v>0</v>
      </c>
    </row>
    <row r="70" spans="1:6" ht="24" x14ac:dyDescent="0.2">
      <c r="A70" s="67" t="s">
        <v>189</v>
      </c>
      <c r="B70" s="68" t="s">
        <v>190</v>
      </c>
      <c r="C70" s="69">
        <v>27</v>
      </c>
      <c r="D70" s="70" t="s">
        <v>11</v>
      </c>
      <c r="E70" s="138">
        <v>0</v>
      </c>
      <c r="F70" s="71">
        <f t="shared" si="0"/>
        <v>0</v>
      </c>
    </row>
    <row r="71" spans="1:6" ht="24" x14ac:dyDescent="0.2">
      <c r="A71" s="67" t="s">
        <v>191</v>
      </c>
      <c r="B71" s="68" t="s">
        <v>192</v>
      </c>
      <c r="C71" s="69">
        <v>5</v>
      </c>
      <c r="D71" s="70" t="s">
        <v>11</v>
      </c>
      <c r="E71" s="138">
        <v>0</v>
      </c>
      <c r="F71" s="71">
        <f t="shared" si="0"/>
        <v>0</v>
      </c>
    </row>
    <row r="72" spans="1:6" x14ac:dyDescent="0.2">
      <c r="A72" s="67" t="s">
        <v>193</v>
      </c>
      <c r="B72" s="68" t="s">
        <v>194</v>
      </c>
      <c r="C72" s="69">
        <v>60</v>
      </c>
      <c r="D72" s="70" t="s">
        <v>195</v>
      </c>
      <c r="E72" s="138">
        <v>0</v>
      </c>
      <c r="F72" s="71">
        <f t="shared" si="0"/>
        <v>0</v>
      </c>
    </row>
    <row r="73" spans="1:6" ht="24" x14ac:dyDescent="0.2">
      <c r="A73" s="67" t="s">
        <v>196</v>
      </c>
      <c r="B73" s="68" t="s">
        <v>197</v>
      </c>
      <c r="C73" s="69">
        <v>162.5</v>
      </c>
      <c r="D73" s="70" t="s">
        <v>11</v>
      </c>
      <c r="E73" s="138">
        <v>0</v>
      </c>
      <c r="F73" s="71">
        <f t="shared" si="0"/>
        <v>0</v>
      </c>
    </row>
    <row r="74" spans="1:6" ht="24" x14ac:dyDescent="0.2">
      <c r="A74" s="67" t="s">
        <v>198</v>
      </c>
      <c r="B74" s="68" t="s">
        <v>199</v>
      </c>
      <c r="C74" s="69">
        <v>102.5</v>
      </c>
      <c r="D74" s="70" t="s">
        <v>11</v>
      </c>
      <c r="E74" s="138">
        <v>0</v>
      </c>
      <c r="F74" s="71">
        <f t="shared" si="0"/>
        <v>0</v>
      </c>
    </row>
    <row r="75" spans="1:6" ht="24" x14ac:dyDescent="0.2">
      <c r="A75" s="67" t="s">
        <v>200</v>
      </c>
      <c r="B75" s="68" t="s">
        <v>201</v>
      </c>
      <c r="C75" s="69">
        <v>70.5</v>
      </c>
      <c r="D75" s="70" t="s">
        <v>11</v>
      </c>
      <c r="E75" s="138">
        <v>0</v>
      </c>
      <c r="F75" s="71">
        <f t="shared" si="0"/>
        <v>0</v>
      </c>
    </row>
    <row r="76" spans="1:6" ht="24" x14ac:dyDescent="0.2">
      <c r="A76" s="67" t="s">
        <v>202</v>
      </c>
      <c r="B76" s="68" t="s">
        <v>203</v>
      </c>
      <c r="C76" s="69">
        <v>15</v>
      </c>
      <c r="D76" s="70" t="s">
        <v>11</v>
      </c>
      <c r="E76" s="138">
        <v>0</v>
      </c>
      <c r="F76" s="71">
        <f t="shared" si="0"/>
        <v>0</v>
      </c>
    </row>
    <row r="77" spans="1:6" ht="24" x14ac:dyDescent="0.2">
      <c r="A77" s="67" t="s">
        <v>204</v>
      </c>
      <c r="B77" s="68" t="s">
        <v>205</v>
      </c>
      <c r="C77" s="69">
        <v>40</v>
      </c>
      <c r="D77" s="70" t="s">
        <v>11</v>
      </c>
      <c r="E77" s="138">
        <v>0</v>
      </c>
      <c r="F77" s="71">
        <f t="shared" si="0"/>
        <v>0</v>
      </c>
    </row>
    <row r="78" spans="1:6" ht="24" x14ac:dyDescent="0.2">
      <c r="A78" s="67" t="s">
        <v>206</v>
      </c>
      <c r="B78" s="68" t="s">
        <v>207</v>
      </c>
      <c r="C78" s="69">
        <v>20</v>
      </c>
      <c r="D78" s="70" t="s">
        <v>11</v>
      </c>
      <c r="E78" s="138">
        <v>0</v>
      </c>
      <c r="F78" s="71">
        <f t="shared" si="0"/>
        <v>0</v>
      </c>
    </row>
    <row r="79" spans="1:6" ht="24" x14ac:dyDescent="0.2">
      <c r="A79" s="67" t="s">
        <v>208</v>
      </c>
      <c r="B79" s="68" t="s">
        <v>209</v>
      </c>
      <c r="C79" s="69">
        <v>2</v>
      </c>
      <c r="D79" s="70" t="s">
        <v>11</v>
      </c>
      <c r="E79" s="138">
        <v>0</v>
      </c>
      <c r="F79" s="71">
        <f t="shared" si="0"/>
        <v>0</v>
      </c>
    </row>
    <row r="80" spans="1:6" x14ac:dyDescent="0.2">
      <c r="A80" s="67" t="s">
        <v>210</v>
      </c>
      <c r="B80" s="68" t="s">
        <v>211</v>
      </c>
      <c r="C80" s="69">
        <v>12</v>
      </c>
      <c r="D80" s="70" t="s">
        <v>11</v>
      </c>
      <c r="E80" s="138">
        <v>0</v>
      </c>
      <c r="F80" s="71">
        <f t="shared" si="0"/>
        <v>0</v>
      </c>
    </row>
    <row r="81" spans="1:6" ht="24" x14ac:dyDescent="0.2">
      <c r="A81" s="67" t="s">
        <v>212</v>
      </c>
      <c r="B81" s="68" t="s">
        <v>213</v>
      </c>
      <c r="C81" s="69">
        <v>16</v>
      </c>
      <c r="D81" s="70" t="s">
        <v>11</v>
      </c>
      <c r="E81" s="138">
        <v>0</v>
      </c>
      <c r="F81" s="71">
        <f t="shared" si="0"/>
        <v>0</v>
      </c>
    </row>
    <row r="82" spans="1:6" x14ac:dyDescent="0.2">
      <c r="A82" s="67" t="s">
        <v>214</v>
      </c>
      <c r="B82" s="68" t="s">
        <v>215</v>
      </c>
      <c r="C82" s="69">
        <v>1</v>
      </c>
      <c r="D82" s="70" t="s">
        <v>11</v>
      </c>
      <c r="E82" s="138">
        <v>0</v>
      </c>
      <c r="F82" s="71">
        <f t="shared" si="0"/>
        <v>0</v>
      </c>
    </row>
    <row r="83" spans="1:6" x14ac:dyDescent="0.2">
      <c r="A83" s="67" t="s">
        <v>216</v>
      </c>
      <c r="B83" s="68" t="s">
        <v>217</v>
      </c>
      <c r="C83" s="69">
        <v>6.8250000000000005E-2</v>
      </c>
      <c r="D83" s="70" t="s">
        <v>218</v>
      </c>
      <c r="E83" s="138">
        <v>0</v>
      </c>
      <c r="F83" s="71">
        <f t="shared" si="0"/>
        <v>0</v>
      </c>
    </row>
    <row r="84" spans="1:6" x14ac:dyDescent="0.2">
      <c r="A84" s="67" t="s">
        <v>219</v>
      </c>
      <c r="B84" s="68" t="s">
        <v>220</v>
      </c>
      <c r="C84" s="69">
        <v>0.53025</v>
      </c>
      <c r="D84" s="70" t="s">
        <v>218</v>
      </c>
      <c r="E84" s="138">
        <v>0</v>
      </c>
      <c r="F84" s="71">
        <f t="shared" si="0"/>
        <v>0</v>
      </c>
    </row>
    <row r="85" spans="1:6" x14ac:dyDescent="0.2">
      <c r="A85" s="67" t="s">
        <v>221</v>
      </c>
      <c r="B85" s="68" t="s">
        <v>222</v>
      </c>
      <c r="C85" s="69">
        <v>0.96704999999999997</v>
      </c>
      <c r="D85" s="70" t="s">
        <v>218</v>
      </c>
      <c r="E85" s="138">
        <v>0</v>
      </c>
      <c r="F85" s="71">
        <f t="shared" si="0"/>
        <v>0</v>
      </c>
    </row>
    <row r="86" spans="1:6" x14ac:dyDescent="0.2">
      <c r="A86" s="67" t="s">
        <v>223</v>
      </c>
      <c r="B86" s="68" t="s">
        <v>224</v>
      </c>
      <c r="C86" s="69">
        <v>2.1000000000000001E-2</v>
      </c>
      <c r="D86" s="70" t="s">
        <v>218</v>
      </c>
      <c r="E86" s="138">
        <v>0</v>
      </c>
      <c r="F86" s="71">
        <f t="shared" si="0"/>
        <v>0</v>
      </c>
    </row>
    <row r="87" spans="1:6" x14ac:dyDescent="0.2">
      <c r="A87" s="67" t="s">
        <v>225</v>
      </c>
      <c r="B87" s="68" t="s">
        <v>226</v>
      </c>
      <c r="C87" s="69">
        <v>0.12075</v>
      </c>
      <c r="D87" s="70" t="s">
        <v>218</v>
      </c>
      <c r="E87" s="138">
        <v>0</v>
      </c>
      <c r="F87" s="71">
        <f t="shared" si="0"/>
        <v>0</v>
      </c>
    </row>
    <row r="88" spans="1:6" x14ac:dyDescent="0.2">
      <c r="A88" s="67" t="s">
        <v>227</v>
      </c>
      <c r="B88" s="68" t="s">
        <v>227</v>
      </c>
      <c r="C88" s="69">
        <v>0.32024999999999998</v>
      </c>
      <c r="D88" s="70" t="s">
        <v>218</v>
      </c>
      <c r="E88" s="138">
        <v>0</v>
      </c>
      <c r="F88" s="71">
        <f t="shared" si="0"/>
        <v>0</v>
      </c>
    </row>
    <row r="89" spans="1:6" x14ac:dyDescent="0.2">
      <c r="A89" s="67" t="s">
        <v>228</v>
      </c>
      <c r="B89" s="68" t="s">
        <v>228</v>
      </c>
      <c r="C89" s="69">
        <v>0.2331</v>
      </c>
      <c r="D89" s="70" t="s">
        <v>218</v>
      </c>
      <c r="E89" s="138">
        <v>0</v>
      </c>
      <c r="F89" s="71">
        <f t="shared" si="0"/>
        <v>0</v>
      </c>
    </row>
    <row r="90" spans="1:6" ht="15" x14ac:dyDescent="0.25">
      <c r="A90" s="72"/>
      <c r="B90" s="73" t="s">
        <v>9</v>
      </c>
      <c r="C90" s="74"/>
      <c r="D90" s="74"/>
      <c r="E90" s="74"/>
      <c r="F90" s="75">
        <f>SUM(F30:F89)</f>
        <v>0</v>
      </c>
    </row>
    <row r="91" spans="1:6" ht="15" x14ac:dyDescent="0.25">
      <c r="A91" s="76"/>
      <c r="B91" s="77"/>
      <c r="C91" s="39"/>
      <c r="D91" s="39"/>
      <c r="E91" s="38"/>
      <c r="F91" s="57"/>
    </row>
    <row r="92" spans="1:6" x14ac:dyDescent="0.2">
      <c r="B92" s="78"/>
    </row>
    <row r="93" spans="1:6" ht="15.75" x14ac:dyDescent="0.25">
      <c r="A93" s="61"/>
      <c r="B93" s="62"/>
      <c r="C93" s="61"/>
      <c r="D93" s="61"/>
      <c r="E93" s="61"/>
      <c r="F93" s="61"/>
    </row>
    <row r="94" spans="1:6" x14ac:dyDescent="0.2">
      <c r="A94" s="63" t="s">
        <v>111</v>
      </c>
      <c r="B94" s="64" t="s">
        <v>6</v>
      </c>
      <c r="C94" s="65" t="s">
        <v>7</v>
      </c>
      <c r="D94" s="65" t="s">
        <v>112</v>
      </c>
      <c r="E94" s="66" t="s">
        <v>8</v>
      </c>
      <c r="F94" s="66" t="s">
        <v>9</v>
      </c>
    </row>
    <row r="95" spans="1:6" x14ac:dyDescent="0.2">
      <c r="A95" s="67" t="s">
        <v>229</v>
      </c>
      <c r="B95" s="68" t="s">
        <v>230</v>
      </c>
      <c r="C95" s="69">
        <v>5</v>
      </c>
      <c r="D95" s="70" t="s">
        <v>151</v>
      </c>
      <c r="E95" s="138">
        <v>0</v>
      </c>
      <c r="F95" s="71">
        <f t="shared" ref="F95:F135" si="1">C95*E95</f>
        <v>0</v>
      </c>
    </row>
    <row r="96" spans="1:6" x14ac:dyDescent="0.2">
      <c r="A96" s="67" t="s">
        <v>231</v>
      </c>
      <c r="B96" s="68" t="s">
        <v>232</v>
      </c>
      <c r="C96" s="69">
        <v>92</v>
      </c>
      <c r="D96" s="70" t="s">
        <v>11</v>
      </c>
      <c r="E96" s="138">
        <v>0</v>
      </c>
      <c r="F96" s="71">
        <f t="shared" si="1"/>
        <v>0</v>
      </c>
    </row>
    <row r="97" spans="1:6" ht="24" x14ac:dyDescent="0.2">
      <c r="A97" s="67" t="s">
        <v>233</v>
      </c>
      <c r="B97" s="68" t="s">
        <v>234</v>
      </c>
      <c r="C97" s="69">
        <v>152</v>
      </c>
      <c r="D97" s="70" t="s">
        <v>11</v>
      </c>
      <c r="E97" s="138">
        <v>0</v>
      </c>
      <c r="F97" s="71">
        <f t="shared" si="1"/>
        <v>0</v>
      </c>
    </row>
    <row r="98" spans="1:6" ht="24" x14ac:dyDescent="0.2">
      <c r="A98" s="67" t="s">
        <v>235</v>
      </c>
      <c r="B98" s="68" t="s">
        <v>236</v>
      </c>
      <c r="C98" s="69">
        <v>35</v>
      </c>
      <c r="D98" s="70" t="s">
        <v>11</v>
      </c>
      <c r="E98" s="138">
        <v>0</v>
      </c>
      <c r="F98" s="71">
        <f t="shared" si="1"/>
        <v>0</v>
      </c>
    </row>
    <row r="99" spans="1:6" ht="24" x14ac:dyDescent="0.2">
      <c r="A99" s="67" t="s">
        <v>237</v>
      </c>
      <c r="B99" s="68" t="s">
        <v>238</v>
      </c>
      <c r="C99" s="69">
        <v>2</v>
      </c>
      <c r="D99" s="70" t="s">
        <v>11</v>
      </c>
      <c r="E99" s="138">
        <v>0</v>
      </c>
      <c r="F99" s="71">
        <f t="shared" si="1"/>
        <v>0</v>
      </c>
    </row>
    <row r="100" spans="1:6" x14ac:dyDescent="0.2">
      <c r="A100" s="67" t="s">
        <v>239</v>
      </c>
      <c r="B100" s="68" t="s">
        <v>240</v>
      </c>
      <c r="C100" s="69">
        <v>18</v>
      </c>
      <c r="D100" s="70" t="s">
        <v>11</v>
      </c>
      <c r="E100" s="138">
        <v>0</v>
      </c>
      <c r="F100" s="71">
        <f t="shared" si="1"/>
        <v>0</v>
      </c>
    </row>
    <row r="101" spans="1:6" ht="24" x14ac:dyDescent="0.2">
      <c r="A101" s="67" t="s">
        <v>241</v>
      </c>
      <c r="B101" s="68" t="s">
        <v>242</v>
      </c>
      <c r="C101" s="69">
        <v>12</v>
      </c>
      <c r="D101" s="70" t="s">
        <v>11</v>
      </c>
      <c r="E101" s="138">
        <v>0</v>
      </c>
      <c r="F101" s="71">
        <f t="shared" si="1"/>
        <v>0</v>
      </c>
    </row>
    <row r="102" spans="1:6" ht="24" x14ac:dyDescent="0.2">
      <c r="A102" s="67" t="s">
        <v>243</v>
      </c>
      <c r="B102" s="68" t="s">
        <v>244</v>
      </c>
      <c r="C102" s="69">
        <v>22</v>
      </c>
      <c r="D102" s="70" t="s">
        <v>11</v>
      </c>
      <c r="E102" s="138">
        <v>0</v>
      </c>
      <c r="F102" s="71">
        <f t="shared" si="1"/>
        <v>0</v>
      </c>
    </row>
    <row r="103" spans="1:6" ht="24" x14ac:dyDescent="0.2">
      <c r="A103" s="67" t="s">
        <v>245</v>
      </c>
      <c r="B103" s="68" t="s">
        <v>246</v>
      </c>
      <c r="C103" s="69">
        <v>18</v>
      </c>
      <c r="D103" s="70" t="s">
        <v>11</v>
      </c>
      <c r="E103" s="138">
        <v>0</v>
      </c>
      <c r="F103" s="71">
        <f t="shared" si="1"/>
        <v>0</v>
      </c>
    </row>
    <row r="104" spans="1:6" ht="24" x14ac:dyDescent="0.2">
      <c r="A104" s="67" t="s">
        <v>247</v>
      </c>
      <c r="B104" s="68" t="s">
        <v>248</v>
      </c>
      <c r="C104" s="69">
        <v>5</v>
      </c>
      <c r="D104" s="70" t="s">
        <v>11</v>
      </c>
      <c r="E104" s="138">
        <v>0</v>
      </c>
      <c r="F104" s="71">
        <f t="shared" si="1"/>
        <v>0</v>
      </c>
    </row>
    <row r="105" spans="1:6" ht="24" x14ac:dyDescent="0.2">
      <c r="A105" s="67" t="s">
        <v>249</v>
      </c>
      <c r="B105" s="68" t="s">
        <v>250</v>
      </c>
      <c r="C105" s="69">
        <v>7</v>
      </c>
      <c r="D105" s="70" t="s">
        <v>11</v>
      </c>
      <c r="E105" s="138">
        <v>0</v>
      </c>
      <c r="F105" s="71">
        <f t="shared" si="1"/>
        <v>0</v>
      </c>
    </row>
    <row r="106" spans="1:6" x14ac:dyDescent="0.2">
      <c r="A106" s="67" t="s">
        <v>251</v>
      </c>
      <c r="B106" s="68" t="s">
        <v>252</v>
      </c>
      <c r="C106" s="69">
        <v>18</v>
      </c>
      <c r="D106" s="70" t="s">
        <v>11</v>
      </c>
      <c r="E106" s="138">
        <v>0</v>
      </c>
      <c r="F106" s="71">
        <f t="shared" si="1"/>
        <v>0</v>
      </c>
    </row>
    <row r="107" spans="1:6" ht="24" x14ac:dyDescent="0.2">
      <c r="A107" s="67" t="s">
        <v>253</v>
      </c>
      <c r="B107" s="68" t="s">
        <v>254</v>
      </c>
      <c r="C107" s="69">
        <v>2</v>
      </c>
      <c r="D107" s="70" t="s">
        <v>11</v>
      </c>
      <c r="E107" s="138">
        <v>0</v>
      </c>
      <c r="F107" s="71">
        <f t="shared" si="1"/>
        <v>0</v>
      </c>
    </row>
    <row r="108" spans="1:6" ht="24" x14ac:dyDescent="0.2">
      <c r="A108" s="67" t="s">
        <v>255</v>
      </c>
      <c r="B108" s="68" t="s">
        <v>256</v>
      </c>
      <c r="C108" s="69">
        <v>8</v>
      </c>
      <c r="D108" s="70" t="s">
        <v>11</v>
      </c>
      <c r="E108" s="138">
        <v>0</v>
      </c>
      <c r="F108" s="71">
        <f t="shared" si="1"/>
        <v>0</v>
      </c>
    </row>
    <row r="109" spans="1:6" x14ac:dyDescent="0.2">
      <c r="A109" s="67" t="s">
        <v>257</v>
      </c>
      <c r="B109" s="68" t="s">
        <v>258</v>
      </c>
      <c r="C109" s="69">
        <v>24</v>
      </c>
      <c r="D109" s="70" t="s">
        <v>11</v>
      </c>
      <c r="E109" s="138">
        <v>0</v>
      </c>
      <c r="F109" s="71">
        <f t="shared" si="1"/>
        <v>0</v>
      </c>
    </row>
    <row r="110" spans="1:6" ht="24" x14ac:dyDescent="0.2">
      <c r="A110" s="67" t="s">
        <v>259</v>
      </c>
      <c r="B110" s="68" t="s">
        <v>260</v>
      </c>
      <c r="C110" s="69">
        <v>102</v>
      </c>
      <c r="D110" s="70" t="s">
        <v>11</v>
      </c>
      <c r="E110" s="138">
        <v>0</v>
      </c>
      <c r="F110" s="71">
        <f t="shared" si="1"/>
        <v>0</v>
      </c>
    </row>
    <row r="111" spans="1:6" ht="24" x14ac:dyDescent="0.2">
      <c r="A111" s="67" t="s">
        <v>261</v>
      </c>
      <c r="B111" s="68" t="s">
        <v>262</v>
      </c>
      <c r="C111" s="69">
        <v>27</v>
      </c>
      <c r="D111" s="70" t="s">
        <v>11</v>
      </c>
      <c r="E111" s="138">
        <v>0</v>
      </c>
      <c r="F111" s="71">
        <f t="shared" si="1"/>
        <v>0</v>
      </c>
    </row>
    <row r="112" spans="1:6" x14ac:dyDescent="0.2">
      <c r="A112" s="67" t="s">
        <v>263</v>
      </c>
      <c r="B112" s="68" t="s">
        <v>264</v>
      </c>
      <c r="C112" s="69">
        <v>25</v>
      </c>
      <c r="D112" s="70" t="s">
        <v>11</v>
      </c>
      <c r="E112" s="138">
        <v>0</v>
      </c>
      <c r="F112" s="71">
        <f t="shared" si="1"/>
        <v>0</v>
      </c>
    </row>
    <row r="113" spans="1:6" ht="24" x14ac:dyDescent="0.2">
      <c r="A113" s="67" t="s">
        <v>265</v>
      </c>
      <c r="B113" s="68" t="s">
        <v>266</v>
      </c>
      <c r="C113" s="69">
        <v>5</v>
      </c>
      <c r="D113" s="70" t="s">
        <v>11</v>
      </c>
      <c r="E113" s="138">
        <v>0</v>
      </c>
      <c r="F113" s="71">
        <f t="shared" si="1"/>
        <v>0</v>
      </c>
    </row>
    <row r="114" spans="1:6" x14ac:dyDescent="0.2">
      <c r="A114" s="67" t="s">
        <v>267</v>
      </c>
      <c r="B114" s="68" t="s">
        <v>268</v>
      </c>
      <c r="C114" s="69">
        <v>127</v>
      </c>
      <c r="D114" s="70" t="s">
        <v>11</v>
      </c>
      <c r="E114" s="138">
        <v>0</v>
      </c>
      <c r="F114" s="71">
        <f t="shared" si="1"/>
        <v>0</v>
      </c>
    </row>
    <row r="115" spans="1:6" x14ac:dyDescent="0.2">
      <c r="A115" s="67" t="s">
        <v>269</v>
      </c>
      <c r="B115" s="68" t="s">
        <v>270</v>
      </c>
      <c r="C115" s="69">
        <v>10</v>
      </c>
      <c r="D115" s="70" t="s">
        <v>11</v>
      </c>
      <c r="E115" s="138">
        <v>0</v>
      </c>
      <c r="F115" s="71">
        <f t="shared" si="1"/>
        <v>0</v>
      </c>
    </row>
    <row r="116" spans="1:6" ht="36" x14ac:dyDescent="0.2">
      <c r="A116" s="67" t="s">
        <v>271</v>
      </c>
      <c r="B116" s="68" t="s">
        <v>272</v>
      </c>
      <c r="C116" s="69">
        <v>325</v>
      </c>
      <c r="D116" s="70" t="s">
        <v>24</v>
      </c>
      <c r="E116" s="138">
        <v>0</v>
      </c>
      <c r="F116" s="71">
        <f t="shared" si="1"/>
        <v>0</v>
      </c>
    </row>
    <row r="117" spans="1:6" ht="36" x14ac:dyDescent="0.2">
      <c r="A117" s="67" t="s">
        <v>273</v>
      </c>
      <c r="B117" s="68" t="s">
        <v>274</v>
      </c>
      <c r="C117" s="69">
        <v>205</v>
      </c>
      <c r="D117" s="70" t="s">
        <v>24</v>
      </c>
      <c r="E117" s="138">
        <v>0</v>
      </c>
      <c r="F117" s="71">
        <f t="shared" si="1"/>
        <v>0</v>
      </c>
    </row>
    <row r="118" spans="1:6" ht="36" x14ac:dyDescent="0.2">
      <c r="A118" s="67" t="s">
        <v>275</v>
      </c>
      <c r="B118" s="68" t="s">
        <v>276</v>
      </c>
      <c r="C118" s="69">
        <v>141</v>
      </c>
      <c r="D118" s="70" t="s">
        <v>24</v>
      </c>
      <c r="E118" s="138">
        <v>0</v>
      </c>
      <c r="F118" s="71">
        <f t="shared" si="1"/>
        <v>0</v>
      </c>
    </row>
    <row r="119" spans="1:6" ht="24" x14ac:dyDescent="0.2">
      <c r="A119" s="67" t="s">
        <v>277</v>
      </c>
      <c r="B119" s="68" t="s">
        <v>278</v>
      </c>
      <c r="C119" s="69">
        <v>30</v>
      </c>
      <c r="D119" s="70" t="s">
        <v>24</v>
      </c>
      <c r="E119" s="138">
        <v>0</v>
      </c>
      <c r="F119" s="71">
        <f t="shared" si="1"/>
        <v>0</v>
      </c>
    </row>
    <row r="120" spans="1:6" ht="24" x14ac:dyDescent="0.2">
      <c r="A120" s="67" t="s">
        <v>279</v>
      </c>
      <c r="B120" s="68" t="s">
        <v>280</v>
      </c>
      <c r="C120" s="69">
        <v>80</v>
      </c>
      <c r="D120" s="70" t="s">
        <v>24</v>
      </c>
      <c r="E120" s="138">
        <v>0</v>
      </c>
      <c r="F120" s="71">
        <f t="shared" si="1"/>
        <v>0</v>
      </c>
    </row>
    <row r="121" spans="1:6" ht="24" x14ac:dyDescent="0.2">
      <c r="A121" s="67" t="s">
        <v>281</v>
      </c>
      <c r="B121" s="68" t="s">
        <v>282</v>
      </c>
      <c r="C121" s="69">
        <v>40</v>
      </c>
      <c r="D121" s="70" t="s">
        <v>24</v>
      </c>
      <c r="E121" s="138">
        <v>0</v>
      </c>
      <c r="F121" s="71">
        <f t="shared" si="1"/>
        <v>0</v>
      </c>
    </row>
    <row r="122" spans="1:6" ht="24" x14ac:dyDescent="0.2">
      <c r="A122" s="67" t="s">
        <v>283</v>
      </c>
      <c r="B122" s="68" t="s">
        <v>284</v>
      </c>
      <c r="C122" s="69">
        <v>2</v>
      </c>
      <c r="D122" s="70" t="s">
        <v>11</v>
      </c>
      <c r="E122" s="138">
        <v>0</v>
      </c>
      <c r="F122" s="71">
        <f t="shared" si="1"/>
        <v>0</v>
      </c>
    </row>
    <row r="123" spans="1:6" x14ac:dyDescent="0.2">
      <c r="A123" s="67" t="s">
        <v>285</v>
      </c>
      <c r="B123" s="68" t="s">
        <v>286</v>
      </c>
      <c r="C123" s="69">
        <v>12</v>
      </c>
      <c r="D123" s="70" t="s">
        <v>11</v>
      </c>
      <c r="E123" s="138">
        <v>0</v>
      </c>
      <c r="F123" s="71">
        <f t="shared" si="1"/>
        <v>0</v>
      </c>
    </row>
    <row r="124" spans="1:6" x14ac:dyDescent="0.2">
      <c r="A124" s="67" t="s">
        <v>287</v>
      </c>
      <c r="B124" s="68" t="s">
        <v>288</v>
      </c>
      <c r="C124" s="69">
        <v>16</v>
      </c>
      <c r="D124" s="70" t="s">
        <v>11</v>
      </c>
      <c r="E124" s="138">
        <v>0</v>
      </c>
      <c r="F124" s="71">
        <f t="shared" si="1"/>
        <v>0</v>
      </c>
    </row>
    <row r="125" spans="1:6" x14ac:dyDescent="0.2">
      <c r="A125" s="67" t="s">
        <v>289</v>
      </c>
      <c r="B125" s="68" t="s">
        <v>290</v>
      </c>
      <c r="C125" s="69">
        <v>1</v>
      </c>
      <c r="D125" s="70" t="s">
        <v>11</v>
      </c>
      <c r="E125" s="138">
        <v>0</v>
      </c>
      <c r="F125" s="71">
        <f t="shared" si="1"/>
        <v>0</v>
      </c>
    </row>
    <row r="126" spans="1:6" x14ac:dyDescent="0.2">
      <c r="A126" s="67" t="s">
        <v>291</v>
      </c>
      <c r="B126" s="68" t="s">
        <v>292</v>
      </c>
      <c r="C126" s="69">
        <v>6</v>
      </c>
      <c r="D126" s="70" t="s">
        <v>11</v>
      </c>
      <c r="E126" s="138">
        <v>0</v>
      </c>
      <c r="F126" s="71">
        <f t="shared" si="1"/>
        <v>0</v>
      </c>
    </row>
    <row r="127" spans="1:6" ht="24" x14ac:dyDescent="0.2">
      <c r="A127" s="67" t="s">
        <v>293</v>
      </c>
      <c r="B127" s="68" t="s">
        <v>294</v>
      </c>
      <c r="C127" s="69">
        <v>55</v>
      </c>
      <c r="D127" s="70" t="s">
        <v>11</v>
      </c>
      <c r="E127" s="138">
        <v>0</v>
      </c>
      <c r="F127" s="71">
        <f t="shared" si="1"/>
        <v>0</v>
      </c>
    </row>
    <row r="128" spans="1:6" ht="24" x14ac:dyDescent="0.2">
      <c r="A128" s="67" t="s">
        <v>295</v>
      </c>
      <c r="B128" s="68" t="s">
        <v>296</v>
      </c>
      <c r="C128" s="69">
        <v>6</v>
      </c>
      <c r="D128" s="70" t="s">
        <v>11</v>
      </c>
      <c r="E128" s="138">
        <v>0</v>
      </c>
      <c r="F128" s="71">
        <f t="shared" si="1"/>
        <v>0</v>
      </c>
    </row>
    <row r="129" spans="1:6" x14ac:dyDescent="0.2">
      <c r="A129" s="67" t="s">
        <v>297</v>
      </c>
      <c r="B129" s="68" t="s">
        <v>298</v>
      </c>
      <c r="C129" s="69">
        <v>65</v>
      </c>
      <c r="D129" s="70" t="s">
        <v>24</v>
      </c>
      <c r="E129" s="138">
        <v>0</v>
      </c>
      <c r="F129" s="71">
        <f t="shared" si="1"/>
        <v>0</v>
      </c>
    </row>
    <row r="130" spans="1:6" ht="24" x14ac:dyDescent="0.2">
      <c r="A130" s="67" t="s">
        <v>299</v>
      </c>
      <c r="B130" s="68" t="s">
        <v>300</v>
      </c>
      <c r="C130" s="69">
        <v>505</v>
      </c>
      <c r="D130" s="70" t="s">
        <v>24</v>
      </c>
      <c r="E130" s="138">
        <v>0</v>
      </c>
      <c r="F130" s="71">
        <f t="shared" si="1"/>
        <v>0</v>
      </c>
    </row>
    <row r="131" spans="1:6" ht="24" x14ac:dyDescent="0.2">
      <c r="A131" s="67" t="s">
        <v>301</v>
      </c>
      <c r="B131" s="68" t="s">
        <v>302</v>
      </c>
      <c r="C131" s="69">
        <v>921</v>
      </c>
      <c r="D131" s="70" t="s">
        <v>24</v>
      </c>
      <c r="E131" s="138">
        <v>0</v>
      </c>
      <c r="F131" s="71">
        <f t="shared" si="1"/>
        <v>0</v>
      </c>
    </row>
    <row r="132" spans="1:6" ht="24" x14ac:dyDescent="0.2">
      <c r="A132" s="67" t="s">
        <v>303</v>
      </c>
      <c r="B132" s="68" t="s">
        <v>304</v>
      </c>
      <c r="C132" s="69">
        <v>20</v>
      </c>
      <c r="D132" s="70" t="s">
        <v>24</v>
      </c>
      <c r="E132" s="138">
        <v>0</v>
      </c>
      <c r="F132" s="71">
        <f t="shared" si="1"/>
        <v>0</v>
      </c>
    </row>
    <row r="133" spans="1:6" x14ac:dyDescent="0.2">
      <c r="A133" s="67" t="s">
        <v>305</v>
      </c>
      <c r="B133" s="68" t="s">
        <v>225</v>
      </c>
      <c r="C133" s="69">
        <v>115</v>
      </c>
      <c r="D133" s="70" t="s">
        <v>24</v>
      </c>
      <c r="E133" s="138">
        <v>0</v>
      </c>
      <c r="F133" s="71">
        <f t="shared" si="1"/>
        <v>0</v>
      </c>
    </row>
    <row r="134" spans="1:6" x14ac:dyDescent="0.2">
      <c r="A134" s="67" t="s">
        <v>306</v>
      </c>
      <c r="B134" s="68" t="s">
        <v>227</v>
      </c>
      <c r="C134" s="69">
        <v>305</v>
      </c>
      <c r="D134" s="70" t="s">
        <v>24</v>
      </c>
      <c r="E134" s="138">
        <v>0</v>
      </c>
      <c r="F134" s="71">
        <f t="shared" si="1"/>
        <v>0</v>
      </c>
    </row>
    <row r="135" spans="1:6" x14ac:dyDescent="0.2">
      <c r="A135" s="67" t="s">
        <v>307</v>
      </c>
      <c r="B135" s="68" t="s">
        <v>228</v>
      </c>
      <c r="C135" s="69">
        <v>222</v>
      </c>
      <c r="D135" s="70" t="s">
        <v>24</v>
      </c>
      <c r="E135" s="138">
        <v>0</v>
      </c>
      <c r="F135" s="71">
        <f t="shared" si="1"/>
        <v>0</v>
      </c>
    </row>
    <row r="136" spans="1:6" ht="15" x14ac:dyDescent="0.25">
      <c r="A136" s="72"/>
      <c r="B136" s="73" t="s">
        <v>9</v>
      </c>
      <c r="C136" s="74"/>
      <c r="D136" s="74"/>
      <c r="E136" s="74"/>
      <c r="F136" s="75">
        <f>SUM(F95:F135)</f>
        <v>0</v>
      </c>
    </row>
    <row r="137" spans="1:6" ht="15" x14ac:dyDescent="0.25">
      <c r="A137" s="76"/>
      <c r="B137" s="77"/>
      <c r="C137" s="39"/>
      <c r="D137" s="39"/>
      <c r="E137" s="38"/>
      <c r="F137" s="57"/>
    </row>
    <row r="138" spans="1:6" x14ac:dyDescent="0.2">
      <c r="A138" s="79" t="s">
        <v>308</v>
      </c>
      <c r="B138" s="80"/>
      <c r="C138" s="81"/>
      <c r="D138" s="81"/>
      <c r="E138" s="81"/>
      <c r="F138" s="81"/>
    </row>
    <row r="139" spans="1:6" ht="15" x14ac:dyDescent="0.25">
      <c r="A139" s="82" t="s">
        <v>116</v>
      </c>
      <c r="B139" s="83"/>
      <c r="C139" s="84"/>
      <c r="D139" s="85"/>
      <c r="E139" s="86"/>
      <c r="F139" s="87"/>
    </row>
    <row r="140" spans="1:6" x14ac:dyDescent="0.2">
      <c r="A140" s="88" t="s">
        <v>309</v>
      </c>
      <c r="B140" s="89"/>
      <c r="C140" s="90"/>
      <c r="D140" s="91"/>
      <c r="E140" s="86"/>
      <c r="F140" s="87"/>
    </row>
    <row r="141" spans="1:6" x14ac:dyDescent="0.2">
      <c r="A141" s="88" t="s">
        <v>310</v>
      </c>
      <c r="B141" s="92" t="s">
        <v>311</v>
      </c>
      <c r="C141" s="93" t="s">
        <v>312</v>
      </c>
      <c r="D141" s="94" t="s">
        <v>313</v>
      </c>
      <c r="E141" s="95" t="s">
        <v>314</v>
      </c>
      <c r="F141" s="96" t="s">
        <v>315</v>
      </c>
    </row>
    <row r="142" spans="1:6" ht="22.5" x14ac:dyDescent="0.2">
      <c r="A142" s="97" t="s">
        <v>316</v>
      </c>
      <c r="B142" s="98" t="s">
        <v>317</v>
      </c>
      <c r="C142" s="90"/>
      <c r="D142" s="99">
        <v>14</v>
      </c>
      <c r="E142" s="139">
        <v>0</v>
      </c>
      <c r="F142" s="140">
        <f t="shared" ref="F142:F149" si="2">D142*E142</f>
        <v>0</v>
      </c>
    </row>
    <row r="143" spans="1:6" ht="22.5" x14ac:dyDescent="0.2">
      <c r="A143" s="97" t="s">
        <v>318</v>
      </c>
      <c r="B143" s="98" t="s">
        <v>319</v>
      </c>
      <c r="C143" s="90"/>
      <c r="D143" s="99">
        <v>20</v>
      </c>
      <c r="E143" s="139">
        <v>0</v>
      </c>
      <c r="F143" s="140">
        <f t="shared" si="2"/>
        <v>0</v>
      </c>
    </row>
    <row r="144" spans="1:6" ht="22.5" x14ac:dyDescent="0.2">
      <c r="A144" s="97" t="s">
        <v>320</v>
      </c>
      <c r="B144" s="98" t="s">
        <v>321</v>
      </c>
      <c r="C144" s="90"/>
      <c r="D144" s="99">
        <v>34</v>
      </c>
      <c r="E144" s="139">
        <v>0</v>
      </c>
      <c r="F144" s="140">
        <f t="shared" si="2"/>
        <v>0</v>
      </c>
    </row>
    <row r="145" spans="1:6" ht="22.5" x14ac:dyDescent="0.2">
      <c r="A145" s="90" t="s">
        <v>366</v>
      </c>
      <c r="B145" s="98" t="s">
        <v>367</v>
      </c>
      <c r="C145" s="90"/>
      <c r="D145" s="99">
        <v>0</v>
      </c>
      <c r="E145" s="139">
        <v>0</v>
      </c>
      <c r="F145" s="140">
        <f t="shared" si="2"/>
        <v>0</v>
      </c>
    </row>
    <row r="146" spans="1:6" ht="22.5" x14ac:dyDescent="0.2">
      <c r="A146" s="97" t="s">
        <v>322</v>
      </c>
      <c r="B146" s="98" t="s">
        <v>323</v>
      </c>
      <c r="C146" s="90"/>
      <c r="D146" s="99">
        <v>30</v>
      </c>
      <c r="E146" s="139">
        <v>0</v>
      </c>
      <c r="F146" s="140">
        <f t="shared" si="2"/>
        <v>0</v>
      </c>
    </row>
    <row r="147" spans="1:6" ht="45" x14ac:dyDescent="0.2">
      <c r="A147" s="97" t="s">
        <v>324</v>
      </c>
      <c r="B147" s="89" t="s">
        <v>325</v>
      </c>
      <c r="C147" s="89" t="s">
        <v>326</v>
      </c>
      <c r="D147" s="99">
        <v>10</v>
      </c>
      <c r="E147" s="139">
        <v>0</v>
      </c>
      <c r="F147" s="140">
        <f t="shared" si="2"/>
        <v>0</v>
      </c>
    </row>
    <row r="148" spans="1:6" ht="33.75" x14ac:dyDescent="0.2">
      <c r="A148" s="97" t="s">
        <v>327</v>
      </c>
      <c r="B148" s="89" t="s">
        <v>328</v>
      </c>
      <c r="C148" s="89" t="s">
        <v>326</v>
      </c>
      <c r="D148" s="99">
        <v>5</v>
      </c>
      <c r="E148" s="139">
        <v>0</v>
      </c>
      <c r="F148" s="140">
        <f t="shared" si="2"/>
        <v>0</v>
      </c>
    </row>
    <row r="149" spans="1:6" ht="33.75" x14ac:dyDescent="0.2">
      <c r="A149" s="97" t="s">
        <v>329</v>
      </c>
      <c r="B149" s="89" t="s">
        <v>330</v>
      </c>
      <c r="C149" s="89" t="s">
        <v>326</v>
      </c>
      <c r="D149" s="99">
        <v>5</v>
      </c>
      <c r="E149" s="139">
        <v>0</v>
      </c>
      <c r="F149" s="140">
        <f t="shared" si="2"/>
        <v>0</v>
      </c>
    </row>
    <row r="150" spans="1:6" x14ac:dyDescent="0.2">
      <c r="A150" s="90"/>
      <c r="B150" s="80"/>
      <c r="C150" s="81"/>
      <c r="D150" s="100"/>
      <c r="E150" s="141" t="s">
        <v>361</v>
      </c>
      <c r="F150" s="118">
        <f>SUM(F142:F149)</f>
        <v>0</v>
      </c>
    </row>
    <row r="151" spans="1:6" x14ac:dyDescent="0.2">
      <c r="A151" s="101" t="s">
        <v>331</v>
      </c>
      <c r="B151" s="98"/>
      <c r="C151" s="81"/>
      <c r="D151" s="81"/>
      <c r="E151" s="81"/>
      <c r="F151" s="81"/>
    </row>
    <row r="152" spans="1:6" x14ac:dyDescent="0.2">
      <c r="A152" s="101" t="s">
        <v>332</v>
      </c>
      <c r="B152" s="78"/>
      <c r="C152" s="81"/>
      <c r="D152" s="81"/>
      <c r="E152" s="81"/>
      <c r="F152" s="81"/>
    </row>
    <row r="153" spans="1:6" x14ac:dyDescent="0.2">
      <c r="A153" s="102"/>
      <c r="B153" s="78"/>
      <c r="C153" s="81"/>
      <c r="D153" s="81"/>
      <c r="E153" s="81"/>
      <c r="F153" s="81"/>
    </row>
    <row r="154" spans="1:6" ht="15" x14ac:dyDescent="0.25">
      <c r="A154" s="103" t="s">
        <v>333</v>
      </c>
      <c r="B154" s="104"/>
      <c r="C154" s="105"/>
      <c r="D154" s="106"/>
      <c r="E154" s="106"/>
      <c r="F154" s="107"/>
    </row>
    <row r="155" spans="1:6" x14ac:dyDescent="0.2">
      <c r="A155" s="108" t="s">
        <v>334</v>
      </c>
      <c r="B155" s="109" t="s">
        <v>335</v>
      </c>
      <c r="C155" s="110" t="s">
        <v>336</v>
      </c>
      <c r="D155" s="110" t="s">
        <v>337</v>
      </c>
      <c r="E155" s="111" t="s">
        <v>314</v>
      </c>
      <c r="F155" s="111" t="s">
        <v>315</v>
      </c>
    </row>
    <row r="156" spans="1:6" ht="22.5" x14ac:dyDescent="0.2">
      <c r="A156" s="112"/>
      <c r="B156" s="113" t="s">
        <v>338</v>
      </c>
      <c r="C156" s="114">
        <v>16</v>
      </c>
      <c r="D156" s="115" t="s">
        <v>11</v>
      </c>
      <c r="E156" s="142">
        <v>0</v>
      </c>
      <c r="F156" s="130">
        <f>C156*E156</f>
        <v>0</v>
      </c>
    </row>
    <row r="157" spans="1:6" x14ac:dyDescent="0.2">
      <c r="A157" s="112"/>
      <c r="B157" s="113"/>
      <c r="C157" s="114"/>
      <c r="D157" s="115"/>
      <c r="E157" s="117" t="s">
        <v>361</v>
      </c>
      <c r="F157" s="118">
        <f>SUM(F156:F156)</f>
        <v>0</v>
      </c>
    </row>
    <row r="158" spans="1:6" x14ac:dyDescent="0.2">
      <c r="A158" s="105"/>
      <c r="B158" s="113"/>
      <c r="C158" s="114"/>
      <c r="D158" s="115"/>
      <c r="E158" s="116"/>
      <c r="F158" s="116"/>
    </row>
    <row r="159" spans="1:6" ht="15" x14ac:dyDescent="0.25">
      <c r="A159" s="103" t="s">
        <v>339</v>
      </c>
      <c r="B159" s="104"/>
      <c r="C159" s="105"/>
      <c r="D159" s="105"/>
      <c r="E159" s="105"/>
      <c r="F159" s="119"/>
    </row>
    <row r="160" spans="1:6" x14ac:dyDescent="0.2">
      <c r="A160" s="108" t="s">
        <v>334</v>
      </c>
      <c r="B160" s="109" t="s">
        <v>335</v>
      </c>
      <c r="C160" s="110" t="s">
        <v>336</v>
      </c>
      <c r="D160" s="110" t="s">
        <v>337</v>
      </c>
      <c r="E160" s="110" t="s">
        <v>314</v>
      </c>
      <c r="F160" s="110" t="s">
        <v>315</v>
      </c>
    </row>
    <row r="161" spans="1:6" ht="22.5" x14ac:dyDescent="0.2">
      <c r="A161" s="112"/>
      <c r="B161" s="113" t="s">
        <v>340</v>
      </c>
      <c r="C161" s="114">
        <v>8</v>
      </c>
      <c r="D161" s="115" t="s">
        <v>24</v>
      </c>
      <c r="E161" s="142">
        <v>0</v>
      </c>
      <c r="F161" s="130">
        <f>C161*E161</f>
        <v>0</v>
      </c>
    </row>
    <row r="162" spans="1:6" x14ac:dyDescent="0.2">
      <c r="A162" s="120"/>
      <c r="B162" s="113" t="s">
        <v>368</v>
      </c>
      <c r="C162" s="114">
        <v>0</v>
      </c>
      <c r="D162" s="115" t="s">
        <v>11</v>
      </c>
      <c r="E162" s="142">
        <v>0</v>
      </c>
      <c r="F162" s="130">
        <f>C162*E162</f>
        <v>0</v>
      </c>
    </row>
    <row r="163" spans="1:6" x14ac:dyDescent="0.2">
      <c r="A163" s="115"/>
      <c r="B163" s="113" t="s">
        <v>369</v>
      </c>
      <c r="C163" s="114">
        <v>0</v>
      </c>
      <c r="D163" s="115" t="s">
        <v>11</v>
      </c>
      <c r="E163" s="142">
        <v>0</v>
      </c>
      <c r="F163" s="130">
        <f>C163*E163</f>
        <v>0</v>
      </c>
    </row>
    <row r="164" spans="1:6" ht="22.5" x14ac:dyDescent="0.2">
      <c r="A164" s="120"/>
      <c r="B164" s="113" t="s">
        <v>341</v>
      </c>
      <c r="C164" s="114">
        <v>9</v>
      </c>
      <c r="D164" s="115" t="s">
        <v>11</v>
      </c>
      <c r="E164" s="142">
        <v>0</v>
      </c>
      <c r="F164" s="130">
        <f>C164*E164</f>
        <v>0</v>
      </c>
    </row>
    <row r="165" spans="1:6" ht="22.5" x14ac:dyDescent="0.2">
      <c r="A165" s="115"/>
      <c r="B165" s="113" t="s">
        <v>342</v>
      </c>
      <c r="C165" s="114">
        <v>4</v>
      </c>
      <c r="D165" s="115" t="s">
        <v>11</v>
      </c>
      <c r="E165" s="142">
        <v>0</v>
      </c>
      <c r="F165" s="130">
        <f>C165*E165</f>
        <v>0</v>
      </c>
    </row>
    <row r="166" spans="1:6" x14ac:dyDescent="0.2">
      <c r="A166" s="115"/>
      <c r="B166" s="104"/>
      <c r="C166" s="105"/>
      <c r="D166" s="105"/>
      <c r="E166" s="117" t="s">
        <v>361</v>
      </c>
      <c r="F166" s="118">
        <f>SUM(F161:F165)</f>
        <v>0</v>
      </c>
    </row>
    <row r="167" spans="1:6" ht="15" x14ac:dyDescent="0.25">
      <c r="A167" s="103" t="s">
        <v>343</v>
      </c>
      <c r="B167" s="104"/>
      <c r="C167" s="105"/>
      <c r="D167" s="105"/>
      <c r="E167" s="106"/>
      <c r="F167" s="106"/>
    </row>
    <row r="168" spans="1:6" x14ac:dyDescent="0.2">
      <c r="A168" s="108" t="s">
        <v>334</v>
      </c>
      <c r="B168" s="109" t="s">
        <v>335</v>
      </c>
      <c r="C168" s="110" t="s">
        <v>336</v>
      </c>
      <c r="D168" s="110" t="s">
        <v>337</v>
      </c>
      <c r="E168" s="111" t="s">
        <v>314</v>
      </c>
      <c r="F168" s="111" t="s">
        <v>315</v>
      </c>
    </row>
    <row r="169" spans="1:6" x14ac:dyDescent="0.2">
      <c r="A169" s="112"/>
      <c r="B169" s="113" t="s">
        <v>344</v>
      </c>
      <c r="C169" s="114">
        <v>2</v>
      </c>
      <c r="D169" s="115" t="s">
        <v>11</v>
      </c>
      <c r="E169" s="142">
        <v>0</v>
      </c>
      <c r="F169" s="130">
        <f>C169*E169</f>
        <v>0</v>
      </c>
    </row>
    <row r="170" spans="1:6" x14ac:dyDescent="0.2">
      <c r="A170" s="112"/>
      <c r="B170" s="113"/>
      <c r="C170" s="114"/>
      <c r="D170" s="115"/>
      <c r="E170" s="117" t="s">
        <v>361</v>
      </c>
      <c r="F170" s="118">
        <f>SUM(F169:F169)</f>
        <v>0</v>
      </c>
    </row>
    <row r="171" spans="1:6" x14ac:dyDescent="0.2">
      <c r="A171" s="105"/>
      <c r="B171" s="104"/>
      <c r="C171" s="105"/>
      <c r="D171" s="105"/>
      <c r="E171" s="105"/>
      <c r="F171" s="105"/>
    </row>
    <row r="172" spans="1:6" ht="15" x14ac:dyDescent="0.25">
      <c r="A172" s="103" t="s">
        <v>345</v>
      </c>
      <c r="B172" s="104"/>
      <c r="C172" s="105"/>
      <c r="D172" s="105"/>
      <c r="E172" s="105"/>
      <c r="F172" s="105"/>
    </row>
    <row r="173" spans="1:6" x14ac:dyDescent="0.2">
      <c r="A173" s="108" t="s">
        <v>334</v>
      </c>
      <c r="B173" s="109" t="s">
        <v>335</v>
      </c>
      <c r="C173" s="110" t="s">
        <v>336</v>
      </c>
      <c r="D173" s="110" t="s">
        <v>337</v>
      </c>
      <c r="E173" s="110" t="s">
        <v>314</v>
      </c>
      <c r="F173" s="110" t="s">
        <v>315</v>
      </c>
    </row>
    <row r="174" spans="1:6" x14ac:dyDescent="0.2">
      <c r="A174" s="112"/>
      <c r="B174" s="113" t="s">
        <v>346</v>
      </c>
      <c r="C174" s="114">
        <v>8</v>
      </c>
      <c r="D174" s="115" t="s">
        <v>11</v>
      </c>
      <c r="E174" s="142">
        <v>0</v>
      </c>
      <c r="F174" s="130">
        <f>C174*E174</f>
        <v>0</v>
      </c>
    </row>
    <row r="175" spans="1:6" x14ac:dyDescent="0.2">
      <c r="A175" s="112"/>
      <c r="B175" s="113" t="s">
        <v>347</v>
      </c>
      <c r="C175" s="114">
        <v>1</v>
      </c>
      <c r="D175" s="115" t="s">
        <v>11</v>
      </c>
      <c r="E175" s="142">
        <v>0</v>
      </c>
      <c r="F175" s="130">
        <f>C175*E175</f>
        <v>0</v>
      </c>
    </row>
    <row r="176" spans="1:6" ht="22.5" x14ac:dyDescent="0.2">
      <c r="A176" s="112"/>
      <c r="B176" s="113" t="s">
        <v>348</v>
      </c>
      <c r="C176" s="114">
        <v>1</v>
      </c>
      <c r="D176" s="115" t="s">
        <v>11</v>
      </c>
      <c r="E176" s="142">
        <v>0</v>
      </c>
      <c r="F176" s="130">
        <f>C176*E176</f>
        <v>0</v>
      </c>
    </row>
    <row r="177" spans="1:6" x14ac:dyDescent="0.2">
      <c r="A177" s="112"/>
      <c r="B177" s="113" t="s">
        <v>370</v>
      </c>
      <c r="C177" s="114">
        <v>0</v>
      </c>
      <c r="D177" s="115" t="s">
        <v>11</v>
      </c>
      <c r="E177" s="142">
        <v>0</v>
      </c>
      <c r="F177" s="130">
        <f>C177*E177</f>
        <v>0</v>
      </c>
    </row>
    <row r="178" spans="1:6" x14ac:dyDescent="0.2">
      <c r="A178" s="112"/>
      <c r="B178" s="113"/>
      <c r="C178" s="114"/>
      <c r="D178" s="115"/>
      <c r="E178" s="117" t="s">
        <v>361</v>
      </c>
      <c r="F178" s="118">
        <f>SUM(F174:F177)</f>
        <v>0</v>
      </c>
    </row>
    <row r="179" spans="1:6" x14ac:dyDescent="0.2">
      <c r="A179" s="112"/>
      <c r="B179" s="113"/>
      <c r="C179" s="114"/>
      <c r="D179" s="115"/>
      <c r="E179" s="116"/>
      <c r="F179" s="116"/>
    </row>
    <row r="180" spans="1:6" ht="15" x14ac:dyDescent="0.25">
      <c r="A180" s="103" t="s">
        <v>349</v>
      </c>
      <c r="B180" s="104"/>
      <c r="C180" s="106"/>
      <c r="D180" s="106"/>
      <c r="E180" s="106"/>
      <c r="F180" s="107"/>
    </row>
    <row r="181" spans="1:6" x14ac:dyDescent="0.2">
      <c r="A181" s="108" t="s">
        <v>334</v>
      </c>
      <c r="B181" s="109" t="s">
        <v>335</v>
      </c>
      <c r="C181" s="110" t="s">
        <v>336</v>
      </c>
      <c r="D181" s="110" t="s">
        <v>337</v>
      </c>
      <c r="E181" s="111" t="s">
        <v>314</v>
      </c>
      <c r="F181" s="111" t="s">
        <v>315</v>
      </c>
    </row>
    <row r="182" spans="1:6" x14ac:dyDescent="0.2">
      <c r="A182" s="112"/>
      <c r="B182" s="113" t="s">
        <v>350</v>
      </c>
      <c r="C182" s="114">
        <v>120</v>
      </c>
      <c r="D182" s="115" t="s">
        <v>11</v>
      </c>
      <c r="E182" s="142">
        <v>0</v>
      </c>
      <c r="F182" s="130">
        <f>C182*E182</f>
        <v>0</v>
      </c>
    </row>
    <row r="183" spans="1:6" x14ac:dyDescent="0.2">
      <c r="A183" s="112"/>
      <c r="B183" s="113" t="s">
        <v>371</v>
      </c>
      <c r="C183" s="114">
        <v>120</v>
      </c>
      <c r="D183" s="115" t="s">
        <v>11</v>
      </c>
      <c r="E183" s="142">
        <v>0</v>
      </c>
      <c r="F183" s="130">
        <f>C183*E183</f>
        <v>0</v>
      </c>
    </row>
    <row r="184" spans="1:6" x14ac:dyDescent="0.2">
      <c r="A184" s="120"/>
      <c r="B184" s="113" t="s">
        <v>372</v>
      </c>
      <c r="C184" s="115"/>
      <c r="D184" s="115"/>
      <c r="E184" s="143"/>
      <c r="F184" s="120"/>
    </row>
    <row r="185" spans="1:6" ht="22.5" x14ac:dyDescent="0.2">
      <c r="A185" s="112"/>
      <c r="B185" s="113" t="s">
        <v>351</v>
      </c>
      <c r="C185" s="114">
        <v>45</v>
      </c>
      <c r="D185" s="115" t="s">
        <v>11</v>
      </c>
      <c r="E185" s="142">
        <v>0</v>
      </c>
      <c r="F185" s="130">
        <f>C185*E185</f>
        <v>0</v>
      </c>
    </row>
    <row r="186" spans="1:6" x14ac:dyDescent="0.2">
      <c r="A186" s="112"/>
      <c r="B186" s="113"/>
      <c r="C186" s="114"/>
      <c r="D186" s="115"/>
      <c r="E186" s="117" t="s">
        <v>361</v>
      </c>
      <c r="F186" s="118">
        <f>SUM(F182:F185)</f>
        <v>0</v>
      </c>
    </row>
    <row r="187" spans="1:6" x14ac:dyDescent="0.2">
      <c r="B187" s="78"/>
    </row>
    <row r="188" spans="1:6" ht="15" x14ac:dyDescent="0.25">
      <c r="A188" s="121" t="s">
        <v>352</v>
      </c>
      <c r="B188" s="78"/>
    </row>
    <row r="189" spans="1:6" x14ac:dyDescent="0.2">
      <c r="A189" s="122"/>
      <c r="B189" s="123" t="s">
        <v>335</v>
      </c>
      <c r="C189" s="124" t="s">
        <v>336</v>
      </c>
      <c r="D189" s="124" t="s">
        <v>337</v>
      </c>
      <c r="E189" s="124" t="s">
        <v>314</v>
      </c>
      <c r="F189" s="124" t="s">
        <v>315</v>
      </c>
    </row>
    <row r="190" spans="1:6" ht="26.25" x14ac:dyDescent="0.25">
      <c r="A190" s="125"/>
      <c r="B190" s="126" t="s">
        <v>353</v>
      </c>
      <c r="C190" s="127">
        <v>2.5</v>
      </c>
      <c r="D190" s="128" t="s">
        <v>151</v>
      </c>
      <c r="E190" s="144">
        <v>0</v>
      </c>
      <c r="F190" s="130">
        <f t="shared" ref="F190:F197" si="3">C190*E190</f>
        <v>0</v>
      </c>
    </row>
    <row r="191" spans="1:6" ht="26.25" x14ac:dyDescent="0.25">
      <c r="A191" s="125"/>
      <c r="B191" s="126" t="s">
        <v>354</v>
      </c>
      <c r="C191" s="127">
        <v>2.5</v>
      </c>
      <c r="D191" s="128" t="s">
        <v>151</v>
      </c>
      <c r="E191" s="144">
        <v>0</v>
      </c>
      <c r="F191" s="130">
        <f t="shared" si="3"/>
        <v>0</v>
      </c>
    </row>
    <row r="192" spans="1:6" ht="13.5" x14ac:dyDescent="0.25">
      <c r="B192" s="126" t="s">
        <v>355</v>
      </c>
      <c r="C192" s="127">
        <v>2.5</v>
      </c>
      <c r="D192" s="128" t="s">
        <v>151</v>
      </c>
      <c r="E192" s="144">
        <v>0</v>
      </c>
      <c r="F192" s="130">
        <f t="shared" si="3"/>
        <v>0</v>
      </c>
    </row>
    <row r="193" spans="1:6" ht="26.25" x14ac:dyDescent="0.25">
      <c r="A193" s="125"/>
      <c r="B193" s="126" t="s">
        <v>356</v>
      </c>
      <c r="C193" s="127">
        <v>115</v>
      </c>
      <c r="D193" s="128" t="s">
        <v>24</v>
      </c>
      <c r="E193" s="144">
        <v>0</v>
      </c>
      <c r="F193" s="130">
        <f t="shared" si="3"/>
        <v>0</v>
      </c>
    </row>
    <row r="194" spans="1:6" ht="26.25" x14ac:dyDescent="0.25">
      <c r="A194" s="125"/>
      <c r="B194" s="126" t="s">
        <v>357</v>
      </c>
      <c r="C194" s="127">
        <v>10</v>
      </c>
      <c r="D194" s="128" t="s">
        <v>24</v>
      </c>
      <c r="E194" s="144">
        <v>0</v>
      </c>
      <c r="F194" s="130">
        <f t="shared" si="3"/>
        <v>0</v>
      </c>
    </row>
    <row r="195" spans="1:6" ht="13.5" x14ac:dyDescent="0.25">
      <c r="A195" s="131"/>
      <c r="B195" s="126" t="s">
        <v>358</v>
      </c>
      <c r="C195" s="127">
        <v>2617</v>
      </c>
      <c r="D195" s="128" t="s">
        <v>151</v>
      </c>
      <c r="E195" s="144">
        <v>0</v>
      </c>
      <c r="F195" s="130">
        <f t="shared" si="3"/>
        <v>0</v>
      </c>
    </row>
    <row r="196" spans="1:6" ht="39" x14ac:dyDescent="0.25">
      <c r="A196" s="131"/>
      <c r="B196" s="126" t="s">
        <v>359</v>
      </c>
      <c r="C196" s="127">
        <v>2</v>
      </c>
      <c r="D196" s="128" t="s">
        <v>11</v>
      </c>
      <c r="E196" s="144">
        <v>0</v>
      </c>
      <c r="F196" s="130">
        <f t="shared" si="3"/>
        <v>0</v>
      </c>
    </row>
    <row r="197" spans="1:6" ht="26.25" x14ac:dyDescent="0.25">
      <c r="A197" s="125"/>
      <c r="B197" s="126" t="s">
        <v>360</v>
      </c>
      <c r="C197" s="127">
        <v>14</v>
      </c>
      <c r="D197" s="128"/>
      <c r="E197" s="144">
        <v>0</v>
      </c>
      <c r="F197" s="130">
        <f t="shared" si="3"/>
        <v>0</v>
      </c>
    </row>
    <row r="198" spans="1:6" x14ac:dyDescent="0.2">
      <c r="A198" s="125"/>
      <c r="B198" s="132"/>
      <c r="C198" s="133"/>
      <c r="D198" s="128"/>
      <c r="E198" s="134" t="s">
        <v>361</v>
      </c>
      <c r="F198" s="135">
        <f>SUM(F190:F197)</f>
        <v>0</v>
      </c>
    </row>
    <row r="199" spans="1:6" ht="25.5" x14ac:dyDescent="0.2">
      <c r="A199" s="125"/>
      <c r="B199" s="126" t="s">
        <v>362</v>
      </c>
      <c r="C199" s="129">
        <v>6.5</v>
      </c>
      <c r="D199" s="128" t="s">
        <v>363</v>
      </c>
      <c r="E199" s="129">
        <f>SUM(F190:F195)/100</f>
        <v>0</v>
      </c>
      <c r="F199" s="129">
        <f>C199*E199</f>
        <v>0</v>
      </c>
    </row>
    <row r="200" spans="1:6" x14ac:dyDescent="0.2">
      <c r="B200" s="136" t="s">
        <v>364</v>
      </c>
      <c r="C200" s="128"/>
      <c r="D200" s="128"/>
      <c r="E200" s="134"/>
      <c r="F200" s="135">
        <f>SUM(F198:F199)</f>
        <v>0</v>
      </c>
    </row>
    <row r="201" spans="1:6" x14ac:dyDescent="0.2">
      <c r="B201" s="78"/>
    </row>
    <row r="202" spans="1:6" x14ac:dyDescent="0.2">
      <c r="B202" s="78"/>
    </row>
    <row r="203" spans="1:6" x14ac:dyDescent="0.2">
      <c r="B203" s="78"/>
    </row>
    <row r="204" spans="1:6" x14ac:dyDescent="0.2">
      <c r="B204" s="78"/>
    </row>
    <row r="205" spans="1:6" x14ac:dyDescent="0.2">
      <c r="B205" s="78"/>
    </row>
    <row r="206" spans="1:6" x14ac:dyDescent="0.2">
      <c r="B206" s="78"/>
    </row>
    <row r="207" spans="1:6" x14ac:dyDescent="0.2">
      <c r="B207" s="78"/>
    </row>
    <row r="208" spans="1:6" x14ac:dyDescent="0.2">
      <c r="B208" s="78"/>
    </row>
    <row r="209" spans="2:2" x14ac:dyDescent="0.2">
      <c r="B209" s="78"/>
    </row>
    <row r="210" spans="2:2" x14ac:dyDescent="0.2">
      <c r="B210" s="78"/>
    </row>
    <row r="211" spans="2:2" x14ac:dyDescent="0.2">
      <c r="B211" s="78"/>
    </row>
    <row r="212" spans="2:2" x14ac:dyDescent="0.2">
      <c r="B212" s="78"/>
    </row>
    <row r="213" spans="2:2" x14ac:dyDescent="0.2">
      <c r="B213" s="78"/>
    </row>
    <row r="214" spans="2:2" x14ac:dyDescent="0.2">
      <c r="B214" s="78"/>
    </row>
    <row r="215" spans="2:2" x14ac:dyDescent="0.2">
      <c r="B215" s="78"/>
    </row>
    <row r="216" spans="2:2" x14ac:dyDescent="0.2">
      <c r="B216" s="78"/>
    </row>
    <row r="217" spans="2:2" x14ac:dyDescent="0.2">
      <c r="B217" s="78"/>
    </row>
    <row r="218" spans="2:2" x14ac:dyDescent="0.2">
      <c r="B218" s="78"/>
    </row>
    <row r="219" spans="2:2" x14ac:dyDescent="0.2">
      <c r="B219" s="78"/>
    </row>
    <row r="220" spans="2:2" x14ac:dyDescent="0.2">
      <c r="B220" s="78"/>
    </row>
    <row r="221" spans="2:2" x14ac:dyDescent="0.2">
      <c r="B221" s="78"/>
    </row>
    <row r="222" spans="2:2" x14ac:dyDescent="0.2">
      <c r="B222" s="78"/>
    </row>
    <row r="223" spans="2:2" x14ac:dyDescent="0.2">
      <c r="B223" s="78"/>
    </row>
    <row r="224" spans="2:2" x14ac:dyDescent="0.2">
      <c r="B224" s="78"/>
    </row>
    <row r="225" spans="2:2" x14ac:dyDescent="0.2">
      <c r="B225" s="78"/>
    </row>
    <row r="226" spans="2:2" x14ac:dyDescent="0.2">
      <c r="B226" s="78"/>
    </row>
    <row r="227" spans="2:2" x14ac:dyDescent="0.2">
      <c r="B227" s="78"/>
    </row>
    <row r="228" spans="2:2" x14ac:dyDescent="0.2">
      <c r="B228" s="78"/>
    </row>
    <row r="229" spans="2:2" x14ac:dyDescent="0.2">
      <c r="B229" s="78"/>
    </row>
    <row r="230" spans="2:2" x14ac:dyDescent="0.2">
      <c r="B230" s="78"/>
    </row>
    <row r="231" spans="2:2" x14ac:dyDescent="0.2">
      <c r="B231" s="78"/>
    </row>
    <row r="232" spans="2:2" x14ac:dyDescent="0.2">
      <c r="B232" s="78"/>
    </row>
    <row r="233" spans="2:2" x14ac:dyDescent="0.2">
      <c r="B233" s="78"/>
    </row>
    <row r="234" spans="2:2" x14ac:dyDescent="0.2">
      <c r="B234" s="78"/>
    </row>
    <row r="235" spans="2:2" x14ac:dyDescent="0.2">
      <c r="B235" s="78"/>
    </row>
  </sheetData>
  <mergeCells count="2">
    <mergeCell ref="A2:F2"/>
    <mergeCell ref="A3:F3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68924-E118-47CA-A2FD-11514BD9428B}">
  <dimension ref="A1:IP63"/>
  <sheetViews>
    <sheetView view="pageBreakPreview" topLeftCell="A41" zoomScale="90" zoomScaleSheetLayoutView="90" workbookViewId="0">
      <selection activeCell="G58" sqref="G58"/>
    </sheetView>
  </sheetViews>
  <sheetFormatPr defaultColWidth="11.5703125" defaultRowHeight="17.649999999999999" customHeight="1" x14ac:dyDescent="0.2"/>
  <cols>
    <col min="1" max="1" width="5" style="1" customWidth="1"/>
    <col min="2" max="2" width="6.7109375" style="2" customWidth="1"/>
    <col min="3" max="3" width="58.5703125" style="1" customWidth="1"/>
    <col min="4" max="4" width="7.42578125" style="3" customWidth="1"/>
    <col min="5" max="5" width="6.42578125" style="3" customWidth="1"/>
    <col min="6" max="6" width="9.7109375" style="4" customWidth="1"/>
    <col min="7" max="7" width="12.42578125" style="4" customWidth="1"/>
    <col min="8" max="8" width="14.7109375" style="5" customWidth="1"/>
    <col min="9" max="9" width="12" style="5" customWidth="1"/>
    <col min="10" max="230" width="9.140625" style="5" customWidth="1"/>
    <col min="231" max="250" width="11.5703125" style="5"/>
  </cols>
  <sheetData>
    <row r="1" spans="1:7" ht="17.649999999999999" customHeight="1" x14ac:dyDescent="0.2">
      <c r="A1" s="6"/>
      <c r="B1" s="7"/>
      <c r="C1" s="8"/>
      <c r="D1" s="9"/>
      <c r="E1" s="10"/>
      <c r="F1" s="11"/>
      <c r="G1" s="11"/>
    </row>
    <row r="2" spans="1:7" ht="17.649999999999999" customHeight="1" x14ac:dyDescent="0.2">
      <c r="A2" s="1" t="s">
        <v>0</v>
      </c>
    </row>
    <row r="3" spans="1:7" ht="17.649999999999999" customHeight="1" x14ac:dyDescent="0.2">
      <c r="A3" s="1" t="s">
        <v>1</v>
      </c>
    </row>
    <row r="4" spans="1:7" ht="17.649999999999999" customHeight="1" x14ac:dyDescent="0.2">
      <c r="A4" s="6"/>
      <c r="B4" s="7"/>
      <c r="C4" s="6"/>
      <c r="D4" s="10"/>
      <c r="E4" s="10"/>
      <c r="F4" s="11"/>
      <c r="G4" s="11"/>
    </row>
    <row r="6" spans="1:7" ht="17.649999999999999" customHeight="1" x14ac:dyDescent="0.2">
      <c r="C6" s="2" t="s">
        <v>2</v>
      </c>
      <c r="D6" s="12"/>
    </row>
    <row r="8" spans="1:7" ht="17.649999999999999" customHeight="1" x14ac:dyDescent="0.2">
      <c r="B8" s="2">
        <v>1</v>
      </c>
      <c r="C8" s="2" t="s">
        <v>3</v>
      </c>
      <c r="D8" s="12" t="s">
        <v>4</v>
      </c>
    </row>
    <row r="9" spans="1:7" ht="17.649999999999999" customHeight="1" x14ac:dyDescent="0.2">
      <c r="A9" s="6" t="s">
        <v>5</v>
      </c>
      <c r="B9" s="7"/>
      <c r="C9" s="6" t="s">
        <v>6</v>
      </c>
      <c r="D9" s="10"/>
      <c r="E9" s="10" t="s">
        <v>7</v>
      </c>
      <c r="F9" s="11" t="s">
        <v>8</v>
      </c>
      <c r="G9" s="11" t="s">
        <v>9</v>
      </c>
    </row>
    <row r="10" spans="1:7" ht="17.649999999999999" customHeight="1" x14ac:dyDescent="0.2">
      <c r="F10" s="3"/>
      <c r="G10" s="3"/>
    </row>
    <row r="11" spans="1:7" ht="17.649999999999999" customHeight="1" x14ac:dyDescent="0.2">
      <c r="A11" s="1">
        <v>108</v>
      </c>
      <c r="C11" s="13" t="s">
        <v>19</v>
      </c>
      <c r="D11" s="14">
        <v>5</v>
      </c>
      <c r="E11" s="3" t="s">
        <v>18</v>
      </c>
      <c r="F11" s="145">
        <v>0</v>
      </c>
      <c r="G11" s="4">
        <f t="shared" ref="G11:G20" si="0">(D11*F11)</f>
        <v>0</v>
      </c>
    </row>
    <row r="12" spans="1:7" ht="17.649999999999999" customHeight="1" x14ac:dyDescent="0.2">
      <c r="A12" s="1">
        <v>109</v>
      </c>
      <c r="C12" s="13" t="s">
        <v>20</v>
      </c>
      <c r="D12" s="14">
        <v>26</v>
      </c>
      <c r="E12" s="3" t="s">
        <v>11</v>
      </c>
      <c r="F12" s="145">
        <v>0</v>
      </c>
      <c r="G12" s="4">
        <f t="shared" si="0"/>
        <v>0</v>
      </c>
    </row>
    <row r="13" spans="1:7" ht="17.649999999999999" customHeight="1" x14ac:dyDescent="0.2">
      <c r="A13" s="1">
        <v>110</v>
      </c>
      <c r="C13" s="13" t="s">
        <v>21</v>
      </c>
      <c r="D13" s="14">
        <v>26</v>
      </c>
      <c r="E13" s="3" t="s">
        <v>11</v>
      </c>
      <c r="F13" s="145">
        <v>0</v>
      </c>
      <c r="G13" s="4">
        <f t="shared" si="0"/>
        <v>0</v>
      </c>
    </row>
    <row r="14" spans="1:7" ht="17.649999999999999" customHeight="1" x14ac:dyDescent="0.2">
      <c r="A14" s="1">
        <v>111</v>
      </c>
      <c r="C14" s="13" t="s">
        <v>22</v>
      </c>
      <c r="D14" s="14">
        <v>26</v>
      </c>
      <c r="E14" s="3" t="s">
        <v>11</v>
      </c>
      <c r="F14" s="145">
        <v>0</v>
      </c>
      <c r="G14" s="4">
        <f t="shared" si="0"/>
        <v>0</v>
      </c>
    </row>
    <row r="15" spans="1:7" ht="17.649999999999999" customHeight="1" x14ac:dyDescent="0.2">
      <c r="A15" s="1">
        <v>112</v>
      </c>
      <c r="C15" s="13" t="s">
        <v>23</v>
      </c>
      <c r="D15" s="14">
        <v>5</v>
      </c>
      <c r="E15" s="3" t="s">
        <v>24</v>
      </c>
      <c r="F15" s="145">
        <v>0</v>
      </c>
      <c r="G15" s="4">
        <f t="shared" si="0"/>
        <v>0</v>
      </c>
    </row>
    <row r="16" spans="1:7" ht="17.649999999999999" customHeight="1" x14ac:dyDescent="0.2">
      <c r="A16" s="1">
        <v>113</v>
      </c>
      <c r="C16" s="13" t="s">
        <v>25</v>
      </c>
      <c r="D16" s="14">
        <v>170</v>
      </c>
      <c r="E16" s="3" t="s">
        <v>24</v>
      </c>
      <c r="F16" s="145">
        <v>0</v>
      </c>
      <c r="G16" s="4">
        <f t="shared" si="0"/>
        <v>0</v>
      </c>
    </row>
    <row r="17" spans="1:7" ht="17.649999999999999" customHeight="1" x14ac:dyDescent="0.2">
      <c r="A17" s="1">
        <v>114</v>
      </c>
      <c r="C17" s="13" t="s">
        <v>26</v>
      </c>
      <c r="D17" s="14">
        <v>170</v>
      </c>
      <c r="E17" s="3" t="s">
        <v>24</v>
      </c>
      <c r="F17" s="145">
        <v>0</v>
      </c>
      <c r="G17" s="4">
        <f t="shared" si="0"/>
        <v>0</v>
      </c>
    </row>
    <row r="18" spans="1:7" ht="17.649999999999999" customHeight="1" x14ac:dyDescent="0.2">
      <c r="A18" s="1">
        <v>115</v>
      </c>
      <c r="C18" s="13" t="s">
        <v>27</v>
      </c>
      <c r="D18" s="14">
        <v>90</v>
      </c>
      <c r="E18" s="3" t="s">
        <v>24</v>
      </c>
      <c r="F18" s="145">
        <v>0</v>
      </c>
      <c r="G18" s="4">
        <f t="shared" si="0"/>
        <v>0</v>
      </c>
    </row>
    <row r="19" spans="1:7" ht="17.649999999999999" customHeight="1" x14ac:dyDescent="0.2">
      <c r="A19" s="1">
        <v>116</v>
      </c>
      <c r="C19" s="13" t="s">
        <v>28</v>
      </c>
      <c r="D19" s="14">
        <v>90</v>
      </c>
      <c r="E19" s="3" t="s">
        <v>24</v>
      </c>
      <c r="F19" s="145">
        <v>0</v>
      </c>
      <c r="G19" s="4">
        <f t="shared" si="0"/>
        <v>0</v>
      </c>
    </row>
    <row r="20" spans="1:7" ht="25.7" customHeight="1" x14ac:dyDescent="0.2">
      <c r="A20" s="1">
        <v>117</v>
      </c>
      <c r="C20" s="13" t="s">
        <v>29</v>
      </c>
      <c r="D20" s="14">
        <v>4</v>
      </c>
      <c r="E20" s="3" t="s">
        <v>18</v>
      </c>
      <c r="F20" s="145">
        <v>0</v>
      </c>
      <c r="G20" s="4">
        <f t="shared" si="0"/>
        <v>0</v>
      </c>
    </row>
    <row r="21" spans="1:7" ht="17.649999999999999" customHeight="1" x14ac:dyDescent="0.2">
      <c r="C21" s="13"/>
      <c r="D21" s="14"/>
    </row>
    <row r="23" spans="1:7" ht="17.649999999999999" customHeight="1" x14ac:dyDescent="0.2">
      <c r="B23" s="2">
        <v>2</v>
      </c>
      <c r="C23" s="2" t="s">
        <v>34</v>
      </c>
      <c r="D23" s="12"/>
    </row>
    <row r="24" spans="1:7" ht="17.649999999999999" customHeight="1" x14ac:dyDescent="0.2">
      <c r="A24" s="6" t="s">
        <v>5</v>
      </c>
      <c r="B24" s="7"/>
      <c r="C24" s="6" t="s">
        <v>6</v>
      </c>
      <c r="D24" s="10"/>
      <c r="E24" s="10" t="s">
        <v>7</v>
      </c>
      <c r="F24" s="11" t="s">
        <v>8</v>
      </c>
      <c r="G24" s="11" t="s">
        <v>9</v>
      </c>
    </row>
    <row r="25" spans="1:7" ht="17.649999999999999" customHeight="1" x14ac:dyDescent="0.2">
      <c r="F25" s="3"/>
      <c r="G25" s="3"/>
    </row>
    <row r="26" spans="1:7" ht="17.649999999999999" customHeight="1" x14ac:dyDescent="0.2">
      <c r="A26" s="1">
        <v>201</v>
      </c>
      <c r="B26" s="15"/>
      <c r="C26" s="1" t="s">
        <v>35</v>
      </c>
      <c r="D26" s="3">
        <v>2</v>
      </c>
      <c r="E26" s="3" t="s">
        <v>11</v>
      </c>
      <c r="F26" s="145">
        <v>0</v>
      </c>
      <c r="G26" s="4">
        <f t="shared" ref="G26:G42" si="1">(D26*F26)</f>
        <v>0</v>
      </c>
    </row>
    <row r="27" spans="1:7" ht="17.649999999999999" customHeight="1" x14ac:dyDescent="0.2">
      <c r="A27" s="1">
        <v>202</v>
      </c>
      <c r="B27" s="15"/>
      <c r="C27" s="1" t="s">
        <v>36</v>
      </c>
      <c r="D27" s="3">
        <v>2</v>
      </c>
      <c r="E27" s="3" t="s">
        <v>11</v>
      </c>
      <c r="F27" s="145">
        <v>0</v>
      </c>
      <c r="G27" s="4">
        <f t="shared" si="1"/>
        <v>0</v>
      </c>
    </row>
    <row r="28" spans="1:7" ht="17.649999999999999" customHeight="1" x14ac:dyDescent="0.2">
      <c r="A28" s="1">
        <v>203</v>
      </c>
      <c r="B28" s="15"/>
      <c r="C28" s="1" t="s">
        <v>37</v>
      </c>
      <c r="D28" s="3">
        <v>2</v>
      </c>
      <c r="E28" s="3" t="s">
        <v>11</v>
      </c>
      <c r="F28" s="145">
        <v>0</v>
      </c>
      <c r="G28" s="4">
        <f t="shared" si="1"/>
        <v>0</v>
      </c>
    </row>
    <row r="29" spans="1:7" ht="17.649999999999999" customHeight="1" x14ac:dyDescent="0.2">
      <c r="A29" s="1">
        <v>204</v>
      </c>
      <c r="B29" s="15"/>
      <c r="C29" s="1" t="s">
        <v>38</v>
      </c>
      <c r="D29" s="3">
        <v>2</v>
      </c>
      <c r="E29" s="3" t="s">
        <v>11</v>
      </c>
      <c r="F29" s="145">
        <v>0</v>
      </c>
      <c r="G29" s="4">
        <f t="shared" si="1"/>
        <v>0</v>
      </c>
    </row>
    <row r="30" spans="1:7" ht="17.649999999999999" customHeight="1" x14ac:dyDescent="0.2">
      <c r="A30" s="1">
        <v>205</v>
      </c>
      <c r="C30" s="13" t="s">
        <v>22</v>
      </c>
      <c r="D30" s="14">
        <v>2</v>
      </c>
      <c r="E30" s="3" t="s">
        <v>11</v>
      </c>
      <c r="F30" s="145">
        <v>0</v>
      </c>
      <c r="G30" s="4">
        <f t="shared" si="1"/>
        <v>0</v>
      </c>
    </row>
    <row r="31" spans="1:7" ht="17.649999999999999" customHeight="1" x14ac:dyDescent="0.2">
      <c r="A31" s="1">
        <v>206</v>
      </c>
      <c r="B31" s="15"/>
      <c r="C31" s="1" t="s">
        <v>39</v>
      </c>
      <c r="D31" s="3">
        <v>45</v>
      </c>
      <c r="E31" s="3" t="s">
        <v>24</v>
      </c>
      <c r="F31" s="145">
        <v>0</v>
      </c>
      <c r="G31" s="4">
        <f t="shared" si="1"/>
        <v>0</v>
      </c>
    </row>
    <row r="32" spans="1:7" ht="17.649999999999999" customHeight="1" x14ac:dyDescent="0.2">
      <c r="A32" s="1">
        <v>207</v>
      </c>
      <c r="C32" s="13" t="s">
        <v>40</v>
      </c>
      <c r="D32" s="14">
        <v>45</v>
      </c>
      <c r="E32" s="3" t="s">
        <v>24</v>
      </c>
      <c r="F32" s="145">
        <v>0</v>
      </c>
      <c r="G32" s="4">
        <f t="shared" si="1"/>
        <v>0</v>
      </c>
    </row>
    <row r="33" spans="1:8" ht="27" customHeight="1" x14ac:dyDescent="0.2">
      <c r="A33" s="1">
        <v>209</v>
      </c>
      <c r="C33" s="13" t="s">
        <v>41</v>
      </c>
      <c r="D33" s="14">
        <v>2</v>
      </c>
      <c r="E33" s="3" t="s">
        <v>11</v>
      </c>
      <c r="F33" s="145">
        <v>0</v>
      </c>
      <c r="G33" s="4">
        <f t="shared" si="1"/>
        <v>0</v>
      </c>
      <c r="H33" s="16"/>
    </row>
    <row r="34" spans="1:8" ht="17.649999999999999" customHeight="1" x14ac:dyDescent="0.2">
      <c r="A34" s="1">
        <v>210</v>
      </c>
      <c r="C34" s="13" t="s">
        <v>42</v>
      </c>
      <c r="D34" s="14">
        <v>2</v>
      </c>
      <c r="E34" s="3" t="s">
        <v>11</v>
      </c>
      <c r="F34" s="145">
        <v>0</v>
      </c>
      <c r="G34" s="4">
        <f t="shared" si="1"/>
        <v>0</v>
      </c>
    </row>
    <row r="35" spans="1:8" ht="25.7" customHeight="1" x14ac:dyDescent="0.2">
      <c r="A35" s="1">
        <v>211</v>
      </c>
      <c r="C35" s="13" t="s">
        <v>43</v>
      </c>
      <c r="D35" s="14">
        <v>2</v>
      </c>
      <c r="E35" s="3" t="s">
        <v>11</v>
      </c>
      <c r="F35" s="145">
        <v>0</v>
      </c>
      <c r="G35" s="4">
        <f t="shared" si="1"/>
        <v>0</v>
      </c>
    </row>
    <row r="36" spans="1:8" ht="17.649999999999999" customHeight="1" x14ac:dyDescent="0.2">
      <c r="A36" s="1">
        <v>212</v>
      </c>
      <c r="C36" s="13" t="s">
        <v>44</v>
      </c>
      <c r="D36" s="14">
        <v>2</v>
      </c>
      <c r="E36" s="3" t="s">
        <v>11</v>
      </c>
      <c r="F36" s="145">
        <v>0</v>
      </c>
      <c r="G36" s="4">
        <f t="shared" si="1"/>
        <v>0</v>
      </c>
    </row>
    <row r="37" spans="1:8" ht="17.649999999999999" customHeight="1" x14ac:dyDescent="0.2">
      <c r="A37" s="1">
        <v>213</v>
      </c>
      <c r="C37" s="13" t="s">
        <v>45</v>
      </c>
      <c r="D37" s="14">
        <v>45</v>
      </c>
      <c r="E37" s="3" t="s">
        <v>24</v>
      </c>
      <c r="F37" s="145">
        <v>0</v>
      </c>
      <c r="G37" s="4">
        <f t="shared" si="1"/>
        <v>0</v>
      </c>
    </row>
    <row r="38" spans="1:8" ht="17.649999999999999" customHeight="1" x14ac:dyDescent="0.2">
      <c r="A38" s="1">
        <v>214</v>
      </c>
      <c r="C38" s="13" t="s">
        <v>46</v>
      </c>
      <c r="D38" s="14">
        <v>25</v>
      </c>
      <c r="E38" s="3" t="s">
        <v>24</v>
      </c>
      <c r="F38" s="145">
        <v>0</v>
      </c>
      <c r="G38" s="4">
        <f t="shared" si="1"/>
        <v>0</v>
      </c>
    </row>
    <row r="39" spans="1:8" ht="17.649999999999999" customHeight="1" x14ac:dyDescent="0.2">
      <c r="A39" s="1">
        <v>215</v>
      </c>
      <c r="C39" s="13" t="s">
        <v>47</v>
      </c>
      <c r="D39" s="14">
        <v>40</v>
      </c>
      <c r="E39" s="3" t="s">
        <v>24</v>
      </c>
      <c r="F39" s="145">
        <v>0</v>
      </c>
      <c r="G39" s="4">
        <f t="shared" si="1"/>
        <v>0</v>
      </c>
    </row>
    <row r="40" spans="1:8" ht="17.649999999999999" customHeight="1" x14ac:dyDescent="0.2">
      <c r="A40" s="1">
        <v>216</v>
      </c>
      <c r="C40" s="13" t="s">
        <v>48</v>
      </c>
      <c r="D40" s="14">
        <v>30</v>
      </c>
      <c r="E40" s="3" t="s">
        <v>24</v>
      </c>
      <c r="F40" s="145">
        <v>0</v>
      </c>
      <c r="G40" s="4">
        <f t="shared" si="1"/>
        <v>0</v>
      </c>
    </row>
    <row r="41" spans="1:8" ht="17.649999999999999" customHeight="1" x14ac:dyDescent="0.2">
      <c r="A41" s="1">
        <v>221</v>
      </c>
      <c r="C41" s="13" t="s">
        <v>50</v>
      </c>
      <c r="D41" s="14">
        <v>2</v>
      </c>
      <c r="E41" s="3" t="s">
        <v>11</v>
      </c>
      <c r="F41" s="145">
        <v>0</v>
      </c>
      <c r="G41" s="4">
        <f t="shared" si="1"/>
        <v>0</v>
      </c>
    </row>
    <row r="42" spans="1:8" ht="17.649999999999999" customHeight="1" x14ac:dyDescent="0.2">
      <c r="A42" s="1">
        <v>222</v>
      </c>
      <c r="C42" s="13" t="s">
        <v>51</v>
      </c>
      <c r="D42" s="14">
        <v>1</v>
      </c>
      <c r="E42" s="3" t="s">
        <v>11</v>
      </c>
      <c r="F42" s="145">
        <v>0</v>
      </c>
      <c r="G42" s="4">
        <f t="shared" si="1"/>
        <v>0</v>
      </c>
    </row>
    <row r="43" spans="1:8" ht="17.649999999999999" customHeight="1" x14ac:dyDescent="0.2">
      <c r="C43" s="13"/>
      <c r="D43" s="14"/>
    </row>
    <row r="44" spans="1:8" ht="17.649999999999999" customHeight="1" x14ac:dyDescent="0.2">
      <c r="C44" s="13"/>
      <c r="D44" s="14"/>
    </row>
    <row r="45" spans="1:8" ht="17.649999999999999" customHeight="1" x14ac:dyDescent="0.2">
      <c r="B45" s="2">
        <v>3</v>
      </c>
      <c r="C45" s="2" t="s">
        <v>53</v>
      </c>
      <c r="D45" s="12"/>
    </row>
    <row r="46" spans="1:8" ht="17.649999999999999" customHeight="1" x14ac:dyDescent="0.2">
      <c r="A46" s="6" t="s">
        <v>5</v>
      </c>
      <c r="B46" s="7"/>
      <c r="C46" s="6" t="s">
        <v>6</v>
      </c>
      <c r="D46" s="10"/>
      <c r="E46" s="10" t="s">
        <v>7</v>
      </c>
      <c r="F46" s="11" t="s">
        <v>8</v>
      </c>
      <c r="G46" s="11" t="s">
        <v>9</v>
      </c>
    </row>
    <row r="47" spans="1:8" ht="17.649999999999999" customHeight="1" x14ac:dyDescent="0.2">
      <c r="F47" s="3"/>
      <c r="G47" s="3"/>
    </row>
    <row r="48" spans="1:8" ht="17.649999999999999" customHeight="1" x14ac:dyDescent="0.2">
      <c r="A48" s="1">
        <v>301</v>
      </c>
      <c r="C48" s="1" t="s">
        <v>54</v>
      </c>
      <c r="F48" s="3"/>
      <c r="G48" s="3"/>
    </row>
    <row r="49" spans="1:11" ht="17.649999999999999" customHeight="1" x14ac:dyDescent="0.2">
      <c r="F49" s="3"/>
      <c r="G49" s="3"/>
    </row>
    <row r="50" spans="1:11" ht="16.5" customHeight="1" x14ac:dyDescent="0.2">
      <c r="F50" s="3"/>
      <c r="G50" s="3"/>
    </row>
    <row r="51" spans="1:11" ht="44.25" customHeight="1" x14ac:dyDescent="0.2">
      <c r="B51" s="2">
        <v>4</v>
      </c>
      <c r="C51" s="17" t="s">
        <v>55</v>
      </c>
      <c r="D51" s="12"/>
    </row>
    <row r="52" spans="1:11" ht="17.649999999999999" customHeight="1" x14ac:dyDescent="0.2">
      <c r="A52" s="6" t="s">
        <v>5</v>
      </c>
      <c r="B52" s="7"/>
      <c r="C52" s="6" t="s">
        <v>6</v>
      </c>
      <c r="D52" s="10"/>
      <c r="E52" s="10" t="s">
        <v>7</v>
      </c>
      <c r="F52" s="11" t="s">
        <v>8</v>
      </c>
      <c r="G52" s="11" t="s">
        <v>9</v>
      </c>
    </row>
    <row r="53" spans="1:11" ht="17.649999999999999" customHeight="1" x14ac:dyDescent="0.2">
      <c r="F53" s="3"/>
      <c r="G53" s="3"/>
    </row>
    <row r="54" spans="1:11" ht="17.649999999999999" customHeight="1" x14ac:dyDescent="0.2">
      <c r="A54" s="1">
        <v>401</v>
      </c>
      <c r="B54" s="15"/>
      <c r="C54" s="1" t="s">
        <v>56</v>
      </c>
    </row>
    <row r="55" spans="1:11" ht="17.649999999999999" customHeight="1" x14ac:dyDescent="0.2">
      <c r="C55" s="13"/>
      <c r="D55" s="14"/>
    </row>
    <row r="56" spans="1:11" ht="17.649999999999999" customHeight="1" x14ac:dyDescent="0.2">
      <c r="C56" s="13"/>
      <c r="D56" s="14"/>
    </row>
    <row r="57" spans="1:11" ht="17.649999999999999" customHeight="1" x14ac:dyDescent="0.2">
      <c r="A57" s="18"/>
      <c r="B57" s="19"/>
      <c r="C57" s="20"/>
      <c r="D57" s="21"/>
      <c r="E57" s="22"/>
      <c r="F57" s="23"/>
      <c r="G57" s="23"/>
    </row>
    <row r="58" spans="1:11" ht="17.649999999999999" customHeight="1" x14ac:dyDescent="0.2">
      <c r="C58" s="13" t="s">
        <v>57</v>
      </c>
      <c r="D58" s="14"/>
      <c r="G58" s="24">
        <f>SUM(G1:G57)</f>
        <v>0</v>
      </c>
    </row>
    <row r="59" spans="1:11" ht="17.649999999999999" customHeight="1" x14ac:dyDescent="0.2">
      <c r="K59" s="25"/>
    </row>
    <row r="63" spans="1:11" ht="17.649999999999999" customHeight="1" x14ac:dyDescent="0.2">
      <c r="C63" s="13"/>
      <c r="D63" s="14"/>
    </row>
  </sheetData>
  <sheetProtection selectLockedCells="1" selectUnlockedCells="1"/>
  <pageMargins left="0.78749999999999998" right="0.78749999999999998" top="1.0527777777777778" bottom="1.0527777777777778" header="0.51180555555555551" footer="0.78749999999999998"/>
  <pageSetup paperSize="9" scale="76" firstPageNumber="0" orientation="portrait" horizontalDpi="300" verticalDpi="300" r:id="rId1"/>
  <headerFooter alignWithMargins="0">
    <oddFooter>&amp;C&amp;"Times New Roman,obyčejné"&amp;12Stránka &amp;P</oddFooter>
  </headerFooter>
  <rowBreaks count="2" manualBreakCount="2">
    <brk id="21" max="16383" man="1"/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BEEF1-3660-4437-AEFA-D348AB04CA81}">
  <dimension ref="A1:IP115"/>
  <sheetViews>
    <sheetView view="pageBreakPreview" topLeftCell="A75" zoomScale="90" zoomScaleSheetLayoutView="90" workbookViewId="0">
      <selection activeCell="C75" sqref="C75"/>
    </sheetView>
  </sheetViews>
  <sheetFormatPr defaultColWidth="11.5703125" defaultRowHeight="12.75" x14ac:dyDescent="0.2"/>
  <cols>
    <col min="1" max="1" width="5" style="1" customWidth="1"/>
    <col min="2" max="2" width="6.7109375" style="2" customWidth="1"/>
    <col min="3" max="3" width="58.5703125" style="5" customWidth="1"/>
    <col min="4" max="4" width="7.42578125" style="3" customWidth="1"/>
    <col min="5" max="5" width="6.42578125" style="3" customWidth="1"/>
    <col min="6" max="6" width="9.7109375" style="4" customWidth="1"/>
    <col min="7" max="7" width="12.42578125" style="4" customWidth="1"/>
    <col min="8" max="8" width="14.7109375" style="5" customWidth="1"/>
    <col min="9" max="9" width="12" style="5" customWidth="1"/>
    <col min="10" max="230" width="9.140625" style="5" customWidth="1"/>
    <col min="231" max="250" width="11.5703125" style="5"/>
  </cols>
  <sheetData>
    <row r="1" spans="1:7" ht="15.2" customHeight="1" x14ac:dyDescent="0.2">
      <c r="A1" s="6"/>
      <c r="B1" s="7"/>
      <c r="C1" s="26"/>
      <c r="D1" s="9"/>
      <c r="E1" s="10"/>
      <c r="F1" s="11"/>
      <c r="G1" s="11"/>
    </row>
    <row r="2" spans="1:7" ht="15.95" customHeight="1" x14ac:dyDescent="0.2">
      <c r="A2" s="1" t="s">
        <v>0</v>
      </c>
      <c r="C2" s="27"/>
    </row>
    <row r="3" spans="1:7" ht="15.2" customHeight="1" x14ac:dyDescent="0.2">
      <c r="A3" s="1" t="s">
        <v>58</v>
      </c>
      <c r="C3" s="27"/>
    </row>
    <row r="4" spans="1:7" ht="15.2" customHeight="1" x14ac:dyDescent="0.2">
      <c r="A4" s="6"/>
      <c r="B4" s="7"/>
      <c r="C4" s="28"/>
      <c r="D4" s="10"/>
      <c r="E4" s="10"/>
      <c r="F4" s="11"/>
      <c r="G4" s="11"/>
    </row>
    <row r="5" spans="1:7" ht="15.2" customHeight="1" x14ac:dyDescent="0.2">
      <c r="C5" s="27"/>
    </row>
    <row r="6" spans="1:7" ht="24.75" customHeight="1" x14ac:dyDescent="0.2">
      <c r="C6" s="29" t="s">
        <v>2</v>
      </c>
      <c r="D6" s="12"/>
    </row>
    <row r="7" spans="1:7" ht="15.2" customHeight="1" x14ac:dyDescent="0.2">
      <c r="C7" s="27"/>
    </row>
    <row r="8" spans="1:7" ht="17.649999999999999" customHeight="1" x14ac:dyDescent="0.2">
      <c r="B8" s="2">
        <v>1</v>
      </c>
      <c r="C8" s="15" t="s">
        <v>3</v>
      </c>
      <c r="D8" s="12"/>
    </row>
    <row r="9" spans="1:7" ht="15.2" customHeight="1" x14ac:dyDescent="0.2">
      <c r="A9" s="6" t="s">
        <v>5</v>
      </c>
      <c r="B9" s="7"/>
      <c r="C9" s="30" t="s">
        <v>6</v>
      </c>
      <c r="D9" s="10"/>
      <c r="E9" s="10" t="s">
        <v>7</v>
      </c>
      <c r="F9" s="11" t="s">
        <v>8</v>
      </c>
      <c r="G9" s="11" t="s">
        <v>9</v>
      </c>
    </row>
    <row r="10" spans="1:7" ht="15.2" customHeight="1" x14ac:dyDescent="0.2">
      <c r="C10" s="1"/>
      <c r="F10" s="3"/>
      <c r="G10" s="3"/>
    </row>
    <row r="11" spans="1:7" ht="28.9" customHeight="1" x14ac:dyDescent="0.2">
      <c r="A11" s="1">
        <v>101</v>
      </c>
      <c r="C11" s="13" t="s">
        <v>10</v>
      </c>
      <c r="D11" s="14">
        <v>1</v>
      </c>
      <c r="E11" s="3" t="s">
        <v>11</v>
      </c>
      <c r="F11" s="145"/>
      <c r="G11" s="4">
        <f t="shared" ref="G11:G30" si="0">D11*F11</f>
        <v>0</v>
      </c>
    </row>
    <row r="12" spans="1:7" ht="28.9" customHeight="1" x14ac:dyDescent="0.2">
      <c r="A12" s="1">
        <v>102</v>
      </c>
      <c r="C12" s="13" t="s">
        <v>12</v>
      </c>
      <c r="D12" s="14">
        <v>7</v>
      </c>
      <c r="E12" s="3" t="s">
        <v>11</v>
      </c>
      <c r="F12" s="145"/>
      <c r="G12" s="4">
        <f t="shared" si="0"/>
        <v>0</v>
      </c>
    </row>
    <row r="13" spans="1:7" ht="28.9" customHeight="1" x14ac:dyDescent="0.2">
      <c r="A13" s="1">
        <v>103</v>
      </c>
      <c r="C13" s="13" t="s">
        <v>13</v>
      </c>
      <c r="D13" s="14">
        <v>1</v>
      </c>
      <c r="E13" s="3" t="s">
        <v>11</v>
      </c>
      <c r="F13" s="145"/>
      <c r="G13" s="4">
        <f t="shared" si="0"/>
        <v>0</v>
      </c>
    </row>
    <row r="14" spans="1:7" ht="15.95" customHeight="1" x14ac:dyDescent="0.2">
      <c r="A14" s="1">
        <v>104</v>
      </c>
      <c r="C14" s="13" t="s">
        <v>14</v>
      </c>
      <c r="D14" s="14">
        <v>2</v>
      </c>
      <c r="E14" s="3" t="s">
        <v>11</v>
      </c>
      <c r="F14" s="145"/>
      <c r="G14" s="4">
        <f t="shared" si="0"/>
        <v>0</v>
      </c>
    </row>
    <row r="15" spans="1:7" ht="28.9" customHeight="1" x14ac:dyDescent="0.2">
      <c r="A15" s="1">
        <v>105</v>
      </c>
      <c r="C15" s="13" t="s">
        <v>15</v>
      </c>
      <c r="D15" s="14">
        <v>8</v>
      </c>
      <c r="E15" s="3" t="s">
        <v>11</v>
      </c>
      <c r="F15" s="145"/>
      <c r="G15" s="4">
        <f t="shared" si="0"/>
        <v>0</v>
      </c>
    </row>
    <row r="16" spans="1:7" ht="15.95" customHeight="1" x14ac:dyDescent="0.2">
      <c r="A16" s="1">
        <v>106</v>
      </c>
      <c r="C16" s="13" t="s">
        <v>16</v>
      </c>
      <c r="D16" s="14">
        <v>1</v>
      </c>
      <c r="E16" s="3" t="s">
        <v>11</v>
      </c>
      <c r="F16" s="145"/>
      <c r="G16" s="4">
        <f t="shared" si="0"/>
        <v>0</v>
      </c>
    </row>
    <row r="17" spans="1:7" ht="28.9" customHeight="1" x14ac:dyDescent="0.2">
      <c r="A17" s="1">
        <v>107</v>
      </c>
      <c r="C17" s="13" t="s">
        <v>17</v>
      </c>
      <c r="D17" s="14">
        <v>16</v>
      </c>
      <c r="E17" s="3" t="s">
        <v>18</v>
      </c>
      <c r="F17" s="145"/>
      <c r="G17" s="4">
        <f t="shared" si="0"/>
        <v>0</v>
      </c>
    </row>
    <row r="18" spans="1:7" ht="15.95" customHeight="1" x14ac:dyDescent="0.2">
      <c r="A18" s="1">
        <v>108</v>
      </c>
      <c r="C18" s="13" t="s">
        <v>19</v>
      </c>
      <c r="D18" s="14">
        <v>24</v>
      </c>
      <c r="E18" s="3" t="s">
        <v>18</v>
      </c>
      <c r="F18" s="145"/>
      <c r="G18" s="4">
        <f t="shared" si="0"/>
        <v>0</v>
      </c>
    </row>
    <row r="19" spans="1:7" ht="15.95" customHeight="1" x14ac:dyDescent="0.2">
      <c r="A19" s="1">
        <v>109</v>
      </c>
      <c r="C19" s="13" t="s">
        <v>20</v>
      </c>
      <c r="D19" s="14">
        <v>26</v>
      </c>
      <c r="E19" s="3" t="s">
        <v>11</v>
      </c>
      <c r="F19" s="145"/>
      <c r="G19" s="4">
        <f t="shared" si="0"/>
        <v>0</v>
      </c>
    </row>
    <row r="20" spans="1:7" ht="15.95" customHeight="1" x14ac:dyDescent="0.2">
      <c r="A20" s="1">
        <v>110</v>
      </c>
      <c r="C20" s="13" t="s">
        <v>21</v>
      </c>
      <c r="D20" s="14">
        <v>26</v>
      </c>
      <c r="E20" s="3" t="s">
        <v>11</v>
      </c>
      <c r="F20" s="145"/>
      <c r="G20" s="4">
        <f t="shared" si="0"/>
        <v>0</v>
      </c>
    </row>
    <row r="21" spans="1:7" ht="15.95" customHeight="1" x14ac:dyDescent="0.2">
      <c r="A21" s="1">
        <v>111</v>
      </c>
      <c r="C21" s="13" t="s">
        <v>22</v>
      </c>
      <c r="D21" s="14">
        <v>26</v>
      </c>
      <c r="E21" s="3" t="s">
        <v>11</v>
      </c>
      <c r="F21" s="145"/>
      <c r="G21" s="4">
        <f t="shared" si="0"/>
        <v>0</v>
      </c>
    </row>
    <row r="22" spans="1:7" ht="15.95" customHeight="1" x14ac:dyDescent="0.2">
      <c r="A22" s="1">
        <v>112</v>
      </c>
      <c r="C22" s="13" t="s">
        <v>23</v>
      </c>
      <c r="D22" s="14">
        <v>10</v>
      </c>
      <c r="E22" s="3" t="s">
        <v>24</v>
      </c>
      <c r="F22" s="145"/>
      <c r="G22" s="4">
        <f t="shared" si="0"/>
        <v>0</v>
      </c>
    </row>
    <row r="23" spans="1:7" ht="15.95" customHeight="1" x14ac:dyDescent="0.2">
      <c r="A23" s="1">
        <v>113</v>
      </c>
      <c r="C23" s="13" t="s">
        <v>25</v>
      </c>
      <c r="D23" s="14">
        <v>170</v>
      </c>
      <c r="E23" s="3" t="s">
        <v>24</v>
      </c>
      <c r="F23" s="145"/>
      <c r="G23" s="4">
        <f t="shared" si="0"/>
        <v>0</v>
      </c>
    </row>
    <row r="24" spans="1:7" ht="15.95" customHeight="1" x14ac:dyDescent="0.2">
      <c r="A24" s="1">
        <v>114</v>
      </c>
      <c r="C24" s="13" t="s">
        <v>26</v>
      </c>
      <c r="D24" s="14">
        <v>170</v>
      </c>
      <c r="E24" s="3" t="s">
        <v>24</v>
      </c>
      <c r="F24" s="145"/>
      <c r="G24" s="4">
        <f t="shared" si="0"/>
        <v>0</v>
      </c>
    </row>
    <row r="25" spans="1:7" ht="15.95" customHeight="1" x14ac:dyDescent="0.2">
      <c r="A25" s="1">
        <v>115</v>
      </c>
      <c r="C25" s="13" t="s">
        <v>27</v>
      </c>
      <c r="D25" s="14">
        <v>90</v>
      </c>
      <c r="E25" s="3" t="s">
        <v>24</v>
      </c>
      <c r="F25" s="145"/>
      <c r="G25" s="4">
        <f t="shared" si="0"/>
        <v>0</v>
      </c>
    </row>
    <row r="26" spans="1:7" ht="15.95" customHeight="1" x14ac:dyDescent="0.2">
      <c r="A26" s="1">
        <v>116</v>
      </c>
      <c r="C26" s="13" t="s">
        <v>28</v>
      </c>
      <c r="D26" s="14">
        <v>90</v>
      </c>
      <c r="E26" s="3" t="s">
        <v>24</v>
      </c>
      <c r="F26" s="145"/>
      <c r="G26" s="4">
        <f t="shared" si="0"/>
        <v>0</v>
      </c>
    </row>
    <row r="27" spans="1:7" ht="26.85" customHeight="1" x14ac:dyDescent="0.2">
      <c r="A27" s="1">
        <v>117</v>
      </c>
      <c r="C27" s="31" t="s">
        <v>29</v>
      </c>
      <c r="D27" s="14">
        <v>4</v>
      </c>
      <c r="E27" s="3" t="s">
        <v>18</v>
      </c>
      <c r="F27" s="145"/>
      <c r="G27" s="4">
        <f t="shared" si="0"/>
        <v>0</v>
      </c>
    </row>
    <row r="28" spans="1:7" ht="15.2" customHeight="1" x14ac:dyDescent="0.2">
      <c r="A28" s="1">
        <v>120</v>
      </c>
      <c r="C28" s="31" t="s">
        <v>30</v>
      </c>
      <c r="D28" s="14">
        <v>1</v>
      </c>
      <c r="E28" s="3" t="s">
        <v>11</v>
      </c>
      <c r="F28" s="145"/>
      <c r="G28" s="4">
        <f t="shared" si="0"/>
        <v>0</v>
      </c>
    </row>
    <row r="29" spans="1:7" ht="15.95" customHeight="1" x14ac:dyDescent="0.2">
      <c r="A29" s="1">
        <v>121</v>
      </c>
      <c r="C29" s="13" t="s">
        <v>31</v>
      </c>
      <c r="D29" s="14">
        <v>1</v>
      </c>
      <c r="E29" s="3" t="s">
        <v>32</v>
      </c>
      <c r="F29" s="145"/>
      <c r="G29" s="4">
        <f t="shared" si="0"/>
        <v>0</v>
      </c>
    </row>
    <row r="30" spans="1:7" ht="15.95" customHeight="1" x14ac:dyDescent="0.2">
      <c r="A30" s="1">
        <v>122</v>
      </c>
      <c r="C30" s="13" t="s">
        <v>33</v>
      </c>
      <c r="D30" s="14">
        <v>1</v>
      </c>
      <c r="E30" s="3" t="s">
        <v>32</v>
      </c>
      <c r="F30" s="145"/>
      <c r="G30" s="4">
        <f t="shared" si="0"/>
        <v>0</v>
      </c>
    </row>
    <row r="31" spans="1:7" ht="15.2" customHeight="1" x14ac:dyDescent="0.2">
      <c r="C31" s="13"/>
      <c r="D31" s="14"/>
    </row>
    <row r="32" spans="1:7" ht="15.2" customHeight="1" x14ac:dyDescent="0.2">
      <c r="C32" s="27"/>
    </row>
    <row r="33" spans="1:8" ht="17.649999999999999" customHeight="1" x14ac:dyDescent="0.2">
      <c r="B33" s="2">
        <v>2</v>
      </c>
      <c r="C33" s="15" t="s">
        <v>59</v>
      </c>
      <c r="D33" s="12"/>
    </row>
    <row r="34" spans="1:8" ht="15.2" customHeight="1" x14ac:dyDescent="0.2">
      <c r="A34" s="6" t="s">
        <v>5</v>
      </c>
      <c r="B34" s="7"/>
      <c r="C34" s="30" t="s">
        <v>6</v>
      </c>
      <c r="D34" s="10"/>
      <c r="E34" s="10" t="s">
        <v>7</v>
      </c>
      <c r="F34" s="11" t="s">
        <v>8</v>
      </c>
      <c r="G34" s="11" t="s">
        <v>9</v>
      </c>
    </row>
    <row r="35" spans="1:8" ht="15.2" customHeight="1" x14ac:dyDescent="0.2">
      <c r="F35" s="3"/>
      <c r="G35" s="3"/>
    </row>
    <row r="36" spans="1:8" ht="15.2" customHeight="1" x14ac:dyDescent="0.2">
      <c r="A36" s="1">
        <v>201</v>
      </c>
      <c r="B36" s="15"/>
      <c r="C36" s="5" t="s">
        <v>35</v>
      </c>
      <c r="D36" s="3">
        <v>2</v>
      </c>
      <c r="E36" s="3" t="s">
        <v>11</v>
      </c>
      <c r="F36" s="145"/>
      <c r="G36" s="4">
        <f t="shared" ref="G36:G68" si="1">D36*F36</f>
        <v>0</v>
      </c>
    </row>
    <row r="37" spans="1:8" ht="15.2" customHeight="1" x14ac:dyDescent="0.2">
      <c r="A37" s="1">
        <v>202</v>
      </c>
      <c r="B37" s="15"/>
      <c r="C37" s="5" t="s">
        <v>36</v>
      </c>
      <c r="D37" s="3">
        <v>2</v>
      </c>
      <c r="E37" s="3" t="s">
        <v>11</v>
      </c>
      <c r="F37" s="145"/>
      <c r="G37" s="4">
        <f t="shared" si="1"/>
        <v>0</v>
      </c>
    </row>
    <row r="38" spans="1:8" ht="15.2" customHeight="1" x14ac:dyDescent="0.2">
      <c r="A38" s="1">
        <v>203</v>
      </c>
      <c r="B38" s="15"/>
      <c r="C38" s="5" t="s">
        <v>37</v>
      </c>
      <c r="D38" s="3">
        <v>2</v>
      </c>
      <c r="E38" s="3" t="s">
        <v>11</v>
      </c>
      <c r="F38" s="145"/>
      <c r="G38" s="4">
        <f t="shared" si="1"/>
        <v>0</v>
      </c>
    </row>
    <row r="39" spans="1:8" ht="15.2" customHeight="1" x14ac:dyDescent="0.2">
      <c r="A39" s="1">
        <v>204</v>
      </c>
      <c r="B39" s="15"/>
      <c r="C39" s="5" t="s">
        <v>38</v>
      </c>
      <c r="D39" s="3">
        <v>2</v>
      </c>
      <c r="E39" s="3" t="s">
        <v>11</v>
      </c>
      <c r="F39" s="145"/>
      <c r="G39" s="4">
        <f t="shared" si="1"/>
        <v>0</v>
      </c>
    </row>
    <row r="40" spans="1:8" ht="15.95" customHeight="1" x14ac:dyDescent="0.2">
      <c r="A40" s="1">
        <v>205</v>
      </c>
      <c r="C40" s="13" t="s">
        <v>22</v>
      </c>
      <c r="D40" s="14">
        <v>2</v>
      </c>
      <c r="E40" s="3" t="s">
        <v>11</v>
      </c>
      <c r="F40" s="145"/>
      <c r="G40" s="4">
        <f t="shared" si="1"/>
        <v>0</v>
      </c>
    </row>
    <row r="41" spans="1:8" ht="15.95" customHeight="1" x14ac:dyDescent="0.2">
      <c r="A41" s="1">
        <v>206</v>
      </c>
      <c r="B41" s="15"/>
      <c r="C41" s="5" t="s">
        <v>39</v>
      </c>
      <c r="D41" s="3">
        <v>45</v>
      </c>
      <c r="E41" s="3" t="s">
        <v>24</v>
      </c>
      <c r="F41" s="145"/>
      <c r="G41" s="4">
        <f t="shared" si="1"/>
        <v>0</v>
      </c>
    </row>
    <row r="42" spans="1:8" ht="15.95" customHeight="1" x14ac:dyDescent="0.2">
      <c r="A42" s="1">
        <v>207</v>
      </c>
      <c r="C42" s="13" t="s">
        <v>40</v>
      </c>
      <c r="D42" s="14">
        <v>45</v>
      </c>
      <c r="E42" s="3" t="s">
        <v>24</v>
      </c>
      <c r="F42" s="145"/>
      <c r="G42" s="4">
        <f t="shared" si="1"/>
        <v>0</v>
      </c>
    </row>
    <row r="43" spans="1:8" ht="26.85" customHeight="1" x14ac:dyDescent="0.2">
      <c r="A43" s="1">
        <v>209</v>
      </c>
      <c r="C43" s="31" t="s">
        <v>41</v>
      </c>
      <c r="D43" s="14">
        <v>2</v>
      </c>
      <c r="E43" s="3" t="s">
        <v>11</v>
      </c>
      <c r="F43" s="145"/>
      <c r="G43" s="4">
        <f t="shared" si="1"/>
        <v>0</v>
      </c>
      <c r="H43" s="16"/>
    </row>
    <row r="44" spans="1:8" ht="15.2" customHeight="1" x14ac:dyDescent="0.2">
      <c r="A44" s="1">
        <v>210</v>
      </c>
      <c r="C44" s="31" t="s">
        <v>42</v>
      </c>
      <c r="D44" s="14">
        <v>2</v>
      </c>
      <c r="E44" s="3" t="s">
        <v>11</v>
      </c>
      <c r="F44" s="145"/>
      <c r="G44" s="4">
        <f t="shared" si="1"/>
        <v>0</v>
      </c>
    </row>
    <row r="45" spans="1:8" ht="26.85" customHeight="1" x14ac:dyDescent="0.2">
      <c r="A45" s="1">
        <v>211</v>
      </c>
      <c r="C45" s="31" t="s">
        <v>43</v>
      </c>
      <c r="D45" s="14">
        <v>2</v>
      </c>
      <c r="E45" s="3" t="s">
        <v>11</v>
      </c>
      <c r="F45" s="145"/>
      <c r="G45" s="4">
        <f t="shared" si="1"/>
        <v>0</v>
      </c>
    </row>
    <row r="46" spans="1:8" ht="15.2" customHeight="1" x14ac:dyDescent="0.2">
      <c r="A46" s="1">
        <v>212</v>
      </c>
      <c r="C46" s="31" t="s">
        <v>44</v>
      </c>
      <c r="D46" s="14">
        <v>2</v>
      </c>
      <c r="E46" s="3" t="s">
        <v>11</v>
      </c>
      <c r="F46" s="145"/>
      <c r="G46" s="4">
        <f t="shared" si="1"/>
        <v>0</v>
      </c>
    </row>
    <row r="47" spans="1:8" ht="15.2" customHeight="1" x14ac:dyDescent="0.2">
      <c r="A47" s="1">
        <v>213</v>
      </c>
      <c r="C47" s="31" t="s">
        <v>45</v>
      </c>
      <c r="D47" s="14">
        <v>45</v>
      </c>
      <c r="E47" s="3" t="s">
        <v>24</v>
      </c>
      <c r="F47" s="145"/>
      <c r="G47" s="4">
        <f t="shared" si="1"/>
        <v>0</v>
      </c>
    </row>
    <row r="48" spans="1:8" ht="15.2" customHeight="1" x14ac:dyDescent="0.2">
      <c r="A48" s="1">
        <v>214</v>
      </c>
      <c r="C48" s="31" t="s">
        <v>46</v>
      </c>
      <c r="D48" s="14">
        <v>25</v>
      </c>
      <c r="E48" s="3" t="s">
        <v>24</v>
      </c>
      <c r="F48" s="145"/>
      <c r="G48" s="4">
        <f t="shared" si="1"/>
        <v>0</v>
      </c>
    </row>
    <row r="49" spans="1:7" ht="15.2" customHeight="1" x14ac:dyDescent="0.2">
      <c r="A49" s="1">
        <v>215</v>
      </c>
      <c r="C49" s="31" t="s">
        <v>47</v>
      </c>
      <c r="D49" s="14">
        <v>40</v>
      </c>
      <c r="E49" s="3" t="s">
        <v>24</v>
      </c>
      <c r="F49" s="145"/>
      <c r="G49" s="4">
        <f t="shared" si="1"/>
        <v>0</v>
      </c>
    </row>
    <row r="50" spans="1:7" ht="15.2" customHeight="1" x14ac:dyDescent="0.2">
      <c r="A50" s="1">
        <v>216</v>
      </c>
      <c r="C50" s="31" t="s">
        <v>48</v>
      </c>
      <c r="D50" s="14">
        <v>30</v>
      </c>
      <c r="E50" s="3" t="s">
        <v>24</v>
      </c>
      <c r="F50" s="145"/>
      <c r="G50" s="4">
        <f t="shared" si="1"/>
        <v>0</v>
      </c>
    </row>
    <row r="51" spans="1:7" ht="15.2" customHeight="1" x14ac:dyDescent="0.2">
      <c r="A51" s="1">
        <v>217</v>
      </c>
      <c r="C51" s="31" t="s">
        <v>49</v>
      </c>
      <c r="D51" s="14">
        <v>2</v>
      </c>
      <c r="E51" s="3" t="s">
        <v>11</v>
      </c>
      <c r="F51" s="145"/>
      <c r="G51" s="4">
        <f t="shared" si="1"/>
        <v>0</v>
      </c>
    </row>
    <row r="52" spans="1:7" ht="15.2" customHeight="1" x14ac:dyDescent="0.2">
      <c r="A52" s="1">
        <v>218</v>
      </c>
      <c r="C52" s="31" t="s">
        <v>30</v>
      </c>
      <c r="D52" s="14">
        <v>2</v>
      </c>
      <c r="E52" s="3" t="s">
        <v>11</v>
      </c>
      <c r="F52" s="145"/>
      <c r="G52" s="4">
        <f t="shared" si="1"/>
        <v>0</v>
      </c>
    </row>
    <row r="53" spans="1:7" ht="15.2" customHeight="1" x14ac:dyDescent="0.2">
      <c r="A53" s="1">
        <v>219</v>
      </c>
      <c r="B53" s="15"/>
      <c r="C53" s="31" t="s">
        <v>60</v>
      </c>
      <c r="D53" s="14">
        <v>1</v>
      </c>
      <c r="E53" s="3" t="s">
        <v>11</v>
      </c>
      <c r="F53" s="145"/>
      <c r="G53" s="4">
        <f t="shared" si="1"/>
        <v>0</v>
      </c>
    </row>
    <row r="54" spans="1:7" ht="15.2" customHeight="1" x14ac:dyDescent="0.2">
      <c r="A54" s="1">
        <v>220</v>
      </c>
      <c r="B54" s="15"/>
      <c r="C54" s="31" t="s">
        <v>61</v>
      </c>
      <c r="D54" s="14">
        <v>2</v>
      </c>
      <c r="E54" s="3" t="s">
        <v>11</v>
      </c>
      <c r="F54" s="145"/>
      <c r="G54" s="4">
        <f t="shared" si="1"/>
        <v>0</v>
      </c>
    </row>
    <row r="55" spans="1:7" ht="15.2" customHeight="1" x14ac:dyDescent="0.2">
      <c r="A55" s="1">
        <v>221</v>
      </c>
      <c r="B55" s="15"/>
      <c r="C55" s="31" t="s">
        <v>62</v>
      </c>
      <c r="D55" s="14">
        <v>1</v>
      </c>
      <c r="E55" s="3" t="s">
        <v>11</v>
      </c>
      <c r="F55" s="145"/>
      <c r="G55" s="4">
        <f t="shared" si="1"/>
        <v>0</v>
      </c>
    </row>
    <row r="56" spans="1:7" ht="15.2" customHeight="1" x14ac:dyDescent="0.2">
      <c r="A56" s="1">
        <v>222</v>
      </c>
      <c r="B56" s="15"/>
      <c r="C56" s="31" t="s">
        <v>63</v>
      </c>
      <c r="D56" s="14">
        <v>2</v>
      </c>
      <c r="E56" s="3" t="s">
        <v>11</v>
      </c>
      <c r="F56" s="145"/>
      <c r="G56" s="4">
        <f t="shared" si="1"/>
        <v>0</v>
      </c>
    </row>
    <row r="57" spans="1:7" ht="15.2" customHeight="1" x14ac:dyDescent="0.2">
      <c r="A57" s="1">
        <v>223</v>
      </c>
      <c r="B57" s="15"/>
      <c r="C57" s="31" t="s">
        <v>64</v>
      </c>
      <c r="D57" s="14">
        <v>1</v>
      </c>
      <c r="E57" s="3" t="s">
        <v>11</v>
      </c>
      <c r="F57" s="145"/>
      <c r="G57" s="4">
        <f t="shared" si="1"/>
        <v>0</v>
      </c>
    </row>
    <row r="58" spans="1:7" ht="15.2" customHeight="1" x14ac:dyDescent="0.2">
      <c r="A58" s="1">
        <v>224</v>
      </c>
      <c r="B58" s="15"/>
      <c r="C58" s="31" t="s">
        <v>65</v>
      </c>
      <c r="D58" s="14">
        <v>1</v>
      </c>
      <c r="E58" s="3" t="s">
        <v>11</v>
      </c>
      <c r="F58" s="145"/>
      <c r="G58" s="4">
        <f t="shared" si="1"/>
        <v>0</v>
      </c>
    </row>
    <row r="59" spans="1:7" ht="15.2" customHeight="1" x14ac:dyDescent="0.2">
      <c r="A59" s="1">
        <v>225</v>
      </c>
      <c r="B59" s="15"/>
      <c r="C59" s="31" t="s">
        <v>66</v>
      </c>
      <c r="D59" s="14">
        <v>1</v>
      </c>
      <c r="E59" s="3" t="s">
        <v>11</v>
      </c>
      <c r="F59" s="145"/>
      <c r="G59" s="4">
        <f t="shared" si="1"/>
        <v>0</v>
      </c>
    </row>
    <row r="60" spans="1:7" ht="15.2" customHeight="1" x14ac:dyDescent="0.2">
      <c r="A60" s="1">
        <v>226</v>
      </c>
      <c r="B60" s="15"/>
      <c r="C60" s="31" t="s">
        <v>67</v>
      </c>
      <c r="D60" s="14">
        <v>1</v>
      </c>
      <c r="E60" s="3" t="s">
        <v>11</v>
      </c>
      <c r="F60" s="145"/>
      <c r="G60" s="4">
        <f t="shared" si="1"/>
        <v>0</v>
      </c>
    </row>
    <row r="61" spans="1:7" ht="15.2" customHeight="1" x14ac:dyDescent="0.2">
      <c r="A61" s="1">
        <v>227</v>
      </c>
      <c r="B61" s="15"/>
      <c r="C61" s="31" t="s">
        <v>68</v>
      </c>
      <c r="D61" s="14">
        <v>1</v>
      </c>
      <c r="E61" s="3" t="s">
        <v>11</v>
      </c>
      <c r="F61" s="145"/>
      <c r="G61" s="4">
        <f t="shared" si="1"/>
        <v>0</v>
      </c>
    </row>
    <row r="62" spans="1:7" ht="15.2" customHeight="1" x14ac:dyDescent="0.2">
      <c r="A62" s="1">
        <v>228</v>
      </c>
      <c r="B62" s="15"/>
      <c r="C62" s="31" t="s">
        <v>69</v>
      </c>
      <c r="D62" s="14">
        <v>1</v>
      </c>
      <c r="E62" s="3" t="s">
        <v>11</v>
      </c>
      <c r="F62" s="145"/>
      <c r="G62" s="4">
        <f t="shared" si="1"/>
        <v>0</v>
      </c>
    </row>
    <row r="63" spans="1:7" ht="15.2" customHeight="1" x14ac:dyDescent="0.2">
      <c r="A63" s="1">
        <v>229</v>
      </c>
      <c r="B63" s="15"/>
      <c r="C63" s="31" t="s">
        <v>70</v>
      </c>
      <c r="D63" s="14">
        <v>10</v>
      </c>
      <c r="E63" s="3" t="s">
        <v>11</v>
      </c>
      <c r="F63" s="145"/>
      <c r="G63" s="4">
        <f t="shared" si="1"/>
        <v>0</v>
      </c>
    </row>
    <row r="64" spans="1:7" ht="15.2" customHeight="1" x14ac:dyDescent="0.2">
      <c r="A64" s="1">
        <v>230</v>
      </c>
      <c r="B64" s="15"/>
      <c r="C64" s="31" t="s">
        <v>71</v>
      </c>
      <c r="D64" s="14">
        <v>2</v>
      </c>
      <c r="E64" s="3" t="s">
        <v>11</v>
      </c>
      <c r="F64" s="145"/>
      <c r="G64" s="4">
        <f t="shared" si="1"/>
        <v>0</v>
      </c>
    </row>
    <row r="65" spans="1:9" ht="15.2" customHeight="1" x14ac:dyDescent="0.2">
      <c r="A65" s="1">
        <v>231</v>
      </c>
      <c r="B65" s="15"/>
      <c r="C65" s="31" t="s">
        <v>72</v>
      </c>
      <c r="D65" s="14">
        <v>4</v>
      </c>
      <c r="E65" s="3" t="s">
        <v>11</v>
      </c>
      <c r="F65" s="145"/>
      <c r="G65" s="4">
        <f t="shared" si="1"/>
        <v>0</v>
      </c>
    </row>
    <row r="66" spans="1:9" ht="15.2" customHeight="1" x14ac:dyDescent="0.2">
      <c r="A66" s="1">
        <v>232</v>
      </c>
      <c r="B66" s="15"/>
      <c r="C66" s="31" t="s">
        <v>73</v>
      </c>
      <c r="D66" s="14">
        <v>1</v>
      </c>
      <c r="E66" s="3" t="s">
        <v>11</v>
      </c>
      <c r="F66" s="145"/>
      <c r="G66" s="4">
        <f t="shared" si="1"/>
        <v>0</v>
      </c>
    </row>
    <row r="67" spans="1:9" ht="15.2" customHeight="1" x14ac:dyDescent="0.2">
      <c r="A67" s="1">
        <v>233</v>
      </c>
      <c r="C67" s="31" t="s">
        <v>52</v>
      </c>
      <c r="D67" s="14">
        <v>16</v>
      </c>
      <c r="E67" s="3" t="s">
        <v>18</v>
      </c>
      <c r="F67" s="145"/>
      <c r="G67" s="4">
        <f t="shared" si="1"/>
        <v>0</v>
      </c>
    </row>
    <row r="68" spans="1:9" ht="17.649999999999999" customHeight="1" x14ac:dyDescent="0.2">
      <c r="A68" s="1">
        <v>234</v>
      </c>
      <c r="C68" s="31" t="s">
        <v>74</v>
      </c>
      <c r="D68" s="14">
        <v>1</v>
      </c>
      <c r="E68" s="3" t="s">
        <v>11</v>
      </c>
      <c r="F68" s="145"/>
      <c r="G68" s="4">
        <f t="shared" si="1"/>
        <v>0</v>
      </c>
    </row>
    <row r="69" spans="1:9" ht="17.649999999999999" customHeight="1" x14ac:dyDescent="0.2">
      <c r="C69" s="31"/>
      <c r="D69" s="14"/>
    </row>
    <row r="70" spans="1:9" ht="17.649999999999999" customHeight="1" x14ac:dyDescent="0.2">
      <c r="B70" s="2">
        <v>3</v>
      </c>
      <c r="C70" s="15" t="s">
        <v>75</v>
      </c>
      <c r="D70" s="12"/>
    </row>
    <row r="71" spans="1:9" ht="17.649999999999999" customHeight="1" x14ac:dyDescent="0.2">
      <c r="A71" s="6" t="s">
        <v>5</v>
      </c>
      <c r="B71" s="7"/>
      <c r="C71" s="30" t="s">
        <v>6</v>
      </c>
      <c r="D71" s="10"/>
      <c r="E71" s="10" t="s">
        <v>7</v>
      </c>
      <c r="F71" s="11" t="s">
        <v>8</v>
      </c>
      <c r="G71" s="11" t="s">
        <v>9</v>
      </c>
    </row>
    <row r="72" spans="1:9" ht="17.649999999999999" customHeight="1" x14ac:dyDescent="0.2">
      <c r="F72" s="3"/>
      <c r="G72" s="3"/>
    </row>
    <row r="73" spans="1:9" ht="17.649999999999999" customHeight="1" x14ac:dyDescent="0.2">
      <c r="A73" s="1">
        <v>301</v>
      </c>
      <c r="B73" s="15"/>
      <c r="C73" s="5" t="s">
        <v>76</v>
      </c>
      <c r="D73" s="3">
        <v>170</v>
      </c>
      <c r="E73" s="3" t="s">
        <v>18</v>
      </c>
      <c r="F73" s="145"/>
      <c r="G73" s="4">
        <f>D73*F73</f>
        <v>0</v>
      </c>
    </row>
    <row r="74" spans="1:9" ht="17.649999999999999" customHeight="1" x14ac:dyDescent="0.2">
      <c r="B74" s="15"/>
    </row>
    <row r="75" spans="1:9" ht="17.649999999999999" customHeight="1" x14ac:dyDescent="0.2">
      <c r="B75" s="15"/>
    </row>
    <row r="76" spans="1:9" ht="35.65" customHeight="1" x14ac:dyDescent="0.2">
      <c r="B76" s="2">
        <v>4</v>
      </c>
      <c r="C76" s="17" t="s">
        <v>77</v>
      </c>
      <c r="D76" s="12"/>
    </row>
    <row r="77" spans="1:9" ht="17.649999999999999" customHeight="1" x14ac:dyDescent="0.2">
      <c r="A77" s="6" t="s">
        <v>5</v>
      </c>
      <c r="B77" s="7"/>
      <c r="C77" s="6" t="s">
        <v>6</v>
      </c>
      <c r="D77" s="10"/>
      <c r="E77" s="10" t="s">
        <v>7</v>
      </c>
      <c r="F77" s="11" t="s">
        <v>8</v>
      </c>
      <c r="G77" s="11" t="s">
        <v>9</v>
      </c>
    </row>
    <row r="78" spans="1:9" ht="17.649999999999999" customHeight="1" x14ac:dyDescent="0.2">
      <c r="B78" s="15"/>
    </row>
    <row r="79" spans="1:9" ht="25.7" customHeight="1" x14ac:dyDescent="0.2">
      <c r="A79" s="1">
        <v>401</v>
      </c>
      <c r="B79" s="5"/>
      <c r="C79" s="32" t="s">
        <v>78</v>
      </c>
      <c r="D79" s="3">
        <v>2</v>
      </c>
      <c r="E79" s="3" t="s">
        <v>11</v>
      </c>
      <c r="F79" s="145"/>
      <c r="G79" s="4">
        <f t="shared" ref="G79:G92" si="2">D79*F79</f>
        <v>0</v>
      </c>
      <c r="H79" s="33"/>
      <c r="I79" s="34"/>
    </row>
    <row r="80" spans="1:9" ht="17.649999999999999" customHeight="1" x14ac:dyDescent="0.2">
      <c r="A80" s="1">
        <v>402</v>
      </c>
      <c r="B80" s="5"/>
      <c r="C80" s="32" t="s">
        <v>79</v>
      </c>
      <c r="D80" s="3">
        <v>2</v>
      </c>
      <c r="E80" s="3" t="s">
        <v>11</v>
      </c>
      <c r="F80" s="145"/>
      <c r="G80" s="4">
        <f t="shared" si="2"/>
        <v>0</v>
      </c>
      <c r="H80" s="33"/>
      <c r="I80" s="34"/>
    </row>
    <row r="81" spans="1:11" ht="17.649999999999999" customHeight="1" x14ac:dyDescent="0.2">
      <c r="A81" s="1">
        <v>403</v>
      </c>
      <c r="B81" s="5"/>
      <c r="C81" s="32" t="s">
        <v>80</v>
      </c>
      <c r="D81" s="3">
        <f>24*2*80</f>
        <v>3840</v>
      </c>
      <c r="E81" s="3" t="s">
        <v>24</v>
      </c>
      <c r="F81" s="145"/>
      <c r="G81" s="4">
        <f t="shared" si="2"/>
        <v>0</v>
      </c>
      <c r="H81" s="33"/>
      <c r="I81" s="34"/>
    </row>
    <row r="82" spans="1:11" ht="17.649999999999999" customHeight="1" x14ac:dyDescent="0.2">
      <c r="A82" s="1">
        <v>404</v>
      </c>
      <c r="B82" s="5"/>
      <c r="C82" s="32" t="s">
        <v>81</v>
      </c>
      <c r="D82" s="3">
        <v>2000</v>
      </c>
      <c r="E82" s="3" t="s">
        <v>24</v>
      </c>
      <c r="F82" s="145"/>
      <c r="G82" s="4">
        <f t="shared" si="2"/>
        <v>0</v>
      </c>
      <c r="H82" s="33"/>
      <c r="I82" s="34"/>
    </row>
    <row r="83" spans="1:11" ht="17.649999999999999" customHeight="1" x14ac:dyDescent="0.2">
      <c r="A83" s="1">
        <v>405</v>
      </c>
      <c r="B83" s="5"/>
      <c r="C83" s="32" t="s">
        <v>82</v>
      </c>
      <c r="D83" s="3">
        <v>6</v>
      </c>
      <c r="E83" s="3" t="s">
        <v>11</v>
      </c>
      <c r="F83" s="145"/>
      <c r="G83" s="4">
        <f t="shared" si="2"/>
        <v>0</v>
      </c>
      <c r="H83" s="33"/>
      <c r="I83" s="34"/>
    </row>
    <row r="84" spans="1:11" ht="17.649999999999999" customHeight="1" x14ac:dyDescent="0.2">
      <c r="A84" s="1">
        <v>406</v>
      </c>
      <c r="B84" s="5"/>
      <c r="C84" s="32" t="s">
        <v>83</v>
      </c>
      <c r="D84" s="14">
        <v>1</v>
      </c>
      <c r="E84" s="3" t="s">
        <v>11</v>
      </c>
      <c r="F84" s="145"/>
      <c r="G84" s="4">
        <f t="shared" si="2"/>
        <v>0</v>
      </c>
      <c r="H84" s="33"/>
      <c r="I84" s="34"/>
    </row>
    <row r="85" spans="1:11" ht="17.649999999999999" customHeight="1" x14ac:dyDescent="0.2">
      <c r="A85" s="1">
        <v>407</v>
      </c>
      <c r="B85" s="5"/>
      <c r="C85" s="32" t="s">
        <v>84</v>
      </c>
      <c r="D85" s="14">
        <v>2</v>
      </c>
      <c r="E85" s="3" t="s">
        <v>11</v>
      </c>
      <c r="F85" s="145"/>
      <c r="G85" s="4">
        <f t="shared" si="2"/>
        <v>0</v>
      </c>
      <c r="H85" s="33"/>
      <c r="I85" s="34"/>
    </row>
    <row r="86" spans="1:11" ht="17.649999999999999" customHeight="1" x14ac:dyDescent="0.2">
      <c r="A86" s="1">
        <v>408</v>
      </c>
      <c r="B86" s="5"/>
      <c r="C86" s="32" t="s">
        <v>85</v>
      </c>
      <c r="D86" s="14">
        <v>2</v>
      </c>
      <c r="E86" s="3" t="s">
        <v>11</v>
      </c>
      <c r="F86" s="145"/>
      <c r="G86" s="4">
        <f t="shared" si="2"/>
        <v>0</v>
      </c>
      <c r="H86" s="33"/>
      <c r="I86" s="34"/>
    </row>
    <row r="87" spans="1:11" ht="17.649999999999999" customHeight="1" x14ac:dyDescent="0.2">
      <c r="A87" s="1">
        <v>409</v>
      </c>
      <c r="B87" s="5"/>
      <c r="C87" s="32" t="s">
        <v>86</v>
      </c>
      <c r="D87" s="3">
        <v>10</v>
      </c>
      <c r="E87" s="3" t="s">
        <v>11</v>
      </c>
      <c r="F87" s="145"/>
      <c r="G87" s="4">
        <f t="shared" si="2"/>
        <v>0</v>
      </c>
      <c r="H87" s="33"/>
      <c r="I87" s="34"/>
    </row>
    <row r="88" spans="1:11" ht="17.649999999999999" customHeight="1" x14ac:dyDescent="0.2">
      <c r="A88" s="1">
        <v>410</v>
      </c>
      <c r="B88" s="5"/>
      <c r="C88" s="32" t="s">
        <v>87</v>
      </c>
      <c r="D88" s="3">
        <v>1</v>
      </c>
      <c r="E88" s="3" t="s">
        <v>11</v>
      </c>
      <c r="F88" s="145"/>
      <c r="G88" s="4">
        <f t="shared" si="2"/>
        <v>0</v>
      </c>
      <c r="H88" s="33"/>
      <c r="I88" s="34"/>
    </row>
    <row r="89" spans="1:11" ht="17.649999999999999" customHeight="1" x14ac:dyDescent="0.2">
      <c r="A89" s="1">
        <v>411</v>
      </c>
      <c r="B89" s="5"/>
      <c r="C89" s="32" t="s">
        <v>88</v>
      </c>
      <c r="D89" s="3">
        <v>50</v>
      </c>
      <c r="E89" s="3" t="s">
        <v>11</v>
      </c>
      <c r="F89" s="145"/>
      <c r="G89" s="4">
        <f t="shared" si="2"/>
        <v>0</v>
      </c>
      <c r="H89" s="33"/>
      <c r="I89" s="34"/>
    </row>
    <row r="90" spans="1:11" ht="17.649999999999999" customHeight="1" x14ac:dyDescent="0.2">
      <c r="A90" s="1">
        <v>412</v>
      </c>
      <c r="B90" s="5"/>
      <c r="C90" s="32" t="s">
        <v>89</v>
      </c>
      <c r="D90" s="3">
        <v>40</v>
      </c>
      <c r="E90" s="3" t="s">
        <v>24</v>
      </c>
      <c r="F90" s="145"/>
      <c r="G90" s="4">
        <f t="shared" si="2"/>
        <v>0</v>
      </c>
      <c r="H90" s="33"/>
      <c r="I90" s="34"/>
    </row>
    <row r="91" spans="1:11" ht="17.649999999999999" customHeight="1" x14ac:dyDescent="0.2">
      <c r="A91" s="1">
        <v>413</v>
      </c>
      <c r="B91" s="5"/>
      <c r="C91" s="32" t="s">
        <v>90</v>
      </c>
      <c r="D91" s="5">
        <v>12</v>
      </c>
      <c r="E91" s="3" t="s">
        <v>11</v>
      </c>
      <c r="F91" s="146"/>
      <c r="G91" s="4">
        <f t="shared" si="2"/>
        <v>0</v>
      </c>
      <c r="H91" s="33"/>
      <c r="I91" s="34"/>
    </row>
    <row r="92" spans="1:11" ht="17.649999999999999" customHeight="1" x14ac:dyDescent="0.2">
      <c r="A92" s="1">
        <v>414</v>
      </c>
      <c r="B92" s="5"/>
      <c r="C92" s="32" t="s">
        <v>91</v>
      </c>
      <c r="D92" s="3">
        <v>1</v>
      </c>
      <c r="E92" s="3" t="s">
        <v>11</v>
      </c>
      <c r="F92" s="145"/>
      <c r="G92" s="4">
        <f t="shared" si="2"/>
        <v>0</v>
      </c>
      <c r="H92" s="33"/>
      <c r="I92" s="34"/>
    </row>
    <row r="93" spans="1:11" ht="15.2" customHeight="1" thickBot="1" x14ac:dyDescent="0.25">
      <c r="A93" s="18"/>
      <c r="B93" s="19"/>
      <c r="C93" s="35"/>
      <c r="D93" s="21"/>
      <c r="E93" s="22"/>
      <c r="F93" s="23"/>
      <c r="G93" s="23"/>
    </row>
    <row r="94" spans="1:11" ht="15.2" customHeight="1" x14ac:dyDescent="0.2">
      <c r="C94" s="31" t="s">
        <v>57</v>
      </c>
      <c r="D94" s="14"/>
      <c r="G94" s="24">
        <f>SUM(G1:G93)</f>
        <v>0</v>
      </c>
    </row>
    <row r="95" spans="1:11" ht="15.2" customHeight="1" x14ac:dyDescent="0.2">
      <c r="K95" s="25"/>
    </row>
    <row r="96" spans="1:11" ht="15.2" customHeight="1" x14ac:dyDescent="0.2"/>
    <row r="97" spans="3:4" ht="15.2" customHeight="1" x14ac:dyDescent="0.2"/>
    <row r="98" spans="3:4" ht="15.2" customHeight="1" x14ac:dyDescent="0.2"/>
    <row r="99" spans="3:4" ht="15.2" customHeight="1" x14ac:dyDescent="0.2">
      <c r="C99" s="31"/>
      <c r="D99" s="14"/>
    </row>
    <row r="100" spans="3:4" ht="15.2" customHeight="1" x14ac:dyDescent="0.2"/>
    <row r="105" spans="3:4" ht="27" customHeight="1" x14ac:dyDescent="0.2"/>
    <row r="106" spans="3:4" ht="44.25" customHeight="1" x14ac:dyDescent="0.2"/>
    <row r="107" spans="3:4" ht="29.25" customHeight="1" x14ac:dyDescent="0.2"/>
    <row r="108" spans="3:4" ht="37.5" customHeight="1" x14ac:dyDescent="0.2"/>
    <row r="109" spans="3:4" ht="37.5" customHeight="1" x14ac:dyDescent="0.2"/>
    <row r="110" spans="3:4" ht="23.25" customHeight="1" x14ac:dyDescent="0.2"/>
    <row r="111" spans="3:4" ht="69.75" customHeight="1" x14ac:dyDescent="0.2"/>
    <row r="112" spans="3:4" ht="32.25" customHeight="1" x14ac:dyDescent="0.2"/>
    <row r="113" ht="32.25" customHeight="1" x14ac:dyDescent="0.2"/>
    <row r="114" ht="21.75" customHeight="1" x14ac:dyDescent="0.2"/>
    <row r="115" ht="21.75" customHeight="1" x14ac:dyDescent="0.2"/>
  </sheetData>
  <sheetProtection selectLockedCells="1" selectUnlockedCells="1"/>
  <pageMargins left="0.78749999999999998" right="0.78749999999999998" top="1.0527777777777778" bottom="1.0527777777777778" header="0.51181102362204722" footer="0.78749999999999998"/>
  <pageSetup paperSize="9" scale="73" firstPageNumber="0" orientation="portrait" horizontalDpi="300" verticalDpi="300" r:id="rId1"/>
  <headerFooter alignWithMargins="0">
    <oddFooter>&amp;C&amp;"Times New Roman,obyčejné"&amp;12Stránka &amp;P</oddFooter>
  </headerFooter>
  <rowBreaks count="4" manualBreakCount="4">
    <brk id="31" max="16383" man="1"/>
    <brk id="74" max="16383" man="1"/>
    <brk id="94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1NP</vt:lpstr>
      <vt:lpstr>1_PP_Slaboproud</vt:lpstr>
      <vt:lpstr>1_NP_Slaboproud</vt:lpstr>
      <vt:lpstr>'1_NP_Slaboproud'!Excel_BuiltIn_Print_Area</vt:lpstr>
      <vt:lpstr>'1_NP_Slaboproud'!Oblast_tisku</vt:lpstr>
      <vt:lpstr>'1_PP_Slaboproud'!Oblast_tisku</vt:lpstr>
      <vt:lpstr>'1NP'!Oblast_tisku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Cinka</dc:creator>
  <cp:lastModifiedBy>Jindřich Cinka</cp:lastModifiedBy>
  <dcterms:created xsi:type="dcterms:W3CDTF">2025-05-12T13:16:19Z</dcterms:created>
  <dcterms:modified xsi:type="dcterms:W3CDTF">2025-05-14T07:41:23Z</dcterms:modified>
</cp:coreProperties>
</file>