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VZ_Administrace\JM_173_Domov Božice\EPS\02_ZD\ZD_240723\"/>
    </mc:Choice>
  </mc:AlternateContent>
  <xr:revisionPtr revIDLastSave="0" documentId="13_ncr:1_{57F1759A-BBEF-4FD3-A532-5D8FDEEC7ACE}" xr6:coauthVersionLast="47" xr6:coauthVersionMax="47" xr10:uidLastSave="{00000000-0000-0000-0000-000000000000}"/>
  <bookViews>
    <workbookView xWindow="4485" yWindow="1575" windowWidth="32805" windowHeight="19140" xr2:uid="{00000000-000D-0000-FFFF-FFFF00000000}"/>
  </bookViews>
  <sheets>
    <sheet name="Stavba" sheetId="1" r:id="rId1"/>
    <sheet name="VzorPolozky" sheetId="10" state="hidden" r:id="rId2"/>
    <sheet name="EPS" sheetId="12" r:id="rId3"/>
    <sheet name="ZDP" sheetId="13" r:id="rId4"/>
  </sheets>
  <externalReferences>
    <externalReference r:id="rId5"/>
  </externalReferences>
  <definedNames>
    <definedName name="CelkemDPHVypocet" localSheetId="0">Stavba!$H$43</definedName>
    <definedName name="CenaCelkem">Stavba!$G$29</definedName>
    <definedName name="CenaCelkemBezDPH">Stavba!$G$28</definedName>
    <definedName name="CenaCelkemVypocet" localSheetId="0">Stavba!$I$43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EPS!$1:$7</definedName>
    <definedName name="_xlnm.Print_Titles" localSheetId="3">ZDP!$1:$7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EPS!$A$1:$V$116</definedName>
    <definedName name="_xlnm.Print_Area" localSheetId="0">Stavba!$A$1:$J$67</definedName>
    <definedName name="_xlnm.Print_Area" localSheetId="3">ZDP!$A$1:$V$52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Stavba!$F$43</definedName>
    <definedName name="ZakladDPHZakl">Stavba!$G$25</definedName>
    <definedName name="ZakladDPHZaklVypocet" localSheetId="0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3" l="1"/>
  <c r="H9" i="13"/>
  <c r="L9" i="13"/>
  <c r="N9" i="13"/>
  <c r="S9" i="13"/>
  <c r="G10" i="13"/>
  <c r="J10" i="13" s="1"/>
  <c r="H10" i="13"/>
  <c r="L10" i="13"/>
  <c r="N10" i="13"/>
  <c r="S10" i="13"/>
  <c r="G11" i="13"/>
  <c r="J11" i="13" s="1"/>
  <c r="H11" i="13"/>
  <c r="L11" i="13"/>
  <c r="N11" i="13"/>
  <c r="S11" i="13"/>
  <c r="G12" i="13"/>
  <c r="J12" i="13" s="1"/>
  <c r="H12" i="13"/>
  <c r="L12" i="13"/>
  <c r="N12" i="13"/>
  <c r="S12" i="13"/>
  <c r="G13" i="13"/>
  <c r="J13" i="13" s="1"/>
  <c r="H13" i="13"/>
  <c r="L13" i="13"/>
  <c r="N13" i="13"/>
  <c r="S13" i="13"/>
  <c r="G14" i="13"/>
  <c r="H14" i="13"/>
  <c r="J14" i="13"/>
  <c r="L14" i="13"/>
  <c r="N14" i="13"/>
  <c r="S14" i="13"/>
  <c r="G15" i="13"/>
  <c r="J15" i="13" s="1"/>
  <c r="H15" i="13"/>
  <c r="L15" i="13"/>
  <c r="N15" i="13"/>
  <c r="S15" i="13"/>
  <c r="G16" i="13"/>
  <c r="J16" i="13" s="1"/>
  <c r="H16" i="13"/>
  <c r="L16" i="13"/>
  <c r="N16" i="13"/>
  <c r="S16" i="13"/>
  <c r="G17" i="13"/>
  <c r="J17" i="13" s="1"/>
  <c r="H17" i="13"/>
  <c r="L17" i="13"/>
  <c r="N17" i="13"/>
  <c r="S17" i="13"/>
  <c r="G18" i="13"/>
  <c r="J18" i="13" s="1"/>
  <c r="H18" i="13"/>
  <c r="L18" i="13"/>
  <c r="N18" i="13"/>
  <c r="S18" i="13"/>
  <c r="G19" i="13"/>
  <c r="J19" i="13" s="1"/>
  <c r="H19" i="13"/>
  <c r="L19" i="13"/>
  <c r="N19" i="13"/>
  <c r="S19" i="13"/>
  <c r="G20" i="13"/>
  <c r="H20" i="13"/>
  <c r="J20" i="13"/>
  <c r="L20" i="13"/>
  <c r="N20" i="13"/>
  <c r="S20" i="13"/>
  <c r="G21" i="13"/>
  <c r="J21" i="13" s="1"/>
  <c r="H21" i="13"/>
  <c r="L21" i="13"/>
  <c r="N21" i="13"/>
  <c r="S21" i="13"/>
  <c r="G22" i="13"/>
  <c r="J22" i="13" s="1"/>
  <c r="H22" i="13"/>
  <c r="L22" i="13"/>
  <c r="N22" i="13"/>
  <c r="S22" i="13"/>
  <c r="G23" i="13"/>
  <c r="J23" i="13" s="1"/>
  <c r="H23" i="13"/>
  <c r="L23" i="13"/>
  <c r="N23" i="13"/>
  <c r="S23" i="13"/>
  <c r="G24" i="13"/>
  <c r="J24" i="13" s="1"/>
  <c r="H24" i="13"/>
  <c r="L24" i="13"/>
  <c r="N24" i="13"/>
  <c r="S24" i="13"/>
  <c r="G25" i="13"/>
  <c r="J25" i="13" s="1"/>
  <c r="H25" i="13"/>
  <c r="L25" i="13"/>
  <c r="N25" i="13"/>
  <c r="S25" i="13"/>
  <c r="G27" i="13"/>
  <c r="J27" i="13" s="1"/>
  <c r="H27" i="13"/>
  <c r="L27" i="13"/>
  <c r="N27" i="13"/>
  <c r="S27" i="13"/>
  <c r="G28" i="13"/>
  <c r="H28" i="13"/>
  <c r="J28" i="13"/>
  <c r="L28" i="13"/>
  <c r="N28" i="13"/>
  <c r="S28" i="13"/>
  <c r="G29" i="13"/>
  <c r="J29" i="13" s="1"/>
  <c r="H29" i="13"/>
  <c r="L29" i="13"/>
  <c r="N29" i="13"/>
  <c r="S29" i="13"/>
  <c r="G30" i="13"/>
  <c r="H30" i="13"/>
  <c r="J30" i="13"/>
  <c r="L30" i="13"/>
  <c r="N30" i="13"/>
  <c r="S30" i="13"/>
  <c r="G31" i="13"/>
  <c r="J31" i="13" s="1"/>
  <c r="H31" i="13"/>
  <c r="L31" i="13"/>
  <c r="N31" i="13"/>
  <c r="S31" i="13"/>
  <c r="G32" i="13"/>
  <c r="J32" i="13" s="1"/>
  <c r="H32" i="13"/>
  <c r="L32" i="13"/>
  <c r="N32" i="13"/>
  <c r="S32" i="13"/>
  <c r="G33" i="13"/>
  <c r="I58" i="1" s="1"/>
  <c r="G34" i="13"/>
  <c r="J34" i="13" s="1"/>
  <c r="H34" i="13"/>
  <c r="L34" i="13"/>
  <c r="N34" i="13"/>
  <c r="S34" i="13"/>
  <c r="G35" i="13"/>
  <c r="J35" i="13" s="1"/>
  <c r="H35" i="13"/>
  <c r="L35" i="13"/>
  <c r="N35" i="13"/>
  <c r="S35" i="13"/>
  <c r="G36" i="13"/>
  <c r="J36" i="13" s="1"/>
  <c r="H36" i="13"/>
  <c r="L36" i="13"/>
  <c r="N36" i="13"/>
  <c r="S36" i="13"/>
  <c r="G37" i="13"/>
  <c r="J37" i="13" s="1"/>
  <c r="H37" i="13"/>
  <c r="L37" i="13"/>
  <c r="N37" i="13"/>
  <c r="S37" i="13"/>
  <c r="G38" i="13"/>
  <c r="J38" i="13" s="1"/>
  <c r="H38" i="13"/>
  <c r="L38" i="13"/>
  <c r="N38" i="13"/>
  <c r="S38" i="13"/>
  <c r="G39" i="13"/>
  <c r="J39" i="13" s="1"/>
  <c r="H39" i="13"/>
  <c r="L39" i="13"/>
  <c r="N39" i="13"/>
  <c r="S39" i="13"/>
  <c r="G40" i="13"/>
  <c r="J40" i="13" s="1"/>
  <c r="H40" i="13"/>
  <c r="L40" i="13"/>
  <c r="N40" i="13"/>
  <c r="S40" i="13"/>
  <c r="AB42" i="13"/>
  <c r="F42" i="1" s="1"/>
  <c r="G9" i="12"/>
  <c r="H9" i="12"/>
  <c r="L9" i="12"/>
  <c r="N9" i="12"/>
  <c r="S9" i="12"/>
  <c r="G10" i="12"/>
  <c r="H10" i="12"/>
  <c r="L10" i="12"/>
  <c r="N10" i="12"/>
  <c r="S10" i="12"/>
  <c r="G11" i="12"/>
  <c r="H11" i="12"/>
  <c r="L11" i="12"/>
  <c r="N11" i="12"/>
  <c r="S11" i="12"/>
  <c r="G12" i="12"/>
  <c r="H12" i="12"/>
  <c r="L12" i="12"/>
  <c r="N12" i="12"/>
  <c r="S12" i="12"/>
  <c r="G13" i="12"/>
  <c r="H13" i="12"/>
  <c r="L13" i="12"/>
  <c r="N13" i="12"/>
  <c r="S13" i="12"/>
  <c r="G14" i="12"/>
  <c r="H14" i="12"/>
  <c r="L14" i="12"/>
  <c r="N14" i="12"/>
  <c r="S14" i="12"/>
  <c r="G15" i="12"/>
  <c r="H15" i="12"/>
  <c r="L15" i="12"/>
  <c r="N15" i="12"/>
  <c r="S15" i="12"/>
  <c r="G16" i="12"/>
  <c r="H16" i="12"/>
  <c r="L16" i="12"/>
  <c r="N16" i="12"/>
  <c r="S16" i="12"/>
  <c r="G17" i="12"/>
  <c r="H17" i="12"/>
  <c r="L17" i="12"/>
  <c r="N17" i="12"/>
  <c r="S17" i="12"/>
  <c r="G19" i="12"/>
  <c r="G18" i="12" s="1"/>
  <c r="I60" i="1" s="1"/>
  <c r="H19" i="12"/>
  <c r="L19" i="12"/>
  <c r="N19" i="12"/>
  <c r="S19" i="12"/>
  <c r="G20" i="12"/>
  <c r="H20" i="12"/>
  <c r="L20" i="12"/>
  <c r="N20" i="12"/>
  <c r="S20" i="12"/>
  <c r="G21" i="12"/>
  <c r="H21" i="12"/>
  <c r="L21" i="12"/>
  <c r="N21" i="12"/>
  <c r="S21" i="12"/>
  <c r="G23" i="12"/>
  <c r="H23" i="12"/>
  <c r="L23" i="12"/>
  <c r="N23" i="12"/>
  <c r="S23" i="12"/>
  <c r="G24" i="12"/>
  <c r="H24" i="12"/>
  <c r="L24" i="12"/>
  <c r="N24" i="12"/>
  <c r="S24" i="12"/>
  <c r="G25" i="12"/>
  <c r="H25" i="12"/>
  <c r="L25" i="12"/>
  <c r="N25" i="12"/>
  <c r="S25" i="12"/>
  <c r="G26" i="12"/>
  <c r="H26" i="12"/>
  <c r="L26" i="12"/>
  <c r="N26" i="12"/>
  <c r="S26" i="12"/>
  <c r="G28" i="12"/>
  <c r="H28" i="12"/>
  <c r="L28" i="12"/>
  <c r="N28" i="12"/>
  <c r="S28" i="12"/>
  <c r="G29" i="12"/>
  <c r="H29" i="12"/>
  <c r="L29" i="12"/>
  <c r="N29" i="12"/>
  <c r="S29" i="12"/>
  <c r="G30" i="12"/>
  <c r="H30" i="12"/>
  <c r="L30" i="12"/>
  <c r="N30" i="12"/>
  <c r="S30" i="12"/>
  <c r="G32" i="12"/>
  <c r="G31" i="12" s="1"/>
  <c r="I63" i="1" s="1"/>
  <c r="H32" i="12"/>
  <c r="H31" i="12" s="1"/>
  <c r="L32" i="12"/>
  <c r="N32" i="12"/>
  <c r="S32" i="12"/>
  <c r="G33" i="12"/>
  <c r="H33" i="12"/>
  <c r="L33" i="12"/>
  <c r="N33" i="12"/>
  <c r="S33" i="12"/>
  <c r="G34" i="12"/>
  <c r="H34" i="12"/>
  <c r="L34" i="12"/>
  <c r="N34" i="12"/>
  <c r="S34" i="12"/>
  <c r="G36" i="12"/>
  <c r="H36" i="12"/>
  <c r="L36" i="12"/>
  <c r="N36" i="12"/>
  <c r="S36" i="12"/>
  <c r="G37" i="12"/>
  <c r="G35" i="12" s="1"/>
  <c r="I64" i="1" s="1"/>
  <c r="H37" i="12"/>
  <c r="L37" i="12"/>
  <c r="N37" i="12"/>
  <c r="S37" i="12"/>
  <c r="G38" i="12"/>
  <c r="L38" i="12"/>
  <c r="N38" i="12"/>
  <c r="S38" i="12"/>
  <c r="G39" i="12"/>
  <c r="L39" i="12"/>
  <c r="N39" i="12"/>
  <c r="S39" i="12"/>
  <c r="G40" i="12"/>
  <c r="L40" i="12"/>
  <c r="N40" i="12"/>
  <c r="S40" i="12"/>
  <c r="G41" i="12"/>
  <c r="L41" i="12"/>
  <c r="N41" i="12"/>
  <c r="S41" i="12"/>
  <c r="G43" i="12"/>
  <c r="L43" i="12"/>
  <c r="N43" i="12"/>
  <c r="S43" i="12"/>
  <c r="G44" i="12"/>
  <c r="L44" i="12"/>
  <c r="N44" i="12"/>
  <c r="S44" i="12"/>
  <c r="G46" i="12"/>
  <c r="L46" i="12"/>
  <c r="N46" i="12"/>
  <c r="S46" i="12"/>
  <c r="G47" i="12"/>
  <c r="L47" i="12"/>
  <c r="N47" i="12"/>
  <c r="S47" i="12"/>
  <c r="G48" i="12"/>
  <c r="L48" i="12"/>
  <c r="N48" i="12"/>
  <c r="S48" i="12"/>
  <c r="G49" i="12"/>
  <c r="L49" i="12"/>
  <c r="N49" i="12"/>
  <c r="S49" i="12"/>
  <c r="G50" i="12"/>
  <c r="L50" i="12"/>
  <c r="N50" i="12"/>
  <c r="S50" i="12"/>
  <c r="G51" i="12"/>
  <c r="L51" i="12"/>
  <c r="N51" i="12"/>
  <c r="S51" i="12"/>
  <c r="G52" i="12"/>
  <c r="L52" i="12"/>
  <c r="N52" i="12"/>
  <c r="S52" i="12"/>
  <c r="G53" i="12"/>
  <c r="L53" i="12"/>
  <c r="N53" i="12"/>
  <c r="S53" i="12"/>
  <c r="G54" i="12"/>
  <c r="L54" i="12"/>
  <c r="N54" i="12"/>
  <c r="S54" i="12"/>
  <c r="G55" i="12"/>
  <c r="L55" i="12"/>
  <c r="N55" i="12"/>
  <c r="S55" i="12"/>
  <c r="G56" i="12"/>
  <c r="L56" i="12"/>
  <c r="N56" i="12"/>
  <c r="S56" i="12"/>
  <c r="G57" i="12"/>
  <c r="L57" i="12"/>
  <c r="N57" i="12"/>
  <c r="S57" i="12"/>
  <c r="G58" i="12"/>
  <c r="L58" i="12"/>
  <c r="N58" i="12"/>
  <c r="S58" i="12"/>
  <c r="G59" i="12"/>
  <c r="L59" i="12"/>
  <c r="N59" i="12"/>
  <c r="S59" i="12"/>
  <c r="G60" i="12"/>
  <c r="L60" i="12"/>
  <c r="N60" i="12"/>
  <c r="S60" i="12"/>
  <c r="G61" i="12"/>
  <c r="L61" i="12"/>
  <c r="N61" i="12"/>
  <c r="S61" i="12"/>
  <c r="G62" i="12"/>
  <c r="L62" i="12"/>
  <c r="N62" i="12"/>
  <c r="S62" i="12"/>
  <c r="G63" i="12"/>
  <c r="L63" i="12"/>
  <c r="N63" i="12"/>
  <c r="S63" i="12"/>
  <c r="G64" i="12"/>
  <c r="L64" i="12"/>
  <c r="N64" i="12"/>
  <c r="S64" i="12"/>
  <c r="G65" i="12"/>
  <c r="L65" i="12"/>
  <c r="N65" i="12"/>
  <c r="S65" i="12"/>
  <c r="G66" i="12"/>
  <c r="L66" i="12"/>
  <c r="N66" i="12"/>
  <c r="S66" i="12"/>
  <c r="G67" i="12"/>
  <c r="L67" i="12"/>
  <c r="N67" i="12"/>
  <c r="S67" i="12"/>
  <c r="G68" i="12"/>
  <c r="L68" i="12"/>
  <c r="N68" i="12"/>
  <c r="S68" i="12"/>
  <c r="G69" i="12"/>
  <c r="L69" i="12"/>
  <c r="N69" i="12"/>
  <c r="S69" i="12"/>
  <c r="G70" i="12"/>
  <c r="L70" i="12"/>
  <c r="N70" i="12"/>
  <c r="S70" i="12"/>
  <c r="G72" i="12"/>
  <c r="L72" i="12"/>
  <c r="N72" i="12"/>
  <c r="S72" i="12"/>
  <c r="G73" i="12"/>
  <c r="L73" i="12"/>
  <c r="N73" i="12"/>
  <c r="S73" i="12"/>
  <c r="G74" i="12"/>
  <c r="L74" i="12"/>
  <c r="N74" i="12"/>
  <c r="S74" i="12"/>
  <c r="G75" i="12"/>
  <c r="L75" i="12"/>
  <c r="N75" i="12"/>
  <c r="S75" i="12"/>
  <c r="G76" i="12"/>
  <c r="L76" i="12"/>
  <c r="N76" i="12"/>
  <c r="S76" i="12"/>
  <c r="G77" i="12"/>
  <c r="L77" i="12"/>
  <c r="N77" i="12"/>
  <c r="S77" i="12"/>
  <c r="G78" i="12"/>
  <c r="L78" i="12"/>
  <c r="N78" i="12"/>
  <c r="S78" i="12"/>
  <c r="G79" i="12"/>
  <c r="L79" i="12"/>
  <c r="N79" i="12"/>
  <c r="S79" i="12"/>
  <c r="G80" i="12"/>
  <c r="L80" i="12"/>
  <c r="N80" i="12"/>
  <c r="S80" i="12"/>
  <c r="G81" i="12"/>
  <c r="L81" i="12"/>
  <c r="N81" i="12"/>
  <c r="S81" i="12"/>
  <c r="G82" i="12"/>
  <c r="L82" i="12"/>
  <c r="N82" i="12"/>
  <c r="S82" i="12"/>
  <c r="G83" i="12"/>
  <c r="L83" i="12"/>
  <c r="N83" i="12"/>
  <c r="S83" i="12"/>
  <c r="G84" i="12"/>
  <c r="L84" i="12"/>
  <c r="N84" i="12"/>
  <c r="S84" i="12"/>
  <c r="G85" i="12"/>
  <c r="L85" i="12"/>
  <c r="N85" i="12"/>
  <c r="S85" i="12"/>
  <c r="G86" i="12"/>
  <c r="L86" i="12"/>
  <c r="N86" i="12"/>
  <c r="S86" i="12"/>
  <c r="G87" i="12"/>
  <c r="L87" i="12"/>
  <c r="N87" i="12"/>
  <c r="S87" i="12"/>
  <c r="G88" i="12"/>
  <c r="L88" i="12"/>
  <c r="N88" i="12"/>
  <c r="S88" i="12"/>
  <c r="G89" i="12"/>
  <c r="L89" i="12"/>
  <c r="N89" i="12"/>
  <c r="S89" i="12"/>
  <c r="G90" i="12"/>
  <c r="L90" i="12"/>
  <c r="N90" i="12"/>
  <c r="S90" i="12"/>
  <c r="G91" i="12"/>
  <c r="L91" i="12"/>
  <c r="N91" i="12"/>
  <c r="S91" i="12"/>
  <c r="G92" i="12"/>
  <c r="L92" i="12"/>
  <c r="N92" i="12"/>
  <c r="S92" i="12"/>
  <c r="G93" i="12"/>
  <c r="L93" i="12"/>
  <c r="N93" i="12"/>
  <c r="S93" i="12"/>
  <c r="G94" i="12"/>
  <c r="L94" i="12"/>
  <c r="N94" i="12"/>
  <c r="S94" i="12"/>
  <c r="G95" i="12"/>
  <c r="L95" i="12"/>
  <c r="N95" i="12"/>
  <c r="S95" i="12"/>
  <c r="G97" i="12"/>
  <c r="L97" i="12"/>
  <c r="N97" i="12"/>
  <c r="S97" i="12"/>
  <c r="G98" i="12"/>
  <c r="L98" i="12"/>
  <c r="N98" i="12"/>
  <c r="S98" i="12"/>
  <c r="G99" i="12"/>
  <c r="L99" i="12"/>
  <c r="N99" i="12"/>
  <c r="S99" i="12"/>
  <c r="G100" i="12"/>
  <c r="L100" i="12"/>
  <c r="N100" i="12"/>
  <c r="S100" i="12"/>
  <c r="G101" i="12"/>
  <c r="L101" i="12"/>
  <c r="N101" i="12"/>
  <c r="S101" i="12"/>
  <c r="G102" i="12"/>
  <c r="L102" i="12"/>
  <c r="N102" i="12"/>
  <c r="S102" i="12"/>
  <c r="G103" i="12"/>
  <c r="L103" i="12"/>
  <c r="N103" i="12"/>
  <c r="S103" i="12"/>
  <c r="G104" i="12"/>
  <c r="L104" i="12"/>
  <c r="N104" i="12"/>
  <c r="S104" i="12"/>
  <c r="AB106" i="12"/>
  <c r="F41" i="1" s="1"/>
  <c r="I20" i="1"/>
  <c r="I19" i="1"/>
  <c r="I18" i="1"/>
  <c r="I17" i="1"/>
  <c r="H43" i="1"/>
  <c r="J28" i="1"/>
  <c r="J26" i="1"/>
  <c r="G38" i="1"/>
  <c r="F38" i="1"/>
  <c r="J23" i="1"/>
  <c r="J24" i="1"/>
  <c r="J25" i="1"/>
  <c r="J27" i="1"/>
  <c r="E24" i="1"/>
  <c r="E26" i="1"/>
  <c r="L31" i="12" l="1"/>
  <c r="S31" i="12"/>
  <c r="G8" i="13"/>
  <c r="I56" i="1" s="1"/>
  <c r="G8" i="12"/>
  <c r="I59" i="1" s="1"/>
  <c r="G22" i="12"/>
  <c r="I61" i="1" s="1"/>
  <c r="G27" i="12"/>
  <c r="I62" i="1" s="1"/>
  <c r="H18" i="12"/>
  <c r="N96" i="12"/>
  <c r="S35" i="12"/>
  <c r="L22" i="12"/>
  <c r="S18" i="12"/>
  <c r="J26" i="13"/>
  <c r="N8" i="13"/>
  <c r="G71" i="12"/>
  <c r="I54" i="1" s="1"/>
  <c r="G45" i="12"/>
  <c r="I65" i="1" s="1"/>
  <c r="L35" i="12"/>
  <c r="H22" i="12"/>
  <c r="N18" i="12"/>
  <c r="S96" i="12"/>
  <c r="N45" i="12"/>
  <c r="S42" i="12"/>
  <c r="H35" i="12"/>
  <c r="L18" i="12"/>
  <c r="S8" i="12"/>
  <c r="F39" i="1"/>
  <c r="N8" i="12"/>
  <c r="N33" i="13"/>
  <c r="L96" i="12"/>
  <c r="L71" i="12"/>
  <c r="S27" i="12"/>
  <c r="S71" i="12"/>
  <c r="L42" i="12"/>
  <c r="L33" i="13"/>
  <c r="F40" i="1"/>
  <c r="L27" i="12"/>
  <c r="N22" i="12"/>
  <c r="S33" i="13"/>
  <c r="H33" i="13"/>
  <c r="N71" i="12"/>
  <c r="N35" i="12"/>
  <c r="G96" i="12"/>
  <c r="I55" i="1" s="1"/>
  <c r="H27" i="12"/>
  <c r="H8" i="12"/>
  <c r="S26" i="13"/>
  <c r="J33" i="13"/>
  <c r="N26" i="13"/>
  <c r="S8" i="13"/>
  <c r="L26" i="13"/>
  <c r="S45" i="12"/>
  <c r="L45" i="12"/>
  <c r="N42" i="12"/>
  <c r="N27" i="12"/>
  <c r="L8" i="12"/>
  <c r="H26" i="13"/>
  <c r="L8" i="13"/>
  <c r="N31" i="12"/>
  <c r="S22" i="12"/>
  <c r="H8" i="13"/>
  <c r="G26" i="13"/>
  <c r="I57" i="1" s="1"/>
  <c r="J9" i="13"/>
  <c r="J8" i="13" s="1"/>
  <c r="AC42" i="13"/>
  <c r="G42" i="1" s="1"/>
  <c r="I42" i="1" s="1"/>
  <c r="G42" i="12"/>
  <c r="I66" i="1" s="1"/>
  <c r="AC106" i="12"/>
  <c r="I67" i="1" l="1"/>
  <c r="J56" i="1" s="1"/>
  <c r="F43" i="1"/>
  <c r="G23" i="1" s="1"/>
  <c r="G41" i="1"/>
  <c r="I41" i="1" s="1"/>
  <c r="G40" i="1"/>
  <c r="I40" i="1" s="1"/>
  <c r="G39" i="1"/>
  <c r="G43" i="1" s="1"/>
  <c r="G25" i="1" s="1"/>
  <c r="G42" i="13"/>
  <c r="G106" i="12"/>
  <c r="I16" i="1"/>
  <c r="I21" i="1" s="1"/>
  <c r="J64" i="1" l="1"/>
  <c r="J62" i="1"/>
  <c r="J58" i="1"/>
  <c r="J66" i="1"/>
  <c r="J59" i="1"/>
  <c r="J61" i="1"/>
  <c r="J54" i="1"/>
  <c r="J55" i="1"/>
  <c r="J63" i="1"/>
  <c r="J57" i="1"/>
  <c r="J65" i="1"/>
  <c r="J60" i="1"/>
  <c r="I39" i="1"/>
  <c r="I43" i="1" s="1"/>
  <c r="A27" i="1"/>
  <c r="J67" i="1" l="1"/>
  <c r="G28" i="1"/>
  <c r="G27" i="1" s="1"/>
  <c r="G29" i="1" s="1"/>
  <c r="A28" i="1"/>
  <c r="J39" i="1"/>
  <c r="J43" i="1" s="1"/>
  <c r="J42" i="1"/>
  <c r="J41" i="1"/>
  <c r="J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Zemach Vít</author>
  </authors>
  <commentList>
    <comment ref="P6" authorId="0" shapeId="0" xr:uid="{8E8A9BC8-8DF6-483C-8DED-E83256F7E6D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Q6" authorId="0" shapeId="0" xr:uid="{2F82D080-C78C-420E-88DB-52482D0AB371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Zemach Vít</author>
  </authors>
  <commentList>
    <comment ref="P6" authorId="0" shapeId="0" xr:uid="{B8B0C1E0-8014-41E5-A76F-7BF0246769E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Q6" authorId="0" shapeId="0" xr:uid="{A271D976-BA6A-4542-BDB7-5D0F5CB78A7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<sst xmlns="http://schemas.openxmlformats.org/spreadsheetml/2006/main" count="1190" uniqueCount="332">
  <si>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</si>
  <si>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</si>
  <si>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</si>
  <si>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</si>
  <si>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</si>
  <si>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</si>
  <si>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</si>
  <si>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</si>
  <si>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</si>
  <si>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</si>
  <si>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</si>
  <si>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</si>
  <si>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</si>
  <si>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</si>
  <si>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</si>
  <si>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</si>
  <si>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</si>
  <si>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</si>
  <si>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</si>
  <si>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</si>
  <si>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</si>
  <si>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</si>
  <si>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</si>
  <si>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</si>
  <si>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</si>
  <si>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</si>
  <si>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</si>
  <si>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</si>
  <si>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</si>
  <si>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</si>
  <si>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</si>
  <si>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</si>
  <si>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</si>
  <si>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</si>
  <si>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</si>
  <si>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</si>
  <si>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</si>
  <si>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</si>
  <si>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</si>
  <si>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OP-PROJEKCE</t>
  </si>
  <si>
    <t>---Projekční rozpočty vytvářené střediskem OBCHOD---</t>
  </si>
  <si>
    <t>Stavba</t>
  </si>
  <si>
    <t>03</t>
  </si>
  <si>
    <t>Božice</t>
  </si>
  <si>
    <t>01</t>
  </si>
  <si>
    <t>EPS</t>
  </si>
  <si>
    <t>02</t>
  </si>
  <si>
    <t>ZDP</t>
  </si>
  <si>
    <t>Celkem za stavbu</t>
  </si>
  <si>
    <t>CZK</t>
  </si>
  <si>
    <t>#POPS</t>
  </si>
  <si>
    <t>#POPO</t>
  </si>
  <si>
    <t>Popis objektu: 03 - Božice</t>
  </si>
  <si>
    <t>#POPR</t>
  </si>
  <si>
    <t>Popis rozpočtu: 01 - EPS</t>
  </si>
  <si>
    <t>Popis rozpočtu: 02 - ZDP</t>
  </si>
  <si>
    <t>Rekapitulace dílů</t>
  </si>
  <si>
    <t>Typ dílu</t>
  </si>
  <si>
    <t>_10</t>
  </si>
  <si>
    <t>Ostatní elektroinstalační práce</t>
  </si>
  <si>
    <t>_11</t>
  </si>
  <si>
    <t>Stavební práce při montážních pracích</t>
  </si>
  <si>
    <t>_13</t>
  </si>
  <si>
    <t>Technologie</t>
  </si>
  <si>
    <t>_14</t>
  </si>
  <si>
    <t>Rozvody a pomocné konstrukce</t>
  </si>
  <si>
    <t>_15</t>
  </si>
  <si>
    <t>Montážní práce</t>
  </si>
  <si>
    <t>_2</t>
  </si>
  <si>
    <t>_3</t>
  </si>
  <si>
    <t>Mobilní aplikace - notifikace o požáru na mobilní telefon</t>
  </si>
  <si>
    <t>_4</t>
  </si>
  <si>
    <t>Automatické hlásiče a příslušenství</t>
  </si>
  <si>
    <t>_5</t>
  </si>
  <si>
    <t>Vstupně/výstupní moduly a zdroje</t>
  </si>
  <si>
    <t>_6</t>
  </si>
  <si>
    <t>Optické a akustické signalizační zařízení</t>
  </si>
  <si>
    <t>_7</t>
  </si>
  <si>
    <t>Napájecí zdroj a zálohované zdroje</t>
  </si>
  <si>
    <t>_9</t>
  </si>
  <si>
    <t>EPS - Kabely, vedení, pomocný materiál</t>
  </si>
  <si>
    <t>01-53</t>
  </si>
  <si>
    <t>Rozvaděč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</si>
  <si>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</si>
  <si>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</si>
  <si>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</si>
  <si>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</si>
  <si>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</si>
  <si>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</si>
  <si>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</si>
  <si>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</si>
  <si>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</si>
  <si>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</si>
  <si>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</si>
  <si>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</si>
  <si>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</si>
  <si>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</si>
  <si>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</si>
  <si>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</si>
  <si>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</si>
  <si>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</si>
  <si>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</si>
  <si>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</si>
  <si>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</si>
  <si>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</si>
  <si>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</si>
  <si>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</si>
  <si>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</si>
  <si>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</si>
  <si>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</si>
  <si>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</si>
  <si>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</si>
  <si>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Pol__0001</t>
  </si>
  <si>
    <t>Ústředna elektrické požární signalizace, minimálně 2 kruhové linky, RS485, integrovaný napájecí zdroj a prostor pro akumulátory 2x17Ah, vč. ovládacího panelu</t>
  </si>
  <si>
    <t>ks</t>
  </si>
  <si>
    <t>Vlastní</t>
  </si>
  <si>
    <t>Indiv</t>
  </si>
  <si>
    <t>Práce</t>
  </si>
  <si>
    <t>Běžná</t>
  </si>
  <si>
    <t>POL1_1</t>
  </si>
  <si>
    <t>Pol__0002</t>
  </si>
  <si>
    <t>Nástěnná rozvodnice, Vnitřní rozměr minimálně 750x500x250, EW30, P30, EI30, DP1S, Barva RAL 7035, IP 54</t>
  </si>
  <si>
    <t>Pol__0003</t>
  </si>
  <si>
    <t>OPPO CZ-EPI dle DIN 14661, vč. skříně</t>
  </si>
  <si>
    <t>Pol__0004</t>
  </si>
  <si>
    <t>Klíčový trezor požární ochrany 24V, vč. vyhřívání a zámku, montáž do fasády zapuštěné</t>
  </si>
  <si>
    <t>Pol__0005</t>
  </si>
  <si>
    <t>Zábleskový LED maják 24V</t>
  </si>
  <si>
    <t>Pol__0006</t>
  </si>
  <si>
    <t>SD  karta 1GB</t>
  </si>
  <si>
    <t>Pol__0007</t>
  </si>
  <si>
    <t>Akumulátor 12 V / 17 Ah</t>
  </si>
  <si>
    <t>Pol__0008</t>
  </si>
  <si>
    <t>Externí plnohodnotný ovládací panel v plastovém krytu, redundantní sběrnice, bez výměnného popisného pole</t>
  </si>
  <si>
    <t>Pol__0009</t>
  </si>
  <si>
    <t>Výměnné popisné pole na ovládací panel - česky</t>
  </si>
  <si>
    <t>Pol__0010</t>
  </si>
  <si>
    <t>Základní licence mobilní aplikace pro 2 současná připojení</t>
  </si>
  <si>
    <t>Pol__0011</t>
  </si>
  <si>
    <t>Rozšiřující licence mobilní aplikace Integral Mobile pro další 2 připojení</t>
  </si>
  <si>
    <t>Pol__0012</t>
  </si>
  <si>
    <t>VPN router, LTE-LAN pro připojení ke cloud platformě, včetně VPN certifikátu</t>
  </si>
  <si>
    <t>Pol__0013</t>
  </si>
  <si>
    <t>Multisenzorový hlásič systému EPS</t>
  </si>
  <si>
    <t>Pol__0014</t>
  </si>
  <si>
    <t>Sokl / patice pro multisenzorový hlásič</t>
  </si>
  <si>
    <t>Pol__0015</t>
  </si>
  <si>
    <t>Popisný štítek na hlásič</t>
  </si>
  <si>
    <t>Pol__0016</t>
  </si>
  <si>
    <t>Tlačítkový hlásič červený, IP24 (vnitřní), se základnou, vč. ochranného krytu a plomby</t>
  </si>
  <si>
    <t>Pol__0017</t>
  </si>
  <si>
    <t>OI3 vstupně/výstupní modul 1 reléové výstupy, 3 vstupy</t>
  </si>
  <si>
    <t>Pol__0018</t>
  </si>
  <si>
    <t>O2I4 vstupně/výstupní modul 2 reléové výstupy, 4 vstupy</t>
  </si>
  <si>
    <t>Pol__0019</t>
  </si>
  <si>
    <t>krabice pro VV moduly IP66 / rozměry: 130 x 94 x 57 mm</t>
  </si>
  <si>
    <t>Pol__0020</t>
  </si>
  <si>
    <t>Siréna pro montáž na kruhovou linku, červená</t>
  </si>
  <si>
    <t>Pol__0021</t>
  </si>
  <si>
    <t>Popisný štítek na sirénu</t>
  </si>
  <si>
    <t>Pol__0022</t>
  </si>
  <si>
    <t>Siréna konvenční 24V, červená</t>
  </si>
  <si>
    <t>Pol__0023</t>
  </si>
  <si>
    <t>Spínaný zdroj, 27,6 V ss / 1 A pro EPS, aku max. 2 x 2,3 Ah vč. monitorovacího kontaktu stavu</t>
  </si>
  <si>
    <t>Pol__0024</t>
  </si>
  <si>
    <t>Akumulátor 12 V / 2,3 Ah</t>
  </si>
  <si>
    <t>Pol__0025</t>
  </si>
  <si>
    <t>Spínaný zdroj, 27,6 V ss / 4,2 A (5 A krátkodobě) pro EPS, aku max. 2 x 17 Ah vč. monitorovacího kontaktu stavu</t>
  </si>
  <si>
    <t>Pol__0026</t>
  </si>
  <si>
    <t>Pol__0027</t>
  </si>
  <si>
    <t>Záložní zdroj pro pohon křídlové brány v plastovém boxu pro stávající pohon Nice, vč. baterie</t>
  </si>
  <si>
    <t>Pol__0028</t>
  </si>
  <si>
    <t>Záložní zdroj pro pohon posuvné brány v plastovém boxu pro stávající pohon Nice, vč. baterie</t>
  </si>
  <si>
    <t>Pol__0029</t>
  </si>
  <si>
    <t>Jistič B10/1, 10kA</t>
  </si>
  <si>
    <t>Pol__0030</t>
  </si>
  <si>
    <t>Úprava stávajícho rozvaděče RH pro doplnění jističů 2xB10/1</t>
  </si>
  <si>
    <t>Pol__0031</t>
  </si>
  <si>
    <t>KABEL kruhového vedení bez požární funkčností 1x2x0,8 bezhalogenový (např. J-H(ST)H 1x2x0,8)</t>
  </si>
  <si>
    <t>m</t>
  </si>
  <si>
    <t>Pol__0032</t>
  </si>
  <si>
    <t>KABEL kruhového vedení  s požární funkčností a 60 min. Kabel pro instalaci EPS PH 180,   dle ZP-27/2008, B2caS1D0, 1x2x0.8</t>
  </si>
  <si>
    <t>Pol__0033</t>
  </si>
  <si>
    <t>KABEL pro ovládání a napájení, s požární funkčností a 60min. 4x2x0.8 B2caS1D0, dle ZP-27/2008</t>
  </si>
  <si>
    <t>Pol__0034</t>
  </si>
  <si>
    <t>KABEL pro ovládání a napájení, s požární funkčností a 60min. 2x2x0.8 B2caS1D0, dle ZP-27/2008</t>
  </si>
  <si>
    <t>Pol__0035</t>
  </si>
  <si>
    <t>KABEL pro ovládání a napájení, s požární funkčností a 60min. 1x2x0.8 B2caS1D0, dle ZP-27/2008</t>
  </si>
  <si>
    <t>Pol__0036</t>
  </si>
  <si>
    <t>KABEL napájení 230V s požární funkčností a 60 min.  3x,15</t>
  </si>
  <si>
    <t>Pol__0037</t>
  </si>
  <si>
    <t>Plynová náplň k pistolipro nastřelovací hřeby</t>
  </si>
  <si>
    <t>Pol__0038</t>
  </si>
  <si>
    <t>Elektroinstalační lišta plastová  20x10mm vč. příslušenství</t>
  </si>
  <si>
    <t>Pol__0039</t>
  </si>
  <si>
    <t>Elektroinstalační lišta plastová bezhalogenová  40x20mm, certifikovaná s pož. příchytkami,  vč. příslušenství</t>
  </si>
  <si>
    <t>Pol__0040</t>
  </si>
  <si>
    <t>Hmoždinka 8mm (např. HM 8)</t>
  </si>
  <si>
    <t>Pol__0041</t>
  </si>
  <si>
    <t>Univerzální vrut 4.5/60</t>
  </si>
  <si>
    <t>Pol__0042</t>
  </si>
  <si>
    <t>CHRÁNIČKA DVOUPLÁŠŤOVÁ KORUGOVANÁ 40</t>
  </si>
  <si>
    <t>Pol__0043</t>
  </si>
  <si>
    <t>Kabelová příchytka certifikovaná podle předpisu ZP-27/2008 jako součást normové trasy pro kabel pr.8mm</t>
  </si>
  <si>
    <t>Pol__0044</t>
  </si>
  <si>
    <t>Kabelová příchytka certifikovaná podle předpisu ZP-27/2008 jako součást normové trasy pro kabel pr.10mm</t>
  </si>
  <si>
    <t>Pol__0045</t>
  </si>
  <si>
    <t>Kabelová příchytka certifikovaná podle předpisu ZP-27/2008 jako součást normové trasy pro kabel pr.12mm</t>
  </si>
  <si>
    <t>Pol__0046</t>
  </si>
  <si>
    <t>Nastřelovací hřeb do betonu s certifikátem na P90-R, PAVUS ZP 27/2008</t>
  </si>
  <si>
    <t>Pol__0047</t>
  </si>
  <si>
    <t>Samofixační šroub příchytek-Turbošroub, Certifikováno dle ZP-27/2008 7,5×102</t>
  </si>
  <si>
    <t>Pol__0048</t>
  </si>
  <si>
    <t>KOTVA POŽÁRNĚ ODOLNÁ KPO 8X77</t>
  </si>
  <si>
    <t>Pol__0049</t>
  </si>
  <si>
    <t>Krabice rozbočovací s víkem, 93x93x55mm</t>
  </si>
  <si>
    <t>Pol__0050</t>
  </si>
  <si>
    <t>Rozbočná krabice s požární odolností, Certifikace ČSN 73 0895, 4xkeramická svorkovnice</t>
  </si>
  <si>
    <t>Pol__0051</t>
  </si>
  <si>
    <t>PROTIPOŽÁRNÍ ZPĚŇUJÍCÍ TMEL TUBA</t>
  </si>
  <si>
    <t>Pol__0052</t>
  </si>
  <si>
    <t>Popisový protipožární štítek</t>
  </si>
  <si>
    <t>Pol__0053</t>
  </si>
  <si>
    <t>Drobný elektroinstalační materiál</t>
  </si>
  <si>
    <t>kpl</t>
  </si>
  <si>
    <t>Pol__0054</t>
  </si>
  <si>
    <t>Sádra šedá 30kg</t>
  </si>
  <si>
    <t>Pol__0055</t>
  </si>
  <si>
    <t>Vodič CYA H07V-K 16 ŽLUTO/ZELENÁ</t>
  </si>
  <si>
    <t>Pol__0056</t>
  </si>
  <si>
    <t>Programování systému - oživení</t>
  </si>
  <si>
    <t>hod</t>
  </si>
  <si>
    <t>Pol__0057</t>
  </si>
  <si>
    <t>Popis vodičů a kabelů</t>
  </si>
  <si>
    <t>Pol__0058</t>
  </si>
  <si>
    <t>Označení požární trasy dle ČSN 73 0895</t>
  </si>
  <si>
    <t>Pol__0059</t>
  </si>
  <si>
    <t>Nastavení systému pro napojení na PCO HZS</t>
  </si>
  <si>
    <t>Pol__0060</t>
  </si>
  <si>
    <t>Dokumentace požárních ucpávek vč. protokolů a seznamu ucpávek</t>
  </si>
  <si>
    <t>Pol__0061</t>
  </si>
  <si>
    <t>Projektová dokumentace - realizační dokumentace (vč. vzorkování použitých komponent)</t>
  </si>
  <si>
    <t>Pol__0062</t>
  </si>
  <si>
    <t>Projektová dokumentace - skutečné provedení</t>
  </si>
  <si>
    <t>Pol__0063</t>
  </si>
  <si>
    <t>Provádění denního úklidu staveniště, průběžné odstraňování znečištění</t>
  </si>
  <si>
    <t>Pol__0064</t>
  </si>
  <si>
    <t>Organizace nutná před započetím prací (se zřizovatelem a vedoucími budovy)</t>
  </si>
  <si>
    <t>Pol__0065</t>
  </si>
  <si>
    <t>Organizace nutná s napojením do PCO HZS</t>
  </si>
  <si>
    <t>Pol__0066</t>
  </si>
  <si>
    <t>Likvidace odpadu</t>
  </si>
  <si>
    <t>Pol__0067</t>
  </si>
  <si>
    <t>Cestovné (doprava na montáž ze sídla montážní firmy)</t>
  </si>
  <si>
    <t>Pol__0068</t>
  </si>
  <si>
    <t>Akustická zkouška slyšitelnosti sirén</t>
  </si>
  <si>
    <t>Pol__0069</t>
  </si>
  <si>
    <t>Výchozí revize systému EPS</t>
  </si>
  <si>
    <t>Pol__0070</t>
  </si>
  <si>
    <t>Koordninační funkční zkouška</t>
  </si>
  <si>
    <t>Pol__0071</t>
  </si>
  <si>
    <t>Zaškolení obsluhy</t>
  </si>
  <si>
    <t>Pol__0072</t>
  </si>
  <si>
    <t>Napojení systému EPS do rozvaděče RH</t>
  </si>
  <si>
    <t>Pol__0073</t>
  </si>
  <si>
    <t>Revize rozvaděče  RH</t>
  </si>
  <si>
    <t>Pol__0074</t>
  </si>
  <si>
    <t>Inženýrská čínnost - vedení stavby a koordinace s investorem</t>
  </si>
  <si>
    <t>Pol__0075</t>
  </si>
  <si>
    <t>Inženýrská čínnost - vedení stavby a koordinace s fy. PATROL</t>
  </si>
  <si>
    <t>Pol__0076</t>
  </si>
  <si>
    <t>Inženýrská čínnost - vedení stavby a koordinace s fy. Obsluhujícími návazné zařízení</t>
  </si>
  <si>
    <t>Pol__0077</t>
  </si>
  <si>
    <t>Vedení stavebního deníku</t>
  </si>
  <si>
    <t>Pol__0078</t>
  </si>
  <si>
    <t>Požární kniha -provozní kniha EPS</t>
  </si>
  <si>
    <t>Pol__0079</t>
  </si>
  <si>
    <t>Zapojení ovládaného návazného zařízení PBZ</t>
  </si>
  <si>
    <t>Pol__0080</t>
  </si>
  <si>
    <t>Dvojnásobné bílé malby ze směsí za mokra minimálně otěruvzdorných v místnostech do 3,80 m</t>
  </si>
  <si>
    <t>m2</t>
  </si>
  <si>
    <t>Pol__0081</t>
  </si>
  <si>
    <t>Zakrytí vnitřních ploch před znečištěním včetně pozdějšího odkrytí konstrukcí a prvků obalením fólií a přelepením páskou</t>
  </si>
  <si>
    <t>Pol__0082</t>
  </si>
  <si>
    <t>Prostup zdivem (vrtání do pr.25) z tvrdě pál.cih.,stř.tvrd.kamene,tl. max 75cm vč. odsávání</t>
  </si>
  <si>
    <t>Pol__0083</t>
  </si>
  <si>
    <t>Vybourání rýh pro montáž trubek a kabelů v cihlených zdech hloubky do 3cm a šírky do 5cm</t>
  </si>
  <si>
    <t>Pol__0084</t>
  </si>
  <si>
    <t>Vyplnění a omítnutí rýh ve stěnách hloubky do 3cm a šířky do 5cm</t>
  </si>
  <si>
    <t>Pol__0085</t>
  </si>
  <si>
    <t>Doplnění systému generálního klíče pro 144 ks dveří (vložky, klíče), rozdělených do cca 20 skupin přístupů, vč. vytvoření uzamykacího plánu</t>
  </si>
  <si>
    <t>Pol__0086</t>
  </si>
  <si>
    <t>Doprava suti a vybouraných hmot</t>
  </si>
  <si>
    <t>t</t>
  </si>
  <si>
    <t>Pol__0087</t>
  </si>
  <si>
    <t>Přesun hmot ruční nad 6 m výšky</t>
  </si>
  <si>
    <t>SUM</t>
  </si>
  <si>
    <t>Poznámky uchazeče k zadání</t>
  </si>
  <si>
    <t>POPUZIV</t>
  </si>
  <si>
    <t>END</t>
  </si>
  <si>
    <t>Anténa venkovní Trans Data (kanál GPRS)</t>
  </si>
  <si>
    <t>Držák antény malý</t>
  </si>
  <si>
    <t>Anténa radiová ZD/BD 40</t>
  </si>
  <si>
    <t>Anténní stožár s podstavcem 1m</t>
  </si>
  <si>
    <t>Redukce SMA samec / N samec 50cm</t>
  </si>
  <si>
    <t>Konektor N samec</t>
  </si>
  <si>
    <t>Akumulátor 12V / 22Ah bezúdržbový</t>
  </si>
  <si>
    <t>Přepěť. ochr. koax. HSPKO-N50-050-4,0G-B</t>
  </si>
  <si>
    <t>Skříňka pro přepěťové ochrany vystrojená</t>
  </si>
  <si>
    <t>Vložka zámku KTPO standard klíče HZS Středočeského kraje</t>
  </si>
  <si>
    <t>Objektový klíč KTPO HZS Středočeského kraje</t>
  </si>
  <si>
    <t>Tyč jímací 2m AlMgSi bez osazení</t>
  </si>
  <si>
    <t>Tyč izolační pro tyč jímací 1m</t>
  </si>
  <si>
    <t>Držák izolovaného hromosvodu</t>
  </si>
  <si>
    <t>Svorka jímací tyče</t>
  </si>
  <si>
    <t>Betonový podstavec pro jímací tyč PB19</t>
  </si>
  <si>
    <t>Koaxiální kabel RLH1000</t>
  </si>
  <si>
    <t>Kabel datový UTP 4x2x0,8 B2ca</t>
  </si>
  <si>
    <t>Kabel 1-CHKE-V-J 3Cx1,5</t>
  </si>
  <si>
    <t>Kabel Praflaguard 4x2x0,8</t>
  </si>
  <si>
    <t>Vodič CY 6 ZZ</t>
  </si>
  <si>
    <t>Instalační lišta LV 24x22</t>
  </si>
  <si>
    <t>Montáž technologie ZDP</t>
  </si>
  <si>
    <t>Oživení objektového ZDP, kontroly provozuschopnosti, revize</t>
  </si>
  <si>
    <t>Konfigurace objektu na PCO HZS, systému IZS HZS a PCO Patrol</t>
  </si>
  <si>
    <t>Funkční zkouška s HZS objektu</t>
  </si>
  <si>
    <t>Projektová dokumentace ZDP</t>
  </si>
  <si>
    <t>Prvotní informace pro zásah (není náhrada za dokumentaci zdolávání požáru)</t>
  </si>
  <si>
    <t>D.1.5.1 - Technika prostředí staveb - Zařízení dálkového přenosu</t>
  </si>
  <si>
    <t>Božice EPS, ZDP</t>
  </si>
  <si>
    <t>Popis stavby: Božice EPS, ZDP</t>
  </si>
  <si>
    <t>GPRS/RADIO komunikátor, 8x napěťové vstupy izolované, 2x přepínací kontakt relé, RS485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</si>
</sst>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shrinkToFit="1"/>
    </xf>
    <xf numFmtId="4" fontId="0" fillId="2" borderId="38" xfId="0" applyNumberFormat="1" applyFill="1" applyBorder="1" applyAlignment="1">
      <alignment vertical="center" shrinkToFit="1"/>
    </xf>
    <xf numFmtId="3" fontId="0" fillId="2" borderId="38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4" fontId="7" fillId="2" borderId="38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2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2" borderId="38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2" borderId="21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165" fontId="8" fillId="2" borderId="0" xfId="0" applyNumberFormat="1" applyFont="1" applyFill="1" applyAlignment="1">
      <alignment vertical="top" shrinkToFit="1"/>
    </xf>
    <xf numFmtId="4" fontId="8" fillId="2" borderId="0" xfId="0" applyNumberFormat="1" applyFont="1" applyFill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9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3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3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7" fillId="0" borderId="0" xfId="0" applyFont="1" applyAlignment="1">
      <alignment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9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nerga-is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abSelected="1" topLeftCell="B1" zoomScaleNormal="100" zoomScaleSheetLayoutView="75" workbookViewId="0">
      <selection activeCell="E4" sqref="E4:J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87" t="s">
        <v>4</v>
      </c>
      <c r="C1" s="188"/>
      <c r="D1" s="188"/>
      <c r="E1" s="188"/>
      <c r="F1" s="188"/>
      <c r="G1" s="188"/>
      <c r="H1" s="188"/>
      <c r="I1" s="188"/>
      <c r="J1" s="189"/>
    </row>
    <row r="2" spans="1:15" ht="36" customHeight="1" x14ac:dyDescent="0.2">
      <c r="A2" s="2"/>
      <c r="B2" s="76" t="s">
        <v>24</v>
      </c>
      <c r="C2" s="77"/>
      <c r="D2" s="78"/>
      <c r="E2" s="196" t="s">
        <v>329</v>
      </c>
      <c r="F2" s="197"/>
      <c r="G2" s="197"/>
      <c r="H2" s="197"/>
      <c r="I2" s="197"/>
      <c r="J2" s="198"/>
      <c r="O2" s="1"/>
    </row>
    <row r="3" spans="1:15" ht="27" hidden="1" customHeight="1" x14ac:dyDescent="0.2">
      <c r="A3" s="2"/>
      <c r="B3" s="79"/>
      <c r="C3" s="77"/>
      <c r="D3" s="80"/>
      <c r="E3" s="199"/>
      <c r="F3" s="200"/>
      <c r="G3" s="200"/>
      <c r="H3" s="200"/>
      <c r="I3" s="200"/>
      <c r="J3" s="201"/>
    </row>
    <row r="4" spans="1:15" ht="23.25" customHeight="1" x14ac:dyDescent="0.2">
      <c r="A4" s="2"/>
      <c r="B4" s="81"/>
      <c r="C4" s="82"/>
      <c r="D4" s="83"/>
      <c r="E4" s="209"/>
      <c r="F4" s="209"/>
      <c r="G4" s="209"/>
      <c r="H4" s="209"/>
      <c r="I4" s="209"/>
      <c r="J4" s="210"/>
    </row>
    <row r="5" spans="1:15" ht="24" customHeight="1" x14ac:dyDescent="0.2">
      <c r="A5" s="2"/>
      <c r="B5" s="31" t="s">
        <v>23</v>
      </c>
      <c r="D5" s="213"/>
      <c r="E5" s="214"/>
      <c r="F5" s="214"/>
      <c r="G5" s="214"/>
      <c r="H5" s="18" t="s">
        <v>38</v>
      </c>
      <c r="I5" s="22"/>
      <c r="J5" s="8"/>
    </row>
    <row r="6" spans="1:15" ht="15.75" customHeight="1" x14ac:dyDescent="0.2">
      <c r="A6" s="2"/>
      <c r="B6" s="28"/>
      <c r="C6" s="55"/>
      <c r="D6" s="215"/>
      <c r="E6" s="216"/>
      <c r="F6" s="216"/>
      <c r="G6" s="216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17"/>
      <c r="F7" s="218"/>
      <c r="G7" s="218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3"/>
      <c r="E11" s="203"/>
      <c r="F11" s="203"/>
      <c r="G11" s="203"/>
      <c r="H11" s="18" t="s">
        <v>38</v>
      </c>
      <c r="I11" s="84"/>
      <c r="J11" s="8"/>
    </row>
    <row r="12" spans="1:15" ht="15.75" customHeight="1" x14ac:dyDescent="0.2">
      <c r="A12" s="2"/>
      <c r="B12" s="28"/>
      <c r="C12" s="55"/>
      <c r="D12" s="208"/>
      <c r="E12" s="208"/>
      <c r="F12" s="208"/>
      <c r="G12" s="208"/>
      <c r="H12" s="18" t="s">
        <v>34</v>
      </c>
      <c r="I12" s="84"/>
      <c r="J12" s="8"/>
    </row>
    <row r="13" spans="1:15" ht="15.75" customHeight="1" x14ac:dyDescent="0.2">
      <c r="A13" s="2"/>
      <c r="B13" s="29"/>
      <c r="C13" s="56"/>
      <c r="D13" s="85"/>
      <c r="E13" s="211"/>
      <c r="F13" s="212"/>
      <c r="G13" s="21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02"/>
      <c r="F15" s="202"/>
      <c r="G15" s="204"/>
      <c r="H15" s="204"/>
      <c r="I15" s="204" t="s">
        <v>31</v>
      </c>
      <c r="J15" s="205"/>
    </row>
    <row r="16" spans="1:15" ht="23.25" customHeight="1" x14ac:dyDescent="0.2">
      <c r="A16" s="142" t="s">
        <v>26</v>
      </c>
      <c r="B16" s="38" t="s">
        <v>26</v>
      </c>
      <c r="C16" s="62"/>
      <c r="D16" s="63"/>
      <c r="E16" s="193"/>
      <c r="F16" s="194"/>
      <c r="G16" s="193"/>
      <c r="H16" s="194"/>
      <c r="I16" s="193">
        <f>SUMIF(F54:F66,A16,I54:I66)+SUMIF(F54:F66,"PSU",I54:I66)</f>
        <v>0</v>
      </c>
      <c r="J16" s="195"/>
    </row>
    <row r="17" spans="1:10" ht="23.25" customHeight="1" x14ac:dyDescent="0.2">
      <c r="A17" s="142" t="s">
        <v>27</v>
      </c>
      <c r="B17" s="38" t="s">
        <v>27</v>
      </c>
      <c r="C17" s="62"/>
      <c r="D17" s="63"/>
      <c r="E17" s="193"/>
      <c r="F17" s="194"/>
      <c r="G17" s="193"/>
      <c r="H17" s="194"/>
      <c r="I17" s="193">
        <f>SUMIF(F54:F66,A17,I54:I66)</f>
        <v>0</v>
      </c>
      <c r="J17" s="195"/>
    </row>
    <row r="18" spans="1:10" ht="23.25" customHeight="1" x14ac:dyDescent="0.2">
      <c r="A18" s="142" t="s">
        <v>28</v>
      </c>
      <c r="B18" s="38" t="s">
        <v>28</v>
      </c>
      <c r="C18" s="62"/>
      <c r="D18" s="63"/>
      <c r="E18" s="193"/>
      <c r="F18" s="194"/>
      <c r="G18" s="193"/>
      <c r="H18" s="194"/>
      <c r="I18" s="193">
        <f>SUMIF(F54:F66,A18,I54:I66)</f>
        <v>0</v>
      </c>
      <c r="J18" s="195"/>
    </row>
    <row r="19" spans="1:10" ht="23.25" customHeight="1" x14ac:dyDescent="0.2">
      <c r="A19" s="142" t="s">
        <v>83</v>
      </c>
      <c r="B19" s="38" t="s">
        <v>29</v>
      </c>
      <c r="C19" s="62"/>
      <c r="D19" s="63"/>
      <c r="E19" s="193"/>
      <c r="F19" s="194"/>
      <c r="G19" s="193"/>
      <c r="H19" s="194"/>
      <c r="I19" s="193">
        <f>SUMIF(F54:F66,A19,I54:I66)</f>
        <v>0</v>
      </c>
      <c r="J19" s="195"/>
    </row>
    <row r="20" spans="1:10" ht="23.25" customHeight="1" x14ac:dyDescent="0.2">
      <c r="A20" s="142" t="s">
        <v>84</v>
      </c>
      <c r="B20" s="38" t="s">
        <v>30</v>
      </c>
      <c r="C20" s="62"/>
      <c r="D20" s="63"/>
      <c r="E20" s="193"/>
      <c r="F20" s="194"/>
      <c r="G20" s="193"/>
      <c r="H20" s="194"/>
      <c r="I20" s="193">
        <f>SUMIF(F54:F66,A20,I54:I66)</f>
        <v>0</v>
      </c>
      <c r="J20" s="195"/>
    </row>
    <row r="21" spans="1:10" ht="23.25" customHeight="1" x14ac:dyDescent="0.2">
      <c r="A21" s="2"/>
      <c r="B21" s="48" t="s">
        <v>31</v>
      </c>
      <c r="C21" s="64"/>
      <c r="D21" s="65"/>
      <c r="E21" s="206"/>
      <c r="F21" s="207"/>
      <c r="G21" s="206"/>
      <c r="H21" s="207"/>
      <c r="I21" s="206">
        <f>SUM(I16:J20)</f>
        <v>0</v>
      </c>
      <c r="J21" s="224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22">
        <f>ZakladDPHSniVypocet</f>
        <v>0</v>
      </c>
      <c r="H23" s="223"/>
      <c r="I23" s="223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20">
        <v>0</v>
      </c>
      <c r="H24" s="221"/>
      <c r="I24" s="221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22">
        <f>ZakladDPHZaklVypocet</f>
        <v>0</v>
      </c>
      <c r="H25" s="223"/>
      <c r="I25" s="223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90">
        <v>643315.16</v>
      </c>
      <c r="H26" s="191"/>
      <c r="I26" s="191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192">
        <f>CenaCelkemBezDPH-(ZakladDPHSni+ZakladDPHZakl)</f>
        <v>0</v>
      </c>
      <c r="H27" s="192"/>
      <c r="I27" s="192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5" t="s">
        <v>25</v>
      </c>
      <c r="C28" s="116"/>
      <c r="D28" s="116"/>
      <c r="E28" s="117"/>
      <c r="F28" s="118"/>
      <c r="G28" s="225">
        <f>A27</f>
        <v>0</v>
      </c>
      <c r="H28" s="226"/>
      <c r="I28" s="226"/>
      <c r="J28" s="119" t="str">
        <f t="shared" si="0"/>
        <v>CZK</v>
      </c>
    </row>
    <row r="29" spans="1:10" ht="27.75" hidden="1" customHeight="1" thickBot="1" x14ac:dyDescent="0.25">
      <c r="A29" s="2"/>
      <c r="B29" s="115" t="s">
        <v>35</v>
      </c>
      <c r="C29" s="120"/>
      <c r="D29" s="120"/>
      <c r="E29" s="120"/>
      <c r="F29" s="121"/>
      <c r="G29" s="225">
        <f>ZakladDPHSni+DPHSni+ZakladDPHZakl+DPHZakl+Zaokrouhleni</f>
        <v>643315.16</v>
      </c>
      <c r="H29" s="225"/>
      <c r="I29" s="225"/>
      <c r="J29" s="122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27"/>
      <c r="E34" s="228"/>
      <c r="G34" s="229"/>
      <c r="H34" s="230"/>
      <c r="I34" s="230"/>
      <c r="J34" s="25"/>
    </row>
    <row r="35" spans="1:10" ht="12.75" customHeight="1" x14ac:dyDescent="0.2">
      <c r="A35" s="2"/>
      <c r="B35" s="2"/>
      <c r="D35" s="219" t="s">
        <v>2</v>
      </c>
      <c r="E35" s="21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88" t="s">
        <v>17</v>
      </c>
      <c r="C37" s="89"/>
      <c r="D37" s="89"/>
      <c r="E37" s="89"/>
      <c r="F37" s="90"/>
      <c r="G37" s="90"/>
      <c r="H37" s="90"/>
      <c r="I37" s="90"/>
      <c r="J37" s="91"/>
    </row>
    <row r="38" spans="1:10" ht="25.5" customHeight="1" x14ac:dyDescent="0.2">
      <c r="A38" s="87" t="s">
        <v>37</v>
      </c>
      <c r="B38" s="92" t="s">
        <v>18</v>
      </c>
      <c r="C38" s="93" t="s">
        <v>6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19</v>
      </c>
      <c r="I38" s="96" t="s">
        <v>1</v>
      </c>
      <c r="J38" s="97" t="s">
        <v>0</v>
      </c>
    </row>
    <row r="39" spans="1:10" ht="25.5" hidden="1" customHeight="1" x14ac:dyDescent="0.2">
      <c r="A39" s="87">
        <v>1</v>
      </c>
      <c r="B39" s="98" t="s">
        <v>41</v>
      </c>
      <c r="C39" s="231"/>
      <c r="D39" s="231"/>
      <c r="E39" s="231"/>
      <c r="F39" s="99">
        <f>EPS!AB106+ZDP!AB42</f>
        <v>0</v>
      </c>
      <c r="G39" s="100">
        <f>EPS!AC106+ZDP!AC42</f>
        <v>0</v>
      </c>
      <c r="H39" s="101"/>
      <c r="I39" s="102">
        <f>F39+G39+H39</f>
        <v>0</v>
      </c>
      <c r="J39" s="103" t="str">
        <f>IF(CenaCelkemVypocet=0,"",I39/CenaCelkemVypocet*100)</f>
        <v/>
      </c>
    </row>
    <row r="40" spans="1:10" ht="25.5" customHeight="1" x14ac:dyDescent="0.2">
      <c r="A40" s="87">
        <v>2</v>
      </c>
      <c r="B40" s="104" t="s">
        <v>42</v>
      </c>
      <c r="C40" s="232" t="s">
        <v>43</v>
      </c>
      <c r="D40" s="232"/>
      <c r="E40" s="232"/>
      <c r="F40" s="105">
        <f>EPS!AB106+ZDP!AB42</f>
        <v>0</v>
      </c>
      <c r="G40" s="106">
        <f>EPS!AC106+ZDP!AC42</f>
        <v>0</v>
      </c>
      <c r="H40" s="106"/>
      <c r="I40" s="107">
        <f>F40+G40+H40</f>
        <v>0</v>
      </c>
      <c r="J40" s="108" t="str">
        <f>IF(CenaCelkemVypocet=0,"",I40/CenaCelkemVypocet*100)</f>
        <v/>
      </c>
    </row>
    <row r="41" spans="1:10" ht="25.5" customHeight="1" x14ac:dyDescent="0.2">
      <c r="A41" s="87">
        <v>3</v>
      </c>
      <c r="B41" s="109" t="s">
        <v>44</v>
      </c>
      <c r="C41" s="231" t="s">
        <v>45</v>
      </c>
      <c r="D41" s="231"/>
      <c r="E41" s="231"/>
      <c r="F41" s="110">
        <f>EPS!AB106</f>
        <v>0</v>
      </c>
      <c r="G41" s="101">
        <f>EPS!AC106</f>
        <v>0</v>
      </c>
      <c r="H41" s="101"/>
      <c r="I41" s="102">
        <f>F41+G41+H41</f>
        <v>0</v>
      </c>
      <c r="J41" s="103" t="str">
        <f>IF(CenaCelkemVypocet=0,"",I41/CenaCelkemVypocet*100)</f>
        <v/>
      </c>
    </row>
    <row r="42" spans="1:10" ht="25.5" customHeight="1" x14ac:dyDescent="0.2">
      <c r="A42" s="87">
        <v>3</v>
      </c>
      <c r="B42" s="109" t="s">
        <v>46</v>
      </c>
      <c r="C42" s="231" t="s">
        <v>47</v>
      </c>
      <c r="D42" s="231"/>
      <c r="E42" s="231"/>
      <c r="F42" s="110">
        <f>ZDP!AB42</f>
        <v>0</v>
      </c>
      <c r="G42" s="101">
        <f>ZDP!AC42</f>
        <v>0</v>
      </c>
      <c r="H42" s="101"/>
      <c r="I42" s="102">
        <f>F42+G42+H42</f>
        <v>0</v>
      </c>
      <c r="J42" s="103" t="str">
        <f>IF(CenaCelkemVypocet=0,"",I42/CenaCelkemVypocet*100)</f>
        <v/>
      </c>
    </row>
    <row r="43" spans="1:10" ht="25.5" customHeight="1" x14ac:dyDescent="0.2">
      <c r="A43" s="87"/>
      <c r="B43" s="233" t="s">
        <v>48</v>
      </c>
      <c r="C43" s="234"/>
      <c r="D43" s="234"/>
      <c r="E43" s="234"/>
      <c r="F43" s="111">
        <f>SUMIF(A39:A42,"=1",F39:F42)</f>
        <v>0</v>
      </c>
      <c r="G43" s="112">
        <f>SUMIF(A39:A42,"=1",G39:G42)</f>
        <v>0</v>
      </c>
      <c r="H43" s="112">
        <f>SUMIF(A39:A42,"=1",H39:H42)</f>
        <v>0</v>
      </c>
      <c r="I43" s="113">
        <f>SUMIF(A39:A42,"=1",I39:I42)</f>
        <v>0</v>
      </c>
      <c r="J43" s="114">
        <f>SUMIF(A39:A42,"=1",J39:J42)</f>
        <v>0</v>
      </c>
    </row>
    <row r="45" spans="1:10" x14ac:dyDescent="0.2">
      <c r="A45" t="s">
        <v>50</v>
      </c>
      <c r="B45" t="s">
        <v>330</v>
      </c>
    </row>
    <row r="46" spans="1:10" x14ac:dyDescent="0.2">
      <c r="A46" t="s">
        <v>51</v>
      </c>
      <c r="B46" t="s">
        <v>52</v>
      </c>
    </row>
    <row r="47" spans="1:10" x14ac:dyDescent="0.2">
      <c r="A47" t="s">
        <v>53</v>
      </c>
      <c r="B47" t="s">
        <v>54</v>
      </c>
    </row>
    <row r="48" spans="1:10" x14ac:dyDescent="0.2">
      <c r="A48" t="s">
        <v>53</v>
      </c>
      <c r="B48" t="s">
        <v>55</v>
      </c>
    </row>
    <row r="51" spans="1:10" ht="15.75" x14ac:dyDescent="0.25">
      <c r="B51" s="123" t="s">
        <v>56</v>
      </c>
    </row>
    <row r="53" spans="1:10" ht="25.5" customHeight="1" x14ac:dyDescent="0.2">
      <c r="A53" s="125"/>
      <c r="B53" s="128" t="s">
        <v>18</v>
      </c>
      <c r="C53" s="128" t="s">
        <v>6</v>
      </c>
      <c r="D53" s="129"/>
      <c r="E53" s="129"/>
      <c r="F53" s="130" t="s">
        <v>57</v>
      </c>
      <c r="G53" s="130"/>
      <c r="H53" s="130"/>
      <c r="I53" s="130" t="s">
        <v>31</v>
      </c>
      <c r="J53" s="130" t="s">
        <v>0</v>
      </c>
    </row>
    <row r="54" spans="1:10" ht="36.75" customHeight="1" x14ac:dyDescent="0.2">
      <c r="A54" s="126"/>
      <c r="B54" s="131" t="s">
        <v>58</v>
      </c>
      <c r="C54" s="235" t="s">
        <v>59</v>
      </c>
      <c r="D54" s="236"/>
      <c r="E54" s="236"/>
      <c r="F54" s="140" t="s">
        <v>26</v>
      </c>
      <c r="G54" s="132"/>
      <c r="H54" s="132"/>
      <c r="I54" s="132">
        <f>EPS!G71</f>
        <v>0</v>
      </c>
      <c r="J54" s="137" t="str">
        <f>IF(I67=0,"",I54/I67*100)</f>
        <v/>
      </c>
    </row>
    <row r="55" spans="1:10" ht="36.75" customHeight="1" x14ac:dyDescent="0.2">
      <c r="A55" s="126"/>
      <c r="B55" s="131" t="s">
        <v>60</v>
      </c>
      <c r="C55" s="235" t="s">
        <v>61</v>
      </c>
      <c r="D55" s="236"/>
      <c r="E55" s="236"/>
      <c r="F55" s="140" t="s">
        <v>26</v>
      </c>
      <c r="G55" s="132"/>
      <c r="H55" s="132"/>
      <c r="I55" s="132">
        <f>EPS!G96</f>
        <v>0</v>
      </c>
      <c r="J55" s="137" t="str">
        <f>IF(I67=0,"",I55/I67*100)</f>
        <v/>
      </c>
    </row>
    <row r="56" spans="1:10" ht="36.75" customHeight="1" x14ac:dyDescent="0.2">
      <c r="A56" s="126"/>
      <c r="B56" s="131" t="s">
        <v>62</v>
      </c>
      <c r="C56" s="235" t="s">
        <v>63</v>
      </c>
      <c r="D56" s="236"/>
      <c r="E56" s="236"/>
      <c r="F56" s="140" t="s">
        <v>26</v>
      </c>
      <c r="G56" s="132"/>
      <c r="H56" s="132"/>
      <c r="I56" s="132">
        <f>ZDP!G8</f>
        <v>0</v>
      </c>
      <c r="J56" s="137" t="str">
        <f>IF(I67=0,"",I56/I67*100)</f>
        <v/>
      </c>
    </row>
    <row r="57" spans="1:10" ht="36.75" customHeight="1" x14ac:dyDescent="0.2">
      <c r="A57" s="126"/>
      <c r="B57" s="131" t="s">
        <v>64</v>
      </c>
      <c r="C57" s="235" t="s">
        <v>65</v>
      </c>
      <c r="D57" s="236"/>
      <c r="E57" s="236"/>
      <c r="F57" s="140" t="s">
        <v>26</v>
      </c>
      <c r="G57" s="132"/>
      <c r="H57" s="132"/>
      <c r="I57" s="132">
        <f>ZDP!G26</f>
        <v>0</v>
      </c>
      <c r="J57" s="137" t="str">
        <f>IF(I67=0,"",I57/I67*100)</f>
        <v/>
      </c>
    </row>
    <row r="58" spans="1:10" ht="36.75" customHeight="1" x14ac:dyDescent="0.2">
      <c r="A58" s="126"/>
      <c r="B58" s="131" t="s">
        <v>66</v>
      </c>
      <c r="C58" s="235" t="s">
        <v>67</v>
      </c>
      <c r="D58" s="236"/>
      <c r="E58" s="236"/>
      <c r="F58" s="140" t="s">
        <v>26</v>
      </c>
      <c r="G58" s="132"/>
      <c r="H58" s="132"/>
      <c r="I58" s="132">
        <f>ZDP!G33</f>
        <v>0</v>
      </c>
      <c r="J58" s="137" t="str">
        <f>IF(I67=0,"",I58/I67*100)</f>
        <v/>
      </c>
    </row>
    <row r="59" spans="1:10" ht="36.75" customHeight="1" x14ac:dyDescent="0.2">
      <c r="A59" s="126"/>
      <c r="B59" s="131" t="s">
        <v>68</v>
      </c>
      <c r="C59" s="235" t="s">
        <v>45</v>
      </c>
      <c r="D59" s="236"/>
      <c r="E59" s="236"/>
      <c r="F59" s="140" t="s">
        <v>26</v>
      </c>
      <c r="G59" s="132"/>
      <c r="H59" s="132"/>
      <c r="I59" s="132">
        <f>EPS!G8</f>
        <v>0</v>
      </c>
      <c r="J59" s="137" t="str">
        <f>IF(I67=0,"",I59/I67*100)</f>
        <v/>
      </c>
    </row>
    <row r="60" spans="1:10" ht="36.75" customHeight="1" x14ac:dyDescent="0.2">
      <c r="A60" s="126"/>
      <c r="B60" s="131" t="s">
        <v>69</v>
      </c>
      <c r="C60" s="235" t="s">
        <v>70</v>
      </c>
      <c r="D60" s="236"/>
      <c r="E60" s="236"/>
      <c r="F60" s="140" t="s">
        <v>26</v>
      </c>
      <c r="G60" s="132"/>
      <c r="H60" s="132"/>
      <c r="I60" s="132">
        <f>EPS!G18</f>
        <v>0</v>
      </c>
      <c r="J60" s="137" t="str">
        <f>IF(I67=0,"",I60/I67*100)</f>
        <v/>
      </c>
    </row>
    <row r="61" spans="1:10" ht="36.75" customHeight="1" x14ac:dyDescent="0.2">
      <c r="A61" s="126"/>
      <c r="B61" s="131" t="s">
        <v>71</v>
      </c>
      <c r="C61" s="235" t="s">
        <v>72</v>
      </c>
      <c r="D61" s="236"/>
      <c r="E61" s="236"/>
      <c r="F61" s="140" t="s">
        <v>26</v>
      </c>
      <c r="G61" s="132"/>
      <c r="H61" s="132"/>
      <c r="I61" s="132">
        <f>EPS!G22</f>
        <v>0</v>
      </c>
      <c r="J61" s="137" t="str">
        <f>IF(I67=0,"",I61/I67*100)</f>
        <v/>
      </c>
    </row>
    <row r="62" spans="1:10" ht="36.75" customHeight="1" x14ac:dyDescent="0.2">
      <c r="A62" s="126"/>
      <c r="B62" s="131" t="s">
        <v>73</v>
      </c>
      <c r="C62" s="235" t="s">
        <v>74</v>
      </c>
      <c r="D62" s="236"/>
      <c r="E62" s="236"/>
      <c r="F62" s="140" t="s">
        <v>26</v>
      </c>
      <c r="G62" s="132"/>
      <c r="H62" s="132"/>
      <c r="I62" s="132">
        <f>EPS!G27</f>
        <v>0</v>
      </c>
      <c r="J62" s="137" t="str">
        <f>IF(I67=0,"",I62/I67*100)</f>
        <v/>
      </c>
    </row>
    <row r="63" spans="1:10" ht="36.75" customHeight="1" x14ac:dyDescent="0.2">
      <c r="A63" s="126"/>
      <c r="B63" s="131" t="s">
        <v>75</v>
      </c>
      <c r="C63" s="235" t="s">
        <v>76</v>
      </c>
      <c r="D63" s="236"/>
      <c r="E63" s="236"/>
      <c r="F63" s="140" t="s">
        <v>26</v>
      </c>
      <c r="G63" s="132"/>
      <c r="H63" s="132"/>
      <c r="I63" s="132">
        <f>EPS!G31</f>
        <v>0</v>
      </c>
      <c r="J63" s="137" t="str">
        <f>IF(I67=0,"",I63/I67*100)</f>
        <v/>
      </c>
    </row>
    <row r="64" spans="1:10" ht="36.75" customHeight="1" x14ac:dyDescent="0.2">
      <c r="A64" s="126"/>
      <c r="B64" s="131" t="s">
        <v>77</v>
      </c>
      <c r="C64" s="235" t="s">
        <v>78</v>
      </c>
      <c r="D64" s="236"/>
      <c r="E64" s="236"/>
      <c r="F64" s="140" t="s">
        <v>26</v>
      </c>
      <c r="G64" s="132"/>
      <c r="H64" s="132"/>
      <c r="I64" s="132">
        <f>EPS!G35</f>
        <v>0</v>
      </c>
      <c r="J64" s="137" t="str">
        <f>IF(I67=0,"",I64/I67*100)</f>
        <v/>
      </c>
    </row>
    <row r="65" spans="1:10" ht="36.75" customHeight="1" x14ac:dyDescent="0.2">
      <c r="A65" s="126"/>
      <c r="B65" s="131" t="s">
        <v>79</v>
      </c>
      <c r="C65" s="235" t="s">
        <v>80</v>
      </c>
      <c r="D65" s="236"/>
      <c r="E65" s="236"/>
      <c r="F65" s="140" t="s">
        <v>26</v>
      </c>
      <c r="G65" s="132"/>
      <c r="H65" s="132"/>
      <c r="I65" s="132">
        <f>EPS!G45</f>
        <v>0</v>
      </c>
      <c r="J65" s="137" t="str">
        <f>IF(I67=0,"",I65/I67*100)</f>
        <v/>
      </c>
    </row>
    <row r="66" spans="1:10" ht="36.75" customHeight="1" x14ac:dyDescent="0.2">
      <c r="A66" s="126"/>
      <c r="B66" s="131" t="s">
        <v>81</v>
      </c>
      <c r="C66" s="235" t="s">
        <v>82</v>
      </c>
      <c r="D66" s="236"/>
      <c r="E66" s="236"/>
      <c r="F66" s="140" t="s">
        <v>26</v>
      </c>
      <c r="G66" s="132"/>
      <c r="H66" s="132"/>
      <c r="I66" s="132">
        <f>EPS!G42</f>
        <v>0</v>
      </c>
      <c r="J66" s="137" t="str">
        <f>IF(I67=0,"",I66/I67*100)</f>
        <v/>
      </c>
    </row>
    <row r="67" spans="1:10" ht="25.5" customHeight="1" x14ac:dyDescent="0.2">
      <c r="A67" s="127"/>
      <c r="B67" s="133" t="s">
        <v>1</v>
      </c>
      <c r="C67" s="134"/>
      <c r="D67" s="135"/>
      <c r="E67" s="135"/>
      <c r="F67" s="141"/>
      <c r="G67" s="136"/>
      <c r="H67" s="136"/>
      <c r="I67" s="136">
        <f>SUM(I54:I66)</f>
        <v>0</v>
      </c>
      <c r="J67" s="138">
        <f>SUM(J54:J66)</f>
        <v>0</v>
      </c>
    </row>
    <row r="68" spans="1:10" x14ac:dyDescent="0.2">
      <c r="F68" s="86"/>
      <c r="G68" s="86"/>
      <c r="H68" s="86"/>
      <c r="I68" s="86"/>
      <c r="J68" s="139"/>
    </row>
    <row r="69" spans="1:10" x14ac:dyDescent="0.2">
      <c r="F69" s="86"/>
      <c r="G69" s="86"/>
      <c r="H69" s="86"/>
      <c r="I69" s="86"/>
      <c r="J69" s="139"/>
    </row>
    <row r="70" spans="1:10" x14ac:dyDescent="0.2">
      <c r="F70" s="86"/>
      <c r="G70" s="86"/>
      <c r="H70" s="86"/>
      <c r="I70" s="86"/>
      <c r="J70" s="139"/>
    </row>
  </sheetData>
  <sheetProtection algorithmName="SHA-512" hashValue="mwXEGtJwKNhREM29GCx9aJgZXVq3SXfD6A/VeqYrJt6Va6buyet0Ix9il8kkAS2DFbzdbRHnwZjW4fVNy9P+dw==" saltValue="ghZBlx0436+WbKBYaVhL8g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64:E64"/>
    <mergeCell ref="C65:E65"/>
    <mergeCell ref="C66:E66"/>
    <mergeCell ref="C59:E59"/>
    <mergeCell ref="C60:E60"/>
    <mergeCell ref="C61:E61"/>
    <mergeCell ref="C62:E62"/>
    <mergeCell ref="C63:E63"/>
    <mergeCell ref="C54:E54"/>
    <mergeCell ref="C55:E55"/>
    <mergeCell ref="C56:E56"/>
    <mergeCell ref="C57:E57"/>
    <mergeCell ref="C58:E58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8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7" t="s">
        <v>7</v>
      </c>
      <c r="B1" s="237"/>
      <c r="C1" s="238"/>
      <c r="D1" s="237"/>
      <c r="E1" s="237"/>
      <c r="F1" s="237"/>
      <c r="G1" s="237"/>
    </row>
    <row r="2" spans="1:7" ht="24.95" customHeight="1" x14ac:dyDescent="0.2">
      <c r="A2" s="50" t="s">
        <v>8</v>
      </c>
      <c r="B2" s="49"/>
      <c r="C2" s="239"/>
      <c r="D2" s="239"/>
      <c r="E2" s="239"/>
      <c r="F2" s="239"/>
      <c r="G2" s="240"/>
    </row>
    <row r="3" spans="1:7" ht="24.95" customHeight="1" x14ac:dyDescent="0.2">
      <c r="A3" s="50" t="s">
        <v>9</v>
      </c>
      <c r="B3" s="49"/>
      <c r="C3" s="239"/>
      <c r="D3" s="239"/>
      <c r="E3" s="239"/>
      <c r="F3" s="239"/>
      <c r="G3" s="240"/>
    </row>
    <row r="4" spans="1:7" ht="24.95" customHeight="1" x14ac:dyDescent="0.2">
      <c r="A4" s="50" t="s">
        <v>10</v>
      </c>
      <c r="B4" s="49"/>
      <c r="C4" s="239"/>
      <c r="D4" s="239"/>
      <c r="E4" s="239"/>
      <c r="F4" s="239"/>
      <c r="G4" s="24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290AD-BE3B-4E41-821C-603CC56932FC}">
  <sheetPr>
    <outlinePr summaryBelow="0"/>
  </sheetPr>
  <dimension ref="A1:BE5000"/>
  <sheetViews>
    <sheetView workbookViewId="0">
      <pane ySplit="7" topLeftCell="A89" activePane="bottomLeft" state="frozen"/>
      <selection pane="bottomLeft" activeCell="Y97" sqref="Y97"/>
    </sheetView>
  </sheetViews>
  <sheetFormatPr defaultRowHeight="12.75" outlineLevelRow="1" x14ac:dyDescent="0.2"/>
  <cols>
    <col min="1" max="1" width="3.42578125" customWidth="1"/>
    <col min="2" max="2" width="12.5703125" style="124" customWidth="1"/>
    <col min="3" max="3" width="38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2" width="9.140625" hidden="1" customWidth="1"/>
    <col min="26" max="26" width="0" hidden="1" customWidth="1"/>
    <col min="28" max="38" width="0" hidden="1" customWidth="1"/>
  </cols>
  <sheetData>
    <row r="1" spans="1:57" ht="15.75" customHeight="1" x14ac:dyDescent="0.25">
      <c r="A1" s="253" t="s">
        <v>7</v>
      </c>
      <c r="B1" s="253"/>
      <c r="C1" s="253"/>
      <c r="D1" s="253"/>
      <c r="E1" s="253"/>
      <c r="F1" s="253"/>
      <c r="G1" s="253"/>
      <c r="AD1" t="s">
        <v>85</v>
      </c>
    </row>
    <row r="2" spans="1:57" ht="24.95" customHeight="1" x14ac:dyDescent="0.2">
      <c r="A2" s="50" t="s">
        <v>8</v>
      </c>
      <c r="B2" s="49" t="s">
        <v>39</v>
      </c>
      <c r="C2" s="254" t="s">
        <v>40</v>
      </c>
      <c r="D2" s="255"/>
      <c r="E2" s="255"/>
      <c r="F2" s="255"/>
      <c r="G2" s="256"/>
      <c r="AD2" t="s">
        <v>86</v>
      </c>
    </row>
    <row r="3" spans="1:57" ht="24.95" customHeight="1" x14ac:dyDescent="0.2">
      <c r="A3" s="50" t="s">
        <v>9</v>
      </c>
      <c r="B3" s="49" t="s">
        <v>42</v>
      </c>
      <c r="C3" s="254" t="s">
        <v>43</v>
      </c>
      <c r="D3" s="255"/>
      <c r="E3" s="255"/>
      <c r="F3" s="255"/>
      <c r="G3" s="256"/>
      <c r="Z3" s="124" t="s">
        <v>86</v>
      </c>
      <c r="AD3" t="s">
        <v>87</v>
      </c>
    </row>
    <row r="4" spans="1:57" ht="24.95" customHeight="1" x14ac:dyDescent="0.2">
      <c r="A4" s="143" t="s">
        <v>10</v>
      </c>
      <c r="B4" s="144" t="s">
        <v>44</v>
      </c>
      <c r="C4" s="257" t="s">
        <v>45</v>
      </c>
      <c r="D4" s="258"/>
      <c r="E4" s="258"/>
      <c r="F4" s="258"/>
      <c r="G4" s="259"/>
      <c r="AD4" t="s">
        <v>88</v>
      </c>
    </row>
    <row r="5" spans="1:57" x14ac:dyDescent="0.2">
      <c r="D5" s="10"/>
    </row>
    <row r="6" spans="1:57" ht="38.25" x14ac:dyDescent="0.2">
      <c r="A6" s="146" t="s">
        <v>89</v>
      </c>
      <c r="B6" s="148" t="s">
        <v>90</v>
      </c>
      <c r="C6" s="148" t="s">
        <v>91</v>
      </c>
      <c r="D6" s="147" t="s">
        <v>92</v>
      </c>
      <c r="E6" s="146" t="s">
        <v>93</v>
      </c>
      <c r="F6" s="145" t="s">
        <v>94</v>
      </c>
      <c r="G6" s="146" t="s">
        <v>31</v>
      </c>
      <c r="H6" s="149" t="s">
        <v>95</v>
      </c>
      <c r="I6" s="149" t="s">
        <v>96</v>
      </c>
      <c r="J6" s="149" t="s">
        <v>97</v>
      </c>
      <c r="K6" s="149" t="s">
        <v>98</v>
      </c>
      <c r="L6" s="149" t="s">
        <v>99</v>
      </c>
      <c r="M6" s="149" t="s">
        <v>100</v>
      </c>
      <c r="N6" s="149" t="s">
        <v>101</v>
      </c>
      <c r="O6" s="149" t="s">
        <v>102</v>
      </c>
      <c r="P6" s="149" t="s">
        <v>103</v>
      </c>
      <c r="Q6" s="149" t="s">
        <v>104</v>
      </c>
      <c r="R6" s="149" t="s">
        <v>105</v>
      </c>
      <c r="S6" s="149" t="s">
        <v>106</v>
      </c>
      <c r="T6" s="149" t="s">
        <v>107</v>
      </c>
      <c r="U6" s="149" t="s">
        <v>108</v>
      </c>
      <c r="V6" s="149" t="s">
        <v>109</v>
      </c>
    </row>
    <row r="7" spans="1:57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1"/>
      <c r="L7" s="151"/>
      <c r="M7" s="151"/>
      <c r="N7" s="151"/>
      <c r="O7" s="152"/>
      <c r="P7" s="152"/>
      <c r="Q7" s="152"/>
      <c r="R7" s="152"/>
      <c r="S7" s="152"/>
      <c r="T7" s="152"/>
      <c r="U7" s="152"/>
      <c r="V7" s="152"/>
    </row>
    <row r="8" spans="1:57" x14ac:dyDescent="0.2">
      <c r="A8" s="161" t="s">
        <v>110</v>
      </c>
      <c r="B8" s="162" t="s">
        <v>68</v>
      </c>
      <c r="C8" s="180" t="s">
        <v>45</v>
      </c>
      <c r="D8" s="163"/>
      <c r="E8" s="164"/>
      <c r="F8" s="165"/>
      <c r="G8" s="166">
        <f>SUMIF(AD9:AD17,"&lt;&gt;NOR",G9:G17)</f>
        <v>0</v>
      </c>
      <c r="H8" s="160" t="e">
        <f>SUM(H9:H17)</f>
        <v>#REF!</v>
      </c>
      <c r="I8" s="160"/>
      <c r="J8" s="160"/>
      <c r="K8" s="159"/>
      <c r="L8" s="159">
        <f>SUM(L9:L17)</f>
        <v>0</v>
      </c>
      <c r="M8" s="159"/>
      <c r="N8" s="159">
        <f>SUM(N9:N17)</f>
        <v>0</v>
      </c>
      <c r="O8" s="160"/>
      <c r="P8" s="160"/>
      <c r="Q8" s="160"/>
      <c r="R8" s="160"/>
      <c r="S8" s="160">
        <f>SUM(S9:S17)</f>
        <v>0</v>
      </c>
      <c r="T8" s="160"/>
      <c r="U8" s="160"/>
      <c r="V8" s="160"/>
      <c r="AD8" t="s">
        <v>111</v>
      </c>
    </row>
    <row r="9" spans="1:57" ht="45" outlineLevel="1" x14ac:dyDescent="0.2">
      <c r="A9" s="174">
        <v>1</v>
      </c>
      <c r="B9" s="175" t="s">
        <v>112</v>
      </c>
      <c r="C9" s="181" t="s">
        <v>113</v>
      </c>
      <c r="D9" s="176" t="s">
        <v>114</v>
      </c>
      <c r="E9" s="177">
        <v>1</v>
      </c>
      <c r="F9" s="178"/>
      <c r="G9" s="179">
        <f t="shared" ref="G9:G17" si="0">ROUND(E9*F9,2)</f>
        <v>0</v>
      </c>
      <c r="H9" s="158" t="e">
        <f>ROUND(E9*#REF!,2)</f>
        <v>#REF!</v>
      </c>
      <c r="I9" s="158">
        <v>21</v>
      </c>
      <c r="J9" s="158"/>
      <c r="K9" s="157">
        <v>0</v>
      </c>
      <c r="L9" s="157">
        <f t="shared" ref="L9:L17" si="1">ROUND(E9*K9,2)</f>
        <v>0</v>
      </c>
      <c r="M9" s="157">
        <v>0</v>
      </c>
      <c r="N9" s="157">
        <f t="shared" ref="N9:N17" si="2">ROUND(E9*M9,2)</f>
        <v>0</v>
      </c>
      <c r="O9" s="158"/>
      <c r="P9" s="158" t="s">
        <v>115</v>
      </c>
      <c r="Q9" s="158" t="s">
        <v>116</v>
      </c>
      <c r="R9" s="158">
        <v>0</v>
      </c>
      <c r="S9" s="158">
        <f t="shared" ref="S9:S17" si="3">ROUND(E9*R9,2)</f>
        <v>0</v>
      </c>
      <c r="T9" s="158"/>
      <c r="U9" s="158" t="s">
        <v>117</v>
      </c>
      <c r="V9" s="158" t="s">
        <v>118</v>
      </c>
      <c r="W9" s="150"/>
      <c r="X9" s="150"/>
      <c r="Y9" s="150"/>
      <c r="Z9" s="150"/>
      <c r="AA9" s="150"/>
      <c r="AB9" s="150"/>
      <c r="AC9" s="150"/>
      <c r="AD9" s="150" t="s">
        <v>119</v>
      </c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</row>
    <row r="10" spans="1:57" ht="33.75" outlineLevel="1" x14ac:dyDescent="0.2">
      <c r="A10" s="174">
        <v>2</v>
      </c>
      <c r="B10" s="175" t="s">
        <v>120</v>
      </c>
      <c r="C10" s="181" t="s">
        <v>121</v>
      </c>
      <c r="D10" s="176" t="s">
        <v>114</v>
      </c>
      <c r="E10" s="177">
        <v>1</v>
      </c>
      <c r="F10" s="178"/>
      <c r="G10" s="179">
        <f t="shared" si="0"/>
        <v>0</v>
      </c>
      <c r="H10" s="158" t="e">
        <f>ROUND(E10*#REF!,2)</f>
        <v>#REF!</v>
      </c>
      <c r="I10" s="158">
        <v>21</v>
      </c>
      <c r="J10" s="158"/>
      <c r="K10" s="157">
        <v>0</v>
      </c>
      <c r="L10" s="157">
        <f t="shared" si="1"/>
        <v>0</v>
      </c>
      <c r="M10" s="157">
        <v>0</v>
      </c>
      <c r="N10" s="157">
        <f t="shared" si="2"/>
        <v>0</v>
      </c>
      <c r="O10" s="158"/>
      <c r="P10" s="158" t="s">
        <v>115</v>
      </c>
      <c r="Q10" s="158" t="s">
        <v>116</v>
      </c>
      <c r="R10" s="158">
        <v>0</v>
      </c>
      <c r="S10" s="158">
        <f t="shared" si="3"/>
        <v>0</v>
      </c>
      <c r="T10" s="158"/>
      <c r="U10" s="158" t="s">
        <v>117</v>
      </c>
      <c r="V10" s="158" t="s">
        <v>118</v>
      </c>
      <c r="W10" s="150"/>
      <c r="X10" s="150"/>
      <c r="Y10" s="150"/>
      <c r="Z10" s="150"/>
      <c r="AA10" s="150"/>
      <c r="AB10" s="150"/>
      <c r="AC10" s="150"/>
      <c r="AD10" s="150" t="s">
        <v>119</v>
      </c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</row>
    <row r="11" spans="1:57" outlineLevel="1" x14ac:dyDescent="0.2">
      <c r="A11" s="174">
        <v>3</v>
      </c>
      <c r="B11" s="175" t="s">
        <v>122</v>
      </c>
      <c r="C11" s="181" t="s">
        <v>123</v>
      </c>
      <c r="D11" s="176" t="s">
        <v>114</v>
      </c>
      <c r="E11" s="177">
        <v>2</v>
      </c>
      <c r="F11" s="178"/>
      <c r="G11" s="179">
        <f t="shared" si="0"/>
        <v>0</v>
      </c>
      <c r="H11" s="158" t="e">
        <f>ROUND(E11*#REF!,2)</f>
        <v>#REF!</v>
      </c>
      <c r="I11" s="158">
        <v>21</v>
      </c>
      <c r="J11" s="158"/>
      <c r="K11" s="157">
        <v>0</v>
      </c>
      <c r="L11" s="157">
        <f t="shared" si="1"/>
        <v>0</v>
      </c>
      <c r="M11" s="157">
        <v>0</v>
      </c>
      <c r="N11" s="157">
        <f t="shared" si="2"/>
        <v>0</v>
      </c>
      <c r="O11" s="158"/>
      <c r="P11" s="158" t="s">
        <v>115</v>
      </c>
      <c r="Q11" s="158" t="s">
        <v>116</v>
      </c>
      <c r="R11" s="158">
        <v>0</v>
      </c>
      <c r="S11" s="158">
        <f t="shared" si="3"/>
        <v>0</v>
      </c>
      <c r="T11" s="158"/>
      <c r="U11" s="158" t="s">
        <v>117</v>
      </c>
      <c r="V11" s="158" t="s">
        <v>118</v>
      </c>
      <c r="W11" s="150"/>
      <c r="X11" s="150"/>
      <c r="Y11" s="150"/>
      <c r="Z11" s="150"/>
      <c r="AA11" s="150"/>
      <c r="AB11" s="150"/>
      <c r="AC11" s="150"/>
      <c r="AD11" s="150" t="s">
        <v>119</v>
      </c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</row>
    <row r="12" spans="1:57" ht="22.5" outlineLevel="1" x14ac:dyDescent="0.2">
      <c r="A12" s="174">
        <v>4</v>
      </c>
      <c r="B12" s="175" t="s">
        <v>124</v>
      </c>
      <c r="C12" s="181" t="s">
        <v>125</v>
      </c>
      <c r="D12" s="176" t="s">
        <v>114</v>
      </c>
      <c r="E12" s="177">
        <v>2</v>
      </c>
      <c r="F12" s="178"/>
      <c r="G12" s="179">
        <f t="shared" si="0"/>
        <v>0</v>
      </c>
      <c r="H12" s="158" t="e">
        <f>ROUND(E12*#REF!,2)</f>
        <v>#REF!</v>
      </c>
      <c r="I12" s="158">
        <v>21</v>
      </c>
      <c r="J12" s="158"/>
      <c r="K12" s="157">
        <v>0</v>
      </c>
      <c r="L12" s="157">
        <f t="shared" si="1"/>
        <v>0</v>
      </c>
      <c r="M12" s="157">
        <v>0</v>
      </c>
      <c r="N12" s="157">
        <f t="shared" si="2"/>
        <v>0</v>
      </c>
      <c r="O12" s="158"/>
      <c r="P12" s="158" t="s">
        <v>115</v>
      </c>
      <c r="Q12" s="158" t="s">
        <v>116</v>
      </c>
      <c r="R12" s="158">
        <v>0</v>
      </c>
      <c r="S12" s="158">
        <f t="shared" si="3"/>
        <v>0</v>
      </c>
      <c r="T12" s="158"/>
      <c r="U12" s="158" t="s">
        <v>117</v>
      </c>
      <c r="V12" s="158" t="s">
        <v>118</v>
      </c>
      <c r="W12" s="150"/>
      <c r="X12" s="150"/>
      <c r="Y12" s="150"/>
      <c r="Z12" s="150"/>
      <c r="AA12" s="150"/>
      <c r="AB12" s="150"/>
      <c r="AC12" s="150"/>
      <c r="AD12" s="150" t="s">
        <v>119</v>
      </c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</row>
    <row r="13" spans="1:57" outlineLevel="1" x14ac:dyDescent="0.2">
      <c r="A13" s="174">
        <v>5</v>
      </c>
      <c r="B13" s="175" t="s">
        <v>126</v>
      </c>
      <c r="C13" s="181" t="s">
        <v>127</v>
      </c>
      <c r="D13" s="176" t="s">
        <v>114</v>
      </c>
      <c r="E13" s="177">
        <v>3</v>
      </c>
      <c r="F13" s="178"/>
      <c r="G13" s="179">
        <f t="shared" si="0"/>
        <v>0</v>
      </c>
      <c r="H13" s="158" t="e">
        <f>ROUND(E13*#REF!,2)</f>
        <v>#REF!</v>
      </c>
      <c r="I13" s="158">
        <v>21</v>
      </c>
      <c r="J13" s="158"/>
      <c r="K13" s="157">
        <v>0</v>
      </c>
      <c r="L13" s="157">
        <f t="shared" si="1"/>
        <v>0</v>
      </c>
      <c r="M13" s="157">
        <v>0</v>
      </c>
      <c r="N13" s="157">
        <f t="shared" si="2"/>
        <v>0</v>
      </c>
      <c r="O13" s="158"/>
      <c r="P13" s="158" t="s">
        <v>115</v>
      </c>
      <c r="Q13" s="158" t="s">
        <v>116</v>
      </c>
      <c r="R13" s="158">
        <v>0</v>
      </c>
      <c r="S13" s="158">
        <f t="shared" si="3"/>
        <v>0</v>
      </c>
      <c r="T13" s="158"/>
      <c r="U13" s="158" t="s">
        <v>117</v>
      </c>
      <c r="V13" s="158" t="s">
        <v>118</v>
      </c>
      <c r="W13" s="150"/>
      <c r="X13" s="150"/>
      <c r="Y13" s="150"/>
      <c r="Z13" s="150"/>
      <c r="AA13" s="150"/>
      <c r="AB13" s="150"/>
      <c r="AC13" s="150"/>
      <c r="AD13" s="150" t="s">
        <v>119</v>
      </c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</row>
    <row r="14" spans="1:57" outlineLevel="1" x14ac:dyDescent="0.2">
      <c r="A14" s="174">
        <v>6</v>
      </c>
      <c r="B14" s="175" t="s">
        <v>128</v>
      </c>
      <c r="C14" s="181" t="s">
        <v>129</v>
      </c>
      <c r="D14" s="176" t="s">
        <v>114</v>
      </c>
      <c r="E14" s="177">
        <v>1</v>
      </c>
      <c r="F14" s="178"/>
      <c r="G14" s="179">
        <f t="shared" si="0"/>
        <v>0</v>
      </c>
      <c r="H14" s="158" t="e">
        <f>ROUND(E14*#REF!,2)</f>
        <v>#REF!</v>
      </c>
      <c r="I14" s="158">
        <v>21</v>
      </c>
      <c r="J14" s="158"/>
      <c r="K14" s="157">
        <v>0</v>
      </c>
      <c r="L14" s="157">
        <f t="shared" si="1"/>
        <v>0</v>
      </c>
      <c r="M14" s="157">
        <v>0</v>
      </c>
      <c r="N14" s="157">
        <f t="shared" si="2"/>
        <v>0</v>
      </c>
      <c r="O14" s="158"/>
      <c r="P14" s="158" t="s">
        <v>115</v>
      </c>
      <c r="Q14" s="158" t="s">
        <v>116</v>
      </c>
      <c r="R14" s="158">
        <v>0</v>
      </c>
      <c r="S14" s="158">
        <f t="shared" si="3"/>
        <v>0</v>
      </c>
      <c r="T14" s="158"/>
      <c r="U14" s="158" t="s">
        <v>117</v>
      </c>
      <c r="V14" s="158" t="s">
        <v>118</v>
      </c>
      <c r="W14" s="150"/>
      <c r="X14" s="150"/>
      <c r="Y14" s="150"/>
      <c r="Z14" s="150"/>
      <c r="AA14" s="150"/>
      <c r="AB14" s="150"/>
      <c r="AC14" s="150"/>
      <c r="AD14" s="150" t="s">
        <v>119</v>
      </c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</row>
    <row r="15" spans="1:57" outlineLevel="1" x14ac:dyDescent="0.2">
      <c r="A15" s="174">
        <v>7</v>
      </c>
      <c r="B15" s="175" t="s">
        <v>130</v>
      </c>
      <c r="C15" s="181" t="s">
        <v>131</v>
      </c>
      <c r="D15" s="176" t="s">
        <v>114</v>
      </c>
      <c r="E15" s="177">
        <v>2</v>
      </c>
      <c r="F15" s="178"/>
      <c r="G15" s="179">
        <f t="shared" si="0"/>
        <v>0</v>
      </c>
      <c r="H15" s="158" t="e">
        <f>ROUND(E15*#REF!,2)</f>
        <v>#REF!</v>
      </c>
      <c r="I15" s="158">
        <v>21</v>
      </c>
      <c r="J15" s="158"/>
      <c r="K15" s="157">
        <v>0</v>
      </c>
      <c r="L15" s="157">
        <f t="shared" si="1"/>
        <v>0</v>
      </c>
      <c r="M15" s="157">
        <v>0</v>
      </c>
      <c r="N15" s="157">
        <f t="shared" si="2"/>
        <v>0</v>
      </c>
      <c r="O15" s="158"/>
      <c r="P15" s="158" t="s">
        <v>115</v>
      </c>
      <c r="Q15" s="158" t="s">
        <v>116</v>
      </c>
      <c r="R15" s="158">
        <v>0</v>
      </c>
      <c r="S15" s="158">
        <f t="shared" si="3"/>
        <v>0</v>
      </c>
      <c r="T15" s="158"/>
      <c r="U15" s="158" t="s">
        <v>117</v>
      </c>
      <c r="V15" s="158" t="s">
        <v>118</v>
      </c>
      <c r="W15" s="150"/>
      <c r="X15" s="150"/>
      <c r="Y15" s="150"/>
      <c r="Z15" s="150"/>
      <c r="AA15" s="150"/>
      <c r="AB15" s="150"/>
      <c r="AC15" s="150"/>
      <c r="AD15" s="150" t="s">
        <v>119</v>
      </c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</row>
    <row r="16" spans="1:57" ht="33.75" outlineLevel="1" x14ac:dyDescent="0.2">
      <c r="A16" s="174">
        <v>8</v>
      </c>
      <c r="B16" s="175" t="s">
        <v>132</v>
      </c>
      <c r="C16" s="181" t="s">
        <v>133</v>
      </c>
      <c r="D16" s="176" t="s">
        <v>114</v>
      </c>
      <c r="E16" s="177">
        <v>4</v>
      </c>
      <c r="F16" s="178"/>
      <c r="G16" s="179">
        <f t="shared" si="0"/>
        <v>0</v>
      </c>
      <c r="H16" s="158" t="e">
        <f>ROUND(E16*#REF!,2)</f>
        <v>#REF!</v>
      </c>
      <c r="I16" s="158">
        <v>21</v>
      </c>
      <c r="J16" s="158"/>
      <c r="K16" s="157">
        <v>0</v>
      </c>
      <c r="L16" s="157">
        <f t="shared" si="1"/>
        <v>0</v>
      </c>
      <c r="M16" s="157">
        <v>0</v>
      </c>
      <c r="N16" s="157">
        <f t="shared" si="2"/>
        <v>0</v>
      </c>
      <c r="O16" s="158"/>
      <c r="P16" s="158" t="s">
        <v>115</v>
      </c>
      <c r="Q16" s="158" t="s">
        <v>116</v>
      </c>
      <c r="R16" s="158">
        <v>0</v>
      </c>
      <c r="S16" s="158">
        <f t="shared" si="3"/>
        <v>0</v>
      </c>
      <c r="T16" s="158"/>
      <c r="U16" s="158" t="s">
        <v>117</v>
      </c>
      <c r="V16" s="158" t="s">
        <v>118</v>
      </c>
      <c r="W16" s="150"/>
      <c r="X16" s="150"/>
      <c r="Y16" s="150"/>
      <c r="Z16" s="150"/>
      <c r="AA16" s="150"/>
      <c r="AB16" s="150"/>
      <c r="AC16" s="150"/>
      <c r="AD16" s="150" t="s">
        <v>119</v>
      </c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</row>
    <row r="17" spans="1:57" outlineLevel="1" x14ac:dyDescent="0.2">
      <c r="A17" s="174">
        <v>9</v>
      </c>
      <c r="B17" s="175" t="s">
        <v>134</v>
      </c>
      <c r="C17" s="181" t="s">
        <v>135</v>
      </c>
      <c r="D17" s="176" t="s">
        <v>114</v>
      </c>
      <c r="E17" s="177">
        <v>4</v>
      </c>
      <c r="F17" s="178"/>
      <c r="G17" s="179">
        <f t="shared" si="0"/>
        <v>0</v>
      </c>
      <c r="H17" s="158" t="e">
        <f>ROUND(E17*#REF!,2)</f>
        <v>#REF!</v>
      </c>
      <c r="I17" s="158">
        <v>21</v>
      </c>
      <c r="J17" s="158"/>
      <c r="K17" s="157">
        <v>0</v>
      </c>
      <c r="L17" s="157">
        <f t="shared" si="1"/>
        <v>0</v>
      </c>
      <c r="M17" s="157">
        <v>0</v>
      </c>
      <c r="N17" s="157">
        <f t="shared" si="2"/>
        <v>0</v>
      </c>
      <c r="O17" s="158"/>
      <c r="P17" s="158" t="s">
        <v>115</v>
      </c>
      <c r="Q17" s="158" t="s">
        <v>116</v>
      </c>
      <c r="R17" s="158">
        <v>0</v>
      </c>
      <c r="S17" s="158">
        <f t="shared" si="3"/>
        <v>0</v>
      </c>
      <c r="T17" s="158"/>
      <c r="U17" s="158" t="s">
        <v>117</v>
      </c>
      <c r="V17" s="158" t="s">
        <v>118</v>
      </c>
      <c r="W17" s="150"/>
      <c r="X17" s="150"/>
      <c r="Y17" s="150"/>
      <c r="Z17" s="150"/>
      <c r="AA17" s="150"/>
      <c r="AB17" s="150"/>
      <c r="AC17" s="150"/>
      <c r="AD17" s="150" t="s">
        <v>119</v>
      </c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</row>
    <row r="18" spans="1:57" ht="25.5" x14ac:dyDescent="0.2">
      <c r="A18" s="161" t="s">
        <v>110</v>
      </c>
      <c r="B18" s="162" t="s">
        <v>69</v>
      </c>
      <c r="C18" s="180" t="s">
        <v>70</v>
      </c>
      <c r="D18" s="163"/>
      <c r="E18" s="164"/>
      <c r="F18" s="165"/>
      <c r="G18" s="166">
        <f>SUMIF(AD19:AD21,"&lt;&gt;NOR",G19:G21)</f>
        <v>0</v>
      </c>
      <c r="H18" s="160" t="e">
        <f>SUM(H19:H21)</f>
        <v>#REF!</v>
      </c>
      <c r="I18" s="160"/>
      <c r="J18" s="160"/>
      <c r="K18" s="159"/>
      <c r="L18" s="159">
        <f>SUM(L19:L21)</f>
        <v>0</v>
      </c>
      <c r="M18" s="159"/>
      <c r="N18" s="159">
        <f>SUM(N19:N21)</f>
        <v>0</v>
      </c>
      <c r="O18" s="160"/>
      <c r="P18" s="160"/>
      <c r="Q18" s="160"/>
      <c r="R18" s="160"/>
      <c r="S18" s="160">
        <f>SUM(S19:S21)</f>
        <v>0</v>
      </c>
      <c r="T18" s="160"/>
      <c r="U18" s="160"/>
      <c r="V18" s="160"/>
      <c r="AD18" t="s">
        <v>111</v>
      </c>
    </row>
    <row r="19" spans="1:57" ht="22.5" outlineLevel="1" x14ac:dyDescent="0.2">
      <c r="A19" s="174">
        <v>10</v>
      </c>
      <c r="B19" s="175" t="s">
        <v>136</v>
      </c>
      <c r="C19" s="181" t="s">
        <v>137</v>
      </c>
      <c r="D19" s="176" t="s">
        <v>114</v>
      </c>
      <c r="E19" s="177">
        <v>1</v>
      </c>
      <c r="F19" s="178"/>
      <c r="G19" s="179">
        <f>ROUND(E19*F19,2)</f>
        <v>0</v>
      </c>
      <c r="H19" s="158" t="e">
        <f>ROUND(E19*#REF!,2)</f>
        <v>#REF!</v>
      </c>
      <c r="I19" s="158">
        <v>21</v>
      </c>
      <c r="J19" s="158"/>
      <c r="K19" s="157">
        <v>0</v>
      </c>
      <c r="L19" s="157">
        <f>ROUND(E19*K19,2)</f>
        <v>0</v>
      </c>
      <c r="M19" s="157">
        <v>0</v>
      </c>
      <c r="N19" s="157">
        <f>ROUND(E19*M19,2)</f>
        <v>0</v>
      </c>
      <c r="O19" s="158"/>
      <c r="P19" s="158" t="s">
        <v>115</v>
      </c>
      <c r="Q19" s="158" t="s">
        <v>116</v>
      </c>
      <c r="R19" s="158">
        <v>0</v>
      </c>
      <c r="S19" s="158">
        <f>ROUND(E19*R19,2)</f>
        <v>0</v>
      </c>
      <c r="T19" s="158"/>
      <c r="U19" s="158" t="s">
        <v>117</v>
      </c>
      <c r="V19" s="158" t="s">
        <v>118</v>
      </c>
      <c r="W19" s="150"/>
      <c r="X19" s="150"/>
      <c r="Y19" s="150"/>
      <c r="Z19" s="150"/>
      <c r="AA19" s="150"/>
      <c r="AB19" s="150"/>
      <c r="AC19" s="150"/>
      <c r="AD19" s="150" t="s">
        <v>119</v>
      </c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</row>
    <row r="20" spans="1:57" ht="22.5" outlineLevel="1" x14ac:dyDescent="0.2">
      <c r="A20" s="174">
        <v>11</v>
      </c>
      <c r="B20" s="175" t="s">
        <v>138</v>
      </c>
      <c r="C20" s="181" t="s">
        <v>139</v>
      </c>
      <c r="D20" s="176" t="s">
        <v>114</v>
      </c>
      <c r="E20" s="177">
        <v>1</v>
      </c>
      <c r="F20" s="178"/>
      <c r="G20" s="179">
        <f>ROUND(E20*F20,2)</f>
        <v>0</v>
      </c>
      <c r="H20" s="158" t="e">
        <f>ROUND(E20*#REF!,2)</f>
        <v>#REF!</v>
      </c>
      <c r="I20" s="158">
        <v>21</v>
      </c>
      <c r="J20" s="158"/>
      <c r="K20" s="157">
        <v>0</v>
      </c>
      <c r="L20" s="157">
        <f>ROUND(E20*K20,2)</f>
        <v>0</v>
      </c>
      <c r="M20" s="157">
        <v>0</v>
      </c>
      <c r="N20" s="157">
        <f>ROUND(E20*M20,2)</f>
        <v>0</v>
      </c>
      <c r="O20" s="158"/>
      <c r="P20" s="158" t="s">
        <v>115</v>
      </c>
      <c r="Q20" s="158" t="s">
        <v>116</v>
      </c>
      <c r="R20" s="158">
        <v>0</v>
      </c>
      <c r="S20" s="158">
        <f>ROUND(E20*R20,2)</f>
        <v>0</v>
      </c>
      <c r="T20" s="158"/>
      <c r="U20" s="158" t="s">
        <v>117</v>
      </c>
      <c r="V20" s="158" t="s">
        <v>118</v>
      </c>
      <c r="W20" s="150"/>
      <c r="X20" s="150"/>
      <c r="Y20" s="150"/>
      <c r="Z20" s="150"/>
      <c r="AA20" s="150"/>
      <c r="AB20" s="150"/>
      <c r="AC20" s="150"/>
      <c r="AD20" s="150" t="s">
        <v>119</v>
      </c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</row>
    <row r="21" spans="1:57" ht="22.5" outlineLevel="1" x14ac:dyDescent="0.2">
      <c r="A21" s="174">
        <v>12</v>
      </c>
      <c r="B21" s="175" t="s">
        <v>140</v>
      </c>
      <c r="C21" s="181" t="s">
        <v>141</v>
      </c>
      <c r="D21" s="176" t="s">
        <v>114</v>
      </c>
      <c r="E21" s="177">
        <v>1</v>
      </c>
      <c r="F21" s="178"/>
      <c r="G21" s="179">
        <f>ROUND(E21*F21,2)</f>
        <v>0</v>
      </c>
      <c r="H21" s="158" t="e">
        <f>ROUND(E21*#REF!,2)</f>
        <v>#REF!</v>
      </c>
      <c r="I21" s="158">
        <v>21</v>
      </c>
      <c r="J21" s="158"/>
      <c r="K21" s="157">
        <v>0</v>
      </c>
      <c r="L21" s="157">
        <f>ROUND(E21*K21,2)</f>
        <v>0</v>
      </c>
      <c r="M21" s="157">
        <v>0</v>
      </c>
      <c r="N21" s="157">
        <f>ROUND(E21*M21,2)</f>
        <v>0</v>
      </c>
      <c r="O21" s="158"/>
      <c r="P21" s="158" t="s">
        <v>115</v>
      </c>
      <c r="Q21" s="158" t="s">
        <v>116</v>
      </c>
      <c r="R21" s="158">
        <v>0</v>
      </c>
      <c r="S21" s="158">
        <f>ROUND(E21*R21,2)</f>
        <v>0</v>
      </c>
      <c r="T21" s="158"/>
      <c r="U21" s="158" t="s">
        <v>117</v>
      </c>
      <c r="V21" s="158" t="s">
        <v>118</v>
      </c>
      <c r="W21" s="150"/>
      <c r="X21" s="150"/>
      <c r="Y21" s="150"/>
      <c r="Z21" s="150"/>
      <c r="AA21" s="150"/>
      <c r="AB21" s="150"/>
      <c r="AC21" s="150"/>
      <c r="AD21" s="150" t="s">
        <v>119</v>
      </c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</row>
    <row r="22" spans="1:57" x14ac:dyDescent="0.2">
      <c r="A22" s="161" t="s">
        <v>110</v>
      </c>
      <c r="B22" s="162" t="s">
        <v>71</v>
      </c>
      <c r="C22" s="180" t="s">
        <v>72</v>
      </c>
      <c r="D22" s="163"/>
      <c r="E22" s="164"/>
      <c r="F22" s="165"/>
      <c r="G22" s="166">
        <f>SUMIF(AD23:AD26,"&lt;&gt;NOR",G23:G26)</f>
        <v>0</v>
      </c>
      <c r="H22" s="160" t="e">
        <f>SUM(H23:H26)</f>
        <v>#REF!</v>
      </c>
      <c r="I22" s="160"/>
      <c r="J22" s="160"/>
      <c r="K22" s="159"/>
      <c r="L22" s="159">
        <f>SUM(L23:L26)</f>
        <v>0</v>
      </c>
      <c r="M22" s="159"/>
      <c r="N22" s="159">
        <f>SUM(N23:N26)</f>
        <v>0</v>
      </c>
      <c r="O22" s="160"/>
      <c r="P22" s="160"/>
      <c r="Q22" s="160"/>
      <c r="R22" s="160"/>
      <c r="S22" s="160">
        <f>SUM(S23:S26)</f>
        <v>0</v>
      </c>
      <c r="T22" s="160"/>
      <c r="U22" s="160"/>
      <c r="V22" s="160"/>
      <c r="AD22" t="s">
        <v>111</v>
      </c>
    </row>
    <row r="23" spans="1:57" outlineLevel="1" x14ac:dyDescent="0.2">
      <c r="A23" s="174">
        <v>13</v>
      </c>
      <c r="B23" s="175" t="s">
        <v>142</v>
      </c>
      <c r="C23" s="181" t="s">
        <v>143</v>
      </c>
      <c r="D23" s="176" t="s">
        <v>114</v>
      </c>
      <c r="E23" s="177">
        <v>133</v>
      </c>
      <c r="F23" s="178"/>
      <c r="G23" s="179">
        <f>ROUND(E23*F23,2)</f>
        <v>0</v>
      </c>
      <c r="H23" s="158" t="e">
        <f>ROUND(E23*#REF!,2)</f>
        <v>#REF!</v>
      </c>
      <c r="I23" s="158">
        <v>21</v>
      </c>
      <c r="J23" s="158"/>
      <c r="K23" s="157">
        <v>0</v>
      </c>
      <c r="L23" s="157">
        <f>ROUND(E23*K23,2)</f>
        <v>0</v>
      </c>
      <c r="M23" s="157">
        <v>0</v>
      </c>
      <c r="N23" s="157">
        <f>ROUND(E23*M23,2)</f>
        <v>0</v>
      </c>
      <c r="O23" s="158"/>
      <c r="P23" s="158" t="s">
        <v>115</v>
      </c>
      <c r="Q23" s="158" t="s">
        <v>116</v>
      </c>
      <c r="R23" s="158">
        <v>0</v>
      </c>
      <c r="S23" s="158">
        <f>ROUND(E23*R23,2)</f>
        <v>0</v>
      </c>
      <c r="T23" s="158"/>
      <c r="U23" s="158" t="s">
        <v>117</v>
      </c>
      <c r="V23" s="158" t="s">
        <v>118</v>
      </c>
      <c r="W23" s="150"/>
      <c r="X23" s="150"/>
      <c r="Y23" s="150"/>
      <c r="Z23" s="150"/>
      <c r="AA23" s="150"/>
      <c r="AB23" s="150"/>
      <c r="AC23" s="150"/>
      <c r="AD23" s="150" t="s">
        <v>119</v>
      </c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</row>
    <row r="24" spans="1:57" outlineLevel="1" x14ac:dyDescent="0.2">
      <c r="A24" s="174">
        <v>14</v>
      </c>
      <c r="B24" s="175" t="s">
        <v>144</v>
      </c>
      <c r="C24" s="181" t="s">
        <v>145</v>
      </c>
      <c r="D24" s="176" t="s">
        <v>114</v>
      </c>
      <c r="E24" s="177">
        <v>133</v>
      </c>
      <c r="F24" s="178"/>
      <c r="G24" s="179">
        <f>ROUND(E24*F24,2)</f>
        <v>0</v>
      </c>
      <c r="H24" s="158" t="e">
        <f>ROUND(E24*#REF!,2)</f>
        <v>#REF!</v>
      </c>
      <c r="I24" s="158">
        <v>21</v>
      </c>
      <c r="J24" s="158"/>
      <c r="K24" s="157">
        <v>0</v>
      </c>
      <c r="L24" s="157">
        <f>ROUND(E24*K24,2)</f>
        <v>0</v>
      </c>
      <c r="M24" s="157">
        <v>0</v>
      </c>
      <c r="N24" s="157">
        <f>ROUND(E24*M24,2)</f>
        <v>0</v>
      </c>
      <c r="O24" s="158"/>
      <c r="P24" s="158" t="s">
        <v>115</v>
      </c>
      <c r="Q24" s="158" t="s">
        <v>116</v>
      </c>
      <c r="R24" s="158">
        <v>0</v>
      </c>
      <c r="S24" s="158">
        <f>ROUND(E24*R24,2)</f>
        <v>0</v>
      </c>
      <c r="T24" s="158"/>
      <c r="U24" s="158" t="s">
        <v>117</v>
      </c>
      <c r="V24" s="158" t="s">
        <v>118</v>
      </c>
      <c r="W24" s="150"/>
      <c r="X24" s="150"/>
      <c r="Y24" s="150"/>
      <c r="Z24" s="150"/>
      <c r="AA24" s="150"/>
      <c r="AB24" s="150"/>
      <c r="AC24" s="150"/>
      <c r="AD24" s="150" t="s">
        <v>119</v>
      </c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</row>
    <row r="25" spans="1:57" outlineLevel="1" x14ac:dyDescent="0.2">
      <c r="A25" s="174">
        <v>15</v>
      </c>
      <c r="B25" s="175" t="s">
        <v>146</v>
      </c>
      <c r="C25" s="181" t="s">
        <v>147</v>
      </c>
      <c r="D25" s="176" t="s">
        <v>114</v>
      </c>
      <c r="E25" s="177">
        <v>133</v>
      </c>
      <c r="F25" s="178"/>
      <c r="G25" s="179">
        <f>ROUND(E25*F25,2)</f>
        <v>0</v>
      </c>
      <c r="H25" s="158" t="e">
        <f>ROUND(E25*#REF!,2)</f>
        <v>#REF!</v>
      </c>
      <c r="I25" s="158">
        <v>21</v>
      </c>
      <c r="J25" s="158"/>
      <c r="K25" s="157">
        <v>0</v>
      </c>
      <c r="L25" s="157">
        <f>ROUND(E25*K25,2)</f>
        <v>0</v>
      </c>
      <c r="M25" s="157">
        <v>0</v>
      </c>
      <c r="N25" s="157">
        <f>ROUND(E25*M25,2)</f>
        <v>0</v>
      </c>
      <c r="O25" s="158"/>
      <c r="P25" s="158" t="s">
        <v>115</v>
      </c>
      <c r="Q25" s="158" t="s">
        <v>116</v>
      </c>
      <c r="R25" s="158">
        <v>0</v>
      </c>
      <c r="S25" s="158">
        <f>ROUND(E25*R25,2)</f>
        <v>0</v>
      </c>
      <c r="T25" s="158"/>
      <c r="U25" s="158" t="s">
        <v>117</v>
      </c>
      <c r="V25" s="158" t="s">
        <v>118</v>
      </c>
      <c r="W25" s="150"/>
      <c r="X25" s="150"/>
      <c r="Y25" s="150"/>
      <c r="Z25" s="150"/>
      <c r="AA25" s="150"/>
      <c r="AB25" s="150"/>
      <c r="AC25" s="150"/>
      <c r="AD25" s="150" t="s">
        <v>119</v>
      </c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</row>
    <row r="26" spans="1:57" ht="22.5" outlineLevel="1" x14ac:dyDescent="0.2">
      <c r="A26" s="174">
        <v>16</v>
      </c>
      <c r="B26" s="175" t="s">
        <v>148</v>
      </c>
      <c r="C26" s="181" t="s">
        <v>149</v>
      </c>
      <c r="D26" s="176" t="s">
        <v>114</v>
      </c>
      <c r="E26" s="177">
        <v>27</v>
      </c>
      <c r="F26" s="178"/>
      <c r="G26" s="179">
        <f>ROUND(E26*F26,2)</f>
        <v>0</v>
      </c>
      <c r="H26" s="158" t="e">
        <f>ROUND(E26*#REF!,2)</f>
        <v>#REF!</v>
      </c>
      <c r="I26" s="158">
        <v>21</v>
      </c>
      <c r="J26" s="158"/>
      <c r="K26" s="157">
        <v>0</v>
      </c>
      <c r="L26" s="157">
        <f>ROUND(E26*K26,2)</f>
        <v>0</v>
      </c>
      <c r="M26" s="157">
        <v>0</v>
      </c>
      <c r="N26" s="157">
        <f>ROUND(E26*M26,2)</f>
        <v>0</v>
      </c>
      <c r="O26" s="158"/>
      <c r="P26" s="158" t="s">
        <v>115</v>
      </c>
      <c r="Q26" s="158" t="s">
        <v>116</v>
      </c>
      <c r="R26" s="158">
        <v>0</v>
      </c>
      <c r="S26" s="158">
        <f>ROUND(E26*R26,2)</f>
        <v>0</v>
      </c>
      <c r="T26" s="158"/>
      <c r="U26" s="158" t="s">
        <v>117</v>
      </c>
      <c r="V26" s="158" t="s">
        <v>118</v>
      </c>
      <c r="W26" s="150"/>
      <c r="X26" s="150"/>
      <c r="Y26" s="150"/>
      <c r="Z26" s="150"/>
      <c r="AA26" s="150"/>
      <c r="AB26" s="150"/>
      <c r="AC26" s="150"/>
      <c r="AD26" s="150" t="s">
        <v>119</v>
      </c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</row>
    <row r="27" spans="1:57" x14ac:dyDescent="0.2">
      <c r="A27" s="161" t="s">
        <v>110</v>
      </c>
      <c r="B27" s="162" t="s">
        <v>73</v>
      </c>
      <c r="C27" s="180" t="s">
        <v>74</v>
      </c>
      <c r="D27" s="163"/>
      <c r="E27" s="164"/>
      <c r="F27" s="165"/>
      <c r="G27" s="166">
        <f>SUMIF(AD28:AD30,"&lt;&gt;NOR",G28:G30)</f>
        <v>0</v>
      </c>
      <c r="H27" s="160" t="e">
        <f>SUM(H28:H30)</f>
        <v>#REF!</v>
      </c>
      <c r="I27" s="160"/>
      <c r="J27" s="160"/>
      <c r="K27" s="159"/>
      <c r="L27" s="159">
        <f>SUM(L28:L30)</f>
        <v>0</v>
      </c>
      <c r="M27" s="159"/>
      <c r="N27" s="159">
        <f>SUM(N28:N30)</f>
        <v>0</v>
      </c>
      <c r="O27" s="160"/>
      <c r="P27" s="160"/>
      <c r="Q27" s="160"/>
      <c r="R27" s="160"/>
      <c r="S27" s="160">
        <f>SUM(S28:S30)</f>
        <v>0</v>
      </c>
      <c r="T27" s="160"/>
      <c r="U27" s="160"/>
      <c r="V27" s="160"/>
      <c r="AD27" t="s">
        <v>111</v>
      </c>
    </row>
    <row r="28" spans="1:57" ht="22.5" outlineLevel="1" x14ac:dyDescent="0.2">
      <c r="A28" s="174">
        <v>17</v>
      </c>
      <c r="B28" s="175" t="s">
        <v>150</v>
      </c>
      <c r="C28" s="181" t="s">
        <v>151</v>
      </c>
      <c r="D28" s="176" t="s">
        <v>114</v>
      </c>
      <c r="E28" s="177">
        <v>2</v>
      </c>
      <c r="F28" s="178"/>
      <c r="G28" s="179">
        <f>ROUND(E28*F28,2)</f>
        <v>0</v>
      </c>
      <c r="H28" s="158" t="e">
        <f>ROUND(E28*#REF!,2)</f>
        <v>#REF!</v>
      </c>
      <c r="I28" s="158">
        <v>21</v>
      </c>
      <c r="J28" s="158"/>
      <c r="K28" s="157">
        <v>0</v>
      </c>
      <c r="L28" s="157">
        <f>ROUND(E28*K28,2)</f>
        <v>0</v>
      </c>
      <c r="M28" s="157">
        <v>0</v>
      </c>
      <c r="N28" s="157">
        <f>ROUND(E28*M28,2)</f>
        <v>0</v>
      </c>
      <c r="O28" s="158"/>
      <c r="P28" s="158" t="s">
        <v>115</v>
      </c>
      <c r="Q28" s="158" t="s">
        <v>116</v>
      </c>
      <c r="R28" s="158">
        <v>0</v>
      </c>
      <c r="S28" s="158">
        <f>ROUND(E28*R28,2)</f>
        <v>0</v>
      </c>
      <c r="T28" s="158"/>
      <c r="U28" s="158" t="s">
        <v>117</v>
      </c>
      <c r="V28" s="158" t="s">
        <v>118</v>
      </c>
      <c r="W28" s="150"/>
      <c r="X28" s="150"/>
      <c r="Y28" s="150"/>
      <c r="Z28" s="150"/>
      <c r="AA28" s="150"/>
      <c r="AB28" s="150"/>
      <c r="AC28" s="150"/>
      <c r="AD28" s="150" t="s">
        <v>119</v>
      </c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</row>
    <row r="29" spans="1:57" ht="22.5" outlineLevel="1" x14ac:dyDescent="0.2">
      <c r="A29" s="174">
        <v>18</v>
      </c>
      <c r="B29" s="175" t="s">
        <v>152</v>
      </c>
      <c r="C29" s="181" t="s">
        <v>153</v>
      </c>
      <c r="D29" s="176" t="s">
        <v>114</v>
      </c>
      <c r="E29" s="177">
        <v>4</v>
      </c>
      <c r="F29" s="178"/>
      <c r="G29" s="179">
        <f>ROUND(E29*F29,2)</f>
        <v>0</v>
      </c>
      <c r="H29" s="158" t="e">
        <f>ROUND(E29*#REF!,2)</f>
        <v>#REF!</v>
      </c>
      <c r="I29" s="158">
        <v>21</v>
      </c>
      <c r="J29" s="158"/>
      <c r="K29" s="157">
        <v>0</v>
      </c>
      <c r="L29" s="157">
        <f>ROUND(E29*K29,2)</f>
        <v>0</v>
      </c>
      <c r="M29" s="157">
        <v>0</v>
      </c>
      <c r="N29" s="157">
        <f>ROUND(E29*M29,2)</f>
        <v>0</v>
      </c>
      <c r="O29" s="158"/>
      <c r="P29" s="158" t="s">
        <v>115</v>
      </c>
      <c r="Q29" s="158" t="s">
        <v>116</v>
      </c>
      <c r="R29" s="158">
        <v>0</v>
      </c>
      <c r="S29" s="158">
        <f>ROUND(E29*R29,2)</f>
        <v>0</v>
      </c>
      <c r="T29" s="158"/>
      <c r="U29" s="158" t="s">
        <v>117</v>
      </c>
      <c r="V29" s="158" t="s">
        <v>118</v>
      </c>
      <c r="W29" s="150"/>
      <c r="X29" s="150"/>
      <c r="Y29" s="150"/>
      <c r="Z29" s="150"/>
      <c r="AA29" s="150"/>
      <c r="AB29" s="150"/>
      <c r="AC29" s="150"/>
      <c r="AD29" s="150" t="s">
        <v>119</v>
      </c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</row>
    <row r="30" spans="1:57" ht="22.5" outlineLevel="1" x14ac:dyDescent="0.2">
      <c r="A30" s="174">
        <v>19</v>
      </c>
      <c r="B30" s="175" t="s">
        <v>154</v>
      </c>
      <c r="C30" s="181" t="s">
        <v>155</v>
      </c>
      <c r="D30" s="176" t="s">
        <v>114</v>
      </c>
      <c r="E30" s="177">
        <v>6</v>
      </c>
      <c r="F30" s="178"/>
      <c r="G30" s="179">
        <f>ROUND(E30*F30,2)</f>
        <v>0</v>
      </c>
      <c r="H30" s="158" t="e">
        <f>ROUND(E30*#REF!,2)</f>
        <v>#REF!</v>
      </c>
      <c r="I30" s="158">
        <v>21</v>
      </c>
      <c r="J30" s="158"/>
      <c r="K30" s="157">
        <v>0</v>
      </c>
      <c r="L30" s="157">
        <f>ROUND(E30*K30,2)</f>
        <v>0</v>
      </c>
      <c r="M30" s="157">
        <v>0</v>
      </c>
      <c r="N30" s="157">
        <f>ROUND(E30*M30,2)</f>
        <v>0</v>
      </c>
      <c r="O30" s="158"/>
      <c r="P30" s="158" t="s">
        <v>115</v>
      </c>
      <c r="Q30" s="158" t="s">
        <v>116</v>
      </c>
      <c r="R30" s="158">
        <v>0</v>
      </c>
      <c r="S30" s="158">
        <f>ROUND(E30*R30,2)</f>
        <v>0</v>
      </c>
      <c r="T30" s="158"/>
      <c r="U30" s="158" t="s">
        <v>117</v>
      </c>
      <c r="V30" s="158" t="s">
        <v>118</v>
      </c>
      <c r="W30" s="150"/>
      <c r="X30" s="150"/>
      <c r="Y30" s="150"/>
      <c r="Z30" s="150"/>
      <c r="AA30" s="150"/>
      <c r="AB30" s="150"/>
      <c r="AC30" s="150"/>
      <c r="AD30" s="150" t="s">
        <v>119</v>
      </c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</row>
    <row r="31" spans="1:57" ht="25.5" x14ac:dyDescent="0.2">
      <c r="A31" s="161" t="s">
        <v>110</v>
      </c>
      <c r="B31" s="162" t="s">
        <v>75</v>
      </c>
      <c r="C31" s="180" t="s">
        <v>76</v>
      </c>
      <c r="D31" s="163"/>
      <c r="E31" s="164"/>
      <c r="F31" s="165"/>
      <c r="G31" s="166">
        <f>SUMIF(AD32:AD34,"&lt;&gt;NOR",G32:G34)</f>
        <v>0</v>
      </c>
      <c r="H31" s="160" t="e">
        <f>SUM(H32:H34)</f>
        <v>#REF!</v>
      </c>
      <c r="I31" s="160"/>
      <c r="J31" s="160"/>
      <c r="K31" s="159"/>
      <c r="L31" s="159">
        <f>SUM(L32:L34)</f>
        <v>0</v>
      </c>
      <c r="M31" s="159"/>
      <c r="N31" s="159">
        <f>SUM(N32:N34)</f>
        <v>0</v>
      </c>
      <c r="O31" s="160"/>
      <c r="P31" s="160"/>
      <c r="Q31" s="160"/>
      <c r="R31" s="160"/>
      <c r="S31" s="160">
        <f>SUM(S32:S34)</f>
        <v>0</v>
      </c>
      <c r="T31" s="160"/>
      <c r="U31" s="160"/>
      <c r="V31" s="160"/>
      <c r="AD31" t="s">
        <v>111</v>
      </c>
    </row>
    <row r="32" spans="1:57" outlineLevel="1" x14ac:dyDescent="0.2">
      <c r="A32" s="174">
        <v>20</v>
      </c>
      <c r="B32" s="175" t="s">
        <v>156</v>
      </c>
      <c r="C32" s="181" t="s">
        <v>157</v>
      </c>
      <c r="D32" s="176" t="s">
        <v>114</v>
      </c>
      <c r="E32" s="177">
        <v>11</v>
      </c>
      <c r="F32" s="178"/>
      <c r="G32" s="179">
        <f>ROUND(E32*F32,2)</f>
        <v>0</v>
      </c>
      <c r="H32" s="158" t="e">
        <f>ROUND(E32*#REF!,2)</f>
        <v>#REF!</v>
      </c>
      <c r="I32" s="158">
        <v>21</v>
      </c>
      <c r="J32" s="158"/>
      <c r="K32" s="157">
        <v>0</v>
      </c>
      <c r="L32" s="157">
        <f>ROUND(E32*K32,2)</f>
        <v>0</v>
      </c>
      <c r="M32" s="157">
        <v>0</v>
      </c>
      <c r="N32" s="157">
        <f>ROUND(E32*M32,2)</f>
        <v>0</v>
      </c>
      <c r="O32" s="158"/>
      <c r="P32" s="158" t="s">
        <v>115</v>
      </c>
      <c r="Q32" s="158" t="s">
        <v>116</v>
      </c>
      <c r="R32" s="158">
        <v>0</v>
      </c>
      <c r="S32" s="158">
        <f>ROUND(E32*R32,2)</f>
        <v>0</v>
      </c>
      <c r="T32" s="158"/>
      <c r="U32" s="158" t="s">
        <v>117</v>
      </c>
      <c r="V32" s="158" t="s">
        <v>118</v>
      </c>
      <c r="W32" s="150"/>
      <c r="X32" s="150"/>
      <c r="Y32" s="150"/>
      <c r="Z32" s="150"/>
      <c r="AA32" s="150"/>
      <c r="AB32" s="150"/>
      <c r="AC32" s="150"/>
      <c r="AD32" s="150" t="s">
        <v>119</v>
      </c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</row>
    <row r="33" spans="1:57" outlineLevel="1" x14ac:dyDescent="0.2">
      <c r="A33" s="174">
        <v>21</v>
      </c>
      <c r="B33" s="175" t="s">
        <v>158</v>
      </c>
      <c r="C33" s="181" t="s">
        <v>159</v>
      </c>
      <c r="D33" s="176" t="s">
        <v>114</v>
      </c>
      <c r="E33" s="177">
        <v>16</v>
      </c>
      <c r="F33" s="178"/>
      <c r="G33" s="179">
        <f>ROUND(E33*F33,2)</f>
        <v>0</v>
      </c>
      <c r="H33" s="158" t="e">
        <f>ROUND(E33*#REF!,2)</f>
        <v>#REF!</v>
      </c>
      <c r="I33" s="158">
        <v>21</v>
      </c>
      <c r="J33" s="158"/>
      <c r="K33" s="157">
        <v>0</v>
      </c>
      <c r="L33" s="157">
        <f>ROUND(E33*K33,2)</f>
        <v>0</v>
      </c>
      <c r="M33" s="157">
        <v>0</v>
      </c>
      <c r="N33" s="157">
        <f>ROUND(E33*M33,2)</f>
        <v>0</v>
      </c>
      <c r="O33" s="158"/>
      <c r="P33" s="158" t="s">
        <v>115</v>
      </c>
      <c r="Q33" s="158" t="s">
        <v>116</v>
      </c>
      <c r="R33" s="158">
        <v>0</v>
      </c>
      <c r="S33" s="158">
        <f>ROUND(E33*R33,2)</f>
        <v>0</v>
      </c>
      <c r="T33" s="158"/>
      <c r="U33" s="158" t="s">
        <v>117</v>
      </c>
      <c r="V33" s="158" t="s">
        <v>118</v>
      </c>
      <c r="W33" s="150"/>
      <c r="X33" s="150"/>
      <c r="Y33" s="150"/>
      <c r="Z33" s="150"/>
      <c r="AA33" s="150"/>
      <c r="AB33" s="150"/>
      <c r="AC33" s="150"/>
      <c r="AD33" s="150" t="s">
        <v>119</v>
      </c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</row>
    <row r="34" spans="1:57" outlineLevel="1" x14ac:dyDescent="0.2">
      <c r="A34" s="174">
        <v>22</v>
      </c>
      <c r="B34" s="175" t="s">
        <v>160</v>
      </c>
      <c r="C34" s="181" t="s">
        <v>161</v>
      </c>
      <c r="D34" s="176" t="s">
        <v>114</v>
      </c>
      <c r="E34" s="177">
        <v>5</v>
      </c>
      <c r="F34" s="178"/>
      <c r="G34" s="179">
        <f>ROUND(E34*F34,2)</f>
        <v>0</v>
      </c>
      <c r="H34" s="158" t="e">
        <f>ROUND(E34*#REF!,2)</f>
        <v>#REF!</v>
      </c>
      <c r="I34" s="158">
        <v>21</v>
      </c>
      <c r="J34" s="158"/>
      <c r="K34" s="157">
        <v>0</v>
      </c>
      <c r="L34" s="157">
        <f>ROUND(E34*K34,2)</f>
        <v>0</v>
      </c>
      <c r="M34" s="157">
        <v>0</v>
      </c>
      <c r="N34" s="157">
        <f>ROUND(E34*M34,2)</f>
        <v>0</v>
      </c>
      <c r="O34" s="158"/>
      <c r="P34" s="158" t="s">
        <v>115</v>
      </c>
      <c r="Q34" s="158" t="s">
        <v>116</v>
      </c>
      <c r="R34" s="158">
        <v>0</v>
      </c>
      <c r="S34" s="158">
        <f>ROUND(E34*R34,2)</f>
        <v>0</v>
      </c>
      <c r="T34" s="158"/>
      <c r="U34" s="158" t="s">
        <v>117</v>
      </c>
      <c r="V34" s="158" t="s">
        <v>118</v>
      </c>
      <c r="W34" s="150"/>
      <c r="X34" s="150"/>
      <c r="Y34" s="150"/>
      <c r="Z34" s="150"/>
      <c r="AA34" s="150"/>
      <c r="AB34" s="150"/>
      <c r="AC34" s="150"/>
      <c r="AD34" s="150" t="s">
        <v>119</v>
      </c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</row>
    <row r="35" spans="1:57" x14ac:dyDescent="0.2">
      <c r="A35" s="161" t="s">
        <v>110</v>
      </c>
      <c r="B35" s="162" t="s">
        <v>77</v>
      </c>
      <c r="C35" s="180" t="s">
        <v>78</v>
      </c>
      <c r="D35" s="163"/>
      <c r="E35" s="164"/>
      <c r="F35" s="165"/>
      <c r="G35" s="166">
        <f>SUMIF(AD36:AD41,"&lt;&gt;NOR",G36:G41)</f>
        <v>0</v>
      </c>
      <c r="H35" s="160" t="e">
        <f>SUM(H36:H41)</f>
        <v>#REF!</v>
      </c>
      <c r="I35" s="160"/>
      <c r="J35" s="160"/>
      <c r="K35" s="159"/>
      <c r="L35" s="159">
        <f>SUM(L36:L41)</f>
        <v>0</v>
      </c>
      <c r="M35" s="159"/>
      <c r="N35" s="159">
        <f>SUM(N36:N41)</f>
        <v>0</v>
      </c>
      <c r="O35" s="160"/>
      <c r="P35" s="160"/>
      <c r="Q35" s="160"/>
      <c r="R35" s="160"/>
      <c r="S35" s="160">
        <f>SUM(S36:S41)</f>
        <v>0</v>
      </c>
      <c r="T35" s="160"/>
      <c r="U35" s="160"/>
      <c r="V35" s="160"/>
      <c r="AD35" t="s">
        <v>111</v>
      </c>
    </row>
    <row r="36" spans="1:57" ht="22.5" outlineLevel="1" x14ac:dyDescent="0.2">
      <c r="A36" s="174">
        <v>23</v>
      </c>
      <c r="B36" s="175" t="s">
        <v>162</v>
      </c>
      <c r="C36" s="181" t="s">
        <v>163</v>
      </c>
      <c r="D36" s="176" t="s">
        <v>114</v>
      </c>
      <c r="E36" s="177">
        <v>2</v>
      </c>
      <c r="F36" s="178"/>
      <c r="G36" s="179">
        <f t="shared" ref="G36:G41" si="4">ROUND(E36*F36,2)</f>
        <v>0</v>
      </c>
      <c r="H36" s="158" t="e">
        <f>ROUND(E36*#REF!,2)</f>
        <v>#REF!</v>
      </c>
      <c r="I36" s="158">
        <v>21</v>
      </c>
      <c r="J36" s="158"/>
      <c r="K36" s="157">
        <v>0</v>
      </c>
      <c r="L36" s="157">
        <f t="shared" ref="L36:L41" si="5">ROUND(E36*K36,2)</f>
        <v>0</v>
      </c>
      <c r="M36" s="157">
        <v>0</v>
      </c>
      <c r="N36" s="157">
        <f t="shared" ref="N36:N41" si="6">ROUND(E36*M36,2)</f>
        <v>0</v>
      </c>
      <c r="O36" s="158"/>
      <c r="P36" s="158" t="s">
        <v>115</v>
      </c>
      <c r="Q36" s="158" t="s">
        <v>116</v>
      </c>
      <c r="R36" s="158">
        <v>0</v>
      </c>
      <c r="S36" s="158">
        <f t="shared" ref="S36:S41" si="7">ROUND(E36*R36,2)</f>
        <v>0</v>
      </c>
      <c r="T36" s="158"/>
      <c r="U36" s="158" t="s">
        <v>117</v>
      </c>
      <c r="V36" s="158" t="s">
        <v>118</v>
      </c>
      <c r="W36" s="150"/>
      <c r="X36" s="150"/>
      <c r="Y36" s="150"/>
      <c r="Z36" s="150"/>
      <c r="AA36" s="150"/>
      <c r="AB36" s="150"/>
      <c r="AC36" s="150"/>
      <c r="AD36" s="150" t="s">
        <v>119</v>
      </c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</row>
    <row r="37" spans="1:57" outlineLevel="1" x14ac:dyDescent="0.2">
      <c r="A37" s="174">
        <v>24</v>
      </c>
      <c r="B37" s="175" t="s">
        <v>164</v>
      </c>
      <c r="C37" s="181" t="s">
        <v>165</v>
      </c>
      <c r="D37" s="176" t="s">
        <v>114</v>
      </c>
      <c r="E37" s="177">
        <v>4</v>
      </c>
      <c r="F37" s="178"/>
      <c r="G37" s="179">
        <f t="shared" si="4"/>
        <v>0</v>
      </c>
      <c r="H37" s="158" t="e">
        <f>ROUND(E37*#REF!,2)</f>
        <v>#REF!</v>
      </c>
      <c r="I37" s="158">
        <v>21</v>
      </c>
      <c r="J37" s="158"/>
      <c r="K37" s="157">
        <v>0</v>
      </c>
      <c r="L37" s="157">
        <f t="shared" si="5"/>
        <v>0</v>
      </c>
      <c r="M37" s="157">
        <v>0</v>
      </c>
      <c r="N37" s="157">
        <f t="shared" si="6"/>
        <v>0</v>
      </c>
      <c r="O37" s="158"/>
      <c r="P37" s="158" t="s">
        <v>115</v>
      </c>
      <c r="Q37" s="158" t="s">
        <v>116</v>
      </c>
      <c r="R37" s="158">
        <v>0</v>
      </c>
      <c r="S37" s="158">
        <f t="shared" si="7"/>
        <v>0</v>
      </c>
      <c r="T37" s="158"/>
      <c r="U37" s="158" t="s">
        <v>117</v>
      </c>
      <c r="V37" s="158" t="s">
        <v>118</v>
      </c>
      <c r="W37" s="150"/>
      <c r="X37" s="150"/>
      <c r="Y37" s="150"/>
      <c r="Z37" s="150"/>
      <c r="AA37" s="150"/>
      <c r="AB37" s="150"/>
      <c r="AC37" s="150"/>
      <c r="AD37" s="150" t="s">
        <v>119</v>
      </c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</row>
    <row r="38" spans="1:57" ht="33.75" outlineLevel="1" x14ac:dyDescent="0.2">
      <c r="A38" s="174">
        <v>25</v>
      </c>
      <c r="B38" s="175" t="s">
        <v>166</v>
      </c>
      <c r="C38" s="181" t="s">
        <v>167</v>
      </c>
      <c r="D38" s="176" t="s">
        <v>114</v>
      </c>
      <c r="E38" s="177">
        <v>1</v>
      </c>
      <c r="F38" s="178"/>
      <c r="G38" s="179">
        <f t="shared" si="4"/>
        <v>0</v>
      </c>
      <c r="H38" s="158"/>
      <c r="I38" s="158">
        <v>21</v>
      </c>
      <c r="J38" s="158"/>
      <c r="K38" s="157">
        <v>0</v>
      </c>
      <c r="L38" s="157">
        <f t="shared" si="5"/>
        <v>0</v>
      </c>
      <c r="M38" s="157">
        <v>0</v>
      </c>
      <c r="N38" s="157">
        <f t="shared" si="6"/>
        <v>0</v>
      </c>
      <c r="O38" s="158"/>
      <c r="P38" s="158" t="s">
        <v>115</v>
      </c>
      <c r="Q38" s="158" t="s">
        <v>116</v>
      </c>
      <c r="R38" s="158">
        <v>0</v>
      </c>
      <c r="S38" s="158">
        <f t="shared" si="7"/>
        <v>0</v>
      </c>
      <c r="T38" s="158"/>
      <c r="U38" s="158" t="s">
        <v>117</v>
      </c>
      <c r="V38" s="158" t="s">
        <v>118</v>
      </c>
      <c r="W38" s="150"/>
      <c r="X38" s="150"/>
      <c r="Y38" s="150"/>
      <c r="Z38" s="150"/>
      <c r="AA38" s="150"/>
      <c r="AB38" s="150"/>
      <c r="AC38" s="150"/>
      <c r="AD38" s="150" t="s">
        <v>119</v>
      </c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</row>
    <row r="39" spans="1:57" outlineLevel="1" x14ac:dyDescent="0.2">
      <c r="A39" s="174">
        <v>26</v>
      </c>
      <c r="B39" s="175" t="s">
        <v>168</v>
      </c>
      <c r="C39" s="181" t="s">
        <v>131</v>
      </c>
      <c r="D39" s="176" t="s">
        <v>114</v>
      </c>
      <c r="E39" s="177">
        <v>2</v>
      </c>
      <c r="F39" s="178"/>
      <c r="G39" s="179">
        <f t="shared" si="4"/>
        <v>0</v>
      </c>
      <c r="H39" s="158"/>
      <c r="I39" s="158">
        <v>21</v>
      </c>
      <c r="J39" s="158"/>
      <c r="K39" s="157">
        <v>0</v>
      </c>
      <c r="L39" s="157">
        <f t="shared" si="5"/>
        <v>0</v>
      </c>
      <c r="M39" s="157">
        <v>0</v>
      </c>
      <c r="N39" s="157">
        <f t="shared" si="6"/>
        <v>0</v>
      </c>
      <c r="O39" s="158"/>
      <c r="P39" s="158" t="s">
        <v>115</v>
      </c>
      <c r="Q39" s="158" t="s">
        <v>116</v>
      </c>
      <c r="R39" s="158">
        <v>0</v>
      </c>
      <c r="S39" s="158">
        <f t="shared" si="7"/>
        <v>0</v>
      </c>
      <c r="T39" s="158"/>
      <c r="U39" s="158" t="s">
        <v>117</v>
      </c>
      <c r="V39" s="158" t="s">
        <v>118</v>
      </c>
      <c r="W39" s="150"/>
      <c r="X39" s="150"/>
      <c r="Y39" s="150"/>
      <c r="Z39" s="150"/>
      <c r="AA39" s="150"/>
      <c r="AB39" s="150"/>
      <c r="AC39" s="150"/>
      <c r="AD39" s="150" t="s">
        <v>119</v>
      </c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</row>
    <row r="40" spans="1:57" ht="22.5" outlineLevel="1" x14ac:dyDescent="0.2">
      <c r="A40" s="174">
        <v>27</v>
      </c>
      <c r="B40" s="175" t="s">
        <v>169</v>
      </c>
      <c r="C40" s="181" t="s">
        <v>170</v>
      </c>
      <c r="D40" s="176" t="s">
        <v>114</v>
      </c>
      <c r="E40" s="177">
        <v>1</v>
      </c>
      <c r="F40" s="178"/>
      <c r="G40" s="179">
        <f t="shared" si="4"/>
        <v>0</v>
      </c>
      <c r="H40" s="158"/>
      <c r="I40" s="158">
        <v>21</v>
      </c>
      <c r="J40" s="158"/>
      <c r="K40" s="157">
        <v>0</v>
      </c>
      <c r="L40" s="157">
        <f t="shared" si="5"/>
        <v>0</v>
      </c>
      <c r="M40" s="157">
        <v>0</v>
      </c>
      <c r="N40" s="157">
        <f t="shared" si="6"/>
        <v>0</v>
      </c>
      <c r="O40" s="158"/>
      <c r="P40" s="158" t="s">
        <v>115</v>
      </c>
      <c r="Q40" s="158" t="s">
        <v>116</v>
      </c>
      <c r="R40" s="158">
        <v>0</v>
      </c>
      <c r="S40" s="158">
        <f t="shared" si="7"/>
        <v>0</v>
      </c>
      <c r="T40" s="158"/>
      <c r="U40" s="158" t="s">
        <v>117</v>
      </c>
      <c r="V40" s="158" t="s">
        <v>118</v>
      </c>
      <c r="W40" s="150"/>
      <c r="X40" s="150"/>
      <c r="Y40" s="150"/>
      <c r="Z40" s="150"/>
      <c r="AA40" s="150"/>
      <c r="AB40" s="150"/>
      <c r="AC40" s="150"/>
      <c r="AD40" s="150" t="s">
        <v>119</v>
      </c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</row>
    <row r="41" spans="1:57" ht="22.5" outlineLevel="1" x14ac:dyDescent="0.2">
      <c r="A41" s="174">
        <v>28</v>
      </c>
      <c r="B41" s="175" t="s">
        <v>171</v>
      </c>
      <c r="C41" s="181" t="s">
        <v>172</v>
      </c>
      <c r="D41" s="176" t="s">
        <v>114</v>
      </c>
      <c r="E41" s="177">
        <v>1</v>
      </c>
      <c r="F41" s="178"/>
      <c r="G41" s="179">
        <f t="shared" si="4"/>
        <v>0</v>
      </c>
      <c r="H41" s="158"/>
      <c r="I41" s="158">
        <v>21</v>
      </c>
      <c r="J41" s="158"/>
      <c r="K41" s="157">
        <v>0</v>
      </c>
      <c r="L41" s="157">
        <f t="shared" si="5"/>
        <v>0</v>
      </c>
      <c r="M41" s="157">
        <v>0</v>
      </c>
      <c r="N41" s="157">
        <f t="shared" si="6"/>
        <v>0</v>
      </c>
      <c r="O41" s="158"/>
      <c r="P41" s="158" t="s">
        <v>115</v>
      </c>
      <c r="Q41" s="158" t="s">
        <v>116</v>
      </c>
      <c r="R41" s="158">
        <v>0</v>
      </c>
      <c r="S41" s="158">
        <f t="shared" si="7"/>
        <v>0</v>
      </c>
      <c r="T41" s="158"/>
      <c r="U41" s="158" t="s">
        <v>117</v>
      </c>
      <c r="V41" s="158" t="s">
        <v>118</v>
      </c>
      <c r="W41" s="150"/>
      <c r="X41" s="150"/>
      <c r="Y41" s="150"/>
      <c r="Z41" s="150"/>
      <c r="AA41" s="150"/>
      <c r="AB41" s="150"/>
      <c r="AC41" s="150"/>
      <c r="AD41" s="150" t="s">
        <v>119</v>
      </c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</row>
    <row r="42" spans="1:57" x14ac:dyDescent="0.2">
      <c r="A42" s="161" t="s">
        <v>110</v>
      </c>
      <c r="B42" s="162" t="s">
        <v>81</v>
      </c>
      <c r="C42" s="180" t="s">
        <v>82</v>
      </c>
      <c r="D42" s="163"/>
      <c r="E42" s="164"/>
      <c r="F42" s="165"/>
      <c r="G42" s="166">
        <f>SUMIF(AD43:AD44,"&lt;&gt;NOR",G43:G44)</f>
        <v>0</v>
      </c>
      <c r="H42" s="160"/>
      <c r="I42" s="160"/>
      <c r="J42" s="160"/>
      <c r="K42" s="159"/>
      <c r="L42" s="159">
        <f>SUM(L43:L44)</f>
        <v>0</v>
      </c>
      <c r="M42" s="159"/>
      <c r="N42" s="159">
        <f>SUM(N43:N44)</f>
        <v>0</v>
      </c>
      <c r="O42" s="160"/>
      <c r="P42" s="160"/>
      <c r="Q42" s="160"/>
      <c r="R42" s="160"/>
      <c r="S42" s="160">
        <f>SUM(S43:S44)</f>
        <v>0</v>
      </c>
      <c r="T42" s="160"/>
      <c r="U42" s="160"/>
      <c r="V42" s="160"/>
      <c r="AD42" t="s">
        <v>111</v>
      </c>
    </row>
    <row r="43" spans="1:57" outlineLevel="1" x14ac:dyDescent="0.2">
      <c r="A43" s="174">
        <v>29</v>
      </c>
      <c r="B43" s="175" t="s">
        <v>173</v>
      </c>
      <c r="C43" s="181" t="s">
        <v>174</v>
      </c>
      <c r="D43" s="176" t="s">
        <v>114</v>
      </c>
      <c r="E43" s="177">
        <v>2</v>
      </c>
      <c r="F43" s="178"/>
      <c r="G43" s="179">
        <f>ROUND(E43*F43,2)</f>
        <v>0</v>
      </c>
      <c r="H43" s="158"/>
      <c r="I43" s="158">
        <v>21</v>
      </c>
      <c r="J43" s="158"/>
      <c r="K43" s="157">
        <v>0</v>
      </c>
      <c r="L43" s="157">
        <f>ROUND(E43*K43,2)</f>
        <v>0</v>
      </c>
      <c r="M43" s="157">
        <v>0</v>
      </c>
      <c r="N43" s="157">
        <f>ROUND(E43*M43,2)</f>
        <v>0</v>
      </c>
      <c r="O43" s="158"/>
      <c r="P43" s="158" t="s">
        <v>115</v>
      </c>
      <c r="Q43" s="158" t="s">
        <v>116</v>
      </c>
      <c r="R43" s="158">
        <v>0</v>
      </c>
      <c r="S43" s="158">
        <f>ROUND(E43*R43,2)</f>
        <v>0</v>
      </c>
      <c r="T43" s="158"/>
      <c r="U43" s="158" t="s">
        <v>117</v>
      </c>
      <c r="V43" s="158" t="s">
        <v>118</v>
      </c>
      <c r="W43" s="150"/>
      <c r="X43" s="150"/>
      <c r="Y43" s="150"/>
      <c r="Z43" s="150"/>
      <c r="AA43" s="150"/>
      <c r="AB43" s="150"/>
      <c r="AC43" s="150"/>
      <c r="AD43" s="150" t="s">
        <v>119</v>
      </c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</row>
    <row r="44" spans="1:57" ht="22.5" outlineLevel="1" x14ac:dyDescent="0.2">
      <c r="A44" s="174">
        <v>30</v>
      </c>
      <c r="B44" s="175" t="s">
        <v>175</v>
      </c>
      <c r="C44" s="181" t="s">
        <v>176</v>
      </c>
      <c r="D44" s="176" t="s">
        <v>114</v>
      </c>
      <c r="E44" s="177">
        <v>1</v>
      </c>
      <c r="F44" s="178"/>
      <c r="G44" s="179">
        <f>ROUND(E44*F44,2)</f>
        <v>0</v>
      </c>
      <c r="H44" s="158"/>
      <c r="I44" s="158">
        <v>21</v>
      </c>
      <c r="J44" s="158"/>
      <c r="K44" s="157">
        <v>0</v>
      </c>
      <c r="L44" s="157">
        <f>ROUND(E44*K44,2)</f>
        <v>0</v>
      </c>
      <c r="M44" s="157">
        <v>0</v>
      </c>
      <c r="N44" s="157">
        <f>ROUND(E44*M44,2)</f>
        <v>0</v>
      </c>
      <c r="O44" s="158"/>
      <c r="P44" s="158" t="s">
        <v>115</v>
      </c>
      <c r="Q44" s="158" t="s">
        <v>116</v>
      </c>
      <c r="R44" s="158">
        <v>0</v>
      </c>
      <c r="S44" s="158">
        <f>ROUND(E44*R44,2)</f>
        <v>0</v>
      </c>
      <c r="T44" s="158"/>
      <c r="U44" s="158" t="s">
        <v>117</v>
      </c>
      <c r="V44" s="158" t="s">
        <v>118</v>
      </c>
      <c r="W44" s="150"/>
      <c r="X44" s="150"/>
      <c r="Y44" s="150"/>
      <c r="Z44" s="150"/>
      <c r="AA44" s="150"/>
      <c r="AB44" s="150"/>
      <c r="AC44" s="150"/>
      <c r="AD44" s="150" t="s">
        <v>119</v>
      </c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</row>
    <row r="45" spans="1:57" ht="25.5" x14ac:dyDescent="0.2">
      <c r="A45" s="161" t="s">
        <v>110</v>
      </c>
      <c r="B45" s="162" t="s">
        <v>79</v>
      </c>
      <c r="C45" s="180" t="s">
        <v>80</v>
      </c>
      <c r="D45" s="163"/>
      <c r="E45" s="164"/>
      <c r="F45" s="165"/>
      <c r="G45" s="166">
        <f>SUMIF(AD46:AD70,"&lt;&gt;NOR",G46:G70)</f>
        <v>0</v>
      </c>
      <c r="H45" s="160"/>
      <c r="I45" s="160"/>
      <c r="J45" s="160"/>
      <c r="K45" s="159"/>
      <c r="L45" s="159">
        <f>SUM(L46:L70)</f>
        <v>0</v>
      </c>
      <c r="M45" s="159"/>
      <c r="N45" s="159">
        <f>SUM(N46:N70)</f>
        <v>0</v>
      </c>
      <c r="O45" s="160"/>
      <c r="P45" s="160"/>
      <c r="Q45" s="160"/>
      <c r="R45" s="160"/>
      <c r="S45" s="160">
        <f>SUM(S46:S70)</f>
        <v>0</v>
      </c>
      <c r="T45" s="160"/>
      <c r="U45" s="160"/>
      <c r="V45" s="160"/>
      <c r="AD45" t="s">
        <v>111</v>
      </c>
    </row>
    <row r="46" spans="1:57" ht="22.5" outlineLevel="1" x14ac:dyDescent="0.2">
      <c r="A46" s="174">
        <v>31</v>
      </c>
      <c r="B46" s="175" t="s">
        <v>177</v>
      </c>
      <c r="C46" s="181" t="s">
        <v>178</v>
      </c>
      <c r="D46" s="176" t="s">
        <v>179</v>
      </c>
      <c r="E46" s="177">
        <v>2100</v>
      </c>
      <c r="F46" s="178"/>
      <c r="G46" s="179">
        <f t="shared" ref="G46:G70" si="8">ROUND(E46*F46,2)</f>
        <v>0</v>
      </c>
      <c r="H46" s="158"/>
      <c r="I46" s="158">
        <v>21</v>
      </c>
      <c r="J46" s="158"/>
      <c r="K46" s="157">
        <v>0</v>
      </c>
      <c r="L46" s="157">
        <f t="shared" ref="L46:L70" si="9">ROUND(E46*K46,2)</f>
        <v>0</v>
      </c>
      <c r="M46" s="157">
        <v>0</v>
      </c>
      <c r="N46" s="157">
        <f t="shared" ref="N46:N70" si="10">ROUND(E46*M46,2)</f>
        <v>0</v>
      </c>
      <c r="O46" s="158"/>
      <c r="P46" s="158" t="s">
        <v>115</v>
      </c>
      <c r="Q46" s="158" t="s">
        <v>116</v>
      </c>
      <c r="R46" s="158">
        <v>0</v>
      </c>
      <c r="S46" s="158">
        <f t="shared" ref="S46:S70" si="11">ROUND(E46*R46,2)</f>
        <v>0</v>
      </c>
      <c r="T46" s="158"/>
      <c r="U46" s="158" t="s">
        <v>117</v>
      </c>
      <c r="V46" s="158" t="s">
        <v>118</v>
      </c>
      <c r="W46" s="150"/>
      <c r="X46" s="150"/>
      <c r="Y46" s="150"/>
      <c r="Z46" s="150"/>
      <c r="AA46" s="150"/>
      <c r="AB46" s="150"/>
      <c r="AC46" s="150"/>
      <c r="AD46" s="150" t="s">
        <v>119</v>
      </c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</row>
    <row r="47" spans="1:57" ht="33.75" outlineLevel="1" x14ac:dyDescent="0.2">
      <c r="A47" s="174">
        <v>32</v>
      </c>
      <c r="B47" s="175" t="s">
        <v>180</v>
      </c>
      <c r="C47" s="181" t="s">
        <v>181</v>
      </c>
      <c r="D47" s="176" t="s">
        <v>179</v>
      </c>
      <c r="E47" s="177">
        <v>600</v>
      </c>
      <c r="F47" s="178"/>
      <c r="G47" s="179">
        <f t="shared" si="8"/>
        <v>0</v>
      </c>
      <c r="H47" s="158"/>
      <c r="I47" s="158">
        <v>21</v>
      </c>
      <c r="J47" s="158"/>
      <c r="K47" s="157">
        <v>0</v>
      </c>
      <c r="L47" s="157">
        <f t="shared" si="9"/>
        <v>0</v>
      </c>
      <c r="M47" s="157">
        <v>0</v>
      </c>
      <c r="N47" s="157">
        <f t="shared" si="10"/>
        <v>0</v>
      </c>
      <c r="O47" s="158"/>
      <c r="P47" s="158" t="s">
        <v>115</v>
      </c>
      <c r="Q47" s="158" t="s">
        <v>116</v>
      </c>
      <c r="R47" s="158">
        <v>0</v>
      </c>
      <c r="S47" s="158">
        <f t="shared" si="11"/>
        <v>0</v>
      </c>
      <c r="T47" s="158"/>
      <c r="U47" s="158" t="s">
        <v>117</v>
      </c>
      <c r="V47" s="158" t="s">
        <v>118</v>
      </c>
      <c r="W47" s="150"/>
      <c r="X47" s="150"/>
      <c r="Y47" s="150"/>
      <c r="Z47" s="150"/>
      <c r="AA47" s="150"/>
      <c r="AB47" s="150"/>
      <c r="AC47" s="150"/>
      <c r="AD47" s="150" t="s">
        <v>119</v>
      </c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</row>
    <row r="48" spans="1:57" ht="22.5" outlineLevel="1" x14ac:dyDescent="0.2">
      <c r="A48" s="174">
        <v>33</v>
      </c>
      <c r="B48" s="175" t="s">
        <v>182</v>
      </c>
      <c r="C48" s="181" t="s">
        <v>183</v>
      </c>
      <c r="D48" s="176" t="s">
        <v>179</v>
      </c>
      <c r="E48" s="177">
        <v>300</v>
      </c>
      <c r="F48" s="178"/>
      <c r="G48" s="179">
        <f t="shared" si="8"/>
        <v>0</v>
      </c>
      <c r="H48" s="158"/>
      <c r="I48" s="158">
        <v>21</v>
      </c>
      <c r="J48" s="158"/>
      <c r="K48" s="157">
        <v>0</v>
      </c>
      <c r="L48" s="157">
        <f t="shared" si="9"/>
        <v>0</v>
      </c>
      <c r="M48" s="157">
        <v>0</v>
      </c>
      <c r="N48" s="157">
        <f t="shared" si="10"/>
        <v>0</v>
      </c>
      <c r="O48" s="158"/>
      <c r="P48" s="158" t="s">
        <v>115</v>
      </c>
      <c r="Q48" s="158" t="s">
        <v>116</v>
      </c>
      <c r="R48" s="158">
        <v>0</v>
      </c>
      <c r="S48" s="158">
        <f t="shared" si="11"/>
        <v>0</v>
      </c>
      <c r="T48" s="158"/>
      <c r="U48" s="158" t="s">
        <v>117</v>
      </c>
      <c r="V48" s="158" t="s">
        <v>118</v>
      </c>
      <c r="W48" s="150"/>
      <c r="X48" s="150"/>
      <c r="Y48" s="150"/>
      <c r="Z48" s="150"/>
      <c r="AA48" s="150"/>
      <c r="AB48" s="150"/>
      <c r="AC48" s="150"/>
      <c r="AD48" s="150" t="s">
        <v>119</v>
      </c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</row>
    <row r="49" spans="1:57" ht="22.5" outlineLevel="1" x14ac:dyDescent="0.2">
      <c r="A49" s="174">
        <v>34</v>
      </c>
      <c r="B49" s="175" t="s">
        <v>184</v>
      </c>
      <c r="C49" s="181" t="s">
        <v>185</v>
      </c>
      <c r="D49" s="176" t="s">
        <v>179</v>
      </c>
      <c r="E49" s="177">
        <v>300</v>
      </c>
      <c r="F49" s="178"/>
      <c r="G49" s="179">
        <f t="shared" si="8"/>
        <v>0</v>
      </c>
      <c r="H49" s="158"/>
      <c r="I49" s="158">
        <v>21</v>
      </c>
      <c r="J49" s="158"/>
      <c r="K49" s="157">
        <v>0</v>
      </c>
      <c r="L49" s="157">
        <f t="shared" si="9"/>
        <v>0</v>
      </c>
      <c r="M49" s="157">
        <v>0</v>
      </c>
      <c r="N49" s="157">
        <f t="shared" si="10"/>
        <v>0</v>
      </c>
      <c r="O49" s="158"/>
      <c r="P49" s="158" t="s">
        <v>115</v>
      </c>
      <c r="Q49" s="158" t="s">
        <v>116</v>
      </c>
      <c r="R49" s="158">
        <v>0</v>
      </c>
      <c r="S49" s="158">
        <f t="shared" si="11"/>
        <v>0</v>
      </c>
      <c r="T49" s="158"/>
      <c r="U49" s="158" t="s">
        <v>117</v>
      </c>
      <c r="V49" s="158" t="s">
        <v>118</v>
      </c>
      <c r="W49" s="150"/>
      <c r="X49" s="150"/>
      <c r="Y49" s="150"/>
      <c r="Z49" s="150"/>
      <c r="AA49" s="150"/>
      <c r="AB49" s="150"/>
      <c r="AC49" s="150"/>
      <c r="AD49" s="150" t="s">
        <v>119</v>
      </c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</row>
    <row r="50" spans="1:57" ht="22.5" outlineLevel="1" x14ac:dyDescent="0.2">
      <c r="A50" s="174">
        <v>35</v>
      </c>
      <c r="B50" s="175" t="s">
        <v>186</v>
      </c>
      <c r="C50" s="181" t="s">
        <v>187</v>
      </c>
      <c r="D50" s="176" t="s">
        <v>179</v>
      </c>
      <c r="E50" s="177">
        <v>200</v>
      </c>
      <c r="F50" s="178"/>
      <c r="G50" s="179">
        <f t="shared" si="8"/>
        <v>0</v>
      </c>
      <c r="H50" s="158"/>
      <c r="I50" s="158">
        <v>21</v>
      </c>
      <c r="J50" s="158"/>
      <c r="K50" s="157">
        <v>0</v>
      </c>
      <c r="L50" s="157">
        <f t="shared" si="9"/>
        <v>0</v>
      </c>
      <c r="M50" s="157">
        <v>0</v>
      </c>
      <c r="N50" s="157">
        <f t="shared" si="10"/>
        <v>0</v>
      </c>
      <c r="O50" s="158"/>
      <c r="P50" s="158" t="s">
        <v>115</v>
      </c>
      <c r="Q50" s="158" t="s">
        <v>116</v>
      </c>
      <c r="R50" s="158">
        <v>0</v>
      </c>
      <c r="S50" s="158">
        <f t="shared" si="11"/>
        <v>0</v>
      </c>
      <c r="T50" s="158"/>
      <c r="U50" s="158" t="s">
        <v>117</v>
      </c>
      <c r="V50" s="158" t="s">
        <v>118</v>
      </c>
      <c r="W50" s="150"/>
      <c r="X50" s="150"/>
      <c r="Y50" s="150"/>
      <c r="Z50" s="150"/>
      <c r="AA50" s="150"/>
      <c r="AB50" s="150"/>
      <c r="AC50" s="150"/>
      <c r="AD50" s="150" t="s">
        <v>119</v>
      </c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</row>
    <row r="51" spans="1:57" ht="22.5" outlineLevel="1" x14ac:dyDescent="0.2">
      <c r="A51" s="174">
        <v>36</v>
      </c>
      <c r="B51" s="175" t="s">
        <v>188</v>
      </c>
      <c r="C51" s="181" t="s">
        <v>189</v>
      </c>
      <c r="D51" s="176" t="s">
        <v>179</v>
      </c>
      <c r="E51" s="177">
        <v>200</v>
      </c>
      <c r="F51" s="178"/>
      <c r="G51" s="179">
        <f t="shared" si="8"/>
        <v>0</v>
      </c>
      <c r="H51" s="158"/>
      <c r="I51" s="158">
        <v>21</v>
      </c>
      <c r="J51" s="158"/>
      <c r="K51" s="157">
        <v>0</v>
      </c>
      <c r="L51" s="157">
        <f t="shared" si="9"/>
        <v>0</v>
      </c>
      <c r="M51" s="157">
        <v>0</v>
      </c>
      <c r="N51" s="157">
        <f t="shared" si="10"/>
        <v>0</v>
      </c>
      <c r="O51" s="158"/>
      <c r="P51" s="158" t="s">
        <v>115</v>
      </c>
      <c r="Q51" s="158" t="s">
        <v>116</v>
      </c>
      <c r="R51" s="158">
        <v>0</v>
      </c>
      <c r="S51" s="158">
        <f t="shared" si="11"/>
        <v>0</v>
      </c>
      <c r="T51" s="158"/>
      <c r="U51" s="158" t="s">
        <v>117</v>
      </c>
      <c r="V51" s="158" t="s">
        <v>118</v>
      </c>
      <c r="W51" s="150"/>
      <c r="X51" s="150"/>
      <c r="Y51" s="150"/>
      <c r="Z51" s="150"/>
      <c r="AA51" s="150"/>
      <c r="AB51" s="150"/>
      <c r="AC51" s="150"/>
      <c r="AD51" s="150" t="s">
        <v>119</v>
      </c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</row>
    <row r="52" spans="1:57" outlineLevel="1" x14ac:dyDescent="0.2">
      <c r="A52" s="174">
        <v>37</v>
      </c>
      <c r="B52" s="175" t="s">
        <v>190</v>
      </c>
      <c r="C52" s="181" t="s">
        <v>191</v>
      </c>
      <c r="D52" s="176" t="s">
        <v>114</v>
      </c>
      <c r="E52" s="177">
        <v>10</v>
      </c>
      <c r="F52" s="178"/>
      <c r="G52" s="179">
        <f t="shared" si="8"/>
        <v>0</v>
      </c>
      <c r="H52" s="158"/>
      <c r="I52" s="158">
        <v>21</v>
      </c>
      <c r="J52" s="158"/>
      <c r="K52" s="157">
        <v>0</v>
      </c>
      <c r="L52" s="157">
        <f t="shared" si="9"/>
        <v>0</v>
      </c>
      <c r="M52" s="157">
        <v>0</v>
      </c>
      <c r="N52" s="157">
        <f t="shared" si="10"/>
        <v>0</v>
      </c>
      <c r="O52" s="158"/>
      <c r="P52" s="158" t="s">
        <v>115</v>
      </c>
      <c r="Q52" s="158" t="s">
        <v>116</v>
      </c>
      <c r="R52" s="158">
        <v>0</v>
      </c>
      <c r="S52" s="158">
        <f t="shared" si="11"/>
        <v>0</v>
      </c>
      <c r="T52" s="158"/>
      <c r="U52" s="158" t="s">
        <v>117</v>
      </c>
      <c r="V52" s="158" t="s">
        <v>118</v>
      </c>
      <c r="W52" s="150"/>
      <c r="X52" s="150"/>
      <c r="Y52" s="150"/>
      <c r="Z52" s="150"/>
      <c r="AA52" s="150"/>
      <c r="AB52" s="150"/>
      <c r="AC52" s="150"/>
      <c r="AD52" s="150" t="s">
        <v>119</v>
      </c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</row>
    <row r="53" spans="1:57" ht="22.5" outlineLevel="1" x14ac:dyDescent="0.2">
      <c r="A53" s="174">
        <v>38</v>
      </c>
      <c r="B53" s="175" t="s">
        <v>192</v>
      </c>
      <c r="C53" s="181" t="s">
        <v>193</v>
      </c>
      <c r="D53" s="176" t="s">
        <v>179</v>
      </c>
      <c r="E53" s="177">
        <v>1500</v>
      </c>
      <c r="F53" s="178"/>
      <c r="G53" s="179">
        <f t="shared" si="8"/>
        <v>0</v>
      </c>
      <c r="H53" s="158"/>
      <c r="I53" s="158">
        <v>21</v>
      </c>
      <c r="J53" s="158"/>
      <c r="K53" s="157">
        <v>0</v>
      </c>
      <c r="L53" s="157">
        <f t="shared" si="9"/>
        <v>0</v>
      </c>
      <c r="M53" s="157">
        <v>0</v>
      </c>
      <c r="N53" s="157">
        <f t="shared" si="10"/>
        <v>0</v>
      </c>
      <c r="O53" s="158"/>
      <c r="P53" s="158" t="s">
        <v>115</v>
      </c>
      <c r="Q53" s="158" t="s">
        <v>116</v>
      </c>
      <c r="R53" s="158">
        <v>0</v>
      </c>
      <c r="S53" s="158">
        <f t="shared" si="11"/>
        <v>0</v>
      </c>
      <c r="T53" s="158"/>
      <c r="U53" s="158" t="s">
        <v>117</v>
      </c>
      <c r="V53" s="158" t="s">
        <v>118</v>
      </c>
      <c r="W53" s="150"/>
      <c r="X53" s="150"/>
      <c r="Y53" s="150"/>
      <c r="Z53" s="150"/>
      <c r="AA53" s="150"/>
      <c r="AB53" s="150"/>
      <c r="AC53" s="150"/>
      <c r="AD53" s="150" t="s">
        <v>119</v>
      </c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</row>
    <row r="54" spans="1:57" ht="33.75" outlineLevel="1" x14ac:dyDescent="0.2">
      <c r="A54" s="174">
        <v>39</v>
      </c>
      <c r="B54" s="175" t="s">
        <v>194</v>
      </c>
      <c r="C54" s="181" t="s">
        <v>195</v>
      </c>
      <c r="D54" s="176" t="s">
        <v>179</v>
      </c>
      <c r="E54" s="177">
        <v>600</v>
      </c>
      <c r="F54" s="178"/>
      <c r="G54" s="179">
        <f t="shared" si="8"/>
        <v>0</v>
      </c>
      <c r="H54" s="158"/>
      <c r="I54" s="158">
        <v>21</v>
      </c>
      <c r="J54" s="158"/>
      <c r="K54" s="157">
        <v>0</v>
      </c>
      <c r="L54" s="157">
        <f t="shared" si="9"/>
        <v>0</v>
      </c>
      <c r="M54" s="157">
        <v>0</v>
      </c>
      <c r="N54" s="157">
        <f t="shared" si="10"/>
        <v>0</v>
      </c>
      <c r="O54" s="158"/>
      <c r="P54" s="158" t="s">
        <v>115</v>
      </c>
      <c r="Q54" s="158" t="s">
        <v>116</v>
      </c>
      <c r="R54" s="158">
        <v>0</v>
      </c>
      <c r="S54" s="158">
        <f t="shared" si="11"/>
        <v>0</v>
      </c>
      <c r="T54" s="158"/>
      <c r="U54" s="158" t="s">
        <v>117</v>
      </c>
      <c r="V54" s="158" t="s">
        <v>118</v>
      </c>
      <c r="W54" s="150"/>
      <c r="X54" s="150"/>
      <c r="Y54" s="150"/>
      <c r="Z54" s="150"/>
      <c r="AA54" s="150"/>
      <c r="AB54" s="150"/>
      <c r="AC54" s="150"/>
      <c r="AD54" s="150" t="s">
        <v>119</v>
      </c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</row>
    <row r="55" spans="1:57" outlineLevel="1" x14ac:dyDescent="0.2">
      <c r="A55" s="174">
        <v>40</v>
      </c>
      <c r="B55" s="175" t="s">
        <v>196</v>
      </c>
      <c r="C55" s="181" t="s">
        <v>197</v>
      </c>
      <c r="D55" s="176" t="s">
        <v>114</v>
      </c>
      <c r="E55" s="177">
        <v>1500</v>
      </c>
      <c r="F55" s="178"/>
      <c r="G55" s="179">
        <f t="shared" si="8"/>
        <v>0</v>
      </c>
      <c r="H55" s="158"/>
      <c r="I55" s="158">
        <v>21</v>
      </c>
      <c r="J55" s="158"/>
      <c r="K55" s="157">
        <v>0</v>
      </c>
      <c r="L55" s="157">
        <f t="shared" si="9"/>
        <v>0</v>
      </c>
      <c r="M55" s="157">
        <v>0</v>
      </c>
      <c r="N55" s="157">
        <f t="shared" si="10"/>
        <v>0</v>
      </c>
      <c r="O55" s="158"/>
      <c r="P55" s="158" t="s">
        <v>115</v>
      </c>
      <c r="Q55" s="158" t="s">
        <v>116</v>
      </c>
      <c r="R55" s="158">
        <v>0</v>
      </c>
      <c r="S55" s="158">
        <f t="shared" si="11"/>
        <v>0</v>
      </c>
      <c r="T55" s="158"/>
      <c r="U55" s="158" t="s">
        <v>117</v>
      </c>
      <c r="V55" s="158" t="s">
        <v>118</v>
      </c>
      <c r="W55" s="150"/>
      <c r="X55" s="150"/>
      <c r="Y55" s="150"/>
      <c r="Z55" s="150"/>
      <c r="AA55" s="150"/>
      <c r="AB55" s="150"/>
      <c r="AC55" s="150"/>
      <c r="AD55" s="150" t="s">
        <v>119</v>
      </c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</row>
    <row r="56" spans="1:57" outlineLevel="1" x14ac:dyDescent="0.2">
      <c r="A56" s="174">
        <v>41</v>
      </c>
      <c r="B56" s="175" t="s">
        <v>198</v>
      </c>
      <c r="C56" s="181" t="s">
        <v>199</v>
      </c>
      <c r="D56" s="176" t="s">
        <v>114</v>
      </c>
      <c r="E56" s="177">
        <v>1500</v>
      </c>
      <c r="F56" s="178"/>
      <c r="G56" s="179">
        <f t="shared" si="8"/>
        <v>0</v>
      </c>
      <c r="H56" s="158"/>
      <c r="I56" s="158">
        <v>21</v>
      </c>
      <c r="J56" s="158"/>
      <c r="K56" s="157">
        <v>0</v>
      </c>
      <c r="L56" s="157">
        <f t="shared" si="9"/>
        <v>0</v>
      </c>
      <c r="M56" s="157">
        <v>0</v>
      </c>
      <c r="N56" s="157">
        <f t="shared" si="10"/>
        <v>0</v>
      </c>
      <c r="O56" s="158"/>
      <c r="P56" s="158" t="s">
        <v>115</v>
      </c>
      <c r="Q56" s="158" t="s">
        <v>116</v>
      </c>
      <c r="R56" s="158">
        <v>0</v>
      </c>
      <c r="S56" s="158">
        <f t="shared" si="11"/>
        <v>0</v>
      </c>
      <c r="T56" s="158"/>
      <c r="U56" s="158" t="s">
        <v>117</v>
      </c>
      <c r="V56" s="158" t="s">
        <v>118</v>
      </c>
      <c r="W56" s="150"/>
      <c r="X56" s="150"/>
      <c r="Y56" s="150"/>
      <c r="Z56" s="150"/>
      <c r="AA56" s="150"/>
      <c r="AB56" s="150"/>
      <c r="AC56" s="150"/>
      <c r="AD56" s="150" t="s">
        <v>119</v>
      </c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</row>
    <row r="57" spans="1:57" outlineLevel="1" x14ac:dyDescent="0.2">
      <c r="A57" s="174">
        <v>42</v>
      </c>
      <c r="B57" s="175" t="s">
        <v>200</v>
      </c>
      <c r="C57" s="181" t="s">
        <v>201</v>
      </c>
      <c r="D57" s="176" t="s">
        <v>179</v>
      </c>
      <c r="E57" s="177">
        <v>20</v>
      </c>
      <c r="F57" s="178"/>
      <c r="G57" s="179">
        <f t="shared" si="8"/>
        <v>0</v>
      </c>
      <c r="H57" s="158"/>
      <c r="I57" s="158">
        <v>21</v>
      </c>
      <c r="J57" s="158"/>
      <c r="K57" s="157">
        <v>0</v>
      </c>
      <c r="L57" s="157">
        <f t="shared" si="9"/>
        <v>0</v>
      </c>
      <c r="M57" s="157">
        <v>0</v>
      </c>
      <c r="N57" s="157">
        <f t="shared" si="10"/>
        <v>0</v>
      </c>
      <c r="O57" s="158"/>
      <c r="P57" s="158" t="s">
        <v>115</v>
      </c>
      <c r="Q57" s="158" t="s">
        <v>116</v>
      </c>
      <c r="R57" s="158">
        <v>0</v>
      </c>
      <c r="S57" s="158">
        <f t="shared" si="11"/>
        <v>0</v>
      </c>
      <c r="T57" s="158"/>
      <c r="U57" s="158" t="s">
        <v>117</v>
      </c>
      <c r="V57" s="158" t="s">
        <v>118</v>
      </c>
      <c r="W57" s="150"/>
      <c r="X57" s="150"/>
      <c r="Y57" s="150"/>
      <c r="Z57" s="150"/>
      <c r="AA57" s="150"/>
      <c r="AB57" s="150"/>
      <c r="AC57" s="150"/>
      <c r="AD57" s="150" t="s">
        <v>119</v>
      </c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</row>
    <row r="58" spans="1:57" ht="33.75" outlineLevel="1" x14ac:dyDescent="0.2">
      <c r="A58" s="174">
        <v>43</v>
      </c>
      <c r="B58" s="175" t="s">
        <v>202</v>
      </c>
      <c r="C58" s="181" t="s">
        <v>203</v>
      </c>
      <c r="D58" s="176" t="s">
        <v>114</v>
      </c>
      <c r="E58" s="177">
        <v>2640</v>
      </c>
      <c r="F58" s="178"/>
      <c r="G58" s="179">
        <f t="shared" si="8"/>
        <v>0</v>
      </c>
      <c r="H58" s="158"/>
      <c r="I58" s="158">
        <v>21</v>
      </c>
      <c r="J58" s="158"/>
      <c r="K58" s="157">
        <v>0</v>
      </c>
      <c r="L58" s="157">
        <f t="shared" si="9"/>
        <v>0</v>
      </c>
      <c r="M58" s="157">
        <v>0</v>
      </c>
      <c r="N58" s="157">
        <f t="shared" si="10"/>
        <v>0</v>
      </c>
      <c r="O58" s="158"/>
      <c r="P58" s="158" t="s">
        <v>115</v>
      </c>
      <c r="Q58" s="158" t="s">
        <v>116</v>
      </c>
      <c r="R58" s="158">
        <v>0</v>
      </c>
      <c r="S58" s="158">
        <f t="shared" si="11"/>
        <v>0</v>
      </c>
      <c r="T58" s="158"/>
      <c r="U58" s="158" t="s">
        <v>117</v>
      </c>
      <c r="V58" s="158" t="s">
        <v>118</v>
      </c>
      <c r="W58" s="150"/>
      <c r="X58" s="150"/>
      <c r="Y58" s="150"/>
      <c r="Z58" s="150"/>
      <c r="AA58" s="150"/>
      <c r="AB58" s="150"/>
      <c r="AC58" s="150"/>
      <c r="AD58" s="150" t="s">
        <v>119</v>
      </c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</row>
    <row r="59" spans="1:57" ht="33.75" outlineLevel="1" x14ac:dyDescent="0.2">
      <c r="A59" s="174">
        <v>44</v>
      </c>
      <c r="B59" s="175" t="s">
        <v>204</v>
      </c>
      <c r="C59" s="181" t="s">
        <v>205</v>
      </c>
      <c r="D59" s="176" t="s">
        <v>114</v>
      </c>
      <c r="E59" s="177">
        <v>1000</v>
      </c>
      <c r="F59" s="178"/>
      <c r="G59" s="179">
        <f t="shared" si="8"/>
        <v>0</v>
      </c>
      <c r="H59" s="158"/>
      <c r="I59" s="158">
        <v>21</v>
      </c>
      <c r="J59" s="158"/>
      <c r="K59" s="157">
        <v>0</v>
      </c>
      <c r="L59" s="157">
        <f t="shared" si="9"/>
        <v>0</v>
      </c>
      <c r="M59" s="157">
        <v>0</v>
      </c>
      <c r="N59" s="157">
        <f t="shared" si="10"/>
        <v>0</v>
      </c>
      <c r="O59" s="158"/>
      <c r="P59" s="158" t="s">
        <v>115</v>
      </c>
      <c r="Q59" s="158" t="s">
        <v>116</v>
      </c>
      <c r="R59" s="158">
        <v>0</v>
      </c>
      <c r="S59" s="158">
        <f t="shared" si="11"/>
        <v>0</v>
      </c>
      <c r="T59" s="158"/>
      <c r="U59" s="158" t="s">
        <v>117</v>
      </c>
      <c r="V59" s="158" t="s">
        <v>118</v>
      </c>
      <c r="W59" s="150"/>
      <c r="X59" s="150"/>
      <c r="Y59" s="150"/>
      <c r="Z59" s="150"/>
      <c r="AA59" s="150"/>
      <c r="AB59" s="150"/>
      <c r="AC59" s="150"/>
      <c r="AD59" s="150" t="s">
        <v>119</v>
      </c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0"/>
      <c r="BD59" s="150"/>
      <c r="BE59" s="150"/>
    </row>
    <row r="60" spans="1:57" ht="33.75" outlineLevel="1" x14ac:dyDescent="0.2">
      <c r="A60" s="174">
        <v>45</v>
      </c>
      <c r="B60" s="175" t="s">
        <v>206</v>
      </c>
      <c r="C60" s="181" t="s">
        <v>207</v>
      </c>
      <c r="D60" s="176" t="s">
        <v>114</v>
      </c>
      <c r="E60" s="177">
        <v>1665</v>
      </c>
      <c r="F60" s="178"/>
      <c r="G60" s="179">
        <f t="shared" si="8"/>
        <v>0</v>
      </c>
      <c r="H60" s="158"/>
      <c r="I60" s="158">
        <v>21</v>
      </c>
      <c r="J60" s="158"/>
      <c r="K60" s="157">
        <v>0</v>
      </c>
      <c r="L60" s="157">
        <f t="shared" si="9"/>
        <v>0</v>
      </c>
      <c r="M60" s="157">
        <v>0</v>
      </c>
      <c r="N60" s="157">
        <f t="shared" si="10"/>
        <v>0</v>
      </c>
      <c r="O60" s="158"/>
      <c r="P60" s="158" t="s">
        <v>115</v>
      </c>
      <c r="Q60" s="158" t="s">
        <v>116</v>
      </c>
      <c r="R60" s="158">
        <v>0</v>
      </c>
      <c r="S60" s="158">
        <f t="shared" si="11"/>
        <v>0</v>
      </c>
      <c r="T60" s="158"/>
      <c r="U60" s="158" t="s">
        <v>117</v>
      </c>
      <c r="V60" s="158" t="s">
        <v>118</v>
      </c>
      <c r="W60" s="150"/>
      <c r="X60" s="150"/>
      <c r="Y60" s="150"/>
      <c r="Z60" s="150"/>
      <c r="AA60" s="150"/>
      <c r="AB60" s="150"/>
      <c r="AC60" s="150"/>
      <c r="AD60" s="150" t="s">
        <v>119</v>
      </c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50"/>
      <c r="BB60" s="150"/>
      <c r="BC60" s="150"/>
      <c r="BD60" s="150"/>
      <c r="BE60" s="150"/>
    </row>
    <row r="61" spans="1:57" ht="22.5" outlineLevel="1" x14ac:dyDescent="0.2">
      <c r="A61" s="174">
        <v>46</v>
      </c>
      <c r="B61" s="175" t="s">
        <v>208</v>
      </c>
      <c r="C61" s="181" t="s">
        <v>209</v>
      </c>
      <c r="D61" s="176" t="s">
        <v>114</v>
      </c>
      <c r="E61" s="177">
        <v>5305</v>
      </c>
      <c r="F61" s="178"/>
      <c r="G61" s="179">
        <f t="shared" si="8"/>
        <v>0</v>
      </c>
      <c r="H61" s="158"/>
      <c r="I61" s="158">
        <v>21</v>
      </c>
      <c r="J61" s="158"/>
      <c r="K61" s="157">
        <v>0</v>
      </c>
      <c r="L61" s="157">
        <f t="shared" si="9"/>
        <v>0</v>
      </c>
      <c r="M61" s="157">
        <v>0</v>
      </c>
      <c r="N61" s="157">
        <f t="shared" si="10"/>
        <v>0</v>
      </c>
      <c r="O61" s="158"/>
      <c r="P61" s="158" t="s">
        <v>115</v>
      </c>
      <c r="Q61" s="158" t="s">
        <v>116</v>
      </c>
      <c r="R61" s="158">
        <v>0</v>
      </c>
      <c r="S61" s="158">
        <f t="shared" si="11"/>
        <v>0</v>
      </c>
      <c r="T61" s="158"/>
      <c r="U61" s="158" t="s">
        <v>117</v>
      </c>
      <c r="V61" s="158" t="s">
        <v>118</v>
      </c>
      <c r="W61" s="150"/>
      <c r="X61" s="150"/>
      <c r="Y61" s="150"/>
      <c r="Z61" s="150"/>
      <c r="AA61" s="150"/>
      <c r="AB61" s="150"/>
      <c r="AC61" s="150"/>
      <c r="AD61" s="150" t="s">
        <v>119</v>
      </c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</row>
    <row r="62" spans="1:57" ht="22.5" outlineLevel="1" x14ac:dyDescent="0.2">
      <c r="A62" s="174">
        <v>47</v>
      </c>
      <c r="B62" s="175" t="s">
        <v>210</v>
      </c>
      <c r="C62" s="181" t="s">
        <v>211</v>
      </c>
      <c r="D62" s="176" t="s">
        <v>114</v>
      </c>
      <c r="E62" s="177">
        <v>200</v>
      </c>
      <c r="F62" s="178"/>
      <c r="G62" s="179">
        <f t="shared" si="8"/>
        <v>0</v>
      </c>
      <c r="H62" s="158"/>
      <c r="I62" s="158">
        <v>21</v>
      </c>
      <c r="J62" s="158"/>
      <c r="K62" s="157">
        <v>0</v>
      </c>
      <c r="L62" s="157">
        <f t="shared" si="9"/>
        <v>0</v>
      </c>
      <c r="M62" s="157">
        <v>0</v>
      </c>
      <c r="N62" s="157">
        <f t="shared" si="10"/>
        <v>0</v>
      </c>
      <c r="O62" s="158"/>
      <c r="P62" s="158" t="s">
        <v>115</v>
      </c>
      <c r="Q62" s="158" t="s">
        <v>116</v>
      </c>
      <c r="R62" s="158">
        <v>0</v>
      </c>
      <c r="S62" s="158">
        <f t="shared" si="11"/>
        <v>0</v>
      </c>
      <c r="T62" s="158"/>
      <c r="U62" s="158" t="s">
        <v>117</v>
      </c>
      <c r="V62" s="158" t="s">
        <v>118</v>
      </c>
      <c r="W62" s="150"/>
      <c r="X62" s="150"/>
      <c r="Y62" s="150"/>
      <c r="Z62" s="150"/>
      <c r="AA62" s="150"/>
      <c r="AB62" s="150"/>
      <c r="AC62" s="150"/>
      <c r="AD62" s="150" t="s">
        <v>119</v>
      </c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</row>
    <row r="63" spans="1:57" outlineLevel="1" x14ac:dyDescent="0.2">
      <c r="A63" s="174">
        <v>48</v>
      </c>
      <c r="B63" s="175" t="s">
        <v>212</v>
      </c>
      <c r="C63" s="181" t="s">
        <v>213</v>
      </c>
      <c r="D63" s="176" t="s">
        <v>114</v>
      </c>
      <c r="E63" s="177">
        <v>200</v>
      </c>
      <c r="F63" s="178"/>
      <c r="G63" s="179">
        <f t="shared" si="8"/>
        <v>0</v>
      </c>
      <c r="H63" s="158"/>
      <c r="I63" s="158">
        <v>21</v>
      </c>
      <c r="J63" s="158"/>
      <c r="K63" s="157">
        <v>0</v>
      </c>
      <c r="L63" s="157">
        <f t="shared" si="9"/>
        <v>0</v>
      </c>
      <c r="M63" s="157">
        <v>0</v>
      </c>
      <c r="N63" s="157">
        <f t="shared" si="10"/>
        <v>0</v>
      </c>
      <c r="O63" s="158"/>
      <c r="P63" s="158" t="s">
        <v>115</v>
      </c>
      <c r="Q63" s="158" t="s">
        <v>116</v>
      </c>
      <c r="R63" s="158">
        <v>0</v>
      </c>
      <c r="S63" s="158">
        <f t="shared" si="11"/>
        <v>0</v>
      </c>
      <c r="T63" s="158"/>
      <c r="U63" s="158" t="s">
        <v>117</v>
      </c>
      <c r="V63" s="158" t="s">
        <v>118</v>
      </c>
      <c r="W63" s="150"/>
      <c r="X63" s="150"/>
      <c r="Y63" s="150"/>
      <c r="Z63" s="150"/>
      <c r="AA63" s="150"/>
      <c r="AB63" s="150"/>
      <c r="AC63" s="150"/>
      <c r="AD63" s="150" t="s">
        <v>119</v>
      </c>
      <c r="AE63" s="150"/>
      <c r="AF63" s="150"/>
      <c r="AG63" s="150"/>
      <c r="AH63" s="150"/>
      <c r="AI63" s="150"/>
      <c r="AJ63" s="150"/>
      <c r="AK63" s="150"/>
      <c r="AL63" s="150"/>
      <c r="AM63" s="150"/>
      <c r="AN63" s="150"/>
      <c r="AO63" s="150"/>
      <c r="AP63" s="150"/>
      <c r="AQ63" s="150"/>
      <c r="AR63" s="150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</row>
    <row r="64" spans="1:57" outlineLevel="1" x14ac:dyDescent="0.2">
      <c r="A64" s="174">
        <v>49</v>
      </c>
      <c r="B64" s="175" t="s">
        <v>214</v>
      </c>
      <c r="C64" s="181" t="s">
        <v>215</v>
      </c>
      <c r="D64" s="176" t="s">
        <v>114</v>
      </c>
      <c r="E64" s="177">
        <v>10</v>
      </c>
      <c r="F64" s="178"/>
      <c r="G64" s="179">
        <f t="shared" si="8"/>
        <v>0</v>
      </c>
      <c r="H64" s="158"/>
      <c r="I64" s="158">
        <v>21</v>
      </c>
      <c r="J64" s="158"/>
      <c r="K64" s="157">
        <v>0</v>
      </c>
      <c r="L64" s="157">
        <f t="shared" si="9"/>
        <v>0</v>
      </c>
      <c r="M64" s="157">
        <v>0</v>
      </c>
      <c r="N64" s="157">
        <f t="shared" si="10"/>
        <v>0</v>
      </c>
      <c r="O64" s="158"/>
      <c r="P64" s="158" t="s">
        <v>115</v>
      </c>
      <c r="Q64" s="158" t="s">
        <v>116</v>
      </c>
      <c r="R64" s="158">
        <v>0</v>
      </c>
      <c r="S64" s="158">
        <f t="shared" si="11"/>
        <v>0</v>
      </c>
      <c r="T64" s="158"/>
      <c r="U64" s="158" t="s">
        <v>117</v>
      </c>
      <c r="V64" s="158" t="s">
        <v>118</v>
      </c>
      <c r="W64" s="150"/>
      <c r="X64" s="150"/>
      <c r="Y64" s="150"/>
      <c r="Z64" s="150"/>
      <c r="AA64" s="150"/>
      <c r="AB64" s="150"/>
      <c r="AC64" s="150"/>
      <c r="AD64" s="150" t="s">
        <v>119</v>
      </c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150"/>
      <c r="BD64" s="150"/>
      <c r="BE64" s="150"/>
    </row>
    <row r="65" spans="1:57" ht="22.5" outlineLevel="1" x14ac:dyDescent="0.2">
      <c r="A65" s="174">
        <v>50</v>
      </c>
      <c r="B65" s="175" t="s">
        <v>216</v>
      </c>
      <c r="C65" s="181" t="s">
        <v>217</v>
      </c>
      <c r="D65" s="176" t="s">
        <v>114</v>
      </c>
      <c r="E65" s="177">
        <v>10</v>
      </c>
      <c r="F65" s="178"/>
      <c r="G65" s="179">
        <f t="shared" si="8"/>
        <v>0</v>
      </c>
      <c r="H65" s="158"/>
      <c r="I65" s="158">
        <v>21</v>
      </c>
      <c r="J65" s="158"/>
      <c r="K65" s="157">
        <v>0</v>
      </c>
      <c r="L65" s="157">
        <f t="shared" si="9"/>
        <v>0</v>
      </c>
      <c r="M65" s="157">
        <v>0</v>
      </c>
      <c r="N65" s="157">
        <f t="shared" si="10"/>
        <v>0</v>
      </c>
      <c r="O65" s="158"/>
      <c r="P65" s="158" t="s">
        <v>115</v>
      </c>
      <c r="Q65" s="158" t="s">
        <v>116</v>
      </c>
      <c r="R65" s="158">
        <v>0</v>
      </c>
      <c r="S65" s="158">
        <f t="shared" si="11"/>
        <v>0</v>
      </c>
      <c r="T65" s="158"/>
      <c r="U65" s="158" t="s">
        <v>117</v>
      </c>
      <c r="V65" s="158" t="s">
        <v>118</v>
      </c>
      <c r="W65" s="150"/>
      <c r="X65" s="150"/>
      <c r="Y65" s="150"/>
      <c r="Z65" s="150"/>
      <c r="AA65" s="150"/>
      <c r="AB65" s="150"/>
      <c r="AC65" s="150"/>
      <c r="AD65" s="150" t="s">
        <v>119</v>
      </c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150"/>
      <c r="AV65" s="150"/>
      <c r="AW65" s="150"/>
      <c r="AX65" s="150"/>
      <c r="AY65" s="150"/>
      <c r="AZ65" s="150"/>
      <c r="BA65" s="150"/>
      <c r="BB65" s="150"/>
      <c r="BC65" s="150"/>
      <c r="BD65" s="150"/>
      <c r="BE65" s="150"/>
    </row>
    <row r="66" spans="1:57" outlineLevel="1" x14ac:dyDescent="0.2">
      <c r="A66" s="174">
        <v>51</v>
      </c>
      <c r="B66" s="175" t="s">
        <v>218</v>
      </c>
      <c r="C66" s="181" t="s">
        <v>219</v>
      </c>
      <c r="D66" s="176" t="s">
        <v>114</v>
      </c>
      <c r="E66" s="177">
        <v>7</v>
      </c>
      <c r="F66" s="178"/>
      <c r="G66" s="179">
        <f t="shared" si="8"/>
        <v>0</v>
      </c>
      <c r="H66" s="158"/>
      <c r="I66" s="158">
        <v>21</v>
      </c>
      <c r="J66" s="158"/>
      <c r="K66" s="157">
        <v>0</v>
      </c>
      <c r="L66" s="157">
        <f t="shared" si="9"/>
        <v>0</v>
      </c>
      <c r="M66" s="157">
        <v>0</v>
      </c>
      <c r="N66" s="157">
        <f t="shared" si="10"/>
        <v>0</v>
      </c>
      <c r="O66" s="158"/>
      <c r="P66" s="158" t="s">
        <v>115</v>
      </c>
      <c r="Q66" s="158" t="s">
        <v>116</v>
      </c>
      <c r="R66" s="158">
        <v>0</v>
      </c>
      <c r="S66" s="158">
        <f t="shared" si="11"/>
        <v>0</v>
      </c>
      <c r="T66" s="158"/>
      <c r="U66" s="158" t="s">
        <v>117</v>
      </c>
      <c r="V66" s="158" t="s">
        <v>118</v>
      </c>
      <c r="W66" s="150"/>
      <c r="X66" s="150"/>
      <c r="Y66" s="150"/>
      <c r="Z66" s="150"/>
      <c r="AA66" s="150"/>
      <c r="AB66" s="150"/>
      <c r="AC66" s="150"/>
      <c r="AD66" s="150" t="s">
        <v>119</v>
      </c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150"/>
      <c r="AV66" s="150"/>
      <c r="AW66" s="150"/>
      <c r="AX66" s="150"/>
      <c r="AY66" s="150"/>
      <c r="AZ66" s="150"/>
      <c r="BA66" s="150"/>
      <c r="BB66" s="150"/>
      <c r="BC66" s="150"/>
      <c r="BD66" s="150"/>
      <c r="BE66" s="150"/>
    </row>
    <row r="67" spans="1:57" outlineLevel="1" x14ac:dyDescent="0.2">
      <c r="A67" s="174">
        <v>52</v>
      </c>
      <c r="B67" s="175" t="s">
        <v>220</v>
      </c>
      <c r="C67" s="181" t="s">
        <v>221</v>
      </c>
      <c r="D67" s="176" t="s">
        <v>114</v>
      </c>
      <c r="E67" s="177">
        <v>30</v>
      </c>
      <c r="F67" s="178"/>
      <c r="G67" s="179">
        <f t="shared" si="8"/>
        <v>0</v>
      </c>
      <c r="H67" s="158"/>
      <c r="I67" s="158">
        <v>21</v>
      </c>
      <c r="J67" s="158"/>
      <c r="K67" s="157">
        <v>0</v>
      </c>
      <c r="L67" s="157">
        <f t="shared" si="9"/>
        <v>0</v>
      </c>
      <c r="M67" s="157">
        <v>0</v>
      </c>
      <c r="N67" s="157">
        <f t="shared" si="10"/>
        <v>0</v>
      </c>
      <c r="O67" s="158"/>
      <c r="P67" s="158" t="s">
        <v>115</v>
      </c>
      <c r="Q67" s="158" t="s">
        <v>116</v>
      </c>
      <c r="R67" s="158">
        <v>0</v>
      </c>
      <c r="S67" s="158">
        <f t="shared" si="11"/>
        <v>0</v>
      </c>
      <c r="T67" s="158"/>
      <c r="U67" s="158" t="s">
        <v>117</v>
      </c>
      <c r="V67" s="158" t="s">
        <v>118</v>
      </c>
      <c r="W67" s="150"/>
      <c r="X67" s="150"/>
      <c r="Y67" s="150"/>
      <c r="Z67" s="150"/>
      <c r="AA67" s="150"/>
      <c r="AB67" s="150"/>
      <c r="AC67" s="150"/>
      <c r="AD67" s="150" t="s">
        <v>119</v>
      </c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150"/>
    </row>
    <row r="68" spans="1:57" outlineLevel="1" x14ac:dyDescent="0.2">
      <c r="A68" s="174">
        <v>53</v>
      </c>
      <c r="B68" s="175" t="s">
        <v>222</v>
      </c>
      <c r="C68" s="181" t="s">
        <v>223</v>
      </c>
      <c r="D68" s="176" t="s">
        <v>224</v>
      </c>
      <c r="E68" s="177">
        <v>1</v>
      </c>
      <c r="F68" s="178"/>
      <c r="G68" s="179">
        <f t="shared" si="8"/>
        <v>0</v>
      </c>
      <c r="H68" s="158"/>
      <c r="I68" s="158">
        <v>21</v>
      </c>
      <c r="J68" s="158"/>
      <c r="K68" s="157">
        <v>0</v>
      </c>
      <c r="L68" s="157">
        <f t="shared" si="9"/>
        <v>0</v>
      </c>
      <c r="M68" s="157">
        <v>0</v>
      </c>
      <c r="N68" s="157">
        <f t="shared" si="10"/>
        <v>0</v>
      </c>
      <c r="O68" s="158"/>
      <c r="P68" s="158" t="s">
        <v>115</v>
      </c>
      <c r="Q68" s="158" t="s">
        <v>116</v>
      </c>
      <c r="R68" s="158">
        <v>0</v>
      </c>
      <c r="S68" s="158">
        <f t="shared" si="11"/>
        <v>0</v>
      </c>
      <c r="T68" s="158"/>
      <c r="U68" s="158" t="s">
        <v>117</v>
      </c>
      <c r="V68" s="158" t="s">
        <v>118</v>
      </c>
      <c r="W68" s="150"/>
      <c r="X68" s="150"/>
      <c r="Y68" s="150"/>
      <c r="Z68" s="150"/>
      <c r="AA68" s="150"/>
      <c r="AB68" s="150"/>
      <c r="AC68" s="150"/>
      <c r="AD68" s="150" t="s">
        <v>119</v>
      </c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0"/>
      <c r="AW68" s="150"/>
      <c r="AX68" s="150"/>
      <c r="AY68" s="150"/>
      <c r="AZ68" s="150"/>
      <c r="BA68" s="150"/>
      <c r="BB68" s="150"/>
      <c r="BC68" s="150"/>
      <c r="BD68" s="150"/>
      <c r="BE68" s="150"/>
    </row>
    <row r="69" spans="1:57" outlineLevel="1" x14ac:dyDescent="0.2">
      <c r="A69" s="174">
        <v>54</v>
      </c>
      <c r="B69" s="175" t="s">
        <v>225</v>
      </c>
      <c r="C69" s="181" t="s">
        <v>226</v>
      </c>
      <c r="D69" s="176" t="s">
        <v>224</v>
      </c>
      <c r="E69" s="177">
        <v>1</v>
      </c>
      <c r="F69" s="178"/>
      <c r="G69" s="179">
        <f t="shared" si="8"/>
        <v>0</v>
      </c>
      <c r="H69" s="158"/>
      <c r="I69" s="158">
        <v>21</v>
      </c>
      <c r="J69" s="158"/>
      <c r="K69" s="157">
        <v>0</v>
      </c>
      <c r="L69" s="157">
        <f t="shared" si="9"/>
        <v>0</v>
      </c>
      <c r="M69" s="157">
        <v>0</v>
      </c>
      <c r="N69" s="157">
        <f t="shared" si="10"/>
        <v>0</v>
      </c>
      <c r="O69" s="158"/>
      <c r="P69" s="158" t="s">
        <v>115</v>
      </c>
      <c r="Q69" s="158" t="s">
        <v>116</v>
      </c>
      <c r="R69" s="158">
        <v>0</v>
      </c>
      <c r="S69" s="158">
        <f t="shared" si="11"/>
        <v>0</v>
      </c>
      <c r="T69" s="158"/>
      <c r="U69" s="158" t="s">
        <v>117</v>
      </c>
      <c r="V69" s="158" t="s">
        <v>118</v>
      </c>
      <c r="W69" s="150"/>
      <c r="X69" s="150"/>
      <c r="Y69" s="150"/>
      <c r="Z69" s="150"/>
      <c r="AA69" s="150"/>
      <c r="AB69" s="150"/>
      <c r="AC69" s="150"/>
      <c r="AD69" s="150" t="s">
        <v>119</v>
      </c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0"/>
      <c r="AQ69" s="150"/>
      <c r="AR69" s="150"/>
      <c r="AS69" s="150"/>
      <c r="AT69" s="150"/>
      <c r="AU69" s="150"/>
      <c r="AV69" s="150"/>
      <c r="AW69" s="150"/>
      <c r="AX69" s="150"/>
      <c r="AY69" s="150"/>
      <c r="AZ69" s="150"/>
      <c r="BA69" s="150"/>
      <c r="BB69" s="150"/>
      <c r="BC69" s="150"/>
      <c r="BD69" s="150"/>
      <c r="BE69" s="150"/>
    </row>
    <row r="70" spans="1:57" outlineLevel="1" x14ac:dyDescent="0.2">
      <c r="A70" s="174">
        <v>55</v>
      </c>
      <c r="B70" s="175" t="s">
        <v>227</v>
      </c>
      <c r="C70" s="181" t="s">
        <v>228</v>
      </c>
      <c r="D70" s="176" t="s">
        <v>179</v>
      </c>
      <c r="E70" s="177">
        <v>60</v>
      </c>
      <c r="F70" s="178"/>
      <c r="G70" s="179">
        <f t="shared" si="8"/>
        <v>0</v>
      </c>
      <c r="H70" s="158"/>
      <c r="I70" s="158">
        <v>21</v>
      </c>
      <c r="J70" s="158"/>
      <c r="K70" s="157">
        <v>0</v>
      </c>
      <c r="L70" s="157">
        <f t="shared" si="9"/>
        <v>0</v>
      </c>
      <c r="M70" s="157">
        <v>0</v>
      </c>
      <c r="N70" s="157">
        <f t="shared" si="10"/>
        <v>0</v>
      </c>
      <c r="O70" s="158"/>
      <c r="P70" s="158" t="s">
        <v>115</v>
      </c>
      <c r="Q70" s="158" t="s">
        <v>116</v>
      </c>
      <c r="R70" s="158">
        <v>0</v>
      </c>
      <c r="S70" s="158">
        <f t="shared" si="11"/>
        <v>0</v>
      </c>
      <c r="T70" s="158"/>
      <c r="U70" s="158" t="s">
        <v>117</v>
      </c>
      <c r="V70" s="158" t="s">
        <v>118</v>
      </c>
      <c r="W70" s="150"/>
      <c r="X70" s="150"/>
      <c r="Y70" s="150"/>
      <c r="Z70" s="150"/>
      <c r="AA70" s="150"/>
      <c r="AB70" s="150"/>
      <c r="AC70" s="150"/>
      <c r="AD70" s="150" t="s">
        <v>119</v>
      </c>
      <c r="AE70" s="150"/>
      <c r="AF70" s="150"/>
      <c r="AG70" s="150"/>
      <c r="AH70" s="150"/>
      <c r="AI70" s="150"/>
      <c r="AJ70" s="150"/>
      <c r="AK70" s="150"/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</row>
    <row r="71" spans="1:57" x14ac:dyDescent="0.2">
      <c r="A71" s="161" t="s">
        <v>110</v>
      </c>
      <c r="B71" s="162" t="s">
        <v>58</v>
      </c>
      <c r="C71" s="180" t="s">
        <v>59</v>
      </c>
      <c r="D71" s="163"/>
      <c r="E71" s="164"/>
      <c r="F71" s="165"/>
      <c r="G71" s="166">
        <f>SUMIF(AD72:AD95,"&lt;&gt;NOR",G72:G95)</f>
        <v>0</v>
      </c>
      <c r="H71" s="160"/>
      <c r="I71" s="160"/>
      <c r="J71" s="160"/>
      <c r="K71" s="159"/>
      <c r="L71" s="159">
        <f>SUM(L72:L95)</f>
        <v>0</v>
      </c>
      <c r="M71" s="159"/>
      <c r="N71" s="159">
        <f>SUM(N72:N95)</f>
        <v>0</v>
      </c>
      <c r="O71" s="160"/>
      <c r="P71" s="160"/>
      <c r="Q71" s="160"/>
      <c r="R71" s="160"/>
      <c r="S71" s="160">
        <f>SUM(S72:S95)</f>
        <v>0</v>
      </c>
      <c r="T71" s="160"/>
      <c r="U71" s="160"/>
      <c r="V71" s="160"/>
      <c r="AD71" t="s">
        <v>111</v>
      </c>
    </row>
    <row r="72" spans="1:57" outlineLevel="1" x14ac:dyDescent="0.2">
      <c r="A72" s="174">
        <v>56</v>
      </c>
      <c r="B72" s="175" t="s">
        <v>229</v>
      </c>
      <c r="C72" s="181" t="s">
        <v>230</v>
      </c>
      <c r="D72" s="176" t="s">
        <v>231</v>
      </c>
      <c r="E72" s="177">
        <v>24</v>
      </c>
      <c r="F72" s="178"/>
      <c r="G72" s="179">
        <f t="shared" ref="G72:G95" si="12">ROUND(E72*F72,2)</f>
        <v>0</v>
      </c>
      <c r="H72" s="158"/>
      <c r="I72" s="158">
        <v>21</v>
      </c>
      <c r="J72" s="158"/>
      <c r="K72" s="157">
        <v>0</v>
      </c>
      <c r="L72" s="157">
        <f t="shared" ref="L72:L95" si="13">ROUND(E72*K72,2)</f>
        <v>0</v>
      </c>
      <c r="M72" s="157">
        <v>0</v>
      </c>
      <c r="N72" s="157">
        <f t="shared" ref="N72:N95" si="14">ROUND(E72*M72,2)</f>
        <v>0</v>
      </c>
      <c r="O72" s="158"/>
      <c r="P72" s="158" t="s">
        <v>115</v>
      </c>
      <c r="Q72" s="158" t="s">
        <v>116</v>
      </c>
      <c r="R72" s="158">
        <v>0</v>
      </c>
      <c r="S72" s="158">
        <f t="shared" ref="S72:S95" si="15">ROUND(E72*R72,2)</f>
        <v>0</v>
      </c>
      <c r="T72" s="158"/>
      <c r="U72" s="158" t="s">
        <v>117</v>
      </c>
      <c r="V72" s="158" t="s">
        <v>118</v>
      </c>
      <c r="W72" s="150"/>
      <c r="X72" s="150"/>
      <c r="Y72" s="150"/>
      <c r="Z72" s="150"/>
      <c r="AA72" s="150"/>
      <c r="AB72" s="150"/>
      <c r="AC72" s="150"/>
      <c r="AD72" s="150" t="s">
        <v>119</v>
      </c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</row>
    <row r="73" spans="1:57" outlineLevel="1" x14ac:dyDescent="0.2">
      <c r="A73" s="174">
        <v>57</v>
      </c>
      <c r="B73" s="175" t="s">
        <v>232</v>
      </c>
      <c r="C73" s="181" t="s">
        <v>233</v>
      </c>
      <c r="D73" s="176" t="s">
        <v>114</v>
      </c>
      <c r="E73" s="177">
        <v>100</v>
      </c>
      <c r="F73" s="178"/>
      <c r="G73" s="179">
        <f t="shared" si="12"/>
        <v>0</v>
      </c>
      <c r="H73" s="158"/>
      <c r="I73" s="158">
        <v>21</v>
      </c>
      <c r="J73" s="158"/>
      <c r="K73" s="157">
        <v>0</v>
      </c>
      <c r="L73" s="157">
        <f t="shared" si="13"/>
        <v>0</v>
      </c>
      <c r="M73" s="157">
        <v>0</v>
      </c>
      <c r="N73" s="157">
        <f t="shared" si="14"/>
        <v>0</v>
      </c>
      <c r="O73" s="158"/>
      <c r="P73" s="158" t="s">
        <v>115</v>
      </c>
      <c r="Q73" s="158" t="s">
        <v>116</v>
      </c>
      <c r="R73" s="158">
        <v>0</v>
      </c>
      <c r="S73" s="158">
        <f t="shared" si="15"/>
        <v>0</v>
      </c>
      <c r="T73" s="158"/>
      <c r="U73" s="158" t="s">
        <v>117</v>
      </c>
      <c r="V73" s="158" t="s">
        <v>118</v>
      </c>
      <c r="W73" s="150"/>
      <c r="X73" s="150"/>
      <c r="Y73" s="150"/>
      <c r="Z73" s="150"/>
      <c r="AA73" s="150"/>
      <c r="AB73" s="150"/>
      <c r="AC73" s="150"/>
      <c r="AD73" s="150" t="s">
        <v>119</v>
      </c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</row>
    <row r="74" spans="1:57" outlineLevel="1" x14ac:dyDescent="0.2">
      <c r="A74" s="174">
        <v>58</v>
      </c>
      <c r="B74" s="175" t="s">
        <v>234</v>
      </c>
      <c r="C74" s="181" t="s">
        <v>235</v>
      </c>
      <c r="D74" s="176" t="s">
        <v>114</v>
      </c>
      <c r="E74" s="177">
        <v>50</v>
      </c>
      <c r="F74" s="178"/>
      <c r="G74" s="179">
        <f t="shared" si="12"/>
        <v>0</v>
      </c>
      <c r="H74" s="158"/>
      <c r="I74" s="158">
        <v>21</v>
      </c>
      <c r="J74" s="158"/>
      <c r="K74" s="157">
        <v>0</v>
      </c>
      <c r="L74" s="157">
        <f t="shared" si="13"/>
        <v>0</v>
      </c>
      <c r="M74" s="157">
        <v>0</v>
      </c>
      <c r="N74" s="157">
        <f t="shared" si="14"/>
        <v>0</v>
      </c>
      <c r="O74" s="158"/>
      <c r="P74" s="158" t="s">
        <v>115</v>
      </c>
      <c r="Q74" s="158" t="s">
        <v>116</v>
      </c>
      <c r="R74" s="158">
        <v>0</v>
      </c>
      <c r="S74" s="158">
        <f t="shared" si="15"/>
        <v>0</v>
      </c>
      <c r="T74" s="158"/>
      <c r="U74" s="158" t="s">
        <v>117</v>
      </c>
      <c r="V74" s="158" t="s">
        <v>118</v>
      </c>
      <c r="W74" s="150"/>
      <c r="X74" s="150"/>
      <c r="Y74" s="150"/>
      <c r="Z74" s="150"/>
      <c r="AA74" s="150"/>
      <c r="AB74" s="150"/>
      <c r="AC74" s="150"/>
      <c r="AD74" s="150" t="s">
        <v>119</v>
      </c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</row>
    <row r="75" spans="1:57" outlineLevel="1" x14ac:dyDescent="0.2">
      <c r="A75" s="174">
        <v>59</v>
      </c>
      <c r="B75" s="175" t="s">
        <v>236</v>
      </c>
      <c r="C75" s="181" t="s">
        <v>237</v>
      </c>
      <c r="D75" s="176" t="s">
        <v>231</v>
      </c>
      <c r="E75" s="177">
        <v>30</v>
      </c>
      <c r="F75" s="178"/>
      <c r="G75" s="179">
        <f t="shared" si="12"/>
        <v>0</v>
      </c>
      <c r="H75" s="158"/>
      <c r="I75" s="158">
        <v>21</v>
      </c>
      <c r="J75" s="158"/>
      <c r="K75" s="157">
        <v>0</v>
      </c>
      <c r="L75" s="157">
        <f t="shared" si="13"/>
        <v>0</v>
      </c>
      <c r="M75" s="157">
        <v>0</v>
      </c>
      <c r="N75" s="157">
        <f t="shared" si="14"/>
        <v>0</v>
      </c>
      <c r="O75" s="158"/>
      <c r="P75" s="158" t="s">
        <v>115</v>
      </c>
      <c r="Q75" s="158" t="s">
        <v>116</v>
      </c>
      <c r="R75" s="158">
        <v>0</v>
      </c>
      <c r="S75" s="158">
        <f t="shared" si="15"/>
        <v>0</v>
      </c>
      <c r="T75" s="158"/>
      <c r="U75" s="158" t="s">
        <v>117</v>
      </c>
      <c r="V75" s="158" t="s">
        <v>118</v>
      </c>
      <c r="W75" s="150"/>
      <c r="X75" s="150"/>
      <c r="Y75" s="150"/>
      <c r="Z75" s="150"/>
      <c r="AA75" s="150"/>
      <c r="AB75" s="150"/>
      <c r="AC75" s="150"/>
      <c r="AD75" s="150" t="s">
        <v>119</v>
      </c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</row>
    <row r="76" spans="1:57" ht="22.5" outlineLevel="1" x14ac:dyDescent="0.2">
      <c r="A76" s="174">
        <v>60</v>
      </c>
      <c r="B76" s="175" t="s">
        <v>238</v>
      </c>
      <c r="C76" s="181" t="s">
        <v>239</v>
      </c>
      <c r="D76" s="176" t="s">
        <v>224</v>
      </c>
      <c r="E76" s="177">
        <v>1</v>
      </c>
      <c r="F76" s="178"/>
      <c r="G76" s="179">
        <f t="shared" si="12"/>
        <v>0</v>
      </c>
      <c r="H76" s="158"/>
      <c r="I76" s="158">
        <v>21</v>
      </c>
      <c r="J76" s="158"/>
      <c r="K76" s="157">
        <v>0</v>
      </c>
      <c r="L76" s="157">
        <f t="shared" si="13"/>
        <v>0</v>
      </c>
      <c r="M76" s="157">
        <v>0</v>
      </c>
      <c r="N76" s="157">
        <f t="shared" si="14"/>
        <v>0</v>
      </c>
      <c r="O76" s="158"/>
      <c r="P76" s="158" t="s">
        <v>115</v>
      </c>
      <c r="Q76" s="158" t="s">
        <v>116</v>
      </c>
      <c r="R76" s="158">
        <v>0</v>
      </c>
      <c r="S76" s="158">
        <f t="shared" si="15"/>
        <v>0</v>
      </c>
      <c r="T76" s="158"/>
      <c r="U76" s="158" t="s">
        <v>117</v>
      </c>
      <c r="V76" s="158" t="s">
        <v>118</v>
      </c>
      <c r="W76" s="150"/>
      <c r="X76" s="150"/>
      <c r="Y76" s="150"/>
      <c r="Z76" s="150"/>
      <c r="AA76" s="150"/>
      <c r="AB76" s="150"/>
      <c r="AC76" s="150"/>
      <c r="AD76" s="150" t="s">
        <v>119</v>
      </c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</row>
    <row r="77" spans="1:57" ht="22.5" outlineLevel="1" x14ac:dyDescent="0.2">
      <c r="A77" s="174">
        <v>61</v>
      </c>
      <c r="B77" s="175" t="s">
        <v>240</v>
      </c>
      <c r="C77" s="181" t="s">
        <v>241</v>
      </c>
      <c r="D77" s="176" t="s">
        <v>224</v>
      </c>
      <c r="E77" s="177">
        <v>1</v>
      </c>
      <c r="F77" s="178"/>
      <c r="G77" s="179">
        <f t="shared" si="12"/>
        <v>0</v>
      </c>
      <c r="H77" s="158"/>
      <c r="I77" s="158">
        <v>21</v>
      </c>
      <c r="J77" s="158"/>
      <c r="K77" s="157">
        <v>0</v>
      </c>
      <c r="L77" s="157">
        <f t="shared" si="13"/>
        <v>0</v>
      </c>
      <c r="M77" s="157">
        <v>0</v>
      </c>
      <c r="N77" s="157">
        <f t="shared" si="14"/>
        <v>0</v>
      </c>
      <c r="O77" s="158"/>
      <c r="P77" s="158" t="s">
        <v>115</v>
      </c>
      <c r="Q77" s="158" t="s">
        <v>116</v>
      </c>
      <c r="R77" s="158">
        <v>0</v>
      </c>
      <c r="S77" s="158">
        <f t="shared" si="15"/>
        <v>0</v>
      </c>
      <c r="T77" s="158"/>
      <c r="U77" s="158" t="s">
        <v>117</v>
      </c>
      <c r="V77" s="158" t="s">
        <v>118</v>
      </c>
      <c r="W77" s="150"/>
      <c r="X77" s="150"/>
      <c r="Y77" s="150"/>
      <c r="Z77" s="150"/>
      <c r="AA77" s="150"/>
      <c r="AB77" s="150"/>
      <c r="AC77" s="150"/>
      <c r="AD77" s="150" t="s">
        <v>119</v>
      </c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</row>
    <row r="78" spans="1:57" outlineLevel="1" x14ac:dyDescent="0.2">
      <c r="A78" s="174">
        <v>62</v>
      </c>
      <c r="B78" s="175" t="s">
        <v>242</v>
      </c>
      <c r="C78" s="181" t="s">
        <v>243</v>
      </c>
      <c r="D78" s="176" t="s">
        <v>224</v>
      </c>
      <c r="E78" s="177">
        <v>1</v>
      </c>
      <c r="F78" s="178"/>
      <c r="G78" s="179">
        <f t="shared" si="12"/>
        <v>0</v>
      </c>
      <c r="H78" s="158"/>
      <c r="I78" s="158">
        <v>21</v>
      </c>
      <c r="J78" s="158"/>
      <c r="K78" s="157">
        <v>0</v>
      </c>
      <c r="L78" s="157">
        <f t="shared" si="13"/>
        <v>0</v>
      </c>
      <c r="M78" s="157">
        <v>0</v>
      </c>
      <c r="N78" s="157">
        <f t="shared" si="14"/>
        <v>0</v>
      </c>
      <c r="O78" s="158"/>
      <c r="P78" s="158" t="s">
        <v>115</v>
      </c>
      <c r="Q78" s="158" t="s">
        <v>116</v>
      </c>
      <c r="R78" s="158">
        <v>0</v>
      </c>
      <c r="S78" s="158">
        <f t="shared" si="15"/>
        <v>0</v>
      </c>
      <c r="T78" s="158"/>
      <c r="U78" s="158" t="s">
        <v>117</v>
      </c>
      <c r="V78" s="158" t="s">
        <v>118</v>
      </c>
      <c r="W78" s="150"/>
      <c r="X78" s="150"/>
      <c r="Y78" s="150"/>
      <c r="Z78" s="150"/>
      <c r="AA78" s="150"/>
      <c r="AB78" s="150"/>
      <c r="AC78" s="150"/>
      <c r="AD78" s="150" t="s">
        <v>119</v>
      </c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</row>
    <row r="79" spans="1:57" ht="22.5" outlineLevel="1" x14ac:dyDescent="0.2">
      <c r="A79" s="174">
        <v>63</v>
      </c>
      <c r="B79" s="175" t="s">
        <v>244</v>
      </c>
      <c r="C79" s="181" t="s">
        <v>245</v>
      </c>
      <c r="D79" s="176" t="s">
        <v>231</v>
      </c>
      <c r="E79" s="177">
        <v>18</v>
      </c>
      <c r="F79" s="178"/>
      <c r="G79" s="179">
        <f t="shared" si="12"/>
        <v>0</v>
      </c>
      <c r="H79" s="158"/>
      <c r="I79" s="158">
        <v>21</v>
      </c>
      <c r="J79" s="158"/>
      <c r="K79" s="157">
        <v>0</v>
      </c>
      <c r="L79" s="157">
        <f t="shared" si="13"/>
        <v>0</v>
      </c>
      <c r="M79" s="157">
        <v>0</v>
      </c>
      <c r="N79" s="157">
        <f t="shared" si="14"/>
        <v>0</v>
      </c>
      <c r="O79" s="158"/>
      <c r="P79" s="158" t="s">
        <v>115</v>
      </c>
      <c r="Q79" s="158" t="s">
        <v>116</v>
      </c>
      <c r="R79" s="158">
        <v>0</v>
      </c>
      <c r="S79" s="158">
        <f t="shared" si="15"/>
        <v>0</v>
      </c>
      <c r="T79" s="158"/>
      <c r="U79" s="158" t="s">
        <v>117</v>
      </c>
      <c r="V79" s="158" t="s">
        <v>118</v>
      </c>
      <c r="W79" s="150"/>
      <c r="X79" s="150"/>
      <c r="Y79" s="150"/>
      <c r="Z79" s="150"/>
      <c r="AA79" s="150"/>
      <c r="AB79" s="150"/>
      <c r="AC79" s="150"/>
      <c r="AD79" s="150" t="s">
        <v>119</v>
      </c>
      <c r="AE79" s="150"/>
      <c r="AF79" s="150"/>
      <c r="AG79" s="150"/>
      <c r="AH79" s="150"/>
      <c r="AI79" s="150"/>
      <c r="AJ79" s="150"/>
      <c r="AK79" s="150"/>
      <c r="AL79" s="150"/>
      <c r="AM79" s="150"/>
      <c r="AN79" s="150"/>
      <c r="AO79" s="150"/>
      <c r="AP79" s="150"/>
      <c r="AQ79" s="150"/>
      <c r="AR79" s="150"/>
      <c r="AS79" s="150"/>
      <c r="AT79" s="150"/>
      <c r="AU79" s="150"/>
      <c r="AV79" s="150"/>
      <c r="AW79" s="150"/>
      <c r="AX79" s="150"/>
      <c r="AY79" s="150"/>
      <c r="AZ79" s="150"/>
      <c r="BA79" s="150"/>
      <c r="BB79" s="150"/>
      <c r="BC79" s="150"/>
      <c r="BD79" s="150"/>
      <c r="BE79" s="150"/>
    </row>
    <row r="80" spans="1:57" ht="22.5" outlineLevel="1" x14ac:dyDescent="0.2">
      <c r="A80" s="174">
        <v>64</v>
      </c>
      <c r="B80" s="175" t="s">
        <v>246</v>
      </c>
      <c r="C80" s="181" t="s">
        <v>247</v>
      </c>
      <c r="D80" s="176" t="s">
        <v>231</v>
      </c>
      <c r="E80" s="177">
        <v>8</v>
      </c>
      <c r="F80" s="178"/>
      <c r="G80" s="179">
        <f t="shared" si="12"/>
        <v>0</v>
      </c>
      <c r="H80" s="158"/>
      <c r="I80" s="158">
        <v>21</v>
      </c>
      <c r="J80" s="158"/>
      <c r="K80" s="157">
        <v>0</v>
      </c>
      <c r="L80" s="157">
        <f t="shared" si="13"/>
        <v>0</v>
      </c>
      <c r="M80" s="157">
        <v>0</v>
      </c>
      <c r="N80" s="157">
        <f t="shared" si="14"/>
        <v>0</v>
      </c>
      <c r="O80" s="158"/>
      <c r="P80" s="158" t="s">
        <v>115</v>
      </c>
      <c r="Q80" s="158" t="s">
        <v>116</v>
      </c>
      <c r="R80" s="158">
        <v>0</v>
      </c>
      <c r="S80" s="158">
        <f t="shared" si="15"/>
        <v>0</v>
      </c>
      <c r="T80" s="158"/>
      <c r="U80" s="158" t="s">
        <v>117</v>
      </c>
      <c r="V80" s="158" t="s">
        <v>118</v>
      </c>
      <c r="W80" s="150"/>
      <c r="X80" s="150"/>
      <c r="Y80" s="150"/>
      <c r="Z80" s="150"/>
      <c r="AA80" s="150"/>
      <c r="AB80" s="150"/>
      <c r="AC80" s="150"/>
      <c r="AD80" s="150" t="s">
        <v>119</v>
      </c>
      <c r="AE80" s="150"/>
      <c r="AF80" s="150"/>
      <c r="AG80" s="150"/>
      <c r="AH80" s="150"/>
      <c r="AI80" s="150"/>
      <c r="AJ80" s="150"/>
      <c r="AK80" s="150"/>
      <c r="AL80" s="150"/>
      <c r="AM80" s="150"/>
      <c r="AN80" s="150"/>
      <c r="AO80" s="150"/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</row>
    <row r="81" spans="1:57" outlineLevel="1" x14ac:dyDescent="0.2">
      <c r="A81" s="174">
        <v>65</v>
      </c>
      <c r="B81" s="175" t="s">
        <v>248</v>
      </c>
      <c r="C81" s="181" t="s">
        <v>249</v>
      </c>
      <c r="D81" s="176" t="s">
        <v>231</v>
      </c>
      <c r="E81" s="177">
        <v>14</v>
      </c>
      <c r="F81" s="178"/>
      <c r="G81" s="179">
        <f t="shared" si="12"/>
        <v>0</v>
      </c>
      <c r="H81" s="158"/>
      <c r="I81" s="158">
        <v>21</v>
      </c>
      <c r="J81" s="158"/>
      <c r="K81" s="157">
        <v>0</v>
      </c>
      <c r="L81" s="157">
        <f t="shared" si="13"/>
        <v>0</v>
      </c>
      <c r="M81" s="157">
        <v>0</v>
      </c>
      <c r="N81" s="157">
        <f t="shared" si="14"/>
        <v>0</v>
      </c>
      <c r="O81" s="158"/>
      <c r="P81" s="158" t="s">
        <v>115</v>
      </c>
      <c r="Q81" s="158" t="s">
        <v>116</v>
      </c>
      <c r="R81" s="158">
        <v>0</v>
      </c>
      <c r="S81" s="158">
        <f t="shared" si="15"/>
        <v>0</v>
      </c>
      <c r="T81" s="158"/>
      <c r="U81" s="158" t="s">
        <v>117</v>
      </c>
      <c r="V81" s="158" t="s">
        <v>118</v>
      </c>
      <c r="W81" s="150"/>
      <c r="X81" s="150"/>
      <c r="Y81" s="150"/>
      <c r="Z81" s="150"/>
      <c r="AA81" s="150"/>
      <c r="AB81" s="150"/>
      <c r="AC81" s="150"/>
      <c r="AD81" s="150" t="s">
        <v>119</v>
      </c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</row>
    <row r="82" spans="1:57" outlineLevel="1" x14ac:dyDescent="0.2">
      <c r="A82" s="174">
        <v>66</v>
      </c>
      <c r="B82" s="175" t="s">
        <v>250</v>
      </c>
      <c r="C82" s="181" t="s">
        <v>251</v>
      </c>
      <c r="D82" s="176" t="s">
        <v>224</v>
      </c>
      <c r="E82" s="177">
        <v>1</v>
      </c>
      <c r="F82" s="178"/>
      <c r="G82" s="179">
        <f t="shared" si="12"/>
        <v>0</v>
      </c>
      <c r="H82" s="158"/>
      <c r="I82" s="158">
        <v>21</v>
      </c>
      <c r="J82" s="158"/>
      <c r="K82" s="157">
        <v>0</v>
      </c>
      <c r="L82" s="157">
        <f t="shared" si="13"/>
        <v>0</v>
      </c>
      <c r="M82" s="157">
        <v>0</v>
      </c>
      <c r="N82" s="157">
        <f t="shared" si="14"/>
        <v>0</v>
      </c>
      <c r="O82" s="158"/>
      <c r="P82" s="158" t="s">
        <v>115</v>
      </c>
      <c r="Q82" s="158" t="s">
        <v>116</v>
      </c>
      <c r="R82" s="158">
        <v>0</v>
      </c>
      <c r="S82" s="158">
        <f t="shared" si="15"/>
        <v>0</v>
      </c>
      <c r="T82" s="158"/>
      <c r="U82" s="158" t="s">
        <v>117</v>
      </c>
      <c r="V82" s="158" t="s">
        <v>118</v>
      </c>
      <c r="W82" s="150"/>
      <c r="X82" s="150"/>
      <c r="Y82" s="150"/>
      <c r="Z82" s="150"/>
      <c r="AA82" s="150"/>
      <c r="AB82" s="150"/>
      <c r="AC82" s="150"/>
      <c r="AD82" s="150" t="s">
        <v>119</v>
      </c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</row>
    <row r="83" spans="1:57" ht="22.5" outlineLevel="1" x14ac:dyDescent="0.2">
      <c r="A83" s="174">
        <v>67</v>
      </c>
      <c r="B83" s="175" t="s">
        <v>252</v>
      </c>
      <c r="C83" s="181" t="s">
        <v>253</v>
      </c>
      <c r="D83" s="176" t="s">
        <v>114</v>
      </c>
      <c r="E83" s="177">
        <v>40</v>
      </c>
      <c r="F83" s="178"/>
      <c r="G83" s="179">
        <f t="shared" si="12"/>
        <v>0</v>
      </c>
      <c r="H83" s="158"/>
      <c r="I83" s="158">
        <v>21</v>
      </c>
      <c r="J83" s="158"/>
      <c r="K83" s="157">
        <v>0</v>
      </c>
      <c r="L83" s="157">
        <f t="shared" si="13"/>
        <v>0</v>
      </c>
      <c r="M83" s="157">
        <v>0</v>
      </c>
      <c r="N83" s="157">
        <f t="shared" si="14"/>
        <v>0</v>
      </c>
      <c r="O83" s="158"/>
      <c r="P83" s="158" t="s">
        <v>115</v>
      </c>
      <c r="Q83" s="158" t="s">
        <v>116</v>
      </c>
      <c r="R83" s="158">
        <v>0</v>
      </c>
      <c r="S83" s="158">
        <f t="shared" si="15"/>
        <v>0</v>
      </c>
      <c r="T83" s="158"/>
      <c r="U83" s="158" t="s">
        <v>117</v>
      </c>
      <c r="V83" s="158" t="s">
        <v>118</v>
      </c>
      <c r="W83" s="150"/>
      <c r="X83" s="150"/>
      <c r="Y83" s="150"/>
      <c r="Z83" s="150"/>
      <c r="AA83" s="150"/>
      <c r="AB83" s="150"/>
      <c r="AC83" s="150"/>
      <c r="AD83" s="150" t="s">
        <v>119</v>
      </c>
      <c r="AE83" s="150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</row>
    <row r="84" spans="1:57" outlineLevel="1" x14ac:dyDescent="0.2">
      <c r="A84" s="174">
        <v>68</v>
      </c>
      <c r="B84" s="175" t="s">
        <v>254</v>
      </c>
      <c r="C84" s="181" t="s">
        <v>255</v>
      </c>
      <c r="D84" s="176" t="s">
        <v>231</v>
      </c>
      <c r="E84" s="177">
        <v>12</v>
      </c>
      <c r="F84" s="178"/>
      <c r="G84" s="179">
        <f t="shared" si="12"/>
        <v>0</v>
      </c>
      <c r="H84" s="158"/>
      <c r="I84" s="158">
        <v>21</v>
      </c>
      <c r="J84" s="158"/>
      <c r="K84" s="157">
        <v>0</v>
      </c>
      <c r="L84" s="157">
        <f t="shared" si="13"/>
        <v>0</v>
      </c>
      <c r="M84" s="157">
        <v>0</v>
      </c>
      <c r="N84" s="157">
        <f t="shared" si="14"/>
        <v>0</v>
      </c>
      <c r="O84" s="158"/>
      <c r="P84" s="158" t="s">
        <v>115</v>
      </c>
      <c r="Q84" s="158" t="s">
        <v>116</v>
      </c>
      <c r="R84" s="158">
        <v>0</v>
      </c>
      <c r="S84" s="158">
        <f t="shared" si="15"/>
        <v>0</v>
      </c>
      <c r="T84" s="158"/>
      <c r="U84" s="158" t="s">
        <v>117</v>
      </c>
      <c r="V84" s="158" t="s">
        <v>118</v>
      </c>
      <c r="W84" s="150"/>
      <c r="X84" s="150"/>
      <c r="Y84" s="150"/>
      <c r="Z84" s="150"/>
      <c r="AA84" s="150"/>
      <c r="AB84" s="150"/>
      <c r="AC84" s="150"/>
      <c r="AD84" s="150" t="s">
        <v>119</v>
      </c>
      <c r="AE84" s="150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0"/>
      <c r="BB84" s="150"/>
      <c r="BC84" s="150"/>
      <c r="BD84" s="150"/>
      <c r="BE84" s="150"/>
    </row>
    <row r="85" spans="1:57" outlineLevel="1" x14ac:dyDescent="0.2">
      <c r="A85" s="174">
        <v>69</v>
      </c>
      <c r="B85" s="175" t="s">
        <v>256</v>
      </c>
      <c r="C85" s="181" t="s">
        <v>257</v>
      </c>
      <c r="D85" s="176" t="s">
        <v>224</v>
      </c>
      <c r="E85" s="177">
        <v>1</v>
      </c>
      <c r="F85" s="178"/>
      <c r="G85" s="179">
        <f t="shared" si="12"/>
        <v>0</v>
      </c>
      <c r="H85" s="158"/>
      <c r="I85" s="158">
        <v>21</v>
      </c>
      <c r="J85" s="158"/>
      <c r="K85" s="157">
        <v>0</v>
      </c>
      <c r="L85" s="157">
        <f t="shared" si="13"/>
        <v>0</v>
      </c>
      <c r="M85" s="157">
        <v>0</v>
      </c>
      <c r="N85" s="157">
        <f t="shared" si="14"/>
        <v>0</v>
      </c>
      <c r="O85" s="158"/>
      <c r="P85" s="158" t="s">
        <v>115</v>
      </c>
      <c r="Q85" s="158" t="s">
        <v>116</v>
      </c>
      <c r="R85" s="158">
        <v>0</v>
      </c>
      <c r="S85" s="158">
        <f t="shared" si="15"/>
        <v>0</v>
      </c>
      <c r="T85" s="158"/>
      <c r="U85" s="158" t="s">
        <v>117</v>
      </c>
      <c r="V85" s="158" t="s">
        <v>118</v>
      </c>
      <c r="W85" s="150"/>
      <c r="X85" s="150"/>
      <c r="Y85" s="150"/>
      <c r="Z85" s="150"/>
      <c r="AA85" s="150"/>
      <c r="AB85" s="150"/>
      <c r="AC85" s="150"/>
      <c r="AD85" s="150" t="s">
        <v>119</v>
      </c>
      <c r="AE85" s="150"/>
      <c r="AF85" s="150"/>
      <c r="AG85" s="150"/>
      <c r="AH85" s="150"/>
      <c r="AI85" s="150"/>
      <c r="AJ85" s="150"/>
      <c r="AK85" s="150"/>
      <c r="AL85" s="150"/>
      <c r="AM85" s="150"/>
      <c r="AN85" s="150"/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</row>
    <row r="86" spans="1:57" outlineLevel="1" x14ac:dyDescent="0.2">
      <c r="A86" s="174">
        <v>70</v>
      </c>
      <c r="B86" s="175" t="s">
        <v>258</v>
      </c>
      <c r="C86" s="181" t="s">
        <v>259</v>
      </c>
      <c r="D86" s="176" t="s">
        <v>231</v>
      </c>
      <c r="E86" s="177">
        <v>20</v>
      </c>
      <c r="F86" s="178"/>
      <c r="G86" s="179">
        <f t="shared" si="12"/>
        <v>0</v>
      </c>
      <c r="H86" s="158"/>
      <c r="I86" s="158">
        <v>21</v>
      </c>
      <c r="J86" s="158"/>
      <c r="K86" s="157">
        <v>0</v>
      </c>
      <c r="L86" s="157">
        <f t="shared" si="13"/>
        <v>0</v>
      </c>
      <c r="M86" s="157">
        <v>0</v>
      </c>
      <c r="N86" s="157">
        <f t="shared" si="14"/>
        <v>0</v>
      </c>
      <c r="O86" s="158"/>
      <c r="P86" s="158" t="s">
        <v>115</v>
      </c>
      <c r="Q86" s="158" t="s">
        <v>116</v>
      </c>
      <c r="R86" s="158">
        <v>0</v>
      </c>
      <c r="S86" s="158">
        <f t="shared" si="15"/>
        <v>0</v>
      </c>
      <c r="T86" s="158"/>
      <c r="U86" s="158" t="s">
        <v>117</v>
      </c>
      <c r="V86" s="158" t="s">
        <v>118</v>
      </c>
      <c r="W86" s="150"/>
      <c r="X86" s="150"/>
      <c r="Y86" s="150"/>
      <c r="Z86" s="150"/>
      <c r="AA86" s="150"/>
      <c r="AB86" s="150"/>
      <c r="AC86" s="150"/>
      <c r="AD86" s="150" t="s">
        <v>119</v>
      </c>
      <c r="AE86" s="150"/>
      <c r="AF86" s="150"/>
      <c r="AG86" s="150"/>
      <c r="AH86" s="150"/>
      <c r="AI86" s="150"/>
      <c r="AJ86" s="150"/>
      <c r="AK86" s="150"/>
      <c r="AL86" s="150"/>
      <c r="AM86" s="150"/>
      <c r="AN86" s="150"/>
      <c r="AO86" s="150"/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</row>
    <row r="87" spans="1:57" outlineLevel="1" x14ac:dyDescent="0.2">
      <c r="A87" s="174">
        <v>71</v>
      </c>
      <c r="B87" s="175" t="s">
        <v>260</v>
      </c>
      <c r="C87" s="181" t="s">
        <v>261</v>
      </c>
      <c r="D87" s="176" t="s">
        <v>231</v>
      </c>
      <c r="E87" s="177">
        <v>8</v>
      </c>
      <c r="F87" s="178"/>
      <c r="G87" s="179">
        <f t="shared" si="12"/>
        <v>0</v>
      </c>
      <c r="H87" s="158"/>
      <c r="I87" s="158">
        <v>21</v>
      </c>
      <c r="J87" s="158"/>
      <c r="K87" s="157">
        <v>0</v>
      </c>
      <c r="L87" s="157">
        <f t="shared" si="13"/>
        <v>0</v>
      </c>
      <c r="M87" s="157">
        <v>0</v>
      </c>
      <c r="N87" s="157">
        <f t="shared" si="14"/>
        <v>0</v>
      </c>
      <c r="O87" s="158"/>
      <c r="P87" s="158" t="s">
        <v>115</v>
      </c>
      <c r="Q87" s="158" t="s">
        <v>116</v>
      </c>
      <c r="R87" s="158">
        <v>0</v>
      </c>
      <c r="S87" s="158">
        <f t="shared" si="15"/>
        <v>0</v>
      </c>
      <c r="T87" s="158"/>
      <c r="U87" s="158" t="s">
        <v>117</v>
      </c>
      <c r="V87" s="158" t="s">
        <v>118</v>
      </c>
      <c r="W87" s="150"/>
      <c r="X87" s="150"/>
      <c r="Y87" s="150"/>
      <c r="Z87" s="150"/>
      <c r="AA87" s="150"/>
      <c r="AB87" s="150"/>
      <c r="AC87" s="150"/>
      <c r="AD87" s="150" t="s">
        <v>119</v>
      </c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  <c r="AO87" s="150"/>
      <c r="AP87" s="150"/>
      <c r="AQ87" s="150"/>
      <c r="AR87" s="150"/>
      <c r="AS87" s="150"/>
      <c r="AT87" s="150"/>
      <c r="AU87" s="150"/>
      <c r="AV87" s="150"/>
      <c r="AW87" s="150"/>
      <c r="AX87" s="150"/>
      <c r="AY87" s="150"/>
      <c r="AZ87" s="150"/>
      <c r="BA87" s="150"/>
      <c r="BB87" s="150"/>
      <c r="BC87" s="150"/>
      <c r="BD87" s="150"/>
      <c r="BE87" s="150"/>
    </row>
    <row r="88" spans="1:57" outlineLevel="1" x14ac:dyDescent="0.2">
      <c r="A88" s="174">
        <v>72</v>
      </c>
      <c r="B88" s="175" t="s">
        <v>262</v>
      </c>
      <c r="C88" s="181" t="s">
        <v>263</v>
      </c>
      <c r="D88" s="176" t="s">
        <v>224</v>
      </c>
      <c r="E88" s="177">
        <v>1</v>
      </c>
      <c r="F88" s="178"/>
      <c r="G88" s="179">
        <f t="shared" si="12"/>
        <v>0</v>
      </c>
      <c r="H88" s="158"/>
      <c r="I88" s="158">
        <v>21</v>
      </c>
      <c r="J88" s="158"/>
      <c r="K88" s="157">
        <v>0</v>
      </c>
      <c r="L88" s="157">
        <f t="shared" si="13"/>
        <v>0</v>
      </c>
      <c r="M88" s="157">
        <v>0</v>
      </c>
      <c r="N88" s="157">
        <f t="shared" si="14"/>
        <v>0</v>
      </c>
      <c r="O88" s="158"/>
      <c r="P88" s="158" t="s">
        <v>115</v>
      </c>
      <c r="Q88" s="158" t="s">
        <v>116</v>
      </c>
      <c r="R88" s="158">
        <v>0</v>
      </c>
      <c r="S88" s="158">
        <f t="shared" si="15"/>
        <v>0</v>
      </c>
      <c r="T88" s="158"/>
      <c r="U88" s="158" t="s">
        <v>117</v>
      </c>
      <c r="V88" s="158" t="s">
        <v>118</v>
      </c>
      <c r="W88" s="150"/>
      <c r="X88" s="150"/>
      <c r="Y88" s="150"/>
      <c r="Z88" s="150"/>
      <c r="AA88" s="150"/>
      <c r="AB88" s="150"/>
      <c r="AC88" s="150"/>
      <c r="AD88" s="150" t="s">
        <v>119</v>
      </c>
      <c r="AE88" s="150"/>
      <c r="AF88" s="150"/>
      <c r="AG88" s="150"/>
      <c r="AH88" s="150"/>
      <c r="AI88" s="150"/>
      <c r="AJ88" s="150"/>
      <c r="AK88" s="150"/>
      <c r="AL88" s="150"/>
      <c r="AM88" s="150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</row>
    <row r="89" spans="1:57" outlineLevel="1" x14ac:dyDescent="0.2">
      <c r="A89" s="174">
        <v>73</v>
      </c>
      <c r="B89" s="175" t="s">
        <v>264</v>
      </c>
      <c r="C89" s="181" t="s">
        <v>265</v>
      </c>
      <c r="D89" s="176" t="s">
        <v>224</v>
      </c>
      <c r="E89" s="177">
        <v>1</v>
      </c>
      <c r="F89" s="178"/>
      <c r="G89" s="179">
        <f t="shared" si="12"/>
        <v>0</v>
      </c>
      <c r="H89" s="158"/>
      <c r="I89" s="158">
        <v>21</v>
      </c>
      <c r="J89" s="158"/>
      <c r="K89" s="157">
        <v>0</v>
      </c>
      <c r="L89" s="157">
        <f t="shared" si="13"/>
        <v>0</v>
      </c>
      <c r="M89" s="157">
        <v>0</v>
      </c>
      <c r="N89" s="157">
        <f t="shared" si="14"/>
        <v>0</v>
      </c>
      <c r="O89" s="158"/>
      <c r="P89" s="158" t="s">
        <v>115</v>
      </c>
      <c r="Q89" s="158" t="s">
        <v>116</v>
      </c>
      <c r="R89" s="158">
        <v>0</v>
      </c>
      <c r="S89" s="158">
        <f t="shared" si="15"/>
        <v>0</v>
      </c>
      <c r="T89" s="158"/>
      <c r="U89" s="158" t="s">
        <v>117</v>
      </c>
      <c r="V89" s="158" t="s">
        <v>118</v>
      </c>
      <c r="W89" s="150"/>
      <c r="X89" s="150"/>
      <c r="Y89" s="150"/>
      <c r="Z89" s="150"/>
      <c r="AA89" s="150"/>
      <c r="AB89" s="150"/>
      <c r="AC89" s="150"/>
      <c r="AD89" s="150" t="s">
        <v>119</v>
      </c>
      <c r="AE89" s="150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</row>
    <row r="90" spans="1:57" ht="22.5" outlineLevel="1" x14ac:dyDescent="0.2">
      <c r="A90" s="174">
        <v>74</v>
      </c>
      <c r="B90" s="175" t="s">
        <v>266</v>
      </c>
      <c r="C90" s="181" t="s">
        <v>267</v>
      </c>
      <c r="D90" s="176" t="s">
        <v>231</v>
      </c>
      <c r="E90" s="177">
        <v>32</v>
      </c>
      <c r="F90" s="178"/>
      <c r="G90" s="179">
        <f t="shared" si="12"/>
        <v>0</v>
      </c>
      <c r="H90" s="158"/>
      <c r="I90" s="158">
        <v>21</v>
      </c>
      <c r="J90" s="158"/>
      <c r="K90" s="157">
        <v>0</v>
      </c>
      <c r="L90" s="157">
        <f t="shared" si="13"/>
        <v>0</v>
      </c>
      <c r="M90" s="157">
        <v>0</v>
      </c>
      <c r="N90" s="157">
        <f t="shared" si="14"/>
        <v>0</v>
      </c>
      <c r="O90" s="158"/>
      <c r="P90" s="158" t="s">
        <v>115</v>
      </c>
      <c r="Q90" s="158" t="s">
        <v>116</v>
      </c>
      <c r="R90" s="158">
        <v>0</v>
      </c>
      <c r="S90" s="158">
        <f t="shared" si="15"/>
        <v>0</v>
      </c>
      <c r="T90" s="158"/>
      <c r="U90" s="158" t="s">
        <v>117</v>
      </c>
      <c r="V90" s="158" t="s">
        <v>118</v>
      </c>
      <c r="W90" s="150"/>
      <c r="X90" s="150"/>
      <c r="Y90" s="150"/>
      <c r="Z90" s="150"/>
      <c r="AA90" s="150"/>
      <c r="AB90" s="150"/>
      <c r="AC90" s="150"/>
      <c r="AD90" s="150" t="s">
        <v>119</v>
      </c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</row>
    <row r="91" spans="1:57" ht="22.5" outlineLevel="1" x14ac:dyDescent="0.2">
      <c r="A91" s="174">
        <v>75</v>
      </c>
      <c r="B91" s="175" t="s">
        <v>268</v>
      </c>
      <c r="C91" s="181" t="s">
        <v>269</v>
      </c>
      <c r="D91" s="176" t="s">
        <v>231</v>
      </c>
      <c r="E91" s="177">
        <v>14</v>
      </c>
      <c r="F91" s="178"/>
      <c r="G91" s="179">
        <f t="shared" si="12"/>
        <v>0</v>
      </c>
      <c r="H91" s="158"/>
      <c r="I91" s="158">
        <v>21</v>
      </c>
      <c r="J91" s="158"/>
      <c r="K91" s="157">
        <v>0</v>
      </c>
      <c r="L91" s="157">
        <f t="shared" si="13"/>
        <v>0</v>
      </c>
      <c r="M91" s="157">
        <v>0</v>
      </c>
      <c r="N91" s="157">
        <f t="shared" si="14"/>
        <v>0</v>
      </c>
      <c r="O91" s="158"/>
      <c r="P91" s="158" t="s">
        <v>115</v>
      </c>
      <c r="Q91" s="158" t="s">
        <v>116</v>
      </c>
      <c r="R91" s="158">
        <v>0</v>
      </c>
      <c r="S91" s="158">
        <f t="shared" si="15"/>
        <v>0</v>
      </c>
      <c r="T91" s="158"/>
      <c r="U91" s="158" t="s">
        <v>117</v>
      </c>
      <c r="V91" s="158" t="s">
        <v>118</v>
      </c>
      <c r="W91" s="150"/>
      <c r="X91" s="150"/>
      <c r="Y91" s="150"/>
      <c r="Z91" s="150"/>
      <c r="AA91" s="150"/>
      <c r="AB91" s="150"/>
      <c r="AC91" s="150"/>
      <c r="AD91" s="150" t="s">
        <v>119</v>
      </c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</row>
    <row r="92" spans="1:57" ht="22.5" outlineLevel="1" x14ac:dyDescent="0.2">
      <c r="A92" s="174">
        <v>76</v>
      </c>
      <c r="B92" s="175" t="s">
        <v>270</v>
      </c>
      <c r="C92" s="181" t="s">
        <v>271</v>
      </c>
      <c r="D92" s="176" t="s">
        <v>231</v>
      </c>
      <c r="E92" s="177">
        <v>12</v>
      </c>
      <c r="F92" s="178"/>
      <c r="G92" s="179">
        <f t="shared" si="12"/>
        <v>0</v>
      </c>
      <c r="H92" s="158"/>
      <c r="I92" s="158">
        <v>21</v>
      </c>
      <c r="J92" s="158"/>
      <c r="K92" s="157">
        <v>0</v>
      </c>
      <c r="L92" s="157">
        <f t="shared" si="13"/>
        <v>0</v>
      </c>
      <c r="M92" s="157">
        <v>0</v>
      </c>
      <c r="N92" s="157">
        <f t="shared" si="14"/>
        <v>0</v>
      </c>
      <c r="O92" s="158"/>
      <c r="P92" s="158" t="s">
        <v>115</v>
      </c>
      <c r="Q92" s="158" t="s">
        <v>116</v>
      </c>
      <c r="R92" s="158">
        <v>0</v>
      </c>
      <c r="S92" s="158">
        <f t="shared" si="15"/>
        <v>0</v>
      </c>
      <c r="T92" s="158"/>
      <c r="U92" s="158" t="s">
        <v>117</v>
      </c>
      <c r="V92" s="158" t="s">
        <v>118</v>
      </c>
      <c r="W92" s="150"/>
      <c r="X92" s="150"/>
      <c r="Y92" s="150"/>
      <c r="Z92" s="150"/>
      <c r="AA92" s="150"/>
      <c r="AB92" s="150"/>
      <c r="AC92" s="150"/>
      <c r="AD92" s="150" t="s">
        <v>119</v>
      </c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0"/>
      <c r="BB92" s="150"/>
      <c r="BC92" s="150"/>
      <c r="BD92" s="150"/>
      <c r="BE92" s="150"/>
    </row>
    <row r="93" spans="1:57" outlineLevel="1" x14ac:dyDescent="0.2">
      <c r="A93" s="174">
        <v>77</v>
      </c>
      <c r="B93" s="175" t="s">
        <v>272</v>
      </c>
      <c r="C93" s="181" t="s">
        <v>273</v>
      </c>
      <c r="D93" s="176" t="s">
        <v>231</v>
      </c>
      <c r="E93" s="177">
        <v>24</v>
      </c>
      <c r="F93" s="178"/>
      <c r="G93" s="179">
        <f t="shared" si="12"/>
        <v>0</v>
      </c>
      <c r="H93" s="158"/>
      <c r="I93" s="158">
        <v>21</v>
      </c>
      <c r="J93" s="158"/>
      <c r="K93" s="157">
        <v>0</v>
      </c>
      <c r="L93" s="157">
        <f t="shared" si="13"/>
        <v>0</v>
      </c>
      <c r="M93" s="157">
        <v>0</v>
      </c>
      <c r="N93" s="157">
        <f t="shared" si="14"/>
        <v>0</v>
      </c>
      <c r="O93" s="158"/>
      <c r="P93" s="158" t="s">
        <v>115</v>
      </c>
      <c r="Q93" s="158" t="s">
        <v>116</v>
      </c>
      <c r="R93" s="158">
        <v>0</v>
      </c>
      <c r="S93" s="158">
        <f t="shared" si="15"/>
        <v>0</v>
      </c>
      <c r="T93" s="158"/>
      <c r="U93" s="158" t="s">
        <v>117</v>
      </c>
      <c r="V93" s="158" t="s">
        <v>118</v>
      </c>
      <c r="W93" s="150"/>
      <c r="X93" s="150"/>
      <c r="Y93" s="150"/>
      <c r="Z93" s="150"/>
      <c r="AA93" s="150"/>
      <c r="AB93" s="150"/>
      <c r="AC93" s="150"/>
      <c r="AD93" s="150" t="s">
        <v>119</v>
      </c>
      <c r="AE93" s="150"/>
      <c r="AF93" s="150"/>
      <c r="AG93" s="150"/>
      <c r="AH93" s="150"/>
      <c r="AI93" s="150"/>
      <c r="AJ93" s="150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0"/>
      <c r="BB93" s="150"/>
      <c r="BC93" s="150"/>
      <c r="BD93" s="150"/>
      <c r="BE93" s="150"/>
    </row>
    <row r="94" spans="1:57" outlineLevel="1" x14ac:dyDescent="0.2">
      <c r="A94" s="174">
        <v>78</v>
      </c>
      <c r="B94" s="175" t="s">
        <v>274</v>
      </c>
      <c r="C94" s="181" t="s">
        <v>275</v>
      </c>
      <c r="D94" s="176" t="s">
        <v>114</v>
      </c>
      <c r="E94" s="177">
        <v>1</v>
      </c>
      <c r="F94" s="178"/>
      <c r="G94" s="179">
        <f t="shared" si="12"/>
        <v>0</v>
      </c>
      <c r="H94" s="158"/>
      <c r="I94" s="158">
        <v>21</v>
      </c>
      <c r="J94" s="158"/>
      <c r="K94" s="157">
        <v>0</v>
      </c>
      <c r="L94" s="157">
        <f t="shared" si="13"/>
        <v>0</v>
      </c>
      <c r="M94" s="157">
        <v>0</v>
      </c>
      <c r="N94" s="157">
        <f t="shared" si="14"/>
        <v>0</v>
      </c>
      <c r="O94" s="158"/>
      <c r="P94" s="158" t="s">
        <v>115</v>
      </c>
      <c r="Q94" s="158" t="s">
        <v>116</v>
      </c>
      <c r="R94" s="158">
        <v>0</v>
      </c>
      <c r="S94" s="158">
        <f t="shared" si="15"/>
        <v>0</v>
      </c>
      <c r="T94" s="158"/>
      <c r="U94" s="158" t="s">
        <v>117</v>
      </c>
      <c r="V94" s="158" t="s">
        <v>118</v>
      </c>
      <c r="W94" s="150"/>
      <c r="X94" s="150"/>
      <c r="Y94" s="150"/>
      <c r="Z94" s="150"/>
      <c r="AA94" s="150"/>
      <c r="AB94" s="150"/>
      <c r="AC94" s="150"/>
      <c r="AD94" s="150" t="s">
        <v>119</v>
      </c>
      <c r="AE94" s="150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AU94" s="150"/>
      <c r="AV94" s="150"/>
      <c r="AW94" s="150"/>
      <c r="AX94" s="150"/>
      <c r="AY94" s="150"/>
      <c r="AZ94" s="150"/>
      <c r="BA94" s="150"/>
      <c r="BB94" s="150"/>
      <c r="BC94" s="150"/>
      <c r="BD94" s="150"/>
      <c r="BE94" s="150"/>
    </row>
    <row r="95" spans="1:57" outlineLevel="1" x14ac:dyDescent="0.2">
      <c r="A95" s="174">
        <v>79</v>
      </c>
      <c r="B95" s="175" t="s">
        <v>276</v>
      </c>
      <c r="C95" s="181" t="s">
        <v>277</v>
      </c>
      <c r="D95" s="176" t="s">
        <v>224</v>
      </c>
      <c r="E95" s="177">
        <v>15</v>
      </c>
      <c r="F95" s="178"/>
      <c r="G95" s="179">
        <f t="shared" si="12"/>
        <v>0</v>
      </c>
      <c r="H95" s="158"/>
      <c r="I95" s="158">
        <v>21</v>
      </c>
      <c r="J95" s="158"/>
      <c r="K95" s="157">
        <v>0</v>
      </c>
      <c r="L95" s="157">
        <f t="shared" si="13"/>
        <v>0</v>
      </c>
      <c r="M95" s="157">
        <v>0</v>
      </c>
      <c r="N95" s="157">
        <f t="shared" si="14"/>
        <v>0</v>
      </c>
      <c r="O95" s="158"/>
      <c r="P95" s="158" t="s">
        <v>115</v>
      </c>
      <c r="Q95" s="158" t="s">
        <v>116</v>
      </c>
      <c r="R95" s="158">
        <v>0</v>
      </c>
      <c r="S95" s="158">
        <f t="shared" si="15"/>
        <v>0</v>
      </c>
      <c r="T95" s="158"/>
      <c r="U95" s="158" t="s">
        <v>117</v>
      </c>
      <c r="V95" s="158" t="s">
        <v>118</v>
      </c>
      <c r="W95" s="150"/>
      <c r="X95" s="150"/>
      <c r="Y95" s="150"/>
      <c r="Z95" s="150"/>
      <c r="AA95" s="150"/>
      <c r="AB95" s="150"/>
      <c r="AC95" s="150"/>
      <c r="AD95" s="150" t="s">
        <v>119</v>
      </c>
      <c r="AE95" s="150"/>
      <c r="AF95" s="150"/>
      <c r="AG95" s="150"/>
      <c r="AH95" s="150"/>
      <c r="AI95" s="150"/>
      <c r="AJ95" s="150"/>
      <c r="AK95" s="150"/>
      <c r="AL95" s="150"/>
      <c r="AM95" s="150"/>
      <c r="AN95" s="150"/>
      <c r="AO95" s="150"/>
      <c r="AP95" s="150"/>
      <c r="AQ95" s="150"/>
      <c r="AR95" s="150"/>
      <c r="AS95" s="150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0"/>
      <c r="BE95" s="150"/>
    </row>
    <row r="96" spans="1:57" x14ac:dyDescent="0.2">
      <c r="A96" s="161" t="s">
        <v>110</v>
      </c>
      <c r="B96" s="162" t="s">
        <v>60</v>
      </c>
      <c r="C96" s="180" t="s">
        <v>61</v>
      </c>
      <c r="D96" s="163"/>
      <c r="E96" s="164"/>
      <c r="F96" s="165"/>
      <c r="G96" s="166">
        <f>SUMIF(AD97:AD104,"&lt;&gt;NOR",G97:G104)</f>
        <v>0</v>
      </c>
      <c r="H96" s="160"/>
      <c r="I96" s="160"/>
      <c r="J96" s="160"/>
      <c r="K96" s="159"/>
      <c r="L96" s="159">
        <f>SUM(L97:L104)</f>
        <v>0</v>
      </c>
      <c r="M96" s="159"/>
      <c r="N96" s="159">
        <f>SUM(N97:N104)</f>
        <v>0</v>
      </c>
      <c r="O96" s="160"/>
      <c r="P96" s="160"/>
      <c r="Q96" s="160"/>
      <c r="R96" s="160"/>
      <c r="S96" s="160">
        <f>SUM(S97:S104)</f>
        <v>0</v>
      </c>
      <c r="T96" s="160"/>
      <c r="U96" s="160"/>
      <c r="V96" s="160"/>
      <c r="AD96" t="s">
        <v>111</v>
      </c>
    </row>
    <row r="97" spans="1:57" ht="22.5" outlineLevel="1" x14ac:dyDescent="0.2">
      <c r="A97" s="174">
        <v>80</v>
      </c>
      <c r="B97" s="175" t="s">
        <v>278</v>
      </c>
      <c r="C97" s="181" t="s">
        <v>279</v>
      </c>
      <c r="D97" s="176" t="s">
        <v>280</v>
      </c>
      <c r="E97" s="177">
        <v>20</v>
      </c>
      <c r="F97" s="178"/>
      <c r="G97" s="179">
        <f t="shared" ref="G97:G104" si="16">ROUND(E97*F97,2)</f>
        <v>0</v>
      </c>
      <c r="H97" s="158"/>
      <c r="I97" s="158">
        <v>21</v>
      </c>
      <c r="J97" s="158"/>
      <c r="K97" s="157">
        <v>0</v>
      </c>
      <c r="L97" s="157">
        <f t="shared" ref="L97:L104" si="17">ROUND(E97*K97,2)</f>
        <v>0</v>
      </c>
      <c r="M97" s="157">
        <v>0</v>
      </c>
      <c r="N97" s="157">
        <f t="shared" ref="N97:N104" si="18">ROUND(E97*M97,2)</f>
        <v>0</v>
      </c>
      <c r="O97" s="158"/>
      <c r="P97" s="158" t="s">
        <v>115</v>
      </c>
      <c r="Q97" s="158" t="s">
        <v>116</v>
      </c>
      <c r="R97" s="158">
        <v>0</v>
      </c>
      <c r="S97" s="158">
        <f t="shared" ref="S97:S104" si="19">ROUND(E97*R97,2)</f>
        <v>0</v>
      </c>
      <c r="T97" s="158"/>
      <c r="U97" s="158" t="s">
        <v>117</v>
      </c>
      <c r="V97" s="158" t="s">
        <v>118</v>
      </c>
      <c r="W97" s="150"/>
      <c r="X97" s="150"/>
      <c r="Y97" s="150"/>
      <c r="Z97" s="150"/>
      <c r="AA97" s="150"/>
      <c r="AB97" s="150"/>
      <c r="AC97" s="150"/>
      <c r="AD97" s="150" t="s">
        <v>119</v>
      </c>
      <c r="AE97" s="150"/>
      <c r="AF97" s="150"/>
      <c r="AG97" s="150"/>
      <c r="AH97" s="150"/>
      <c r="AI97" s="150"/>
      <c r="AJ97" s="150"/>
      <c r="AK97" s="150"/>
      <c r="AL97" s="150"/>
      <c r="AM97" s="150"/>
      <c r="AN97" s="150"/>
      <c r="AO97" s="150"/>
      <c r="AP97" s="150"/>
      <c r="AQ97" s="150"/>
      <c r="AR97" s="150"/>
      <c r="AS97" s="150"/>
      <c r="AT97" s="150"/>
      <c r="AU97" s="150"/>
      <c r="AV97" s="150"/>
      <c r="AW97" s="150"/>
      <c r="AX97" s="150"/>
      <c r="AY97" s="150"/>
      <c r="AZ97" s="150"/>
      <c r="BA97" s="150"/>
      <c r="BB97" s="150"/>
      <c r="BC97" s="150"/>
      <c r="BD97" s="150"/>
      <c r="BE97" s="150"/>
    </row>
    <row r="98" spans="1:57" ht="33.75" outlineLevel="1" x14ac:dyDescent="0.2">
      <c r="A98" s="174">
        <v>81</v>
      </c>
      <c r="B98" s="175" t="s">
        <v>281</v>
      </c>
      <c r="C98" s="181" t="s">
        <v>282</v>
      </c>
      <c r="D98" s="176" t="s">
        <v>280</v>
      </c>
      <c r="E98" s="177">
        <v>300</v>
      </c>
      <c r="F98" s="178"/>
      <c r="G98" s="179">
        <f t="shared" si="16"/>
        <v>0</v>
      </c>
      <c r="H98" s="158"/>
      <c r="I98" s="158">
        <v>21</v>
      </c>
      <c r="J98" s="158"/>
      <c r="K98" s="157">
        <v>0</v>
      </c>
      <c r="L98" s="157">
        <f t="shared" si="17"/>
        <v>0</v>
      </c>
      <c r="M98" s="157">
        <v>0</v>
      </c>
      <c r="N98" s="157">
        <f t="shared" si="18"/>
        <v>0</v>
      </c>
      <c r="O98" s="158"/>
      <c r="P98" s="158" t="s">
        <v>115</v>
      </c>
      <c r="Q98" s="158" t="s">
        <v>116</v>
      </c>
      <c r="R98" s="158">
        <v>0</v>
      </c>
      <c r="S98" s="158">
        <f t="shared" si="19"/>
        <v>0</v>
      </c>
      <c r="T98" s="158"/>
      <c r="U98" s="158" t="s">
        <v>117</v>
      </c>
      <c r="V98" s="158" t="s">
        <v>118</v>
      </c>
      <c r="W98" s="150"/>
      <c r="X98" s="150"/>
      <c r="Y98" s="150"/>
      <c r="Z98" s="150"/>
      <c r="AA98" s="150"/>
      <c r="AB98" s="150"/>
      <c r="AC98" s="150"/>
      <c r="AD98" s="150" t="s">
        <v>119</v>
      </c>
      <c r="AE98" s="150"/>
      <c r="AF98" s="150"/>
      <c r="AG98" s="150"/>
      <c r="AH98" s="150"/>
      <c r="AI98" s="150"/>
      <c r="AJ98" s="150"/>
      <c r="AK98" s="150"/>
      <c r="AL98" s="150"/>
      <c r="AM98" s="150"/>
      <c r="AN98" s="150"/>
      <c r="AO98" s="150"/>
      <c r="AP98" s="150"/>
      <c r="AQ98" s="150"/>
      <c r="AR98" s="150"/>
      <c r="AS98" s="150"/>
      <c r="AT98" s="150"/>
      <c r="AU98" s="150"/>
      <c r="AV98" s="150"/>
      <c r="AW98" s="150"/>
      <c r="AX98" s="150"/>
      <c r="AY98" s="150"/>
      <c r="AZ98" s="150"/>
      <c r="BA98" s="150"/>
      <c r="BB98" s="150"/>
      <c r="BC98" s="150"/>
      <c r="BD98" s="150"/>
      <c r="BE98" s="150"/>
    </row>
    <row r="99" spans="1:57" ht="22.5" outlineLevel="1" x14ac:dyDescent="0.2">
      <c r="A99" s="174">
        <v>82</v>
      </c>
      <c r="B99" s="175" t="s">
        <v>283</v>
      </c>
      <c r="C99" s="181" t="s">
        <v>284</v>
      </c>
      <c r="D99" s="176" t="s">
        <v>114</v>
      </c>
      <c r="E99" s="177">
        <v>150</v>
      </c>
      <c r="F99" s="178"/>
      <c r="G99" s="179">
        <f t="shared" si="16"/>
        <v>0</v>
      </c>
      <c r="H99" s="158"/>
      <c r="I99" s="158">
        <v>21</v>
      </c>
      <c r="J99" s="158"/>
      <c r="K99" s="157">
        <v>0</v>
      </c>
      <c r="L99" s="157">
        <f t="shared" si="17"/>
        <v>0</v>
      </c>
      <c r="M99" s="157">
        <v>0</v>
      </c>
      <c r="N99" s="157">
        <f t="shared" si="18"/>
        <v>0</v>
      </c>
      <c r="O99" s="158"/>
      <c r="P99" s="158" t="s">
        <v>115</v>
      </c>
      <c r="Q99" s="158" t="s">
        <v>116</v>
      </c>
      <c r="R99" s="158">
        <v>0</v>
      </c>
      <c r="S99" s="158">
        <f t="shared" si="19"/>
        <v>0</v>
      </c>
      <c r="T99" s="158"/>
      <c r="U99" s="158" t="s">
        <v>117</v>
      </c>
      <c r="V99" s="158" t="s">
        <v>118</v>
      </c>
      <c r="W99" s="150"/>
      <c r="X99" s="150"/>
      <c r="Y99" s="150"/>
      <c r="Z99" s="150"/>
      <c r="AA99" s="150"/>
      <c r="AB99" s="150"/>
      <c r="AC99" s="150"/>
      <c r="AD99" s="150" t="s">
        <v>119</v>
      </c>
      <c r="AE99" s="150"/>
      <c r="AF99" s="150"/>
      <c r="AG99" s="150"/>
      <c r="AH99" s="150"/>
      <c r="AI99" s="150"/>
      <c r="AJ99" s="150"/>
      <c r="AK99" s="150"/>
      <c r="AL99" s="150"/>
      <c r="AM99" s="150"/>
      <c r="AN99" s="150"/>
      <c r="AO99" s="150"/>
      <c r="AP99" s="150"/>
      <c r="AQ99" s="150"/>
      <c r="AR99" s="150"/>
      <c r="AS99" s="150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0"/>
      <c r="BE99" s="150"/>
    </row>
    <row r="100" spans="1:57" ht="22.5" outlineLevel="1" x14ac:dyDescent="0.2">
      <c r="A100" s="174">
        <v>83</v>
      </c>
      <c r="B100" s="175" t="s">
        <v>285</v>
      </c>
      <c r="C100" s="181" t="s">
        <v>286</v>
      </c>
      <c r="D100" s="176" t="s">
        <v>179</v>
      </c>
      <c r="E100" s="177">
        <v>10</v>
      </c>
      <c r="F100" s="178"/>
      <c r="G100" s="179">
        <f t="shared" si="16"/>
        <v>0</v>
      </c>
      <c r="H100" s="158"/>
      <c r="I100" s="158">
        <v>21</v>
      </c>
      <c r="J100" s="158"/>
      <c r="K100" s="157">
        <v>0</v>
      </c>
      <c r="L100" s="157">
        <f t="shared" si="17"/>
        <v>0</v>
      </c>
      <c r="M100" s="157">
        <v>0</v>
      </c>
      <c r="N100" s="157">
        <f t="shared" si="18"/>
        <v>0</v>
      </c>
      <c r="O100" s="158"/>
      <c r="P100" s="158" t="s">
        <v>115</v>
      </c>
      <c r="Q100" s="158" t="s">
        <v>116</v>
      </c>
      <c r="R100" s="158">
        <v>0</v>
      </c>
      <c r="S100" s="158">
        <f t="shared" si="19"/>
        <v>0</v>
      </c>
      <c r="T100" s="158"/>
      <c r="U100" s="158" t="s">
        <v>117</v>
      </c>
      <c r="V100" s="158" t="s">
        <v>118</v>
      </c>
      <c r="W100" s="150"/>
      <c r="X100" s="150"/>
      <c r="Y100" s="150"/>
      <c r="Z100" s="150"/>
      <c r="AA100" s="150"/>
      <c r="AB100" s="150"/>
      <c r="AC100" s="150"/>
      <c r="AD100" s="150" t="s">
        <v>119</v>
      </c>
      <c r="AE100" s="150"/>
      <c r="AF100" s="150"/>
      <c r="AG100" s="150"/>
      <c r="AH100" s="150"/>
      <c r="AI100" s="150"/>
      <c r="AJ100" s="150"/>
      <c r="AK100" s="150"/>
      <c r="AL100" s="150"/>
      <c r="AM100" s="150"/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0"/>
      <c r="BB100" s="150"/>
      <c r="BC100" s="150"/>
      <c r="BD100" s="150"/>
      <c r="BE100" s="150"/>
    </row>
    <row r="101" spans="1:57" ht="22.5" outlineLevel="1" x14ac:dyDescent="0.2">
      <c r="A101" s="174">
        <v>84</v>
      </c>
      <c r="B101" s="175" t="s">
        <v>287</v>
      </c>
      <c r="C101" s="181" t="s">
        <v>288</v>
      </c>
      <c r="D101" s="176" t="s">
        <v>179</v>
      </c>
      <c r="E101" s="177">
        <v>10</v>
      </c>
      <c r="F101" s="178"/>
      <c r="G101" s="179">
        <f t="shared" si="16"/>
        <v>0</v>
      </c>
      <c r="H101" s="158"/>
      <c r="I101" s="158">
        <v>21</v>
      </c>
      <c r="J101" s="158"/>
      <c r="K101" s="157">
        <v>0</v>
      </c>
      <c r="L101" s="157">
        <f t="shared" si="17"/>
        <v>0</v>
      </c>
      <c r="M101" s="157">
        <v>0</v>
      </c>
      <c r="N101" s="157">
        <f t="shared" si="18"/>
        <v>0</v>
      </c>
      <c r="O101" s="158"/>
      <c r="P101" s="158" t="s">
        <v>115</v>
      </c>
      <c r="Q101" s="158" t="s">
        <v>116</v>
      </c>
      <c r="R101" s="158">
        <v>0</v>
      </c>
      <c r="S101" s="158">
        <f t="shared" si="19"/>
        <v>0</v>
      </c>
      <c r="T101" s="158"/>
      <c r="U101" s="158" t="s">
        <v>117</v>
      </c>
      <c r="V101" s="158" t="s">
        <v>118</v>
      </c>
      <c r="W101" s="150"/>
      <c r="X101" s="150"/>
      <c r="Y101" s="150"/>
      <c r="Z101" s="150"/>
      <c r="AA101" s="150"/>
      <c r="AB101" s="150"/>
      <c r="AC101" s="150"/>
      <c r="AD101" s="150" t="s">
        <v>119</v>
      </c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</row>
    <row r="102" spans="1:57" ht="33.75" outlineLevel="1" x14ac:dyDescent="0.2">
      <c r="A102" s="174">
        <v>85</v>
      </c>
      <c r="B102" s="175" t="s">
        <v>289</v>
      </c>
      <c r="C102" s="181" t="s">
        <v>290</v>
      </c>
      <c r="D102" s="176" t="s">
        <v>224</v>
      </c>
      <c r="E102" s="177">
        <v>1</v>
      </c>
      <c r="F102" s="178"/>
      <c r="G102" s="179">
        <f t="shared" si="16"/>
        <v>0</v>
      </c>
      <c r="H102" s="158"/>
      <c r="I102" s="158">
        <v>21</v>
      </c>
      <c r="J102" s="158"/>
      <c r="K102" s="157">
        <v>0</v>
      </c>
      <c r="L102" s="157">
        <f t="shared" si="17"/>
        <v>0</v>
      </c>
      <c r="M102" s="157">
        <v>0</v>
      </c>
      <c r="N102" s="157">
        <f t="shared" si="18"/>
        <v>0</v>
      </c>
      <c r="O102" s="158"/>
      <c r="P102" s="158" t="s">
        <v>115</v>
      </c>
      <c r="Q102" s="158" t="s">
        <v>116</v>
      </c>
      <c r="R102" s="158">
        <v>0</v>
      </c>
      <c r="S102" s="158">
        <f t="shared" si="19"/>
        <v>0</v>
      </c>
      <c r="T102" s="158"/>
      <c r="U102" s="158" t="s">
        <v>117</v>
      </c>
      <c r="V102" s="158" t="s">
        <v>118</v>
      </c>
      <c r="W102" s="150"/>
      <c r="X102" s="150"/>
      <c r="Y102" s="150"/>
      <c r="Z102" s="150"/>
      <c r="AA102" s="150"/>
      <c r="AB102" s="150"/>
      <c r="AC102" s="150"/>
      <c r="AD102" s="150" t="s">
        <v>119</v>
      </c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</row>
    <row r="103" spans="1:57" outlineLevel="1" x14ac:dyDescent="0.2">
      <c r="A103" s="174">
        <v>86</v>
      </c>
      <c r="B103" s="175" t="s">
        <v>291</v>
      </c>
      <c r="C103" s="181" t="s">
        <v>292</v>
      </c>
      <c r="D103" s="176" t="s">
        <v>293</v>
      </c>
      <c r="E103" s="177">
        <v>0.2</v>
      </c>
      <c r="F103" s="178"/>
      <c r="G103" s="179">
        <f t="shared" si="16"/>
        <v>0</v>
      </c>
      <c r="H103" s="158"/>
      <c r="I103" s="158">
        <v>21</v>
      </c>
      <c r="J103" s="158"/>
      <c r="K103" s="157">
        <v>0</v>
      </c>
      <c r="L103" s="157">
        <f t="shared" si="17"/>
        <v>0</v>
      </c>
      <c r="M103" s="157">
        <v>0</v>
      </c>
      <c r="N103" s="157">
        <f t="shared" si="18"/>
        <v>0</v>
      </c>
      <c r="O103" s="158"/>
      <c r="P103" s="158" t="s">
        <v>115</v>
      </c>
      <c r="Q103" s="158" t="s">
        <v>116</v>
      </c>
      <c r="R103" s="158">
        <v>0</v>
      </c>
      <c r="S103" s="158">
        <f t="shared" si="19"/>
        <v>0</v>
      </c>
      <c r="T103" s="158"/>
      <c r="U103" s="158" t="s">
        <v>117</v>
      </c>
      <c r="V103" s="158" t="s">
        <v>118</v>
      </c>
      <c r="W103" s="150"/>
      <c r="X103" s="150"/>
      <c r="Y103" s="150"/>
      <c r="Z103" s="150"/>
      <c r="AA103" s="150"/>
      <c r="AB103" s="150"/>
      <c r="AC103" s="150"/>
      <c r="AD103" s="150" t="s">
        <v>119</v>
      </c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</row>
    <row r="104" spans="1:57" outlineLevel="1" x14ac:dyDescent="0.2">
      <c r="A104" s="168">
        <v>87</v>
      </c>
      <c r="B104" s="169" t="s">
        <v>294</v>
      </c>
      <c r="C104" s="182" t="s">
        <v>295</v>
      </c>
      <c r="D104" s="170" t="s">
        <v>293</v>
      </c>
      <c r="E104" s="171">
        <v>2</v>
      </c>
      <c r="F104" s="172"/>
      <c r="G104" s="173">
        <f t="shared" si="16"/>
        <v>0</v>
      </c>
      <c r="H104" s="158"/>
      <c r="I104" s="158">
        <v>21</v>
      </c>
      <c r="J104" s="158"/>
      <c r="K104" s="157">
        <v>0</v>
      </c>
      <c r="L104" s="157">
        <f t="shared" si="17"/>
        <v>0</v>
      </c>
      <c r="M104" s="157">
        <v>0</v>
      </c>
      <c r="N104" s="157">
        <f t="shared" si="18"/>
        <v>0</v>
      </c>
      <c r="O104" s="158"/>
      <c r="P104" s="158" t="s">
        <v>115</v>
      </c>
      <c r="Q104" s="158" t="s">
        <v>116</v>
      </c>
      <c r="R104" s="158">
        <v>0</v>
      </c>
      <c r="S104" s="158">
        <f t="shared" si="19"/>
        <v>0</v>
      </c>
      <c r="T104" s="158"/>
      <c r="U104" s="158" t="s">
        <v>117</v>
      </c>
      <c r="V104" s="158" t="s">
        <v>118</v>
      </c>
      <c r="W104" s="150"/>
      <c r="X104" s="150"/>
      <c r="Y104" s="150"/>
      <c r="Z104" s="150"/>
      <c r="AA104" s="150"/>
      <c r="AB104" s="150"/>
      <c r="AC104" s="150"/>
      <c r="AD104" s="150" t="s">
        <v>119</v>
      </c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</row>
    <row r="105" spans="1:57" x14ac:dyDescent="0.2">
      <c r="A105" s="3"/>
      <c r="B105" s="4"/>
      <c r="C105" s="183"/>
      <c r="D105" s="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AB105">
        <v>12</v>
      </c>
      <c r="AC105">
        <v>21</v>
      </c>
      <c r="AD105" t="s">
        <v>96</v>
      </c>
    </row>
    <row r="106" spans="1:57" x14ac:dyDescent="0.2">
      <c r="A106" s="153"/>
      <c r="B106" s="154" t="s">
        <v>31</v>
      </c>
      <c r="C106" s="184"/>
      <c r="D106" s="155"/>
      <c r="E106" s="156"/>
      <c r="F106" s="156"/>
      <c r="G106" s="167">
        <f>G8+G18+G22+G27+G31+G35+G42+G45+G71+G96</f>
        <v>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AB106">
        <f>SUMIF(I7:I104,AB105,G7:G104)</f>
        <v>0</v>
      </c>
      <c r="AC106">
        <f>SUMIF(I7:I104,AC105,G7:G104)</f>
        <v>0</v>
      </c>
      <c r="AD106" t="s">
        <v>296</v>
      </c>
    </row>
    <row r="107" spans="1:57" x14ac:dyDescent="0.2">
      <c r="A107" s="3"/>
      <c r="B107" s="4"/>
      <c r="C107" s="18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57" x14ac:dyDescent="0.2">
      <c r="A108" s="3"/>
      <c r="B108" s="4"/>
      <c r="C108" s="18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57" x14ac:dyDescent="0.2">
      <c r="A109" s="260" t="s">
        <v>297</v>
      </c>
      <c r="B109" s="260"/>
      <c r="C109" s="261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57" x14ac:dyDescent="0.2">
      <c r="A110" s="241"/>
      <c r="B110" s="242"/>
      <c r="C110" s="243"/>
      <c r="D110" s="242"/>
      <c r="E110" s="242"/>
      <c r="F110" s="242"/>
      <c r="G110" s="24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AD110" t="s">
        <v>298</v>
      </c>
    </row>
    <row r="111" spans="1:57" x14ac:dyDescent="0.2">
      <c r="A111" s="245"/>
      <c r="B111" s="246"/>
      <c r="C111" s="247"/>
      <c r="D111" s="246"/>
      <c r="E111" s="246"/>
      <c r="F111" s="246"/>
      <c r="G111" s="24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57" x14ac:dyDescent="0.2">
      <c r="A112" s="245"/>
      <c r="B112" s="246"/>
      <c r="C112" s="247"/>
      <c r="D112" s="246"/>
      <c r="E112" s="246"/>
      <c r="F112" s="246"/>
      <c r="G112" s="24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30" x14ac:dyDescent="0.2">
      <c r="A113" s="245"/>
      <c r="B113" s="246"/>
      <c r="C113" s="247"/>
      <c r="D113" s="246"/>
      <c r="E113" s="246"/>
      <c r="F113" s="246"/>
      <c r="G113" s="24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30" x14ac:dyDescent="0.2">
      <c r="A114" s="249"/>
      <c r="B114" s="250"/>
      <c r="C114" s="251"/>
      <c r="D114" s="250"/>
      <c r="E114" s="250"/>
      <c r="F114" s="250"/>
      <c r="G114" s="25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30" x14ac:dyDescent="0.2">
      <c r="A115" s="3"/>
      <c r="B115" s="4"/>
      <c r="C115" s="183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30" x14ac:dyDescent="0.2">
      <c r="C116" s="185"/>
      <c r="D116" s="10"/>
      <c r="AD116" t="s">
        <v>299</v>
      </c>
    </row>
    <row r="117" spans="1:30" x14ac:dyDescent="0.2">
      <c r="D117" s="10"/>
    </row>
    <row r="118" spans="1:30" x14ac:dyDescent="0.2">
      <c r="D118" s="10"/>
    </row>
    <row r="119" spans="1:30" x14ac:dyDescent="0.2">
      <c r="D119" s="10"/>
    </row>
    <row r="120" spans="1:30" x14ac:dyDescent="0.2">
      <c r="D120" s="10"/>
    </row>
    <row r="121" spans="1:30" x14ac:dyDescent="0.2">
      <c r="D121" s="10"/>
    </row>
    <row r="122" spans="1:30" x14ac:dyDescent="0.2">
      <c r="D122" s="10"/>
    </row>
    <row r="123" spans="1:30" x14ac:dyDescent="0.2">
      <c r="D123" s="10"/>
    </row>
    <row r="124" spans="1:30" x14ac:dyDescent="0.2">
      <c r="D124" s="10"/>
    </row>
    <row r="125" spans="1:30" x14ac:dyDescent="0.2">
      <c r="D125" s="10"/>
    </row>
    <row r="126" spans="1:30" x14ac:dyDescent="0.2">
      <c r="D126" s="10"/>
    </row>
    <row r="127" spans="1:30" x14ac:dyDescent="0.2">
      <c r="D127" s="10"/>
    </row>
    <row r="128" spans="1:3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XLqiYxtJIwagv3ym226c0QH+aI15b+vAqE3y10llCQnHYzT2MeZ06XT508ze3FegocRjS1X1T+33YH0TbQFhXQ==" saltValue="MuUvRSPheXxbHTiMYNjYMQ==" spinCount="100000" sheet="1" objects="1" scenarios="1"/>
  <mergeCells count="6">
    <mergeCell ref="A110:G114"/>
    <mergeCell ref="A1:G1"/>
    <mergeCell ref="C2:G2"/>
    <mergeCell ref="C3:G3"/>
    <mergeCell ref="C4:G4"/>
    <mergeCell ref="A109:C109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28EF8-07B3-4D96-A9C7-4F90B2C533D0}">
  <sheetPr>
    <outlinePr summaryBelow="0"/>
  </sheetPr>
  <dimension ref="A1:BE5000"/>
  <sheetViews>
    <sheetView workbookViewId="0">
      <pane ySplit="7" topLeftCell="A8" activePane="bottomLeft" state="frozen"/>
      <selection pane="bottomLeft" activeCell="F16" sqref="F16"/>
    </sheetView>
  </sheetViews>
  <sheetFormatPr defaultRowHeight="12.75" outlineLevelRow="1" x14ac:dyDescent="0.2"/>
  <cols>
    <col min="1" max="1" width="3.42578125" customWidth="1"/>
    <col min="2" max="2" width="12.5703125" style="124" customWidth="1"/>
    <col min="3" max="3" width="38.28515625" style="124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2" width="9.140625" hidden="1" customWidth="1"/>
    <col min="26" max="26" width="0" hidden="1" customWidth="1"/>
    <col min="28" max="38" width="0" hidden="1" customWidth="1"/>
  </cols>
  <sheetData>
    <row r="1" spans="1:57" ht="15.75" customHeight="1" x14ac:dyDescent="0.25">
      <c r="A1" s="253" t="s">
        <v>7</v>
      </c>
      <c r="B1" s="253"/>
      <c r="C1" s="253"/>
      <c r="D1" s="253"/>
      <c r="E1" s="253"/>
      <c r="F1" s="253"/>
      <c r="G1" s="253"/>
      <c r="AD1" t="s">
        <v>85</v>
      </c>
    </row>
    <row r="2" spans="1:57" ht="24.95" customHeight="1" x14ac:dyDescent="0.2">
      <c r="A2" s="50" t="s">
        <v>8</v>
      </c>
      <c r="B2" s="49" t="s">
        <v>39</v>
      </c>
      <c r="C2" s="254" t="s">
        <v>40</v>
      </c>
      <c r="D2" s="255"/>
      <c r="E2" s="255"/>
      <c r="F2" s="255"/>
      <c r="G2" s="256"/>
      <c r="AD2" t="s">
        <v>86</v>
      </c>
    </row>
    <row r="3" spans="1:57" ht="24.95" customHeight="1" x14ac:dyDescent="0.2">
      <c r="A3" s="50" t="s">
        <v>9</v>
      </c>
      <c r="B3" s="49" t="s">
        <v>42</v>
      </c>
      <c r="C3" s="254" t="s">
        <v>43</v>
      </c>
      <c r="D3" s="255"/>
      <c r="E3" s="255"/>
      <c r="F3" s="255"/>
      <c r="G3" s="256"/>
      <c r="Z3" s="124" t="s">
        <v>86</v>
      </c>
      <c r="AD3" t="s">
        <v>87</v>
      </c>
    </row>
    <row r="4" spans="1:57" ht="24.95" customHeight="1" x14ac:dyDescent="0.2">
      <c r="A4" s="143" t="s">
        <v>10</v>
      </c>
      <c r="B4" s="144" t="s">
        <v>46</v>
      </c>
      <c r="C4" s="257" t="s">
        <v>47</v>
      </c>
      <c r="D4" s="258"/>
      <c r="E4" s="258"/>
      <c r="F4" s="258"/>
      <c r="G4" s="259"/>
      <c r="AD4" t="s">
        <v>88</v>
      </c>
    </row>
    <row r="5" spans="1:57" x14ac:dyDescent="0.2">
      <c r="D5" s="10"/>
    </row>
    <row r="6" spans="1:57" ht="38.25" x14ac:dyDescent="0.2">
      <c r="A6" s="146" t="s">
        <v>89</v>
      </c>
      <c r="B6" s="148" t="s">
        <v>90</v>
      </c>
      <c r="C6" s="148" t="s">
        <v>91</v>
      </c>
      <c r="D6" s="147" t="s">
        <v>92</v>
      </c>
      <c r="E6" s="146" t="s">
        <v>93</v>
      </c>
      <c r="F6" s="145" t="s">
        <v>94</v>
      </c>
      <c r="G6" s="146" t="s">
        <v>31</v>
      </c>
      <c r="H6" s="149" t="s">
        <v>95</v>
      </c>
      <c r="I6" s="149" t="s">
        <v>96</v>
      </c>
      <c r="J6" s="149" t="s">
        <v>97</v>
      </c>
      <c r="K6" s="149" t="s">
        <v>98</v>
      </c>
      <c r="L6" s="149" t="s">
        <v>99</v>
      </c>
      <c r="M6" s="149" t="s">
        <v>100</v>
      </c>
      <c r="N6" s="149" t="s">
        <v>101</v>
      </c>
      <c r="O6" s="149" t="s">
        <v>102</v>
      </c>
      <c r="P6" s="149" t="s">
        <v>103</v>
      </c>
      <c r="Q6" s="149" t="s">
        <v>104</v>
      </c>
      <c r="R6" s="149" t="s">
        <v>105</v>
      </c>
      <c r="S6" s="149" t="s">
        <v>106</v>
      </c>
      <c r="T6" s="149" t="s">
        <v>107</v>
      </c>
      <c r="U6" s="149" t="s">
        <v>108</v>
      </c>
      <c r="V6" s="149" t="s">
        <v>109</v>
      </c>
    </row>
    <row r="7" spans="1:57" hidden="1" x14ac:dyDescent="0.2">
      <c r="A7" s="3"/>
      <c r="B7" s="4"/>
      <c r="C7" s="4"/>
      <c r="D7" s="6"/>
      <c r="E7" s="151"/>
      <c r="F7" s="152"/>
      <c r="G7" s="152"/>
      <c r="H7" s="152"/>
      <c r="I7" s="152"/>
      <c r="J7" s="152"/>
      <c r="K7" s="151"/>
      <c r="L7" s="151"/>
      <c r="M7" s="151"/>
      <c r="N7" s="151"/>
      <c r="O7" s="152"/>
      <c r="P7" s="152"/>
      <c r="Q7" s="152"/>
      <c r="R7" s="152"/>
      <c r="S7" s="152"/>
      <c r="T7" s="152"/>
      <c r="U7" s="152"/>
      <c r="V7" s="152"/>
    </row>
    <row r="8" spans="1:57" x14ac:dyDescent="0.2">
      <c r="A8" s="161" t="s">
        <v>110</v>
      </c>
      <c r="B8" s="162" t="s">
        <v>62</v>
      </c>
      <c r="C8" s="180" t="s">
        <v>63</v>
      </c>
      <c r="D8" s="163"/>
      <c r="E8" s="164"/>
      <c r="F8" s="165"/>
      <c r="G8" s="166">
        <f>SUMIF(AD9:AD25,"&lt;&gt;NOR",G9:G25)</f>
        <v>0</v>
      </c>
      <c r="H8" s="160" t="e">
        <f>SUM(H9:H25)</f>
        <v>#REF!</v>
      </c>
      <c r="I8" s="160"/>
      <c r="J8" s="160">
        <f>SUM(J9:J25)</f>
        <v>0</v>
      </c>
      <c r="K8" s="159"/>
      <c r="L8" s="159">
        <f>SUM(L9:L25)</f>
        <v>0</v>
      </c>
      <c r="M8" s="159"/>
      <c r="N8" s="159">
        <f>SUM(N9:N25)</f>
        <v>0</v>
      </c>
      <c r="O8" s="160"/>
      <c r="P8" s="160"/>
      <c r="Q8" s="160"/>
      <c r="R8" s="160"/>
      <c r="S8" s="160">
        <f>SUM(S9:S25)</f>
        <v>0</v>
      </c>
      <c r="T8" s="160"/>
      <c r="U8" s="160"/>
      <c r="V8" s="160"/>
      <c r="AD8" t="s">
        <v>111</v>
      </c>
    </row>
    <row r="9" spans="1:57" ht="22.5" outlineLevel="1" x14ac:dyDescent="0.2">
      <c r="A9" s="174">
        <v>1</v>
      </c>
      <c r="B9" s="175" t="s">
        <v>112</v>
      </c>
      <c r="C9" s="186" t="s">
        <v>331</v>
      </c>
      <c r="D9" s="176" t="s">
        <v>114</v>
      </c>
      <c r="E9" s="177">
        <v>1</v>
      </c>
      <c r="F9" s="178"/>
      <c r="G9" s="179">
        <f t="shared" ref="G9:G25" si="0">ROUND(E9*F9,2)</f>
        <v>0</v>
      </c>
      <c r="H9" s="158" t="e">
        <f>ROUND(E9*#REF!,2)</f>
        <v>#REF!</v>
      </c>
      <c r="I9" s="158">
        <v>21</v>
      </c>
      <c r="J9" s="158">
        <f t="shared" ref="J9:J25" si="1">G9*(1+I9/100)</f>
        <v>0</v>
      </c>
      <c r="K9" s="157">
        <v>0</v>
      </c>
      <c r="L9" s="157">
        <f t="shared" ref="L9:L25" si="2">ROUND(E9*K9,2)</f>
        <v>0</v>
      </c>
      <c r="M9" s="157">
        <v>0</v>
      </c>
      <c r="N9" s="157">
        <f t="shared" ref="N9:N25" si="3">ROUND(E9*M9,2)</f>
        <v>0</v>
      </c>
      <c r="O9" s="158"/>
      <c r="P9" s="158" t="s">
        <v>115</v>
      </c>
      <c r="Q9" s="158" t="s">
        <v>116</v>
      </c>
      <c r="R9" s="158">
        <v>0</v>
      </c>
      <c r="S9" s="158">
        <f t="shared" ref="S9:S25" si="4">ROUND(E9*R9,2)</f>
        <v>0</v>
      </c>
      <c r="T9" s="158"/>
      <c r="U9" s="158" t="s">
        <v>117</v>
      </c>
      <c r="V9" s="158" t="s">
        <v>118</v>
      </c>
      <c r="W9" s="150"/>
      <c r="X9" s="150"/>
      <c r="Y9" s="150"/>
      <c r="Z9" s="150"/>
      <c r="AA9" s="150"/>
      <c r="AB9" s="150"/>
      <c r="AC9" s="150"/>
      <c r="AD9" s="150" t="s">
        <v>119</v>
      </c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</row>
    <row r="10" spans="1:57" outlineLevel="1" x14ac:dyDescent="0.2">
      <c r="A10" s="174">
        <v>2</v>
      </c>
      <c r="B10" s="175" t="s">
        <v>120</v>
      </c>
      <c r="C10" s="181" t="s">
        <v>300</v>
      </c>
      <c r="D10" s="176" t="s">
        <v>114</v>
      </c>
      <c r="E10" s="177">
        <v>1</v>
      </c>
      <c r="F10" s="178"/>
      <c r="G10" s="179">
        <f t="shared" si="0"/>
        <v>0</v>
      </c>
      <c r="H10" s="158" t="e">
        <f>ROUND(E10*#REF!,2)</f>
        <v>#REF!</v>
      </c>
      <c r="I10" s="158">
        <v>21</v>
      </c>
      <c r="J10" s="158">
        <f t="shared" si="1"/>
        <v>0</v>
      </c>
      <c r="K10" s="157">
        <v>0</v>
      </c>
      <c r="L10" s="157">
        <f t="shared" si="2"/>
        <v>0</v>
      </c>
      <c r="M10" s="157">
        <v>0</v>
      </c>
      <c r="N10" s="157">
        <f t="shared" si="3"/>
        <v>0</v>
      </c>
      <c r="O10" s="158"/>
      <c r="P10" s="158" t="s">
        <v>115</v>
      </c>
      <c r="Q10" s="158" t="s">
        <v>116</v>
      </c>
      <c r="R10" s="158">
        <v>0</v>
      </c>
      <c r="S10" s="158">
        <f t="shared" si="4"/>
        <v>0</v>
      </c>
      <c r="T10" s="158"/>
      <c r="U10" s="158" t="s">
        <v>117</v>
      </c>
      <c r="V10" s="158" t="s">
        <v>118</v>
      </c>
      <c r="W10" s="150"/>
      <c r="X10" s="150"/>
      <c r="Y10" s="150"/>
      <c r="Z10" s="150"/>
      <c r="AA10" s="150"/>
      <c r="AB10" s="150"/>
      <c r="AC10" s="150"/>
      <c r="AD10" s="150" t="s">
        <v>119</v>
      </c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</row>
    <row r="11" spans="1:57" outlineLevel="1" x14ac:dyDescent="0.2">
      <c r="A11" s="174">
        <v>3</v>
      </c>
      <c r="B11" s="175" t="s">
        <v>122</v>
      </c>
      <c r="C11" s="181" t="s">
        <v>301</v>
      </c>
      <c r="D11" s="176" t="s">
        <v>114</v>
      </c>
      <c r="E11" s="177">
        <v>1</v>
      </c>
      <c r="F11" s="178"/>
      <c r="G11" s="179">
        <f t="shared" si="0"/>
        <v>0</v>
      </c>
      <c r="H11" s="158" t="e">
        <f>ROUND(E11*#REF!,2)</f>
        <v>#REF!</v>
      </c>
      <c r="I11" s="158">
        <v>21</v>
      </c>
      <c r="J11" s="158">
        <f t="shared" si="1"/>
        <v>0</v>
      </c>
      <c r="K11" s="157">
        <v>0</v>
      </c>
      <c r="L11" s="157">
        <f t="shared" si="2"/>
        <v>0</v>
      </c>
      <c r="M11" s="157">
        <v>0</v>
      </c>
      <c r="N11" s="157">
        <f t="shared" si="3"/>
        <v>0</v>
      </c>
      <c r="O11" s="158"/>
      <c r="P11" s="158" t="s">
        <v>115</v>
      </c>
      <c r="Q11" s="158" t="s">
        <v>116</v>
      </c>
      <c r="R11" s="158">
        <v>0</v>
      </c>
      <c r="S11" s="158">
        <f t="shared" si="4"/>
        <v>0</v>
      </c>
      <c r="T11" s="158"/>
      <c r="U11" s="158" t="s">
        <v>117</v>
      </c>
      <c r="V11" s="158" t="s">
        <v>118</v>
      </c>
      <c r="W11" s="150"/>
      <c r="X11" s="150"/>
      <c r="Y11" s="150"/>
      <c r="Z11" s="150"/>
      <c r="AA11" s="150"/>
      <c r="AB11" s="150"/>
      <c r="AC11" s="150"/>
      <c r="AD11" s="150" t="s">
        <v>119</v>
      </c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</row>
    <row r="12" spans="1:57" outlineLevel="1" x14ac:dyDescent="0.2">
      <c r="A12" s="174">
        <v>4</v>
      </c>
      <c r="B12" s="175" t="s">
        <v>124</v>
      </c>
      <c r="C12" s="181" t="s">
        <v>302</v>
      </c>
      <c r="D12" s="176" t="s">
        <v>114</v>
      </c>
      <c r="E12" s="177">
        <v>1</v>
      </c>
      <c r="F12" s="178"/>
      <c r="G12" s="179">
        <f t="shared" si="0"/>
        <v>0</v>
      </c>
      <c r="H12" s="158" t="e">
        <f>ROUND(E12*#REF!,2)</f>
        <v>#REF!</v>
      </c>
      <c r="I12" s="158">
        <v>21</v>
      </c>
      <c r="J12" s="158">
        <f t="shared" si="1"/>
        <v>0</v>
      </c>
      <c r="K12" s="157">
        <v>0</v>
      </c>
      <c r="L12" s="157">
        <f t="shared" si="2"/>
        <v>0</v>
      </c>
      <c r="M12" s="157">
        <v>0</v>
      </c>
      <c r="N12" s="157">
        <f t="shared" si="3"/>
        <v>0</v>
      </c>
      <c r="O12" s="158"/>
      <c r="P12" s="158" t="s">
        <v>115</v>
      </c>
      <c r="Q12" s="158" t="s">
        <v>116</v>
      </c>
      <c r="R12" s="158">
        <v>0</v>
      </c>
      <c r="S12" s="158">
        <f t="shared" si="4"/>
        <v>0</v>
      </c>
      <c r="T12" s="158"/>
      <c r="U12" s="158" t="s">
        <v>117</v>
      </c>
      <c r="V12" s="158" t="s">
        <v>118</v>
      </c>
      <c r="W12" s="150"/>
      <c r="X12" s="150"/>
      <c r="Y12" s="150"/>
      <c r="Z12" s="150"/>
      <c r="AA12" s="150"/>
      <c r="AB12" s="150"/>
      <c r="AC12" s="150"/>
      <c r="AD12" s="150" t="s">
        <v>119</v>
      </c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</row>
    <row r="13" spans="1:57" outlineLevel="1" x14ac:dyDescent="0.2">
      <c r="A13" s="174">
        <v>5</v>
      </c>
      <c r="B13" s="175" t="s">
        <v>126</v>
      </c>
      <c r="C13" s="181" t="s">
        <v>303</v>
      </c>
      <c r="D13" s="176" t="s">
        <v>114</v>
      </c>
      <c r="E13" s="177">
        <v>1</v>
      </c>
      <c r="F13" s="178"/>
      <c r="G13" s="179">
        <f t="shared" si="0"/>
        <v>0</v>
      </c>
      <c r="H13" s="158" t="e">
        <f>ROUND(E13*#REF!,2)</f>
        <v>#REF!</v>
      </c>
      <c r="I13" s="158">
        <v>21</v>
      </c>
      <c r="J13" s="158">
        <f t="shared" si="1"/>
        <v>0</v>
      </c>
      <c r="K13" s="157">
        <v>0</v>
      </c>
      <c r="L13" s="157">
        <f t="shared" si="2"/>
        <v>0</v>
      </c>
      <c r="M13" s="157">
        <v>0</v>
      </c>
      <c r="N13" s="157">
        <f t="shared" si="3"/>
        <v>0</v>
      </c>
      <c r="O13" s="158"/>
      <c r="P13" s="158" t="s">
        <v>115</v>
      </c>
      <c r="Q13" s="158" t="s">
        <v>116</v>
      </c>
      <c r="R13" s="158">
        <v>0</v>
      </c>
      <c r="S13" s="158">
        <f t="shared" si="4"/>
        <v>0</v>
      </c>
      <c r="T13" s="158"/>
      <c r="U13" s="158" t="s">
        <v>117</v>
      </c>
      <c r="V13" s="158" t="s">
        <v>118</v>
      </c>
      <c r="W13" s="150"/>
      <c r="X13" s="150"/>
      <c r="Y13" s="150"/>
      <c r="Z13" s="150"/>
      <c r="AA13" s="150"/>
      <c r="AB13" s="150"/>
      <c r="AC13" s="150"/>
      <c r="AD13" s="150" t="s">
        <v>119</v>
      </c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</row>
    <row r="14" spans="1:57" outlineLevel="1" x14ac:dyDescent="0.2">
      <c r="A14" s="174">
        <v>6</v>
      </c>
      <c r="B14" s="175" t="s">
        <v>128</v>
      </c>
      <c r="C14" s="181" t="s">
        <v>304</v>
      </c>
      <c r="D14" s="176" t="s">
        <v>114</v>
      </c>
      <c r="E14" s="177">
        <v>2</v>
      </c>
      <c r="F14" s="178"/>
      <c r="G14" s="179">
        <f t="shared" si="0"/>
        <v>0</v>
      </c>
      <c r="H14" s="158" t="e">
        <f>ROUND(E14*#REF!,2)</f>
        <v>#REF!</v>
      </c>
      <c r="I14" s="158">
        <v>21</v>
      </c>
      <c r="J14" s="158">
        <f t="shared" si="1"/>
        <v>0</v>
      </c>
      <c r="K14" s="157">
        <v>0</v>
      </c>
      <c r="L14" s="157">
        <f t="shared" si="2"/>
        <v>0</v>
      </c>
      <c r="M14" s="157">
        <v>0</v>
      </c>
      <c r="N14" s="157">
        <f t="shared" si="3"/>
        <v>0</v>
      </c>
      <c r="O14" s="158"/>
      <c r="P14" s="158" t="s">
        <v>115</v>
      </c>
      <c r="Q14" s="158" t="s">
        <v>116</v>
      </c>
      <c r="R14" s="158">
        <v>0</v>
      </c>
      <c r="S14" s="158">
        <f t="shared" si="4"/>
        <v>0</v>
      </c>
      <c r="T14" s="158"/>
      <c r="U14" s="158" t="s">
        <v>117</v>
      </c>
      <c r="V14" s="158" t="s">
        <v>118</v>
      </c>
      <c r="W14" s="150"/>
      <c r="X14" s="150"/>
      <c r="Y14" s="150"/>
      <c r="Z14" s="150"/>
      <c r="AA14" s="150"/>
      <c r="AB14" s="150"/>
      <c r="AC14" s="150"/>
      <c r="AD14" s="150" t="s">
        <v>119</v>
      </c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</row>
    <row r="15" spans="1:57" outlineLevel="1" x14ac:dyDescent="0.2">
      <c r="A15" s="174">
        <v>7</v>
      </c>
      <c r="B15" s="175" t="s">
        <v>130</v>
      </c>
      <c r="C15" s="181" t="s">
        <v>305</v>
      </c>
      <c r="D15" s="176" t="s">
        <v>114</v>
      </c>
      <c r="E15" s="177">
        <v>4</v>
      </c>
      <c r="F15" s="178"/>
      <c r="G15" s="179">
        <f t="shared" si="0"/>
        <v>0</v>
      </c>
      <c r="H15" s="158" t="e">
        <f>ROUND(E15*#REF!,2)</f>
        <v>#REF!</v>
      </c>
      <c r="I15" s="158">
        <v>21</v>
      </c>
      <c r="J15" s="158">
        <f t="shared" si="1"/>
        <v>0</v>
      </c>
      <c r="K15" s="157">
        <v>0</v>
      </c>
      <c r="L15" s="157">
        <f t="shared" si="2"/>
        <v>0</v>
      </c>
      <c r="M15" s="157">
        <v>0</v>
      </c>
      <c r="N15" s="157">
        <f t="shared" si="3"/>
        <v>0</v>
      </c>
      <c r="O15" s="158"/>
      <c r="P15" s="158" t="s">
        <v>115</v>
      </c>
      <c r="Q15" s="158" t="s">
        <v>116</v>
      </c>
      <c r="R15" s="158">
        <v>0</v>
      </c>
      <c r="S15" s="158">
        <f t="shared" si="4"/>
        <v>0</v>
      </c>
      <c r="T15" s="158"/>
      <c r="U15" s="158" t="s">
        <v>117</v>
      </c>
      <c r="V15" s="158" t="s">
        <v>118</v>
      </c>
      <c r="W15" s="150"/>
      <c r="X15" s="150"/>
      <c r="Y15" s="150"/>
      <c r="Z15" s="150"/>
      <c r="AA15" s="150"/>
      <c r="AB15" s="150"/>
      <c r="AC15" s="150"/>
      <c r="AD15" s="150" t="s">
        <v>119</v>
      </c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</row>
    <row r="16" spans="1:57" outlineLevel="1" x14ac:dyDescent="0.2">
      <c r="A16" s="174">
        <v>8</v>
      </c>
      <c r="B16" s="175" t="s">
        <v>132</v>
      </c>
      <c r="C16" s="181" t="s">
        <v>306</v>
      </c>
      <c r="D16" s="176" t="s">
        <v>114</v>
      </c>
      <c r="E16" s="177">
        <v>1</v>
      </c>
      <c r="F16" s="178"/>
      <c r="G16" s="179">
        <f t="shared" si="0"/>
        <v>0</v>
      </c>
      <c r="H16" s="158" t="e">
        <f>ROUND(E16*#REF!,2)</f>
        <v>#REF!</v>
      </c>
      <c r="I16" s="158">
        <v>21</v>
      </c>
      <c r="J16" s="158">
        <f t="shared" si="1"/>
        <v>0</v>
      </c>
      <c r="K16" s="157">
        <v>0</v>
      </c>
      <c r="L16" s="157">
        <f t="shared" si="2"/>
        <v>0</v>
      </c>
      <c r="M16" s="157">
        <v>0</v>
      </c>
      <c r="N16" s="157">
        <f t="shared" si="3"/>
        <v>0</v>
      </c>
      <c r="O16" s="158"/>
      <c r="P16" s="158" t="s">
        <v>115</v>
      </c>
      <c r="Q16" s="158" t="s">
        <v>116</v>
      </c>
      <c r="R16" s="158">
        <v>0</v>
      </c>
      <c r="S16" s="158">
        <f t="shared" si="4"/>
        <v>0</v>
      </c>
      <c r="T16" s="158"/>
      <c r="U16" s="158" t="s">
        <v>117</v>
      </c>
      <c r="V16" s="158" t="s">
        <v>118</v>
      </c>
      <c r="W16" s="150"/>
      <c r="X16" s="150"/>
      <c r="Y16" s="150"/>
      <c r="Z16" s="150"/>
      <c r="AA16" s="150"/>
      <c r="AB16" s="150"/>
      <c r="AC16" s="150"/>
      <c r="AD16" s="150" t="s">
        <v>119</v>
      </c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</row>
    <row r="17" spans="1:57" outlineLevel="1" x14ac:dyDescent="0.2">
      <c r="A17" s="174">
        <v>9</v>
      </c>
      <c r="B17" s="175" t="s">
        <v>134</v>
      </c>
      <c r="C17" s="181" t="s">
        <v>307</v>
      </c>
      <c r="D17" s="176" t="s">
        <v>114</v>
      </c>
      <c r="E17" s="177">
        <v>2</v>
      </c>
      <c r="F17" s="178"/>
      <c r="G17" s="179">
        <f t="shared" si="0"/>
        <v>0</v>
      </c>
      <c r="H17" s="158" t="e">
        <f>ROUND(E17*#REF!,2)</f>
        <v>#REF!</v>
      </c>
      <c r="I17" s="158">
        <v>21</v>
      </c>
      <c r="J17" s="158">
        <f t="shared" si="1"/>
        <v>0</v>
      </c>
      <c r="K17" s="157">
        <v>0</v>
      </c>
      <c r="L17" s="157">
        <f t="shared" si="2"/>
        <v>0</v>
      </c>
      <c r="M17" s="157">
        <v>0</v>
      </c>
      <c r="N17" s="157">
        <f t="shared" si="3"/>
        <v>0</v>
      </c>
      <c r="O17" s="158"/>
      <c r="P17" s="158" t="s">
        <v>115</v>
      </c>
      <c r="Q17" s="158" t="s">
        <v>116</v>
      </c>
      <c r="R17" s="158">
        <v>0</v>
      </c>
      <c r="S17" s="158">
        <f t="shared" si="4"/>
        <v>0</v>
      </c>
      <c r="T17" s="158"/>
      <c r="U17" s="158" t="s">
        <v>117</v>
      </c>
      <c r="V17" s="158" t="s">
        <v>118</v>
      </c>
      <c r="W17" s="150"/>
      <c r="X17" s="150"/>
      <c r="Y17" s="150"/>
      <c r="Z17" s="150"/>
      <c r="AA17" s="150"/>
      <c r="AB17" s="150"/>
      <c r="AC17" s="150"/>
      <c r="AD17" s="150" t="s">
        <v>119</v>
      </c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</row>
    <row r="18" spans="1:57" outlineLevel="1" x14ac:dyDescent="0.2">
      <c r="A18" s="174">
        <v>10</v>
      </c>
      <c r="B18" s="175" t="s">
        <v>136</v>
      </c>
      <c r="C18" s="181" t="s">
        <v>308</v>
      </c>
      <c r="D18" s="176" t="s">
        <v>114</v>
      </c>
      <c r="E18" s="177">
        <v>1</v>
      </c>
      <c r="F18" s="178"/>
      <c r="G18" s="179">
        <f t="shared" si="0"/>
        <v>0</v>
      </c>
      <c r="H18" s="158" t="e">
        <f>ROUND(E18*#REF!,2)</f>
        <v>#REF!</v>
      </c>
      <c r="I18" s="158">
        <v>21</v>
      </c>
      <c r="J18" s="158">
        <f t="shared" si="1"/>
        <v>0</v>
      </c>
      <c r="K18" s="157">
        <v>0</v>
      </c>
      <c r="L18" s="157">
        <f t="shared" si="2"/>
        <v>0</v>
      </c>
      <c r="M18" s="157">
        <v>0</v>
      </c>
      <c r="N18" s="157">
        <f t="shared" si="3"/>
        <v>0</v>
      </c>
      <c r="O18" s="158"/>
      <c r="P18" s="158" t="s">
        <v>115</v>
      </c>
      <c r="Q18" s="158" t="s">
        <v>116</v>
      </c>
      <c r="R18" s="158">
        <v>0</v>
      </c>
      <c r="S18" s="158">
        <f t="shared" si="4"/>
        <v>0</v>
      </c>
      <c r="T18" s="158"/>
      <c r="U18" s="158" t="s">
        <v>117</v>
      </c>
      <c r="V18" s="158" t="s">
        <v>118</v>
      </c>
      <c r="W18" s="150"/>
      <c r="X18" s="150"/>
      <c r="Y18" s="150"/>
      <c r="Z18" s="150"/>
      <c r="AA18" s="150"/>
      <c r="AB18" s="150"/>
      <c r="AC18" s="150"/>
      <c r="AD18" s="150" t="s">
        <v>119</v>
      </c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</row>
    <row r="19" spans="1:57" ht="22.5" outlineLevel="1" x14ac:dyDescent="0.2">
      <c r="A19" s="174">
        <v>11</v>
      </c>
      <c r="B19" s="175" t="s">
        <v>138</v>
      </c>
      <c r="C19" s="181" t="s">
        <v>309</v>
      </c>
      <c r="D19" s="176" t="s">
        <v>114</v>
      </c>
      <c r="E19" s="177">
        <v>1</v>
      </c>
      <c r="F19" s="178"/>
      <c r="G19" s="179">
        <f t="shared" si="0"/>
        <v>0</v>
      </c>
      <c r="H19" s="158" t="e">
        <f>ROUND(E19*#REF!,2)</f>
        <v>#REF!</v>
      </c>
      <c r="I19" s="158">
        <v>21</v>
      </c>
      <c r="J19" s="158">
        <f t="shared" si="1"/>
        <v>0</v>
      </c>
      <c r="K19" s="157">
        <v>0</v>
      </c>
      <c r="L19" s="157">
        <f t="shared" si="2"/>
        <v>0</v>
      </c>
      <c r="M19" s="157">
        <v>0</v>
      </c>
      <c r="N19" s="157">
        <f t="shared" si="3"/>
        <v>0</v>
      </c>
      <c r="O19" s="158"/>
      <c r="P19" s="158" t="s">
        <v>115</v>
      </c>
      <c r="Q19" s="158" t="s">
        <v>116</v>
      </c>
      <c r="R19" s="158">
        <v>0</v>
      </c>
      <c r="S19" s="158">
        <f t="shared" si="4"/>
        <v>0</v>
      </c>
      <c r="T19" s="158"/>
      <c r="U19" s="158" t="s">
        <v>117</v>
      </c>
      <c r="V19" s="158" t="s">
        <v>118</v>
      </c>
      <c r="W19" s="150"/>
      <c r="X19" s="150"/>
      <c r="Y19" s="150"/>
      <c r="Z19" s="150"/>
      <c r="AA19" s="150"/>
      <c r="AB19" s="150"/>
      <c r="AC19" s="150"/>
      <c r="AD19" s="150" t="s">
        <v>119</v>
      </c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</row>
    <row r="20" spans="1:57" outlineLevel="1" x14ac:dyDescent="0.2">
      <c r="A20" s="174">
        <v>12</v>
      </c>
      <c r="B20" s="175" t="s">
        <v>140</v>
      </c>
      <c r="C20" s="181" t="s">
        <v>310</v>
      </c>
      <c r="D20" s="176" t="s">
        <v>114</v>
      </c>
      <c r="E20" s="177">
        <v>1</v>
      </c>
      <c r="F20" s="178"/>
      <c r="G20" s="179">
        <f t="shared" si="0"/>
        <v>0</v>
      </c>
      <c r="H20" s="158" t="e">
        <f>ROUND(E20*#REF!,2)</f>
        <v>#REF!</v>
      </c>
      <c r="I20" s="158">
        <v>21</v>
      </c>
      <c r="J20" s="158">
        <f t="shared" si="1"/>
        <v>0</v>
      </c>
      <c r="K20" s="157">
        <v>0</v>
      </c>
      <c r="L20" s="157">
        <f t="shared" si="2"/>
        <v>0</v>
      </c>
      <c r="M20" s="157">
        <v>0</v>
      </c>
      <c r="N20" s="157">
        <f t="shared" si="3"/>
        <v>0</v>
      </c>
      <c r="O20" s="158"/>
      <c r="P20" s="158" t="s">
        <v>115</v>
      </c>
      <c r="Q20" s="158" t="s">
        <v>116</v>
      </c>
      <c r="R20" s="158">
        <v>0</v>
      </c>
      <c r="S20" s="158">
        <f t="shared" si="4"/>
        <v>0</v>
      </c>
      <c r="T20" s="158"/>
      <c r="U20" s="158" t="s">
        <v>117</v>
      </c>
      <c r="V20" s="158" t="s">
        <v>118</v>
      </c>
      <c r="W20" s="150"/>
      <c r="X20" s="150"/>
      <c r="Y20" s="150"/>
      <c r="Z20" s="150"/>
      <c r="AA20" s="150"/>
      <c r="AB20" s="150"/>
      <c r="AC20" s="150"/>
      <c r="AD20" s="150" t="s">
        <v>119</v>
      </c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</row>
    <row r="21" spans="1:57" outlineLevel="1" x14ac:dyDescent="0.2">
      <c r="A21" s="174">
        <v>13</v>
      </c>
      <c r="B21" s="175" t="s">
        <v>142</v>
      </c>
      <c r="C21" s="181" t="s">
        <v>311</v>
      </c>
      <c r="D21" s="176" t="s">
        <v>114</v>
      </c>
      <c r="E21" s="177">
        <v>1</v>
      </c>
      <c r="F21" s="178"/>
      <c r="G21" s="179">
        <f t="shared" si="0"/>
        <v>0</v>
      </c>
      <c r="H21" s="158" t="e">
        <f>ROUND(E21*#REF!,2)</f>
        <v>#REF!</v>
      </c>
      <c r="I21" s="158">
        <v>21</v>
      </c>
      <c r="J21" s="158">
        <f t="shared" si="1"/>
        <v>0</v>
      </c>
      <c r="K21" s="157">
        <v>0</v>
      </c>
      <c r="L21" s="157">
        <f t="shared" si="2"/>
        <v>0</v>
      </c>
      <c r="M21" s="157">
        <v>0</v>
      </c>
      <c r="N21" s="157">
        <f t="shared" si="3"/>
        <v>0</v>
      </c>
      <c r="O21" s="158"/>
      <c r="P21" s="158" t="s">
        <v>115</v>
      </c>
      <c r="Q21" s="158" t="s">
        <v>116</v>
      </c>
      <c r="R21" s="158">
        <v>0</v>
      </c>
      <c r="S21" s="158">
        <f t="shared" si="4"/>
        <v>0</v>
      </c>
      <c r="T21" s="158"/>
      <c r="U21" s="158" t="s">
        <v>117</v>
      </c>
      <c r="V21" s="158" t="s">
        <v>118</v>
      </c>
      <c r="W21" s="150"/>
      <c r="X21" s="150"/>
      <c r="Y21" s="150"/>
      <c r="Z21" s="150"/>
      <c r="AA21" s="150"/>
      <c r="AB21" s="150"/>
      <c r="AC21" s="150"/>
      <c r="AD21" s="150" t="s">
        <v>119</v>
      </c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</row>
    <row r="22" spans="1:57" outlineLevel="1" x14ac:dyDescent="0.2">
      <c r="A22" s="174">
        <v>14</v>
      </c>
      <c r="B22" s="175" t="s">
        <v>144</v>
      </c>
      <c r="C22" s="181" t="s">
        <v>312</v>
      </c>
      <c r="D22" s="176" t="s">
        <v>114</v>
      </c>
      <c r="E22" s="177">
        <v>2</v>
      </c>
      <c r="F22" s="178"/>
      <c r="G22" s="179">
        <f t="shared" si="0"/>
        <v>0</v>
      </c>
      <c r="H22" s="158" t="e">
        <f>ROUND(E22*#REF!,2)</f>
        <v>#REF!</v>
      </c>
      <c r="I22" s="158">
        <v>21</v>
      </c>
      <c r="J22" s="158">
        <f t="shared" si="1"/>
        <v>0</v>
      </c>
      <c r="K22" s="157">
        <v>0</v>
      </c>
      <c r="L22" s="157">
        <f t="shared" si="2"/>
        <v>0</v>
      </c>
      <c r="M22" s="157">
        <v>0</v>
      </c>
      <c r="N22" s="157">
        <f t="shared" si="3"/>
        <v>0</v>
      </c>
      <c r="O22" s="158"/>
      <c r="P22" s="158" t="s">
        <v>115</v>
      </c>
      <c r="Q22" s="158" t="s">
        <v>116</v>
      </c>
      <c r="R22" s="158">
        <v>0</v>
      </c>
      <c r="S22" s="158">
        <f t="shared" si="4"/>
        <v>0</v>
      </c>
      <c r="T22" s="158"/>
      <c r="U22" s="158" t="s">
        <v>117</v>
      </c>
      <c r="V22" s="158" t="s">
        <v>118</v>
      </c>
      <c r="W22" s="150"/>
      <c r="X22" s="150"/>
      <c r="Y22" s="150"/>
      <c r="Z22" s="150"/>
      <c r="AA22" s="150"/>
      <c r="AB22" s="150"/>
      <c r="AC22" s="150"/>
      <c r="AD22" s="150" t="s">
        <v>119</v>
      </c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</row>
    <row r="23" spans="1:57" outlineLevel="1" x14ac:dyDescent="0.2">
      <c r="A23" s="174">
        <v>15</v>
      </c>
      <c r="B23" s="175" t="s">
        <v>146</v>
      </c>
      <c r="C23" s="181" t="s">
        <v>313</v>
      </c>
      <c r="D23" s="176" t="s">
        <v>114</v>
      </c>
      <c r="E23" s="177">
        <v>2</v>
      </c>
      <c r="F23" s="178"/>
      <c r="G23" s="179">
        <f t="shared" si="0"/>
        <v>0</v>
      </c>
      <c r="H23" s="158" t="e">
        <f>ROUND(E23*#REF!,2)</f>
        <v>#REF!</v>
      </c>
      <c r="I23" s="158">
        <v>21</v>
      </c>
      <c r="J23" s="158">
        <f t="shared" si="1"/>
        <v>0</v>
      </c>
      <c r="K23" s="157">
        <v>0</v>
      </c>
      <c r="L23" s="157">
        <f t="shared" si="2"/>
        <v>0</v>
      </c>
      <c r="M23" s="157">
        <v>0</v>
      </c>
      <c r="N23" s="157">
        <f t="shared" si="3"/>
        <v>0</v>
      </c>
      <c r="O23" s="158"/>
      <c r="P23" s="158" t="s">
        <v>115</v>
      </c>
      <c r="Q23" s="158" t="s">
        <v>116</v>
      </c>
      <c r="R23" s="158">
        <v>0</v>
      </c>
      <c r="S23" s="158">
        <f t="shared" si="4"/>
        <v>0</v>
      </c>
      <c r="T23" s="158"/>
      <c r="U23" s="158" t="s">
        <v>117</v>
      </c>
      <c r="V23" s="158" t="s">
        <v>118</v>
      </c>
      <c r="W23" s="150"/>
      <c r="X23" s="150"/>
      <c r="Y23" s="150"/>
      <c r="Z23" s="150"/>
      <c r="AA23" s="150"/>
      <c r="AB23" s="150"/>
      <c r="AC23" s="150"/>
      <c r="AD23" s="150" t="s">
        <v>119</v>
      </c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</row>
    <row r="24" spans="1:57" outlineLevel="1" x14ac:dyDescent="0.2">
      <c r="A24" s="174">
        <v>16</v>
      </c>
      <c r="B24" s="175" t="s">
        <v>148</v>
      </c>
      <c r="C24" s="181" t="s">
        <v>314</v>
      </c>
      <c r="D24" s="176" t="s">
        <v>114</v>
      </c>
      <c r="E24" s="177">
        <v>1</v>
      </c>
      <c r="F24" s="178"/>
      <c r="G24" s="179">
        <f t="shared" si="0"/>
        <v>0</v>
      </c>
      <c r="H24" s="158" t="e">
        <f>ROUND(E24*#REF!,2)</f>
        <v>#REF!</v>
      </c>
      <c r="I24" s="158">
        <v>21</v>
      </c>
      <c r="J24" s="158">
        <f t="shared" si="1"/>
        <v>0</v>
      </c>
      <c r="K24" s="157">
        <v>0</v>
      </c>
      <c r="L24" s="157">
        <f t="shared" si="2"/>
        <v>0</v>
      </c>
      <c r="M24" s="157">
        <v>0</v>
      </c>
      <c r="N24" s="157">
        <f t="shared" si="3"/>
        <v>0</v>
      </c>
      <c r="O24" s="158"/>
      <c r="P24" s="158" t="s">
        <v>115</v>
      </c>
      <c r="Q24" s="158" t="s">
        <v>116</v>
      </c>
      <c r="R24" s="158">
        <v>0</v>
      </c>
      <c r="S24" s="158">
        <f t="shared" si="4"/>
        <v>0</v>
      </c>
      <c r="T24" s="158"/>
      <c r="U24" s="158" t="s">
        <v>117</v>
      </c>
      <c r="V24" s="158" t="s">
        <v>118</v>
      </c>
      <c r="W24" s="150"/>
      <c r="X24" s="150"/>
      <c r="Y24" s="150"/>
      <c r="Z24" s="150"/>
      <c r="AA24" s="150"/>
      <c r="AB24" s="150"/>
      <c r="AC24" s="150"/>
      <c r="AD24" s="150" t="s">
        <v>119</v>
      </c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</row>
    <row r="25" spans="1:57" outlineLevel="1" x14ac:dyDescent="0.2">
      <c r="A25" s="174">
        <v>17</v>
      </c>
      <c r="B25" s="175" t="s">
        <v>150</v>
      </c>
      <c r="C25" s="181" t="s">
        <v>315</v>
      </c>
      <c r="D25" s="176" t="s">
        <v>114</v>
      </c>
      <c r="E25" s="177">
        <v>1</v>
      </c>
      <c r="F25" s="178"/>
      <c r="G25" s="179">
        <f t="shared" si="0"/>
        <v>0</v>
      </c>
      <c r="H25" s="158" t="e">
        <f>ROUND(E25*#REF!,2)</f>
        <v>#REF!</v>
      </c>
      <c r="I25" s="158">
        <v>21</v>
      </c>
      <c r="J25" s="158">
        <f t="shared" si="1"/>
        <v>0</v>
      </c>
      <c r="K25" s="157">
        <v>0</v>
      </c>
      <c r="L25" s="157">
        <f t="shared" si="2"/>
        <v>0</v>
      </c>
      <c r="M25" s="157">
        <v>0</v>
      </c>
      <c r="N25" s="157">
        <f t="shared" si="3"/>
        <v>0</v>
      </c>
      <c r="O25" s="158"/>
      <c r="P25" s="158" t="s">
        <v>115</v>
      </c>
      <c r="Q25" s="158" t="s">
        <v>116</v>
      </c>
      <c r="R25" s="158">
        <v>0</v>
      </c>
      <c r="S25" s="158">
        <f t="shared" si="4"/>
        <v>0</v>
      </c>
      <c r="T25" s="158"/>
      <c r="U25" s="158" t="s">
        <v>117</v>
      </c>
      <c r="V25" s="158" t="s">
        <v>118</v>
      </c>
      <c r="W25" s="150"/>
      <c r="X25" s="150"/>
      <c r="Y25" s="150"/>
      <c r="Z25" s="150"/>
      <c r="AA25" s="150"/>
      <c r="AB25" s="150"/>
      <c r="AC25" s="150"/>
      <c r="AD25" s="150" t="s">
        <v>119</v>
      </c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</row>
    <row r="26" spans="1:57" x14ac:dyDescent="0.2">
      <c r="A26" s="161" t="s">
        <v>110</v>
      </c>
      <c r="B26" s="162" t="s">
        <v>64</v>
      </c>
      <c r="C26" s="180" t="s">
        <v>65</v>
      </c>
      <c r="D26" s="163"/>
      <c r="E26" s="164"/>
      <c r="F26" s="165"/>
      <c r="G26" s="166">
        <f>SUMIF(AD27:AD32,"&lt;&gt;NOR",G27:G32)</f>
        <v>0</v>
      </c>
      <c r="H26" s="160" t="e">
        <f>SUM(H27:H32)</f>
        <v>#REF!</v>
      </c>
      <c r="I26" s="160"/>
      <c r="J26" s="160">
        <f>SUM(J27:J32)</f>
        <v>0</v>
      </c>
      <c r="K26" s="159"/>
      <c r="L26" s="159">
        <f>SUM(L27:L32)</f>
        <v>0</v>
      </c>
      <c r="M26" s="159"/>
      <c r="N26" s="159">
        <f>SUM(N27:N32)</f>
        <v>0</v>
      </c>
      <c r="O26" s="160"/>
      <c r="P26" s="160"/>
      <c r="Q26" s="160"/>
      <c r="R26" s="160"/>
      <c r="S26" s="160">
        <f>SUM(S27:S32)</f>
        <v>0</v>
      </c>
      <c r="T26" s="160"/>
      <c r="U26" s="160"/>
      <c r="V26" s="160"/>
      <c r="AD26" t="s">
        <v>111</v>
      </c>
    </row>
    <row r="27" spans="1:57" outlineLevel="1" x14ac:dyDescent="0.2">
      <c r="A27" s="174">
        <v>18</v>
      </c>
      <c r="B27" s="175" t="s">
        <v>152</v>
      </c>
      <c r="C27" s="181" t="s">
        <v>316</v>
      </c>
      <c r="D27" s="176" t="s">
        <v>179</v>
      </c>
      <c r="E27" s="177">
        <v>40</v>
      </c>
      <c r="F27" s="178"/>
      <c r="G27" s="179">
        <f t="shared" ref="G27:G32" si="5">ROUND(E27*F27,2)</f>
        <v>0</v>
      </c>
      <c r="H27" s="158" t="e">
        <f>ROUND(E27*#REF!,2)</f>
        <v>#REF!</v>
      </c>
      <c r="I27" s="158">
        <v>21</v>
      </c>
      <c r="J27" s="158">
        <f t="shared" ref="J27:J32" si="6">G27*(1+I27/100)</f>
        <v>0</v>
      </c>
      <c r="K27" s="157">
        <v>0</v>
      </c>
      <c r="L27" s="157">
        <f t="shared" ref="L27:L32" si="7">ROUND(E27*K27,2)</f>
        <v>0</v>
      </c>
      <c r="M27" s="157">
        <v>0</v>
      </c>
      <c r="N27" s="157">
        <f t="shared" ref="N27:N32" si="8">ROUND(E27*M27,2)</f>
        <v>0</v>
      </c>
      <c r="O27" s="158"/>
      <c r="P27" s="158" t="s">
        <v>115</v>
      </c>
      <c r="Q27" s="158" t="s">
        <v>116</v>
      </c>
      <c r="R27" s="158">
        <v>0</v>
      </c>
      <c r="S27" s="158">
        <f t="shared" ref="S27:S32" si="9">ROUND(E27*R27,2)</f>
        <v>0</v>
      </c>
      <c r="T27" s="158"/>
      <c r="U27" s="158" t="s">
        <v>117</v>
      </c>
      <c r="V27" s="158" t="s">
        <v>118</v>
      </c>
      <c r="W27" s="150"/>
      <c r="X27" s="150"/>
      <c r="Y27" s="150"/>
      <c r="Z27" s="150"/>
      <c r="AA27" s="150"/>
      <c r="AB27" s="150"/>
      <c r="AC27" s="150"/>
      <c r="AD27" s="150" t="s">
        <v>119</v>
      </c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</row>
    <row r="28" spans="1:57" outlineLevel="1" x14ac:dyDescent="0.2">
      <c r="A28" s="174">
        <v>19</v>
      </c>
      <c r="B28" s="175" t="s">
        <v>154</v>
      </c>
      <c r="C28" s="181" t="s">
        <v>317</v>
      </c>
      <c r="D28" s="176" t="s">
        <v>179</v>
      </c>
      <c r="E28" s="177">
        <v>3</v>
      </c>
      <c r="F28" s="178"/>
      <c r="G28" s="179">
        <f t="shared" si="5"/>
        <v>0</v>
      </c>
      <c r="H28" s="158" t="e">
        <f>ROUND(E28*#REF!,2)</f>
        <v>#REF!</v>
      </c>
      <c r="I28" s="158">
        <v>21</v>
      </c>
      <c r="J28" s="158">
        <f t="shared" si="6"/>
        <v>0</v>
      </c>
      <c r="K28" s="157">
        <v>0</v>
      </c>
      <c r="L28" s="157">
        <f t="shared" si="7"/>
        <v>0</v>
      </c>
      <c r="M28" s="157">
        <v>0</v>
      </c>
      <c r="N28" s="157">
        <f t="shared" si="8"/>
        <v>0</v>
      </c>
      <c r="O28" s="158"/>
      <c r="P28" s="158" t="s">
        <v>115</v>
      </c>
      <c r="Q28" s="158" t="s">
        <v>116</v>
      </c>
      <c r="R28" s="158">
        <v>0</v>
      </c>
      <c r="S28" s="158">
        <f t="shared" si="9"/>
        <v>0</v>
      </c>
      <c r="T28" s="158"/>
      <c r="U28" s="158" t="s">
        <v>117</v>
      </c>
      <c r="V28" s="158" t="s">
        <v>118</v>
      </c>
      <c r="W28" s="150"/>
      <c r="X28" s="150"/>
      <c r="Y28" s="150"/>
      <c r="Z28" s="150"/>
      <c r="AA28" s="150"/>
      <c r="AB28" s="150"/>
      <c r="AC28" s="150"/>
      <c r="AD28" s="150" t="s">
        <v>119</v>
      </c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</row>
    <row r="29" spans="1:57" outlineLevel="1" x14ac:dyDescent="0.2">
      <c r="A29" s="174">
        <v>20</v>
      </c>
      <c r="B29" s="175" t="s">
        <v>156</v>
      </c>
      <c r="C29" s="181" t="s">
        <v>318</v>
      </c>
      <c r="D29" s="176" t="s">
        <v>179</v>
      </c>
      <c r="E29" s="177">
        <v>3</v>
      </c>
      <c r="F29" s="178"/>
      <c r="G29" s="179">
        <f t="shared" si="5"/>
        <v>0</v>
      </c>
      <c r="H29" s="158" t="e">
        <f>ROUND(E29*#REF!,2)</f>
        <v>#REF!</v>
      </c>
      <c r="I29" s="158">
        <v>21</v>
      </c>
      <c r="J29" s="158">
        <f t="shared" si="6"/>
        <v>0</v>
      </c>
      <c r="K29" s="157">
        <v>0</v>
      </c>
      <c r="L29" s="157">
        <f t="shared" si="7"/>
        <v>0</v>
      </c>
      <c r="M29" s="157">
        <v>0</v>
      </c>
      <c r="N29" s="157">
        <f t="shared" si="8"/>
        <v>0</v>
      </c>
      <c r="O29" s="158"/>
      <c r="P29" s="158" t="s">
        <v>115</v>
      </c>
      <c r="Q29" s="158" t="s">
        <v>116</v>
      </c>
      <c r="R29" s="158">
        <v>0</v>
      </c>
      <c r="S29" s="158">
        <f t="shared" si="9"/>
        <v>0</v>
      </c>
      <c r="T29" s="158"/>
      <c r="U29" s="158" t="s">
        <v>117</v>
      </c>
      <c r="V29" s="158" t="s">
        <v>118</v>
      </c>
      <c r="W29" s="150"/>
      <c r="X29" s="150"/>
      <c r="Y29" s="150"/>
      <c r="Z29" s="150"/>
      <c r="AA29" s="150"/>
      <c r="AB29" s="150"/>
      <c r="AC29" s="150"/>
      <c r="AD29" s="150" t="s">
        <v>119</v>
      </c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</row>
    <row r="30" spans="1:57" outlineLevel="1" x14ac:dyDescent="0.2">
      <c r="A30" s="174">
        <v>21</v>
      </c>
      <c r="B30" s="175" t="s">
        <v>158</v>
      </c>
      <c r="C30" s="181" t="s">
        <v>319</v>
      </c>
      <c r="D30" s="176" t="s">
        <v>179</v>
      </c>
      <c r="E30" s="177">
        <v>3</v>
      </c>
      <c r="F30" s="178"/>
      <c r="G30" s="179">
        <f t="shared" si="5"/>
        <v>0</v>
      </c>
      <c r="H30" s="158" t="e">
        <f>ROUND(E30*#REF!,2)</f>
        <v>#REF!</v>
      </c>
      <c r="I30" s="158">
        <v>21</v>
      </c>
      <c r="J30" s="158">
        <f t="shared" si="6"/>
        <v>0</v>
      </c>
      <c r="K30" s="157">
        <v>0</v>
      </c>
      <c r="L30" s="157">
        <f t="shared" si="7"/>
        <v>0</v>
      </c>
      <c r="M30" s="157">
        <v>0</v>
      </c>
      <c r="N30" s="157">
        <f t="shared" si="8"/>
        <v>0</v>
      </c>
      <c r="O30" s="158"/>
      <c r="P30" s="158" t="s">
        <v>115</v>
      </c>
      <c r="Q30" s="158" t="s">
        <v>116</v>
      </c>
      <c r="R30" s="158">
        <v>0</v>
      </c>
      <c r="S30" s="158">
        <f t="shared" si="9"/>
        <v>0</v>
      </c>
      <c r="T30" s="158"/>
      <c r="U30" s="158" t="s">
        <v>117</v>
      </c>
      <c r="V30" s="158" t="s">
        <v>118</v>
      </c>
      <c r="W30" s="150"/>
      <c r="X30" s="150"/>
      <c r="Y30" s="150"/>
      <c r="Z30" s="150"/>
      <c r="AA30" s="150"/>
      <c r="AB30" s="150"/>
      <c r="AC30" s="150"/>
      <c r="AD30" s="150" t="s">
        <v>119</v>
      </c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</row>
    <row r="31" spans="1:57" outlineLevel="1" x14ac:dyDescent="0.2">
      <c r="A31" s="174">
        <v>22</v>
      </c>
      <c r="B31" s="175" t="s">
        <v>160</v>
      </c>
      <c r="C31" s="181" t="s">
        <v>320</v>
      </c>
      <c r="D31" s="176" t="s">
        <v>179</v>
      </c>
      <c r="E31" s="177">
        <v>5</v>
      </c>
      <c r="F31" s="178"/>
      <c r="G31" s="179">
        <f t="shared" si="5"/>
        <v>0</v>
      </c>
      <c r="H31" s="158" t="e">
        <f>ROUND(E31*#REF!,2)</f>
        <v>#REF!</v>
      </c>
      <c r="I31" s="158">
        <v>21</v>
      </c>
      <c r="J31" s="158">
        <f t="shared" si="6"/>
        <v>0</v>
      </c>
      <c r="K31" s="157">
        <v>0</v>
      </c>
      <c r="L31" s="157">
        <f t="shared" si="7"/>
        <v>0</v>
      </c>
      <c r="M31" s="157">
        <v>0</v>
      </c>
      <c r="N31" s="157">
        <f t="shared" si="8"/>
        <v>0</v>
      </c>
      <c r="O31" s="158"/>
      <c r="P31" s="158" t="s">
        <v>115</v>
      </c>
      <c r="Q31" s="158" t="s">
        <v>116</v>
      </c>
      <c r="R31" s="158">
        <v>0</v>
      </c>
      <c r="S31" s="158">
        <f t="shared" si="9"/>
        <v>0</v>
      </c>
      <c r="T31" s="158"/>
      <c r="U31" s="158" t="s">
        <v>117</v>
      </c>
      <c r="V31" s="158" t="s">
        <v>118</v>
      </c>
      <c r="W31" s="150"/>
      <c r="X31" s="150"/>
      <c r="Y31" s="150"/>
      <c r="Z31" s="150"/>
      <c r="AA31" s="150"/>
      <c r="AB31" s="150"/>
      <c r="AC31" s="150"/>
      <c r="AD31" s="150" t="s">
        <v>119</v>
      </c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</row>
    <row r="32" spans="1:57" outlineLevel="1" x14ac:dyDescent="0.2">
      <c r="A32" s="174">
        <v>23</v>
      </c>
      <c r="B32" s="175" t="s">
        <v>162</v>
      </c>
      <c r="C32" s="181" t="s">
        <v>321</v>
      </c>
      <c r="D32" s="176" t="s">
        <v>179</v>
      </c>
      <c r="E32" s="177">
        <v>2</v>
      </c>
      <c r="F32" s="178"/>
      <c r="G32" s="179">
        <f t="shared" si="5"/>
        <v>0</v>
      </c>
      <c r="H32" s="158" t="e">
        <f>ROUND(E32*#REF!,2)</f>
        <v>#REF!</v>
      </c>
      <c r="I32" s="158">
        <v>21</v>
      </c>
      <c r="J32" s="158">
        <f t="shared" si="6"/>
        <v>0</v>
      </c>
      <c r="K32" s="157">
        <v>0</v>
      </c>
      <c r="L32" s="157">
        <f t="shared" si="7"/>
        <v>0</v>
      </c>
      <c r="M32" s="157">
        <v>0</v>
      </c>
      <c r="N32" s="157">
        <f t="shared" si="8"/>
        <v>0</v>
      </c>
      <c r="O32" s="158"/>
      <c r="P32" s="158" t="s">
        <v>115</v>
      </c>
      <c r="Q32" s="158" t="s">
        <v>116</v>
      </c>
      <c r="R32" s="158">
        <v>0</v>
      </c>
      <c r="S32" s="158">
        <f t="shared" si="9"/>
        <v>0</v>
      </c>
      <c r="T32" s="158"/>
      <c r="U32" s="158" t="s">
        <v>117</v>
      </c>
      <c r="V32" s="158" t="s">
        <v>118</v>
      </c>
      <c r="W32" s="150"/>
      <c r="X32" s="150"/>
      <c r="Y32" s="150"/>
      <c r="Z32" s="150"/>
      <c r="AA32" s="150"/>
      <c r="AB32" s="150"/>
      <c r="AC32" s="150"/>
      <c r="AD32" s="150" t="s">
        <v>119</v>
      </c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</row>
    <row r="33" spans="1:57" x14ac:dyDescent="0.2">
      <c r="A33" s="161" t="s">
        <v>110</v>
      </c>
      <c r="B33" s="162" t="s">
        <v>66</v>
      </c>
      <c r="C33" s="180" t="s">
        <v>67</v>
      </c>
      <c r="D33" s="163"/>
      <c r="E33" s="164"/>
      <c r="F33" s="165"/>
      <c r="G33" s="166">
        <f>SUMIF(AD34:AD40,"&lt;&gt;NOR",G34:G40)</f>
        <v>0</v>
      </c>
      <c r="H33" s="160" t="e">
        <f>SUM(H34:H40)</f>
        <v>#REF!</v>
      </c>
      <c r="I33" s="160"/>
      <c r="J33" s="160">
        <f>SUM(J34:J40)</f>
        <v>0</v>
      </c>
      <c r="K33" s="159"/>
      <c r="L33" s="159">
        <f>SUM(L34:L40)</f>
        <v>0</v>
      </c>
      <c r="M33" s="159"/>
      <c r="N33" s="159">
        <f>SUM(N34:N40)</f>
        <v>0</v>
      </c>
      <c r="O33" s="160"/>
      <c r="P33" s="160"/>
      <c r="Q33" s="160"/>
      <c r="R33" s="160"/>
      <c r="S33" s="160">
        <f>SUM(S34:S40)</f>
        <v>0</v>
      </c>
      <c r="T33" s="160"/>
      <c r="U33" s="160"/>
      <c r="V33" s="160"/>
      <c r="AD33" t="s">
        <v>111</v>
      </c>
    </row>
    <row r="34" spans="1:57" outlineLevel="1" x14ac:dyDescent="0.2">
      <c r="A34" s="174">
        <v>24</v>
      </c>
      <c r="B34" s="175" t="s">
        <v>164</v>
      </c>
      <c r="C34" s="181" t="s">
        <v>322</v>
      </c>
      <c r="D34" s="176" t="s">
        <v>224</v>
      </c>
      <c r="E34" s="177">
        <v>1</v>
      </c>
      <c r="F34" s="178"/>
      <c r="G34" s="179">
        <f t="shared" ref="G34:G40" si="10">ROUND(E34*F34,2)</f>
        <v>0</v>
      </c>
      <c r="H34" s="158" t="e">
        <f>ROUND(E34*#REF!,2)</f>
        <v>#REF!</v>
      </c>
      <c r="I34" s="158">
        <v>21</v>
      </c>
      <c r="J34" s="158">
        <f t="shared" ref="J34:J40" si="11">G34*(1+I34/100)</f>
        <v>0</v>
      </c>
      <c r="K34" s="157">
        <v>0</v>
      </c>
      <c r="L34" s="157">
        <f t="shared" ref="L34:L40" si="12">ROUND(E34*K34,2)</f>
        <v>0</v>
      </c>
      <c r="M34" s="157">
        <v>0</v>
      </c>
      <c r="N34" s="157">
        <f t="shared" ref="N34:N40" si="13">ROUND(E34*M34,2)</f>
        <v>0</v>
      </c>
      <c r="O34" s="158"/>
      <c r="P34" s="158" t="s">
        <v>115</v>
      </c>
      <c r="Q34" s="158" t="s">
        <v>116</v>
      </c>
      <c r="R34" s="158">
        <v>0</v>
      </c>
      <c r="S34" s="158">
        <f t="shared" ref="S34:S40" si="14">ROUND(E34*R34,2)</f>
        <v>0</v>
      </c>
      <c r="T34" s="158"/>
      <c r="U34" s="158" t="s">
        <v>117</v>
      </c>
      <c r="V34" s="158" t="s">
        <v>118</v>
      </c>
      <c r="W34" s="150"/>
      <c r="X34" s="150"/>
      <c r="Y34" s="150"/>
      <c r="Z34" s="150"/>
      <c r="AA34" s="150"/>
      <c r="AB34" s="150"/>
      <c r="AC34" s="150"/>
      <c r="AD34" s="150" t="s">
        <v>119</v>
      </c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</row>
    <row r="35" spans="1:57" ht="22.5" outlineLevel="1" x14ac:dyDescent="0.2">
      <c r="A35" s="174">
        <v>25</v>
      </c>
      <c r="B35" s="175" t="s">
        <v>166</v>
      </c>
      <c r="C35" s="181" t="s">
        <v>323</v>
      </c>
      <c r="D35" s="176" t="s">
        <v>224</v>
      </c>
      <c r="E35" s="177">
        <v>1</v>
      </c>
      <c r="F35" s="178"/>
      <c r="G35" s="179">
        <f t="shared" si="10"/>
        <v>0</v>
      </c>
      <c r="H35" s="158" t="e">
        <f>ROUND(E35*#REF!,2)</f>
        <v>#REF!</v>
      </c>
      <c r="I35" s="158">
        <v>21</v>
      </c>
      <c r="J35" s="158">
        <f t="shared" si="11"/>
        <v>0</v>
      </c>
      <c r="K35" s="157">
        <v>0</v>
      </c>
      <c r="L35" s="157">
        <f t="shared" si="12"/>
        <v>0</v>
      </c>
      <c r="M35" s="157">
        <v>0</v>
      </c>
      <c r="N35" s="157">
        <f t="shared" si="13"/>
        <v>0</v>
      </c>
      <c r="O35" s="158"/>
      <c r="P35" s="158" t="s">
        <v>115</v>
      </c>
      <c r="Q35" s="158" t="s">
        <v>116</v>
      </c>
      <c r="R35" s="158">
        <v>0</v>
      </c>
      <c r="S35" s="158">
        <f t="shared" si="14"/>
        <v>0</v>
      </c>
      <c r="T35" s="158"/>
      <c r="U35" s="158" t="s">
        <v>117</v>
      </c>
      <c r="V35" s="158" t="s">
        <v>118</v>
      </c>
      <c r="W35" s="150"/>
      <c r="X35" s="150"/>
      <c r="Y35" s="150"/>
      <c r="Z35" s="150"/>
      <c r="AA35" s="150"/>
      <c r="AB35" s="150"/>
      <c r="AC35" s="150"/>
      <c r="AD35" s="150" t="s">
        <v>119</v>
      </c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</row>
    <row r="36" spans="1:57" ht="22.5" outlineLevel="1" x14ac:dyDescent="0.2">
      <c r="A36" s="174">
        <v>26</v>
      </c>
      <c r="B36" s="175" t="s">
        <v>168</v>
      </c>
      <c r="C36" s="181" t="s">
        <v>324</v>
      </c>
      <c r="D36" s="176" t="s">
        <v>224</v>
      </c>
      <c r="E36" s="177">
        <v>1</v>
      </c>
      <c r="F36" s="178"/>
      <c r="G36" s="179">
        <f t="shared" si="10"/>
        <v>0</v>
      </c>
      <c r="H36" s="158" t="e">
        <f>ROUND(E36*#REF!,2)</f>
        <v>#REF!</v>
      </c>
      <c r="I36" s="158">
        <v>21</v>
      </c>
      <c r="J36" s="158">
        <f t="shared" si="11"/>
        <v>0</v>
      </c>
      <c r="K36" s="157">
        <v>0</v>
      </c>
      <c r="L36" s="157">
        <f t="shared" si="12"/>
        <v>0</v>
      </c>
      <c r="M36" s="157">
        <v>0</v>
      </c>
      <c r="N36" s="157">
        <f t="shared" si="13"/>
        <v>0</v>
      </c>
      <c r="O36" s="158"/>
      <c r="P36" s="158" t="s">
        <v>115</v>
      </c>
      <c r="Q36" s="158" t="s">
        <v>116</v>
      </c>
      <c r="R36" s="158">
        <v>0</v>
      </c>
      <c r="S36" s="158">
        <f t="shared" si="14"/>
        <v>0</v>
      </c>
      <c r="T36" s="158"/>
      <c r="U36" s="158" t="s">
        <v>117</v>
      </c>
      <c r="V36" s="158" t="s">
        <v>118</v>
      </c>
      <c r="W36" s="150"/>
      <c r="X36" s="150"/>
      <c r="Y36" s="150"/>
      <c r="Z36" s="150"/>
      <c r="AA36" s="150"/>
      <c r="AB36" s="150"/>
      <c r="AC36" s="150"/>
      <c r="AD36" s="150" t="s">
        <v>119</v>
      </c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</row>
    <row r="37" spans="1:57" outlineLevel="1" x14ac:dyDescent="0.2">
      <c r="A37" s="174">
        <v>27</v>
      </c>
      <c r="B37" s="175" t="s">
        <v>169</v>
      </c>
      <c r="C37" s="181" t="s">
        <v>325</v>
      </c>
      <c r="D37" s="176" t="s">
        <v>224</v>
      </c>
      <c r="E37" s="177">
        <v>1</v>
      </c>
      <c r="F37" s="178"/>
      <c r="G37" s="179">
        <f t="shared" si="10"/>
        <v>0</v>
      </c>
      <c r="H37" s="158" t="e">
        <f>ROUND(E37*#REF!,2)</f>
        <v>#REF!</v>
      </c>
      <c r="I37" s="158">
        <v>21</v>
      </c>
      <c r="J37" s="158">
        <f t="shared" si="11"/>
        <v>0</v>
      </c>
      <c r="K37" s="157">
        <v>0</v>
      </c>
      <c r="L37" s="157">
        <f t="shared" si="12"/>
        <v>0</v>
      </c>
      <c r="M37" s="157">
        <v>0</v>
      </c>
      <c r="N37" s="157">
        <f t="shared" si="13"/>
        <v>0</v>
      </c>
      <c r="O37" s="158"/>
      <c r="P37" s="158" t="s">
        <v>115</v>
      </c>
      <c r="Q37" s="158" t="s">
        <v>116</v>
      </c>
      <c r="R37" s="158">
        <v>0</v>
      </c>
      <c r="S37" s="158">
        <f t="shared" si="14"/>
        <v>0</v>
      </c>
      <c r="T37" s="158"/>
      <c r="U37" s="158" t="s">
        <v>117</v>
      </c>
      <c r="V37" s="158" t="s">
        <v>118</v>
      </c>
      <c r="W37" s="150"/>
      <c r="X37" s="150"/>
      <c r="Y37" s="150"/>
      <c r="Z37" s="150"/>
      <c r="AA37" s="150"/>
      <c r="AB37" s="150"/>
      <c r="AC37" s="150"/>
      <c r="AD37" s="150" t="s">
        <v>119</v>
      </c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</row>
    <row r="38" spans="1:57" outlineLevel="1" x14ac:dyDescent="0.2">
      <c r="A38" s="174">
        <v>28</v>
      </c>
      <c r="B38" s="175" t="s">
        <v>171</v>
      </c>
      <c r="C38" s="181" t="s">
        <v>326</v>
      </c>
      <c r="D38" s="176" t="s">
        <v>224</v>
      </c>
      <c r="E38" s="177">
        <v>1</v>
      </c>
      <c r="F38" s="178"/>
      <c r="G38" s="179">
        <f t="shared" si="10"/>
        <v>0</v>
      </c>
      <c r="H38" s="158" t="e">
        <f>ROUND(E38*#REF!,2)</f>
        <v>#REF!</v>
      </c>
      <c r="I38" s="158">
        <v>21</v>
      </c>
      <c r="J38" s="158">
        <f t="shared" si="11"/>
        <v>0</v>
      </c>
      <c r="K38" s="157">
        <v>0</v>
      </c>
      <c r="L38" s="157">
        <f t="shared" si="12"/>
        <v>0</v>
      </c>
      <c r="M38" s="157">
        <v>0</v>
      </c>
      <c r="N38" s="157">
        <f t="shared" si="13"/>
        <v>0</v>
      </c>
      <c r="O38" s="158"/>
      <c r="P38" s="158" t="s">
        <v>115</v>
      </c>
      <c r="Q38" s="158" t="s">
        <v>116</v>
      </c>
      <c r="R38" s="158">
        <v>0</v>
      </c>
      <c r="S38" s="158">
        <f t="shared" si="14"/>
        <v>0</v>
      </c>
      <c r="T38" s="158"/>
      <c r="U38" s="158" t="s">
        <v>117</v>
      </c>
      <c r="V38" s="158" t="s">
        <v>118</v>
      </c>
      <c r="W38" s="150"/>
      <c r="X38" s="150"/>
      <c r="Y38" s="150"/>
      <c r="Z38" s="150"/>
      <c r="AA38" s="150"/>
      <c r="AB38" s="150"/>
      <c r="AC38" s="150"/>
      <c r="AD38" s="150" t="s">
        <v>119</v>
      </c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</row>
    <row r="39" spans="1:57" ht="22.5" outlineLevel="1" x14ac:dyDescent="0.2">
      <c r="A39" s="174">
        <v>29</v>
      </c>
      <c r="B39" s="175" t="s">
        <v>173</v>
      </c>
      <c r="C39" s="181" t="s">
        <v>327</v>
      </c>
      <c r="D39" s="176" t="s">
        <v>224</v>
      </c>
      <c r="E39" s="177">
        <v>1</v>
      </c>
      <c r="F39" s="178"/>
      <c r="G39" s="179">
        <f t="shared" si="10"/>
        <v>0</v>
      </c>
      <c r="H39" s="158" t="e">
        <f>ROUND(E39*#REF!,2)</f>
        <v>#REF!</v>
      </c>
      <c r="I39" s="158">
        <v>21</v>
      </c>
      <c r="J39" s="158">
        <f t="shared" si="11"/>
        <v>0</v>
      </c>
      <c r="K39" s="157">
        <v>0</v>
      </c>
      <c r="L39" s="157">
        <f t="shared" si="12"/>
        <v>0</v>
      </c>
      <c r="M39" s="157">
        <v>0</v>
      </c>
      <c r="N39" s="157">
        <f t="shared" si="13"/>
        <v>0</v>
      </c>
      <c r="O39" s="158"/>
      <c r="P39" s="158" t="s">
        <v>115</v>
      </c>
      <c r="Q39" s="158" t="s">
        <v>116</v>
      </c>
      <c r="R39" s="158">
        <v>0</v>
      </c>
      <c r="S39" s="158">
        <f t="shared" si="14"/>
        <v>0</v>
      </c>
      <c r="T39" s="158"/>
      <c r="U39" s="158" t="s">
        <v>117</v>
      </c>
      <c r="V39" s="158" t="s">
        <v>118</v>
      </c>
      <c r="W39" s="150"/>
      <c r="X39" s="150"/>
      <c r="Y39" s="150"/>
      <c r="Z39" s="150"/>
      <c r="AA39" s="150"/>
      <c r="AB39" s="150"/>
      <c r="AC39" s="150"/>
      <c r="AD39" s="150" t="s">
        <v>119</v>
      </c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</row>
    <row r="40" spans="1:57" ht="22.5" outlineLevel="1" x14ac:dyDescent="0.2">
      <c r="A40" s="168">
        <v>30</v>
      </c>
      <c r="B40" s="169" t="s">
        <v>175</v>
      </c>
      <c r="C40" s="182" t="s">
        <v>328</v>
      </c>
      <c r="D40" s="170"/>
      <c r="E40" s="171">
        <v>0</v>
      </c>
      <c r="F40" s="172"/>
      <c r="G40" s="173">
        <f t="shared" si="10"/>
        <v>0</v>
      </c>
      <c r="H40" s="158" t="e">
        <f>ROUND(E40*#REF!,2)</f>
        <v>#REF!</v>
      </c>
      <c r="I40" s="158">
        <v>21</v>
      </c>
      <c r="J40" s="158">
        <f t="shared" si="11"/>
        <v>0</v>
      </c>
      <c r="K40" s="157">
        <v>0</v>
      </c>
      <c r="L40" s="157">
        <f t="shared" si="12"/>
        <v>0</v>
      </c>
      <c r="M40" s="157">
        <v>0</v>
      </c>
      <c r="N40" s="157">
        <f t="shared" si="13"/>
        <v>0</v>
      </c>
      <c r="O40" s="158"/>
      <c r="P40" s="158" t="s">
        <v>115</v>
      </c>
      <c r="Q40" s="158" t="s">
        <v>116</v>
      </c>
      <c r="R40" s="158">
        <v>0</v>
      </c>
      <c r="S40" s="158">
        <f t="shared" si="14"/>
        <v>0</v>
      </c>
      <c r="T40" s="158"/>
      <c r="U40" s="158" t="s">
        <v>117</v>
      </c>
      <c r="V40" s="158" t="s">
        <v>118</v>
      </c>
      <c r="W40" s="150"/>
      <c r="X40" s="150"/>
      <c r="Y40" s="150"/>
      <c r="Z40" s="150"/>
      <c r="AA40" s="150"/>
      <c r="AB40" s="150"/>
      <c r="AC40" s="150"/>
      <c r="AD40" s="150" t="s">
        <v>119</v>
      </c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</row>
    <row r="41" spans="1:57" x14ac:dyDescent="0.2">
      <c r="A41" s="3"/>
      <c r="B41" s="4"/>
      <c r="C41" s="183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AB41">
        <v>12</v>
      </c>
      <c r="AC41">
        <v>21</v>
      </c>
      <c r="AD41" t="s">
        <v>96</v>
      </c>
    </row>
    <row r="42" spans="1:57" x14ac:dyDescent="0.2">
      <c r="A42" s="153"/>
      <c r="B42" s="154" t="s">
        <v>31</v>
      </c>
      <c r="C42" s="184"/>
      <c r="D42" s="155"/>
      <c r="E42" s="156"/>
      <c r="F42" s="156"/>
      <c r="G42" s="167">
        <f>G8+G26+G33</f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AB42">
        <f>SUMIF(I7:I40,AB41,G7:G40)</f>
        <v>0</v>
      </c>
      <c r="AC42">
        <f>SUMIF(I7:I40,AC41,G7:G40)</f>
        <v>0</v>
      </c>
      <c r="AD42" t="s">
        <v>296</v>
      </c>
    </row>
    <row r="43" spans="1:57" x14ac:dyDescent="0.2">
      <c r="A43" s="3"/>
      <c r="B43" s="4"/>
      <c r="C43" s="183"/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57" x14ac:dyDescent="0.2">
      <c r="A44" s="3"/>
      <c r="B44" s="4"/>
      <c r="C44" s="183"/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57" x14ac:dyDescent="0.2">
      <c r="A45" s="260" t="s">
        <v>297</v>
      </c>
      <c r="B45" s="260"/>
      <c r="C45" s="261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57" x14ac:dyDescent="0.2">
      <c r="A46" s="241"/>
      <c r="B46" s="242"/>
      <c r="C46" s="243"/>
      <c r="D46" s="242"/>
      <c r="E46" s="242"/>
      <c r="F46" s="242"/>
      <c r="G46" s="24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AD46" t="s">
        <v>298</v>
      </c>
    </row>
    <row r="47" spans="1:57" x14ac:dyDescent="0.2">
      <c r="A47" s="245"/>
      <c r="B47" s="246"/>
      <c r="C47" s="247"/>
      <c r="D47" s="246"/>
      <c r="E47" s="246"/>
      <c r="F47" s="246"/>
      <c r="G47" s="248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57" x14ac:dyDescent="0.2">
      <c r="A48" s="245"/>
      <c r="B48" s="246"/>
      <c r="C48" s="247"/>
      <c r="D48" s="246"/>
      <c r="E48" s="246"/>
      <c r="F48" s="246"/>
      <c r="G48" s="24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30" x14ac:dyDescent="0.2">
      <c r="A49" s="245"/>
      <c r="B49" s="246"/>
      <c r="C49" s="247"/>
      <c r="D49" s="246"/>
      <c r="E49" s="246"/>
      <c r="F49" s="246"/>
      <c r="G49" s="248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30" x14ac:dyDescent="0.2">
      <c r="A50" s="249"/>
      <c r="B50" s="250"/>
      <c r="C50" s="251"/>
      <c r="D50" s="250"/>
      <c r="E50" s="250"/>
      <c r="F50" s="250"/>
      <c r="G50" s="25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30" x14ac:dyDescent="0.2">
      <c r="A51" s="3"/>
      <c r="B51" s="4"/>
      <c r="C51" s="183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30" x14ac:dyDescent="0.2">
      <c r="C52" s="185"/>
      <c r="D52" s="10"/>
      <c r="AD52" t="s">
        <v>299</v>
      </c>
    </row>
    <row r="53" spans="1:30" x14ac:dyDescent="0.2">
      <c r="D53" s="10"/>
    </row>
    <row r="54" spans="1:30" x14ac:dyDescent="0.2">
      <c r="D54" s="10"/>
    </row>
    <row r="55" spans="1:30" x14ac:dyDescent="0.2">
      <c r="D55" s="10"/>
    </row>
    <row r="56" spans="1:30" x14ac:dyDescent="0.2">
      <c r="D56" s="10"/>
    </row>
    <row r="57" spans="1:30" x14ac:dyDescent="0.2">
      <c r="D57" s="10"/>
    </row>
    <row r="58" spans="1:30" x14ac:dyDescent="0.2">
      <c r="D58" s="10"/>
    </row>
    <row r="59" spans="1:30" x14ac:dyDescent="0.2">
      <c r="D59" s="10"/>
    </row>
    <row r="60" spans="1:30" x14ac:dyDescent="0.2">
      <c r="D60" s="10"/>
    </row>
    <row r="61" spans="1:30" x14ac:dyDescent="0.2">
      <c r="D61" s="10"/>
    </row>
    <row r="62" spans="1:30" x14ac:dyDescent="0.2">
      <c r="D62" s="10"/>
    </row>
    <row r="63" spans="1:30" x14ac:dyDescent="0.2">
      <c r="D63" s="10"/>
    </row>
    <row r="64" spans="1:30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/M7mHjQzibVmKq8d168ktnjN2THXdZ5/zzqXn5/ixjtbFk8+d1olFxFijE4LRx1VcypPTlGlBfSbnQp61aDQKg==" saltValue="MaRhGxGgXI6pWPf1+qvygA==" spinCount="100000" sheet="1" objects="1" scenarios="1"/>
  <mergeCells count="6">
    <mergeCell ref="A46:G50"/>
    <mergeCell ref="A1:G1"/>
    <mergeCell ref="C2:G2"/>
    <mergeCell ref="C3:G3"/>
    <mergeCell ref="C4:G4"/>
    <mergeCell ref="A45:C4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50</vt:i4>
      </vt:variant>
    </vt:vector>
  </HeadingPairs>
  <TitlesOfParts>
    <vt:vector size="54" baseType="lpstr">
      <vt:lpstr>Stavba</vt:lpstr>
      <vt:lpstr>VzorPolozky</vt:lpstr>
      <vt:lpstr>EPS</vt:lpstr>
      <vt:lpstr>ZDP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EPS!Názvy_tisku</vt:lpstr>
      <vt:lpstr>ZDP!Názvy_tisku</vt:lpstr>
      <vt:lpstr>oadresa</vt:lpstr>
      <vt:lpstr>Stavba!Objednatel</vt:lpstr>
      <vt:lpstr>Stavba!Objekt</vt:lpstr>
      <vt:lpstr>EPS!Oblast_tisku</vt:lpstr>
      <vt:lpstr>Stavba!Oblast_tisku</vt:lpstr>
      <vt:lpstr>ZDP!Oblast_tisku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Zemach Vít</dc:creator>
  <cp:lastModifiedBy>Martin Hlaváč</cp:lastModifiedBy>
  <cp:lastPrinted>2019-03-19T12:27:02Z</cp:lastPrinted>
  <dcterms:created xsi:type="dcterms:W3CDTF">2009-04-08T07:15:50Z</dcterms:created>
  <dcterms:modified xsi:type="dcterms:W3CDTF">2024-07-24T11:25:12Z</dcterms:modified>
</cp:coreProperties>
</file>