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 mostů\Oblast Jih\2025\4. 42213-5 Vřesovice\VZ\"/>
    </mc:Choice>
  </mc:AlternateContent>
  <xr:revisionPtr revIDLastSave="0" documentId="13_ncr:1_{7C11D5BA-797D-483A-AEDF-4BB13F641195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201'!$A$1:$I$38</definedName>
  </definedNames>
  <calcPr calcId="191029"/>
  <webPublishing codePage="0"/>
</workbook>
</file>

<file path=xl/calcChain.xml><?xml version="1.0" encoding="utf-8"?>
<calcChain xmlns="http://schemas.openxmlformats.org/spreadsheetml/2006/main">
  <c r="I27" i="4" l="1"/>
  <c r="O27" i="4" s="1"/>
  <c r="I31" i="4"/>
  <c r="O31" i="4" s="1"/>
  <c r="I23" i="4"/>
  <c r="O23" i="4" s="1"/>
  <c r="I13" i="4" l="1"/>
  <c r="O13" i="4" s="1"/>
  <c r="I18" i="4" l="1"/>
  <c r="Q17" i="4" l="1"/>
  <c r="I17" i="4" s="1"/>
  <c r="O18" i="4"/>
  <c r="R17" i="4" s="1"/>
  <c r="I35" i="4"/>
  <c r="Q22" i="4" s="1"/>
  <c r="I9" i="4"/>
  <c r="Q8" i="4" l="1"/>
  <c r="I8" i="4" s="1"/>
  <c r="O17" i="4"/>
  <c r="O9" i="4"/>
  <c r="R8" i="4" s="1"/>
  <c r="O35" i="4"/>
  <c r="R22" i="4" s="1"/>
  <c r="I22" i="4"/>
  <c r="I3" i="4" l="1"/>
  <c r="O8" i="4"/>
  <c r="C11" i="2"/>
  <c r="O22" i="4"/>
  <c r="I18" i="3"/>
  <c r="O18" i="3" s="1"/>
  <c r="I14" i="3"/>
  <c r="I10" i="3"/>
  <c r="O10" i="3" l="1"/>
  <c r="Q9" i="3"/>
  <c r="I9" i="3" s="1"/>
  <c r="I3" i="3" s="1"/>
  <c r="C10" i="2" s="1"/>
  <c r="O2" i="4"/>
  <c r="O14" i="3"/>
  <c r="R9" i="3" l="1"/>
  <c r="O9" i="3"/>
  <c r="O2" i="3" s="1"/>
  <c r="C6" i="2" l="1"/>
</calcChain>
</file>

<file path=xl/sharedStrings.xml><?xml version="1.0" encoding="utf-8"?>
<sst xmlns="http://schemas.openxmlformats.org/spreadsheetml/2006/main" count="208" uniqueCount="103">
  <si>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</si>
  <si>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</si>
  <si>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</si>
  <si>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</si>
  <si>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</si>
  <si>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</si>
  <si>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</si>
  <si>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</si>
  <si>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</si>
  <si>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</si>
  <si>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</si>
  <si>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</si>
  <si>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</si>
  <si>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</si>
  <si>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</si>
  <si>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</si>
  <si>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</si>
  <si>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</si>
  <si>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</si>
  <si>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</si>
  <si>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</si>
  <si>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</si>
  <si>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</si>
  <si>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</si>
  <si>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</si>
  <si>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</si>
  <si>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</si>
  <si>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</si>
  <si>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</si>
  <si>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</si>
  <si>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</si>
  <si>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</si>
  <si>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</si>
  <si>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</si>
  <si>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</si>
  <si>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</si>
  <si>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</si>
  <si>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</si>
  <si>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</si>
  <si>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</si>
  <si>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</si>
  <si>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</si>
  <si>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</si>
  <si>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</si>
  <si>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</si>
  <si>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</si>
  <si>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</si>
  <si>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Objekt</t>
  </si>
  <si>
    <t>Popis</t>
  </si>
  <si>
    <t>OC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</si>
  <si>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</si>
  <si>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</si>
  <si>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</si>
  <si>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</si>
  <si>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</si>
  <si>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</si>
  <si>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</si>
  <si>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</si>
  <si>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</si>
  <si>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</si>
  <si>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</si>
  <si>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</si>
  <si>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</si>
  <si>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</si>
  <si>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</si>
  <si>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</si>
  <si>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</si>
  <si>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</si>
  <si>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</si>
  <si>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</si>
  <si>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OČIŠTĚNÍ BETON KONSTR OTRYSKÁNÍM TLAK VODOU DO 1000 BARŮ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</si>
  <si>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</si>
  <si>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</si>
  <si>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</si>
  <si>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</si>
  <si>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</si>
  <si>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M</t>
  </si>
  <si>
    <t>Stavba: III/42213 Vřesovice, most 42213-5</t>
  </si>
  <si>
    <t>III/42213 Vřesovice, most 42213-5</t>
  </si>
  <si>
    <t>Most ev.č. 42213-5</t>
  </si>
  <si>
    <t>Sanace říms</t>
  </si>
  <si>
    <t>Římsy</t>
  </si>
  <si>
    <t>Očištění sanovaných ploch líce opěr a křídel a říms</t>
  </si>
  <si>
    <t>Líce opěr 8,5*1,0*2=17,000 [A] 
Líce křídel (1,7*4,2/2+1,7*2,3/2)*2=11,050 [B]   
Římsy (0,25+0,70+0,20)*7,8*2=17,940 [C] 
Celkem: A+B+C=45,990 [D]</t>
  </si>
  <si>
    <t>SPÁROVÁNÍ STARÉHO ZDIVA CEMENTOVOU MALTOU</t>
  </si>
  <si>
    <t>položka zahrnuje: dodávku veškerého materiálu potřebného pro předepsanou úpravu v předepsané kvalitě, vyčištění spar (vyškrábání), vypláchnutí spar vodou, očištění povrchu spárování, odklizení suti a přebytečného materiálu,                                                     potřebná lešení</t>
  </si>
  <si>
    <t>Líce opěr a křídel</t>
  </si>
  <si>
    <t>Líce opěr 8,5*1,0*2=17,000 [A] 
Líce křídel (1,7*4,2/2+1,7*2,3/2)*2=11,050 [B]   
Celkem: A+B=28,050 [D]</t>
  </si>
  <si>
    <t xml:space="preserve">Římsy (0,25+0,70+0,20)*7,8*2=17,940 [A] </t>
  </si>
  <si>
    <t>9111A3</t>
  </si>
  <si>
    <t>ZÁBRADLÍ SILNIČNÍ S VODOR MADLY - DEMONTÁŽ S PŘESUNEM</t>
  </si>
  <si>
    <t>položka zahrnuje: 
- demontáž a odstranění zařízení 
- jeho odvoz na předepsané místo</t>
  </si>
  <si>
    <t>9117C1</t>
  </si>
  <si>
    <t>SVOD OCEL ZÁBRADEL ÚROVEŇ ZADRŽ H2 - DODÁVKA A MONTÁŽ</t>
  </si>
  <si>
    <t>Zábradelní svodidlo zádržnosti H2 se svislou výplní opatřeno PKO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</si>
  <si>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</si>
  <si>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Demontáž zábradlí, odvoz a likvidace v režii SÚS Veselí mad Moravou.   
Odvoz na skládku SÚS Veselí mad Moravou.</t>
  </si>
  <si>
    <t>Levá římsa 7,8=7,800 [A] 
Pravá římsa 7,8=7,800 [B] 
Celkem: A+B=15,600 [C]</t>
  </si>
  <si>
    <t>9113B1</t>
  </si>
  <si>
    <t>SVODIDLO OCEL SILNIČ JEDNOSTR, ÚROVEŇ ZADRŽ H1 -DODÁVKA A MONTÁŽ</t>
  </si>
  <si>
    <t>Náběhy zábradelního svodidla</t>
  </si>
  <si>
    <t>4*12=48,000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</si>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</sst>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5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09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0" fontId="5" fillId="0" borderId="1" xfId="6" applyFont="1" applyFill="1" applyBorder="1" applyAlignment="1">
      <alignment horizontal="left" vertical="center" wrapText="1"/>
    </xf>
    <xf numFmtId="0" fontId="6" fillId="0" borderId="1" xfId="6" applyFont="1" applyFill="1" applyBorder="1" applyAlignment="1">
      <alignment horizontal="left" vertical="center" wrapText="1"/>
    </xf>
    <xf numFmtId="0" fontId="0" fillId="0" borderId="1" xfId="6" applyFont="1" applyFill="1" applyBorder="1" applyAlignment="1">
      <alignment horizontal="left" vertical="center" wrapText="1"/>
    </xf>
    <xf numFmtId="0" fontId="0" fillId="2" borderId="3" xfId="6" applyFont="1" applyFill="1" applyBorder="1"/>
    <xf numFmtId="0" fontId="14" fillId="0" borderId="1" xfId="6" applyFont="1" applyFill="1" applyBorder="1" applyAlignment="1">
      <alignment horizontal="left" vertical="center" wrapText="1"/>
    </xf>
    <xf numFmtId="4" fontId="13" fillId="0" borderId="1" xfId="8" applyNumberFormat="1" applyBorder="1" applyAlignment="1">
      <alignment horizontal="center" vertical="center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97"/>
      <c r="B1" s="22"/>
      <c r="C1" s="22"/>
      <c r="D1" s="22"/>
      <c r="E1" s="22"/>
    </row>
    <row r="2" spans="1:5" ht="12.75" customHeight="1" x14ac:dyDescent="0.2">
      <c r="A2" s="97"/>
      <c r="B2" s="98" t="s">
        <v>44</v>
      </c>
      <c r="C2" s="22"/>
      <c r="D2" s="22"/>
      <c r="E2" s="22"/>
    </row>
    <row r="3" spans="1:5" ht="20.100000000000001" customHeight="1" x14ac:dyDescent="0.2">
      <c r="A3" s="97"/>
      <c r="B3" s="97"/>
      <c r="C3" s="22"/>
      <c r="D3" s="22"/>
      <c r="E3" s="22"/>
    </row>
    <row r="4" spans="1:5" ht="20.100000000000001" customHeight="1" x14ac:dyDescent="0.2">
      <c r="A4" s="22"/>
      <c r="B4" s="99" t="s">
        <v>77</v>
      </c>
      <c r="C4" s="97"/>
      <c r="D4" s="97"/>
      <c r="E4" s="22"/>
    </row>
    <row r="5" spans="1:5" ht="12.75" customHeight="1" x14ac:dyDescent="0.2">
      <c r="A5" s="22"/>
      <c r="B5" s="97" t="s">
        <v>45</v>
      </c>
      <c r="C5" s="97"/>
      <c r="D5" s="97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/>
      <c r="C7" s="25"/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47</v>
      </c>
      <c r="B9" s="27" t="s">
        <v>48</v>
      </c>
      <c r="C9" s="27" t="s">
        <v>49</v>
      </c>
      <c r="D9" s="27"/>
      <c r="E9" s="27"/>
    </row>
    <row r="10" spans="1:5" ht="12.75" customHeight="1" x14ac:dyDescent="0.2">
      <c r="A10" s="28" t="s">
        <v>50</v>
      </c>
      <c r="B10" s="28" t="s">
        <v>51</v>
      </c>
      <c r="C10" s="29">
        <f>'000'!I3</f>
        <v>0</v>
      </c>
      <c r="D10" s="29"/>
      <c r="E10" s="29"/>
    </row>
    <row r="11" spans="1:5" ht="12.75" customHeight="1" x14ac:dyDescent="0.2">
      <c r="A11" s="28" t="s">
        <v>52</v>
      </c>
      <c r="B11" s="69" t="s">
        <v>79</v>
      </c>
      <c r="C11" s="29">
        <f>'SO 201'!I3</f>
        <v>0</v>
      </c>
      <c r="D11" s="29"/>
      <c r="E11" s="29"/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1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hidden="1" customWidth="1"/>
    <col min="17" max="17" width="10.7109375" style="23" hidden="1" customWidth="1"/>
    <col min="18" max="18" width="9.140625" style="23" hidden="1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53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01"/>
      <c r="D3" s="97"/>
      <c r="E3" s="68" t="s">
        <v>78</v>
      </c>
      <c r="F3" s="22"/>
      <c r="G3" s="33"/>
      <c r="H3" s="34" t="s">
        <v>54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55</v>
      </c>
      <c r="C4" s="101" t="s">
        <v>56</v>
      </c>
      <c r="D4" s="97"/>
      <c r="E4" s="32" t="s">
        <v>57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02"/>
      <c r="D5" s="103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0" t="s">
        <v>14</v>
      </c>
      <c r="B6" s="100" t="s">
        <v>16</v>
      </c>
      <c r="C6" s="100" t="s">
        <v>18</v>
      </c>
      <c r="D6" s="100" t="s">
        <v>58</v>
      </c>
      <c r="E6" s="100" t="s">
        <v>20</v>
      </c>
      <c r="F6" s="100" t="s">
        <v>22</v>
      </c>
      <c r="G6" s="100" t="s">
        <v>24</v>
      </c>
      <c r="H6" s="100" t="s">
        <v>59</v>
      </c>
      <c r="I6" s="100"/>
    </row>
    <row r="7" spans="1:18" ht="12.75" customHeight="1" x14ac:dyDescent="0.2">
      <c r="A7" s="100"/>
      <c r="B7" s="100"/>
      <c r="C7" s="100"/>
      <c r="D7" s="100"/>
      <c r="E7" s="100"/>
      <c r="F7" s="100"/>
      <c r="G7" s="100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</f>
        <v>0</v>
      </c>
      <c r="R9" s="23">
        <f>0+O14+O18+O10</f>
        <v>0</v>
      </c>
    </row>
    <row r="10" spans="1:18" ht="12.75" customHeight="1" x14ac:dyDescent="0.2">
      <c r="A10" s="45"/>
      <c r="B10" s="11">
        <v>1</v>
      </c>
      <c r="C10" s="72" t="s">
        <v>62</v>
      </c>
      <c r="D10" s="8" t="s">
        <v>60</v>
      </c>
      <c r="E10" s="12" t="s">
        <v>64</v>
      </c>
      <c r="F10" s="13" t="s">
        <v>61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63</v>
      </c>
      <c r="D14" s="49" t="s">
        <v>60</v>
      </c>
      <c r="E14" s="50" t="s">
        <v>65</v>
      </c>
      <c r="F14" s="51" t="s">
        <v>61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66</v>
      </c>
      <c r="D18" s="49" t="s">
        <v>5</v>
      </c>
      <c r="E18" s="50" t="s">
        <v>67</v>
      </c>
      <c r="F18" s="61" t="s">
        <v>61</v>
      </c>
      <c r="G18" s="62">
        <v>1</v>
      </c>
      <c r="H18" s="63">
        <v>0</v>
      </c>
      <c r="I18" s="96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68</v>
      </c>
    </row>
    <row r="20" spans="1:16" ht="12.75" customHeight="1" x14ac:dyDescent="0.2">
      <c r="E20" s="55"/>
    </row>
    <row r="21" spans="1:16" ht="12.75" customHeight="1" x14ac:dyDescent="0.2">
      <c r="E21" s="55" t="s">
        <v>69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8"/>
  <sheetViews>
    <sheetView topLeftCell="B1" workbookViewId="0">
      <pane ySplit="7" topLeftCell="A8" activePane="bottomLeft" state="frozen"/>
      <selection pane="bottomLeft" activeCell="D23" sqref="D23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hidden="1" customWidth="1"/>
    <col min="17" max="17" width="10.7109375" style="70" hidden="1" customWidth="1"/>
    <col min="18" max="18" width="9.140625" style="70" hidden="1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0+O8+O22+O17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05"/>
      <c r="D3" s="106"/>
      <c r="E3" s="68" t="s">
        <v>78</v>
      </c>
      <c r="F3" s="66"/>
      <c r="G3" s="3"/>
      <c r="H3" s="2" t="s">
        <v>52</v>
      </c>
      <c r="I3" s="21">
        <f>0+I8+I22+I17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07" t="s">
        <v>52</v>
      </c>
      <c r="D4" s="108"/>
      <c r="E4" s="6" t="s">
        <v>79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04" t="s">
        <v>14</v>
      </c>
      <c r="B5" s="104" t="s">
        <v>16</v>
      </c>
      <c r="C5" s="104" t="s">
        <v>18</v>
      </c>
      <c r="D5" s="104" t="s">
        <v>19</v>
      </c>
      <c r="E5" s="104" t="s">
        <v>20</v>
      </c>
      <c r="F5" s="104" t="s">
        <v>22</v>
      </c>
      <c r="G5" s="104" t="s">
        <v>24</v>
      </c>
      <c r="H5" s="104" t="s">
        <v>26</v>
      </c>
      <c r="I5" s="104"/>
      <c r="O5" s="70" t="s">
        <v>10</v>
      </c>
      <c r="P5" s="70" t="s">
        <v>12</v>
      </c>
    </row>
    <row r="6" spans="1:18" ht="12.75" customHeight="1" x14ac:dyDescent="0.2">
      <c r="A6" s="104"/>
      <c r="B6" s="104"/>
      <c r="C6" s="104"/>
      <c r="D6" s="104"/>
      <c r="E6" s="104"/>
      <c r="F6" s="104"/>
      <c r="G6" s="104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ht="12.75" customHeight="1" x14ac:dyDescent="0.2">
      <c r="A8" s="94" t="s">
        <v>31</v>
      </c>
      <c r="B8" s="94"/>
      <c r="C8" s="9" t="s">
        <v>25</v>
      </c>
      <c r="D8" s="94"/>
      <c r="E8" s="20" t="s">
        <v>38</v>
      </c>
      <c r="F8" s="94"/>
      <c r="G8" s="94"/>
      <c r="H8" s="94"/>
      <c r="I8" s="10">
        <f>0+Q8</f>
        <v>0</v>
      </c>
      <c r="O8" s="70">
        <f>0+R8</f>
        <v>0</v>
      </c>
      <c r="Q8" s="71">
        <f>0+I9+I13</f>
        <v>0</v>
      </c>
      <c r="R8" s="70">
        <f>0+O9+O13</f>
        <v>0</v>
      </c>
    </row>
    <row r="9" spans="1:18" x14ac:dyDescent="0.2">
      <c r="A9" s="8" t="s">
        <v>33</v>
      </c>
      <c r="B9" s="11">
        <v>1</v>
      </c>
      <c r="C9" s="11" t="s">
        <v>39</v>
      </c>
      <c r="D9" s="8" t="s">
        <v>5</v>
      </c>
      <c r="E9" s="73" t="s">
        <v>40</v>
      </c>
      <c r="F9" s="13" t="s">
        <v>34</v>
      </c>
      <c r="G9" s="14">
        <v>17.940000000000001</v>
      </c>
      <c r="H9" s="15">
        <v>0</v>
      </c>
      <c r="I9" s="15">
        <f>ROUND(ROUND(H9,2)*ROUND(G9,3),2)</f>
        <v>0</v>
      </c>
      <c r="O9" s="70">
        <f>(I9*21)/100</f>
        <v>0</v>
      </c>
      <c r="P9" s="70" t="s">
        <v>12</v>
      </c>
    </row>
    <row r="10" spans="1:18" x14ac:dyDescent="0.2">
      <c r="A10" s="16" t="s">
        <v>35</v>
      </c>
      <c r="E10" s="92" t="s">
        <v>80</v>
      </c>
    </row>
    <row r="11" spans="1:18" ht="12.75" customHeight="1" x14ac:dyDescent="0.2">
      <c r="A11" s="18" t="s">
        <v>36</v>
      </c>
      <c r="E11" s="91" t="s">
        <v>88</v>
      </c>
    </row>
    <row r="12" spans="1:18" ht="76.5" x14ac:dyDescent="0.2">
      <c r="A12" s="70" t="s">
        <v>37</v>
      </c>
      <c r="E12" s="17" t="s">
        <v>41</v>
      </c>
    </row>
    <row r="13" spans="1:18" customFormat="1" x14ac:dyDescent="0.2">
      <c r="A13" s="8" t="s">
        <v>33</v>
      </c>
      <c r="B13" s="11">
        <v>2</v>
      </c>
      <c r="C13" s="11">
        <v>62745</v>
      </c>
      <c r="D13" s="8" t="s">
        <v>5</v>
      </c>
      <c r="E13" s="73" t="s">
        <v>84</v>
      </c>
      <c r="F13" s="13" t="s">
        <v>34</v>
      </c>
      <c r="G13" s="14">
        <v>28.05</v>
      </c>
      <c r="H13" s="15">
        <v>0</v>
      </c>
      <c r="I13" s="15">
        <f>ROUND(ROUND(H13,2)*ROUND(G13,3),2)</f>
        <v>0</v>
      </c>
      <c r="O13">
        <f>(I13*21)/100</f>
        <v>0</v>
      </c>
      <c r="P13" t="s">
        <v>12</v>
      </c>
    </row>
    <row r="14" spans="1:18" customFormat="1" ht="12.75" customHeight="1" x14ac:dyDescent="0.2">
      <c r="A14" s="16" t="s">
        <v>35</v>
      </c>
      <c r="E14" s="92" t="s">
        <v>86</v>
      </c>
    </row>
    <row r="15" spans="1:18" ht="38.25" customHeight="1" x14ac:dyDescent="0.2">
      <c r="A15" s="18" t="s">
        <v>36</v>
      </c>
      <c r="E15" s="91" t="s">
        <v>87</v>
      </c>
    </row>
    <row r="16" spans="1:18" customFormat="1" ht="51" x14ac:dyDescent="0.2">
      <c r="A16" t="s">
        <v>37</v>
      </c>
      <c r="E16" s="17" t="s">
        <v>85</v>
      </c>
    </row>
    <row r="17" spans="1:18" s="78" customFormat="1" ht="12.75" customHeight="1" x14ac:dyDescent="0.2">
      <c r="A17" s="74" t="s">
        <v>31</v>
      </c>
      <c r="B17" s="74"/>
      <c r="C17" s="75" t="s">
        <v>71</v>
      </c>
      <c r="D17" s="74"/>
      <c r="E17" s="76" t="s">
        <v>72</v>
      </c>
      <c r="F17" s="74"/>
      <c r="G17" s="74"/>
      <c r="H17" s="74"/>
      <c r="I17" s="77">
        <f>0+Q17</f>
        <v>0</v>
      </c>
      <c r="O17" s="78">
        <f>0+R17</f>
        <v>0</v>
      </c>
      <c r="Q17" s="79">
        <f>0+I18</f>
        <v>0</v>
      </c>
      <c r="R17" s="78">
        <f>0+O18</f>
        <v>0</v>
      </c>
    </row>
    <row r="18" spans="1:18" s="78" customFormat="1" x14ac:dyDescent="0.2">
      <c r="A18" s="80" t="s">
        <v>33</v>
      </c>
      <c r="B18" s="81">
        <v>3</v>
      </c>
      <c r="C18" s="81" t="s">
        <v>73</v>
      </c>
      <c r="D18" s="80" t="s">
        <v>5</v>
      </c>
      <c r="E18" s="82" t="s">
        <v>74</v>
      </c>
      <c r="F18" s="83" t="s">
        <v>34</v>
      </c>
      <c r="G18" s="84">
        <v>17.940000000000001</v>
      </c>
      <c r="H18" s="85">
        <v>0</v>
      </c>
      <c r="I18" s="86">
        <f>ROUND(ROUND(H18,2)*ROUND(G18,3),2)</f>
        <v>0</v>
      </c>
      <c r="O18" s="78">
        <f>(I18*21)/100</f>
        <v>0</v>
      </c>
      <c r="P18" s="78" t="s">
        <v>12</v>
      </c>
    </row>
    <row r="19" spans="1:18" s="78" customFormat="1" x14ac:dyDescent="0.2">
      <c r="A19" s="87" t="s">
        <v>35</v>
      </c>
      <c r="E19" s="92" t="s">
        <v>81</v>
      </c>
    </row>
    <row r="20" spans="1:18" s="78" customFormat="1" ht="12.75" customHeight="1" x14ac:dyDescent="0.2">
      <c r="A20" s="88" t="s">
        <v>36</v>
      </c>
      <c r="E20" s="91" t="s">
        <v>88</v>
      </c>
    </row>
    <row r="21" spans="1:18" s="78" customFormat="1" ht="51" customHeight="1" x14ac:dyDescent="0.2">
      <c r="A21" s="78" t="s">
        <v>37</v>
      </c>
      <c r="E21" s="89" t="s">
        <v>75</v>
      </c>
    </row>
    <row r="22" spans="1:18" ht="12.75" customHeight="1" x14ac:dyDescent="0.2">
      <c r="A22" s="67" t="s">
        <v>31</v>
      </c>
      <c r="B22" s="67"/>
      <c r="C22" s="9" t="s">
        <v>28</v>
      </c>
      <c r="D22" s="67"/>
      <c r="E22" s="20" t="s">
        <v>42</v>
      </c>
      <c r="F22" s="67"/>
      <c r="G22" s="67"/>
      <c r="H22" s="67"/>
      <c r="I22" s="10">
        <f>0+Q22</f>
        <v>0</v>
      </c>
      <c r="O22" s="70">
        <f>0+R22</f>
        <v>0</v>
      </c>
      <c r="Q22" s="71">
        <f>0+I35+I31+I23+I27</f>
        <v>0</v>
      </c>
      <c r="R22" s="70">
        <f>0+O35+O31+O27+O23</f>
        <v>0</v>
      </c>
    </row>
    <row r="23" spans="1:18" customFormat="1" x14ac:dyDescent="0.2">
      <c r="A23" s="8" t="s">
        <v>33</v>
      </c>
      <c r="B23" s="11">
        <v>4</v>
      </c>
      <c r="C23" s="11" t="s">
        <v>89</v>
      </c>
      <c r="D23" s="8"/>
      <c r="E23" s="73" t="s">
        <v>90</v>
      </c>
      <c r="F23" s="13" t="s">
        <v>76</v>
      </c>
      <c r="G23" s="14">
        <v>15.6</v>
      </c>
      <c r="H23" s="15">
        <v>0</v>
      </c>
      <c r="I23" s="15">
        <f>ROUND(ROUND(H23,2)*ROUND(G23,3),2)</f>
        <v>0</v>
      </c>
      <c r="O23">
        <f>(I23*21)/100</f>
        <v>0</v>
      </c>
      <c r="P23" t="s">
        <v>12</v>
      </c>
    </row>
    <row r="24" spans="1:18" customFormat="1" ht="25.5" x14ac:dyDescent="0.2">
      <c r="A24" s="16" t="s">
        <v>35</v>
      </c>
      <c r="E24" s="93" t="s">
        <v>96</v>
      </c>
    </row>
    <row r="25" spans="1:18" customFormat="1" ht="38.25" x14ac:dyDescent="0.2">
      <c r="A25" s="18" t="s">
        <v>36</v>
      </c>
      <c r="E25" s="95" t="s">
        <v>97</v>
      </c>
    </row>
    <row r="26" spans="1:18" customFormat="1" ht="38.25" x14ac:dyDescent="0.2">
      <c r="A26" t="s">
        <v>37</v>
      </c>
      <c r="E26" s="17" t="s">
        <v>91</v>
      </c>
    </row>
    <row r="27" spans="1:18" customFormat="1" ht="25.5" x14ac:dyDescent="0.2">
      <c r="A27" s="8" t="s">
        <v>33</v>
      </c>
      <c r="B27" s="11">
        <v>5</v>
      </c>
      <c r="C27" s="11" t="s">
        <v>98</v>
      </c>
      <c r="D27" s="8" t="s">
        <v>5</v>
      </c>
      <c r="E27" s="73" t="s">
        <v>99</v>
      </c>
      <c r="F27" s="13" t="s">
        <v>76</v>
      </c>
      <c r="G27" s="14">
        <v>48</v>
      </c>
      <c r="H27" s="15">
        <v>0</v>
      </c>
      <c r="I27" s="15">
        <f>ROUND(ROUND(H27,2)*ROUND(G27,3),2)</f>
        <v>0</v>
      </c>
      <c r="O27">
        <f>(I27*21)/100</f>
        <v>0</v>
      </c>
      <c r="P27" t="s">
        <v>12</v>
      </c>
    </row>
    <row r="28" spans="1:18" customFormat="1" x14ac:dyDescent="0.2">
      <c r="A28" s="16" t="s">
        <v>35</v>
      </c>
      <c r="E28" s="93" t="s">
        <v>100</v>
      </c>
    </row>
    <row r="29" spans="1:18" customFormat="1" x14ac:dyDescent="0.2">
      <c r="A29" s="18" t="s">
        <v>36</v>
      </c>
      <c r="E29" s="95" t="s">
        <v>101</v>
      </c>
    </row>
    <row r="30" spans="1:18" customFormat="1" ht="127.5" x14ac:dyDescent="0.2">
      <c r="A30" t="s">
        <v>37</v>
      </c>
      <c r="E30" s="93" t="s">
        <v>102</v>
      </c>
    </row>
    <row r="31" spans="1:18" customFormat="1" x14ac:dyDescent="0.2">
      <c r="A31" s="8" t="s">
        <v>33</v>
      </c>
      <c r="B31" s="11">
        <v>6</v>
      </c>
      <c r="C31" s="11" t="s">
        <v>92</v>
      </c>
      <c r="D31" s="8" t="s">
        <v>5</v>
      </c>
      <c r="E31" s="12" t="s">
        <v>93</v>
      </c>
      <c r="F31" s="13" t="s">
        <v>76</v>
      </c>
      <c r="G31" s="14">
        <v>15.6</v>
      </c>
      <c r="H31" s="15">
        <v>0</v>
      </c>
      <c r="I31" s="15">
        <f>ROUND(ROUND(H31,2)*ROUND(G31,3),2)</f>
        <v>0</v>
      </c>
      <c r="O31">
        <f>(I31*21)/100</f>
        <v>0</v>
      </c>
      <c r="P31" t="s">
        <v>12</v>
      </c>
    </row>
    <row r="32" spans="1:18" customFormat="1" x14ac:dyDescent="0.2">
      <c r="A32" s="16" t="s">
        <v>35</v>
      </c>
      <c r="E32" s="93" t="s">
        <v>94</v>
      </c>
    </row>
    <row r="33" spans="1:16" customFormat="1" ht="38.25" x14ac:dyDescent="0.2">
      <c r="A33" s="18" t="s">
        <v>36</v>
      </c>
      <c r="E33" s="95" t="s">
        <v>97</v>
      </c>
    </row>
    <row r="34" spans="1:16" customFormat="1" ht="114.75" x14ac:dyDescent="0.2">
      <c r="A34" t="s">
        <v>37</v>
      </c>
      <c r="E34" s="17" t="s">
        <v>95</v>
      </c>
    </row>
    <row r="35" spans="1:16" x14ac:dyDescent="0.2">
      <c r="A35" s="8" t="s">
        <v>33</v>
      </c>
      <c r="B35" s="11">
        <v>7</v>
      </c>
      <c r="C35" s="11">
        <v>938543</v>
      </c>
      <c r="D35" s="8" t="s">
        <v>5</v>
      </c>
      <c r="E35" s="90" t="s">
        <v>70</v>
      </c>
      <c r="F35" s="13" t="s">
        <v>34</v>
      </c>
      <c r="G35" s="14">
        <v>45.99</v>
      </c>
      <c r="H35" s="15">
        <v>0</v>
      </c>
      <c r="I35" s="15">
        <f>ROUND(ROUND(H35,2)*ROUND(G35,3),2)</f>
        <v>0</v>
      </c>
      <c r="O35" s="70">
        <f>(I35*21)/100</f>
        <v>0</v>
      </c>
      <c r="P35" s="70" t="s">
        <v>12</v>
      </c>
    </row>
    <row r="36" spans="1:16" x14ac:dyDescent="0.2">
      <c r="A36" s="16" t="s">
        <v>35</v>
      </c>
      <c r="E36" s="93" t="s">
        <v>82</v>
      </c>
    </row>
    <row r="37" spans="1:16" ht="51" customHeight="1" x14ac:dyDescent="0.2">
      <c r="A37" s="18" t="s">
        <v>36</v>
      </c>
      <c r="E37" s="91" t="s">
        <v>83</v>
      </c>
    </row>
    <row r="38" spans="1:16" ht="25.5" x14ac:dyDescent="0.2">
      <c r="A38" s="70" t="s">
        <v>37</v>
      </c>
      <c r="E38" s="17" t="s">
        <v>43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2024-01-10T09:29:45Z</cp:lastPrinted>
  <dcterms:created xsi:type="dcterms:W3CDTF">2022-04-28T07:44:59Z</dcterms:created>
  <dcterms:modified xsi:type="dcterms:W3CDTF">2025-06-17T07:49:16Z</dcterms:modified>
  <cp:category/>
  <cp:contentStatus/>
</cp:coreProperties>
</file>