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microsoft.com/office/2020/02/relationships/classificationlabels" Target="docMetadata/LabelInfo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Žerotínovo náměst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Žerotínovo náměstí'!$C$121:$K$172</definedName>
    <definedName name="_xlnm.Print_Area" localSheetId="1">'01 - Žerotínovo náměstí'!$C$4:$J$76,'01 - Žerotínovo náměstí'!$C$109:$J$172</definedName>
    <definedName name="_xlnm.Print_Titles" localSheetId="1">'01 - Žerotínovo náměstí'!$121:$121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116"/>
  <c r="E7"/>
  <c r="E85"/>
  <c i="1" r="L90"/>
  <c r="AM90"/>
  <c r="AM89"/>
  <c r="L89"/>
  <c r="AM87"/>
  <c r="L87"/>
  <c r="L85"/>
  <c r="L84"/>
  <c i="2" r="BK172"/>
  <c r="BK171"/>
  <c r="J169"/>
  <c r="J168"/>
  <c r="J165"/>
  <c r="BK163"/>
  <c r="BK161"/>
  <c r="J159"/>
  <c r="J157"/>
  <c r="BK154"/>
  <c r="J151"/>
  <c r="BK149"/>
  <c r="J147"/>
  <c r="BK145"/>
  <c r="BK143"/>
  <c r="J142"/>
  <c r="J140"/>
  <c r="BK138"/>
  <c r="BK135"/>
  <c r="J133"/>
  <c r="J132"/>
  <c r="BK128"/>
  <c r="J127"/>
  <c r="J171"/>
  <c r="BK169"/>
  <c r="BK165"/>
  <c r="J163"/>
  <c r="BK162"/>
  <c r="J160"/>
  <c r="J158"/>
  <c r="BK155"/>
  <c r="BK153"/>
  <c r="BK151"/>
  <c r="J149"/>
  <c r="BK147"/>
  <c r="J146"/>
  <c r="BK144"/>
  <c r="BK142"/>
  <c r="J139"/>
  <c r="J138"/>
  <c r="J136"/>
  <c r="J134"/>
  <c r="J131"/>
  <c r="BK127"/>
  <c r="J125"/>
  <c i="1" r="AS94"/>
  <c i="2" r="J172"/>
  <c r="BK170"/>
  <c r="BK168"/>
  <c r="J166"/>
  <c r="J164"/>
  <c r="J162"/>
  <c r="BK160"/>
  <c r="BK158"/>
  <c r="J155"/>
  <c r="J153"/>
  <c r="BK152"/>
  <c r="J150"/>
  <c r="J148"/>
  <c r="BK146"/>
  <c r="J144"/>
  <c r="BK141"/>
  <c r="BK139"/>
  <c r="J137"/>
  <c r="BK136"/>
  <c r="BK134"/>
  <c r="BK132"/>
  <c r="BK131"/>
  <c r="BK126"/>
  <c r="BK125"/>
  <c r="J170"/>
  <c r="BK166"/>
  <c r="BK164"/>
  <c r="J161"/>
  <c r="BK159"/>
  <c r="BK157"/>
  <c r="J154"/>
  <c r="J152"/>
  <c r="BK150"/>
  <c r="BK148"/>
  <c r="J145"/>
  <c r="J143"/>
  <c r="J141"/>
  <c r="BK140"/>
  <c r="BK137"/>
  <c r="J135"/>
  <c r="BK133"/>
  <c r="J128"/>
  <c r="J126"/>
  <c l="1" r="BK124"/>
  <c r="J124"/>
  <c r="J98"/>
  <c r="P124"/>
  <c r="P123"/>
  <c r="R124"/>
  <c r="R123"/>
  <c r="T124"/>
  <c r="T123"/>
  <c r="BK130"/>
  <c r="J130"/>
  <c r="J100"/>
  <c r="P130"/>
  <c r="R130"/>
  <c r="T130"/>
  <c r="BK156"/>
  <c r="J156"/>
  <c r="J101"/>
  <c r="P156"/>
  <c r="R156"/>
  <c r="T156"/>
  <c r="BK167"/>
  <c r="J167"/>
  <c r="J102"/>
  <c r="P167"/>
  <c r="R167"/>
  <c r="T167"/>
  <c r="J91"/>
  <c r="F92"/>
  <c r="E112"/>
  <c r="F118"/>
  <c r="J119"/>
  <c r="BE125"/>
  <c r="BE128"/>
  <c r="BE136"/>
  <c r="BE139"/>
  <c r="BE141"/>
  <c r="BE147"/>
  <c r="BE151"/>
  <c r="BE154"/>
  <c r="BE157"/>
  <c r="BE158"/>
  <c r="BE159"/>
  <c r="BE162"/>
  <c r="BE163"/>
  <c r="BE164"/>
  <c r="BE165"/>
  <c r="BE166"/>
  <c r="BE168"/>
  <c r="J89"/>
  <c r="BE126"/>
  <c r="BE127"/>
  <c r="BE131"/>
  <c r="BE132"/>
  <c r="BE133"/>
  <c r="BE134"/>
  <c r="BE135"/>
  <c r="BE137"/>
  <c r="BE138"/>
  <c r="BE140"/>
  <c r="BE142"/>
  <c r="BE143"/>
  <c r="BE144"/>
  <c r="BE145"/>
  <c r="BE146"/>
  <c r="BE148"/>
  <c r="BE149"/>
  <c r="BE150"/>
  <c r="BE152"/>
  <c r="BE153"/>
  <c r="BE155"/>
  <c r="BE160"/>
  <c r="BE161"/>
  <c r="BE169"/>
  <c r="BE170"/>
  <c r="BE171"/>
  <c r="BE172"/>
  <c r="J34"/>
  <c i="1" r="AW95"/>
  <c i="2" r="F34"/>
  <c i="1" r="BA95"/>
  <c r="BA94"/>
  <c r="W30"/>
  <c i="2" r="F37"/>
  <c i="1" r="BD95"/>
  <c r="BD94"/>
  <c r="W33"/>
  <c i="2" r="F36"/>
  <c i="1" r="BC95"/>
  <c r="BC94"/>
  <c r="W32"/>
  <c i="2" r="F35"/>
  <c i="1" r="BB95"/>
  <c r="BB94"/>
  <c r="W31"/>
  <c i="2" l="1" r="T129"/>
  <c r="P129"/>
  <c r="R129"/>
  <c r="R122"/>
  <c r="T122"/>
  <c r="P122"/>
  <c i="1" r="AU95"/>
  <c i="2" r="BK123"/>
  <c r="J123"/>
  <c r="J97"/>
  <c r="BK129"/>
  <c r="J129"/>
  <c r="J99"/>
  <c i="1" r="AU94"/>
  <c r="AW94"/>
  <c r="AK30"/>
  <c i="2" r="F33"/>
  <c i="1" r="AZ95"/>
  <c r="AZ94"/>
  <c r="W29"/>
  <c r="AY94"/>
  <c r="AX94"/>
  <c i="2" r="J33"/>
  <c i="1" r="AV95"/>
  <c r="AT95"/>
  <c i="2" l="1" r="BK122"/>
  <c r="J122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<sst xmlns="http://schemas.openxmlformats.org/spreadsheetml/2006/main">
  <si>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</si>
  <si>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</si>
  <si>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</si>
  <si>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</si>
  <si>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</si>
  <si>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{ec57d2ec-150f-4ab0-8990-5accf3468f85}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</si>
  <si>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</si>
  <si>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</si>
  <si>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</si>
  <si>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</si>
  <si>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</si>
  <si>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</si>
  <si>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</si>
  <si>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</si>
  <si>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024-000250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</si>
  <si>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</si>
  <si>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</si>
  <si>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Nabíjecí stanice JMK</t>
  </si>
  <si>
    <t>KSO:</t>
  </si>
  <si>
    <t>CC-CZ:</t>
  </si>
  <si>
    <t>Místo:</t>
  </si>
  <si>
    <t>Brno</t>
  </si>
  <si>
    <t>Datum:</t>
  </si>
  <si>
    <t>16. 12. 2024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</si>
  <si>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</si>
  <si>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</si>
  <si>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</si>
  <si>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</si>
  <si>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</si>
  <si>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</si>
  <si>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</si>
  <si>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</si>
  <si>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</si>
  <si>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</si>
  <si>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</si>
  <si>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</si>
  <si>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</si>
  <si>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</si>
  <si>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</si>
  <si>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</si>
  <si>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</si>
  <si>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</si>
  <si>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</si>
  <si>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</si>
  <si>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</si>
  <si>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</si>
  <si>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</si>
  <si>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</si>
  <si>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</si>
  <si>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</si>
  <si>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</si>
  <si>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</si>
  <si>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</si>
  <si>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</si>
  <si>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</si>
  <si>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</si>
  <si>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</si>
  <si>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</si>
  <si>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</si>
  <si>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</si>
  <si>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</si>
  <si>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</si>
  <si>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</si>
  <si>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</si>
  <si>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</si>
  <si>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</si>
  <si>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</si>
  <si>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</si>
  <si>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</si>
  <si>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</si>
  <si>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</si>
  <si>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</si>
  <si>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</si>
  <si>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</si>
  <si>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</si>
  <si>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</si>
  <si>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</si>
  <si>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</si>
  <si>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</si>
  <si>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</si>
  <si>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Žerotínovo náměstí</t>
  </si>
  <si>
    <t>PRO</t>
  </si>
  <si>
    <t>1</t>
  </si>
  <si>
    <t>{656091bb-ab43-4a0e-b8c9-d0fb08f3339a}</t>
  </si>
  <si>
    <t>2</t>
  </si>
  <si>
    <t>KRYCÍ LIST SOUPISU PRACÍ</t>
  </si>
  <si>
    <t>Objekt:</t>
  </si>
  <si>
    <t>01 - Žerotínovo náměstí</t>
  </si>
  <si>
    <t>Brno, Žerotínovo náměstí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</si>
  <si>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</si>
  <si>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</si>
  <si>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</si>
  <si>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</si>
  <si>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</si>
  <si>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</si>
  <si>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</si>
  <si>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</si>
  <si>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</si>
  <si>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</si>
  <si>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</si>
  <si>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</si>
  <si>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</si>
  <si>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</si>
  <si>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</si>
  <si>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</si>
  <si>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</si>
  <si>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</si>
  <si>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</si>
  <si>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</si>
  <si>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</si>
  <si>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</si>
  <si>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</si>
  <si>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</si>
  <si>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</si>
  <si>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</si>
  <si>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</si>
  <si>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</si>
  <si>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</si>
  <si>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</si>
  <si>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</t>
  </si>
  <si>
    <t>Odvoz suti a vybouraných hmot do 1 km</t>
  </si>
  <si>
    <t>t</t>
  </si>
  <si>
    <t>4</t>
  </si>
  <si>
    <t>-1843852258</t>
  </si>
  <si>
    <t>460600071</t>
  </si>
  <si>
    <t>Příplatek k odvozu suti a vybouraných hmot za každý další 1 km (35km)</t>
  </si>
  <si>
    <t>551457905</t>
  </si>
  <si>
    <t>3</t>
  </si>
  <si>
    <t>997221611</t>
  </si>
  <si>
    <t>Nakládání suti na dopravní prostředky pro vodorovnou dopravu</t>
  </si>
  <si>
    <t>955380168</t>
  </si>
  <si>
    <t>997221873</t>
  </si>
  <si>
    <t>Poplatek za uložení na recyklační skládce (skládkovné) stavebního odpadu zeminy a kamení zatříděného do Katalogu odpadů pod kódem 17 05 04</t>
  </si>
  <si>
    <t>-707044778</t>
  </si>
  <si>
    <t>M</t>
  </si>
  <si>
    <t>Práce a dodávky M</t>
  </si>
  <si>
    <t>21-M</t>
  </si>
  <si>
    <t>Elektromontáže</t>
  </si>
  <si>
    <t>5</t>
  </si>
  <si>
    <t>V240002</t>
  </si>
  <si>
    <t>Úprava a doplnění rozvaděče RH, včetně materiálu</t>
  </si>
  <si>
    <t>kus</t>
  </si>
  <si>
    <t>-1662139865</t>
  </si>
  <si>
    <t>6</t>
  </si>
  <si>
    <t>34113138</t>
  </si>
  <si>
    <t>kabel silový jádro Cu izolace PVC plášť PVC 0,6/1kV (1-CYKY) 5x95mm2</t>
  </si>
  <si>
    <t>m</t>
  </si>
  <si>
    <t>128</t>
  </si>
  <si>
    <t>-477551313</t>
  </si>
  <si>
    <t>7</t>
  </si>
  <si>
    <t>210812043</t>
  </si>
  <si>
    <t>Montáž kabelu Cu plného nebo laněného do 1 kV žíly 4x120 mm2 (např. CYKY) bez ukončení uloženého volně nebo v liště</t>
  </si>
  <si>
    <t>359770182</t>
  </si>
  <si>
    <t>8</t>
  </si>
  <si>
    <t>210100154</t>
  </si>
  <si>
    <t>Ukončení kabelů smršťovací koncovkou nebo páskou se zapojením bez letování žíly do 4x120 mm2</t>
  </si>
  <si>
    <t>-918865837</t>
  </si>
  <si>
    <t>9</t>
  </si>
  <si>
    <t>34575493</t>
  </si>
  <si>
    <t>žlab kabelový pozinkovaný 2m/ks 100x125</t>
  </si>
  <si>
    <t>1993723120</t>
  </si>
  <si>
    <t>10</t>
  </si>
  <si>
    <t>741910413</t>
  </si>
  <si>
    <t>Montáž žlab kovový šířky do 125 mm bez víka</t>
  </si>
  <si>
    <t>1797272924</t>
  </si>
  <si>
    <t>11</t>
  </si>
  <si>
    <t>V240001</t>
  </si>
  <si>
    <t>Jádrový vrt, průměr 100 mm</t>
  </si>
  <si>
    <t>-1724282224</t>
  </si>
  <si>
    <t>468081112</t>
  </si>
  <si>
    <t>Vybourání otvorů pro elektroinstalace ve zdivu z lehkých betonů pl do 0,09 m2 tl přes 15 do 30 cm</t>
  </si>
  <si>
    <t>-1519762480</t>
  </si>
  <si>
    <t>13</t>
  </si>
  <si>
    <t>V2406701</t>
  </si>
  <si>
    <t>Rozpojovací skříń SS300, pilířová, včetmě pojistek</t>
  </si>
  <si>
    <t>256</t>
  </si>
  <si>
    <t>64</t>
  </si>
  <si>
    <t>-638671916</t>
  </si>
  <si>
    <t>14</t>
  </si>
  <si>
    <t>210191532.b</t>
  </si>
  <si>
    <t>Montáž skříní plastových piliřových typ SS300, SR301, SR202, SR302, ER112, ER122, ER212, ER513 bez zapojení vodičů</t>
  </si>
  <si>
    <t>966071606</t>
  </si>
  <si>
    <t>15</t>
  </si>
  <si>
    <t>34113134</t>
  </si>
  <si>
    <t>kabel silový jádro Cu izolace PVC plášť PVC 0,6/1kV (1-CYKY) 5x25mm2</t>
  </si>
  <si>
    <t>-1458550833</t>
  </si>
  <si>
    <t>16</t>
  </si>
  <si>
    <t>210812037</t>
  </si>
  <si>
    <t>Montáž kabelu Cu plného nebo laněného do 1 kV žíly 4x25 až 35 mm2 (např. CYKY) bez ukončení uloženého volně nebo v liště</t>
  </si>
  <si>
    <t>1115562098</t>
  </si>
  <si>
    <t>17</t>
  </si>
  <si>
    <t>210100152</t>
  </si>
  <si>
    <t>Ukončení kabelů smršťovací koncovkou nebo páskou se zapojením bez letování žíly do 4x35 mm2</t>
  </si>
  <si>
    <t>1748459533</t>
  </si>
  <si>
    <t>18</t>
  </si>
  <si>
    <t>35432541</t>
  </si>
  <si>
    <t>příchytka kabelová 14-28mm</t>
  </si>
  <si>
    <t>922123848</t>
  </si>
  <si>
    <t>19</t>
  </si>
  <si>
    <t>34575561</t>
  </si>
  <si>
    <t>profil nosný 100x15x30mm</t>
  </si>
  <si>
    <t>28612072</t>
  </si>
  <si>
    <t>20</t>
  </si>
  <si>
    <t>34121264</t>
  </si>
  <si>
    <t>kabel datový venkovní jádro Cu plné plášť PE (U/UTP) kategorie 5e</t>
  </si>
  <si>
    <t>-1723313599</t>
  </si>
  <si>
    <t>742124001</t>
  </si>
  <si>
    <t>Montáž kabelů datových FTP, UTP, STP pro vnitřní rozvody do žlabu nebo lišty</t>
  </si>
  <si>
    <t>-621520082</t>
  </si>
  <si>
    <t>22</t>
  </si>
  <si>
    <t>742124009</t>
  </si>
  <si>
    <t>Montáž kabelů datových FTP, UTP, STP pro vnější rozvody do trubky</t>
  </si>
  <si>
    <t>-202062728</t>
  </si>
  <si>
    <t>23</t>
  </si>
  <si>
    <t>742124005</t>
  </si>
  <si>
    <t>Montáž kabelů datových FTP, UTP, STP ukončení kabelu konektorem</t>
  </si>
  <si>
    <t>-215510564</t>
  </si>
  <si>
    <t>24</t>
  </si>
  <si>
    <t>741920395</t>
  </si>
  <si>
    <t>Ucpávka prostupu kabelového svazku rukávem otvorem přes D 113 do D 122 mm zaplnění prostupu kabely z 50% stěnou tl 300 mm požární odolnost EI 90</t>
  </si>
  <si>
    <t>-192527363</t>
  </si>
  <si>
    <t>25</t>
  </si>
  <si>
    <t>741920371</t>
  </si>
  <si>
    <t>Ucpávka prostupu kabelového svazku pěnou otvorem D 90 mm zaplnění prostupu kabely z 30% stěnou tl 150 mm požární odolnost EI 60</t>
  </si>
  <si>
    <t>877506101</t>
  </si>
  <si>
    <t>26</t>
  </si>
  <si>
    <t>V240003</t>
  </si>
  <si>
    <t>Nabíjecí stanice, viz. specifikace</t>
  </si>
  <si>
    <t>705895219</t>
  </si>
  <si>
    <t>27</t>
  </si>
  <si>
    <t>V240009</t>
  </si>
  <si>
    <t>Prodloužená záruka nabíjecího stojanu - 60 měsíců</t>
  </si>
  <si>
    <t>-1854386572</t>
  </si>
  <si>
    <t>28</t>
  </si>
  <si>
    <t>V240004</t>
  </si>
  <si>
    <t>Betonová patka</t>
  </si>
  <si>
    <t>-1546471126</t>
  </si>
  <si>
    <t>29</t>
  </si>
  <si>
    <t>V240005</t>
  </si>
  <si>
    <t>Montáž nabíjecí stanice, včetně materiálu</t>
  </si>
  <si>
    <t>1809596556</t>
  </si>
  <si>
    <t>46-M</t>
  </si>
  <si>
    <t>Zemní práce při extr.mont.pracích</t>
  </si>
  <si>
    <t>30</t>
  </si>
  <si>
    <t>460030011</t>
  </si>
  <si>
    <t>Sejmutí drnu při elektromontážích jakékoliv tloušťky</t>
  </si>
  <si>
    <t>m2</t>
  </si>
  <si>
    <t>-934998211</t>
  </si>
  <si>
    <t>31</t>
  </si>
  <si>
    <t>460581111</t>
  </si>
  <si>
    <t>Položení drnu včetně zalití vodou na rovině</t>
  </si>
  <si>
    <t>-2102935736</t>
  </si>
  <si>
    <t>32</t>
  </si>
  <si>
    <t>460581131</t>
  </si>
  <si>
    <t>Uvedení nezpevněného terénu do původního stavu v místě dočasného uložení výkopku s vyhrabáním, srovnáním a částečným dosetím trávy</t>
  </si>
  <si>
    <t>-1070083265</t>
  </si>
  <si>
    <t>33</t>
  </si>
  <si>
    <t>460171142</t>
  </si>
  <si>
    <t>Hloubení kabelových nezapažených rýh strojně š 35 cm hl 50 cm v hornině tř I skupiny 3</t>
  </si>
  <si>
    <t>1048475188</t>
  </si>
  <si>
    <t>34</t>
  </si>
  <si>
    <t>460451132</t>
  </si>
  <si>
    <t>Zásyp kabelových rýh strojně se zhutněním š 35 cm hl 30 cm z horniny tř I skupiny 3</t>
  </si>
  <si>
    <t>-128831151</t>
  </si>
  <si>
    <t>35</t>
  </si>
  <si>
    <t>460661512</t>
  </si>
  <si>
    <t>Kabelové lože z písku pro kabely nn kryté plastovou fólií š lože přes 25 do 50 cm</t>
  </si>
  <si>
    <t>-238696798</t>
  </si>
  <si>
    <t>36</t>
  </si>
  <si>
    <t>34571352</t>
  </si>
  <si>
    <t>trubka elektroinstalační ohebná dvouplášťová korugovaná HDPE+LDPE (chránička) D 52/63mm</t>
  </si>
  <si>
    <t>1948796893</t>
  </si>
  <si>
    <t>37</t>
  </si>
  <si>
    <t>460742121</t>
  </si>
  <si>
    <t>Osazení kabelových prostupů z trub plastových do rýhy s obsypem z písku průměru do 10 cm</t>
  </si>
  <si>
    <t>-1910448223</t>
  </si>
  <si>
    <t>38</t>
  </si>
  <si>
    <t>V302</t>
  </si>
  <si>
    <t>Výstražná fólie šířky 32 cm</t>
  </si>
  <si>
    <t>515408734</t>
  </si>
  <si>
    <t>39</t>
  </si>
  <si>
    <t>R-46-M-009</t>
  </si>
  <si>
    <t>Zaměření kabelové trasy v.č. aktualizace polohopisu</t>
  </si>
  <si>
    <t>1977960547</t>
  </si>
  <si>
    <t>58-M</t>
  </si>
  <si>
    <t>Revize vyhrazených technických zařízení</t>
  </si>
  <si>
    <t>40</t>
  </si>
  <si>
    <t>045002000</t>
  </si>
  <si>
    <t>Kompletační a koordinační činnost</t>
  </si>
  <si>
    <t>hod</t>
  </si>
  <si>
    <t>1393578883</t>
  </si>
  <si>
    <t>41</t>
  </si>
  <si>
    <t>210280002</t>
  </si>
  <si>
    <t>Zkoušky a prohlídky el rozvodů a zařízení celková prohlídka pro objem montážních prací přes 100 do 500 tis Kč</t>
  </si>
  <si>
    <t>462659464</t>
  </si>
  <si>
    <t>42</t>
  </si>
  <si>
    <t>V240010</t>
  </si>
  <si>
    <t>Řízení nabíjecí stanice včetně implementace do systému MaR Sauter Vision Center</t>
  </si>
  <si>
    <t>1008397026</t>
  </si>
  <si>
    <t>43</t>
  </si>
  <si>
    <t>013254000</t>
  </si>
  <si>
    <t>Dokumentace skutečného provedení stavby</t>
  </si>
  <si>
    <t>-1415877972</t>
  </si>
  <si>
    <t>44</t>
  </si>
  <si>
    <t>V240011</t>
  </si>
  <si>
    <t>Aktualizace dokumentace rozvaděče RH</t>
  </si>
  <si>
    <t>1058692540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</si>
</sst>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024-000250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Nabíjecí stanice JMK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Brno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16. 12. 2024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Žerotínovo náměstí'!J30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'01 - Žerotínovo náměstí'!P122</f>
        <v>0</v>
      </c>
      <c r="AV95" s="125">
        <f>'01 - Žerotínovo náměstí'!J33</f>
        <v>0</v>
      </c>
      <c r="AW95" s="125">
        <f>'01 - Žerotínovo náměstí'!J34</f>
        <v>0</v>
      </c>
      <c r="AX95" s="125">
        <f>'01 - Žerotínovo náměstí'!J35</f>
        <v>0</v>
      </c>
      <c r="AY95" s="125">
        <f>'01 - Žerotínovo náměstí'!J36</f>
        <v>0</v>
      </c>
      <c r="AZ95" s="125">
        <f>'01 - Žerotínovo náměstí'!F33</f>
        <v>0</v>
      </c>
      <c r="BA95" s="125">
        <f>'01 - Žerotínovo náměstí'!F34</f>
        <v>0</v>
      </c>
      <c r="BB95" s="125">
        <f>'01 - Žerotínovo náměstí'!F35</f>
        <v>0</v>
      </c>
      <c r="BC95" s="125">
        <f>'01 - Žerotínovo náměstí'!F36</f>
        <v>0</v>
      </c>
      <c r="BD95" s="127">
        <f>'01 - Žerotínovo náměstí'!F37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M3Cja0sTK/nTDrZtJsCZ6rAn0BGiFAFfmmGCCtKqyB/Qv+27HR/JTGDJKfumxFeBWIU2SOAa29ZZ54Rwo9lkVw==" hashValue="pWJ+xDMWiNJpuAACxqicRqzdqPRdFmb07bsp16yXsH4luivao2aTkL5DrWMVXASNDSGDWkKNpcydHjLAaO3GN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Žerotínovo náměst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Nabíjecí stanice JMK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88</v>
      </c>
      <c r="G12" s="35"/>
      <c r="H12" s="35"/>
      <c r="I12" s="133" t="s">
        <v>22</v>
      </c>
      <c r="J12" s="137" t="str">
        <f>'Rekapitulace stavby'!AN8</f>
        <v>16. 12. 2024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ROUND((SUM(BE122:BE172)),  2)</f>
        <v>0</v>
      </c>
      <c r="G33" s="35"/>
      <c r="H33" s="35"/>
      <c r="I33" s="148">
        <v>0.20999999999999999</v>
      </c>
      <c r="J33" s="147">
        <f>ROUND(((SUM(BE122:BE172))*I33),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ROUND((SUM(BF122:BF172)),  2)</f>
        <v>0</v>
      </c>
      <c r="G34" s="35"/>
      <c r="H34" s="35"/>
      <c r="I34" s="148">
        <v>0.12</v>
      </c>
      <c r="J34" s="147">
        <f>ROUND(((SUM(BF122:BF172))*I34),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ROUND((SUM(BG122:BG172)),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ROUND((SUM(BH122:BH172)),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ROUND((SUM(BI122:BI172)),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Nabíjecí stanice JMK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01 - Žerotínovo náměstí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Brno, Žerotínovo náměstí</v>
      </c>
      <c r="G89" s="37"/>
      <c r="H89" s="37"/>
      <c r="I89" s="29" t="s">
        <v>22</v>
      </c>
      <c r="J89" s="76" t="str">
        <f>IF(J12="","",J12)</f>
        <v>16. 12. 2024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92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hidden="1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J123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J124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2"/>
      <c r="C99" s="173"/>
      <c r="D99" s="174" t="s">
        <v>96</v>
      </c>
      <c r="E99" s="175"/>
      <c r="F99" s="175"/>
      <c r="G99" s="175"/>
      <c r="H99" s="175"/>
      <c r="I99" s="175"/>
      <c r="J99" s="176">
        <f>J129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J130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J156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J167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100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67" t="str">
        <f>E7</f>
        <v>Nabíjecí stanice JMK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01 - Žerotínovo náměstí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Brno, Žerotínovo náměstí</v>
      </c>
      <c r="G116" s="37"/>
      <c r="H116" s="37"/>
      <c r="I116" s="29" t="s">
        <v>22</v>
      </c>
      <c r="J116" s="76" t="str">
        <f>IF(J12="","",J12)</f>
        <v>16. 12. 2024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4"/>
      <c r="B121" s="185"/>
      <c r="C121" s="186" t="s">
        <v>101</v>
      </c>
      <c r="D121" s="187" t="s">
        <v>59</v>
      </c>
      <c r="E121" s="187" t="s">
        <v>55</v>
      </c>
      <c r="F121" s="187" t="s">
        <v>56</v>
      </c>
      <c r="G121" s="187" t="s">
        <v>102</v>
      </c>
      <c r="H121" s="187" t="s">
        <v>103</v>
      </c>
      <c r="I121" s="187" t="s">
        <v>104</v>
      </c>
      <c r="J121" s="188" t="s">
        <v>91</v>
      </c>
      <c r="K121" s="189" t="s">
        <v>105</v>
      </c>
      <c r="L121" s="190"/>
      <c r="M121" s="97" t="s">
        <v>1</v>
      </c>
      <c r="N121" s="98" t="s">
        <v>38</v>
      </c>
      <c r="O121" s="98" t="s">
        <v>106</v>
      </c>
      <c r="P121" s="98" t="s">
        <v>107</v>
      </c>
      <c r="Q121" s="98" t="s">
        <v>108</v>
      </c>
      <c r="R121" s="98" t="s">
        <v>109</v>
      </c>
      <c r="S121" s="98" t="s">
        <v>110</v>
      </c>
      <c r="T121" s="99" t="s">
        <v>111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5"/>
      <c r="B122" s="36"/>
      <c r="C122" s="104" t="s">
        <v>112</v>
      </c>
      <c r="D122" s="37"/>
      <c r="E122" s="37"/>
      <c r="F122" s="37"/>
      <c r="G122" s="37"/>
      <c r="H122" s="37"/>
      <c r="I122" s="37"/>
      <c r="J122" s="191">
        <f>BK122</f>
        <v>0</v>
      </c>
      <c r="K122" s="37"/>
      <c r="L122" s="41"/>
      <c r="M122" s="100"/>
      <c r="N122" s="192"/>
      <c r="O122" s="101"/>
      <c r="P122" s="193">
        <f>P123+P129</f>
        <v>0</v>
      </c>
      <c r="Q122" s="101"/>
      <c r="R122" s="193">
        <f>R123+R129</f>
        <v>1.9932300000000001</v>
      </c>
      <c r="S122" s="101"/>
      <c r="T122" s="194">
        <f>T123+T129</f>
        <v>0.0060000000000000001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93</v>
      </c>
      <c r="BK122" s="195">
        <f>BK123+BK129</f>
        <v>0</v>
      </c>
    </row>
    <row r="123" s="12" customFormat="1" ht="25.92" customHeight="1">
      <c r="A123" s="12"/>
      <c r="B123" s="196"/>
      <c r="C123" s="197"/>
      <c r="D123" s="198" t="s">
        <v>73</v>
      </c>
      <c r="E123" s="199" t="s">
        <v>113</v>
      </c>
      <c r="F123" s="199" t="s">
        <v>114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0</v>
      </c>
      <c r="S123" s="204"/>
      <c r="T123" s="20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82</v>
      </c>
      <c r="AT123" s="208" t="s">
        <v>73</v>
      </c>
      <c r="AU123" s="208" t="s">
        <v>74</v>
      </c>
      <c r="AY123" s="207" t="s">
        <v>115</v>
      </c>
      <c r="BK123" s="209">
        <f>BK124</f>
        <v>0</v>
      </c>
    </row>
    <row r="124" s="12" customFormat="1" ht="22.8" customHeight="1">
      <c r="A124" s="12"/>
      <c r="B124" s="196"/>
      <c r="C124" s="197"/>
      <c r="D124" s="198" t="s">
        <v>73</v>
      </c>
      <c r="E124" s="210" t="s">
        <v>116</v>
      </c>
      <c r="F124" s="210" t="s">
        <v>117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SUM(P125:P128)</f>
        <v>0</v>
      </c>
      <c r="Q124" s="204"/>
      <c r="R124" s="205">
        <f>SUM(R125:R128)</f>
        <v>0</v>
      </c>
      <c r="S124" s="204"/>
      <c r="T124" s="206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82</v>
      </c>
      <c r="AT124" s="208" t="s">
        <v>73</v>
      </c>
      <c r="AU124" s="208" t="s">
        <v>82</v>
      </c>
      <c r="AY124" s="207" t="s">
        <v>115</v>
      </c>
      <c r="BK124" s="209">
        <f>SUM(BK125:BK128)</f>
        <v>0</v>
      </c>
    </row>
    <row r="125" s="2" customFormat="1" ht="16.5" customHeight="1">
      <c r="A125" s="35"/>
      <c r="B125" s="36"/>
      <c r="C125" s="212" t="s">
        <v>82</v>
      </c>
      <c r="D125" s="212" t="s">
        <v>118</v>
      </c>
      <c r="E125" s="213" t="s">
        <v>119</v>
      </c>
      <c r="F125" s="214" t="s">
        <v>120</v>
      </c>
      <c r="G125" s="215" t="s">
        <v>121</v>
      </c>
      <c r="H125" s="216">
        <v>1.6000000000000001</v>
      </c>
      <c r="I125" s="217"/>
      <c r="J125" s="218">
        <f>ROUND(I125*H125,2)</f>
        <v>0</v>
      </c>
      <c r="K125" s="219"/>
      <c r="L125" s="41"/>
      <c r="M125" s="220" t="s">
        <v>1</v>
      </c>
      <c r="N125" s="221" t="s">
        <v>39</v>
      </c>
      <c r="O125" s="88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4" t="s">
        <v>122</v>
      </c>
      <c r="AT125" s="224" t="s">
        <v>118</v>
      </c>
      <c r="AU125" s="224" t="s">
        <v>84</v>
      </c>
      <c r="AY125" s="14" t="s">
        <v>115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4" t="s">
        <v>82</v>
      </c>
      <c r="BK125" s="225">
        <f>ROUND(I125*H125,2)</f>
        <v>0</v>
      </c>
      <c r="BL125" s="14" t="s">
        <v>122</v>
      </c>
      <c r="BM125" s="224" t="s">
        <v>123</v>
      </c>
    </row>
    <row r="126" s="2" customFormat="1" ht="24.15" customHeight="1">
      <c r="A126" s="35"/>
      <c r="B126" s="36"/>
      <c r="C126" s="212" t="s">
        <v>84</v>
      </c>
      <c r="D126" s="212" t="s">
        <v>118</v>
      </c>
      <c r="E126" s="213" t="s">
        <v>124</v>
      </c>
      <c r="F126" s="214" t="s">
        <v>125</v>
      </c>
      <c r="G126" s="215" t="s">
        <v>121</v>
      </c>
      <c r="H126" s="216">
        <v>32</v>
      </c>
      <c r="I126" s="217"/>
      <c r="J126" s="218">
        <f>ROUND(I126*H126,2)</f>
        <v>0</v>
      </c>
      <c r="K126" s="219"/>
      <c r="L126" s="41"/>
      <c r="M126" s="220" t="s">
        <v>1</v>
      </c>
      <c r="N126" s="221" t="s">
        <v>39</v>
      </c>
      <c r="O126" s="88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4" t="s">
        <v>122</v>
      </c>
      <c r="AT126" s="224" t="s">
        <v>118</v>
      </c>
      <c r="AU126" s="224" t="s">
        <v>84</v>
      </c>
      <c r="AY126" s="14" t="s">
        <v>115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4" t="s">
        <v>82</v>
      </c>
      <c r="BK126" s="225">
        <f>ROUND(I126*H126,2)</f>
        <v>0</v>
      </c>
      <c r="BL126" s="14" t="s">
        <v>122</v>
      </c>
      <c r="BM126" s="224" t="s">
        <v>126</v>
      </c>
    </row>
    <row r="127" s="2" customFormat="1" ht="24.15" customHeight="1">
      <c r="A127" s="35"/>
      <c r="B127" s="36"/>
      <c r="C127" s="212" t="s">
        <v>127</v>
      </c>
      <c r="D127" s="212" t="s">
        <v>118</v>
      </c>
      <c r="E127" s="213" t="s">
        <v>128</v>
      </c>
      <c r="F127" s="214" t="s">
        <v>129</v>
      </c>
      <c r="G127" s="215" t="s">
        <v>121</v>
      </c>
      <c r="H127" s="216">
        <v>1.6000000000000001</v>
      </c>
      <c r="I127" s="217"/>
      <c r="J127" s="218">
        <f>ROUND(I127*H127,2)</f>
        <v>0</v>
      </c>
      <c r="K127" s="219"/>
      <c r="L127" s="41"/>
      <c r="M127" s="220" t="s">
        <v>1</v>
      </c>
      <c r="N127" s="221" t="s">
        <v>39</v>
      </c>
      <c r="O127" s="88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4" t="s">
        <v>122</v>
      </c>
      <c r="AT127" s="224" t="s">
        <v>118</v>
      </c>
      <c r="AU127" s="224" t="s">
        <v>84</v>
      </c>
      <c r="AY127" s="14" t="s">
        <v>115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4" t="s">
        <v>82</v>
      </c>
      <c r="BK127" s="225">
        <f>ROUND(I127*H127,2)</f>
        <v>0</v>
      </c>
      <c r="BL127" s="14" t="s">
        <v>122</v>
      </c>
      <c r="BM127" s="224" t="s">
        <v>130</v>
      </c>
    </row>
    <row r="128" s="2" customFormat="1" ht="44.25" customHeight="1">
      <c r="A128" s="35"/>
      <c r="B128" s="36"/>
      <c r="C128" s="212" t="s">
        <v>122</v>
      </c>
      <c r="D128" s="212" t="s">
        <v>118</v>
      </c>
      <c r="E128" s="213" t="s">
        <v>131</v>
      </c>
      <c r="F128" s="214" t="s">
        <v>132</v>
      </c>
      <c r="G128" s="215" t="s">
        <v>121</v>
      </c>
      <c r="H128" s="216">
        <v>1.6000000000000001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39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122</v>
      </c>
      <c r="AT128" s="224" t="s">
        <v>118</v>
      </c>
      <c r="AU128" s="224" t="s">
        <v>84</v>
      </c>
      <c r="AY128" s="14" t="s">
        <v>115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82</v>
      </c>
      <c r="BK128" s="225">
        <f>ROUND(I128*H128,2)</f>
        <v>0</v>
      </c>
      <c r="BL128" s="14" t="s">
        <v>122</v>
      </c>
      <c r="BM128" s="224" t="s">
        <v>133</v>
      </c>
    </row>
    <row r="129" s="12" customFormat="1" ht="25.92" customHeight="1">
      <c r="A129" s="12"/>
      <c r="B129" s="196"/>
      <c r="C129" s="197"/>
      <c r="D129" s="198" t="s">
        <v>73</v>
      </c>
      <c r="E129" s="199" t="s">
        <v>134</v>
      </c>
      <c r="F129" s="199" t="s">
        <v>135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P130+P156+P167</f>
        <v>0</v>
      </c>
      <c r="Q129" s="204"/>
      <c r="R129" s="205">
        <f>R130+R156+R167</f>
        <v>1.9932300000000001</v>
      </c>
      <c r="S129" s="204"/>
      <c r="T129" s="206">
        <f>T130+T156+T167</f>
        <v>0.0060000000000000001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127</v>
      </c>
      <c r="AT129" s="208" t="s">
        <v>73</v>
      </c>
      <c r="AU129" s="208" t="s">
        <v>74</v>
      </c>
      <c r="AY129" s="207" t="s">
        <v>115</v>
      </c>
      <c r="BK129" s="209">
        <f>BK130+BK156+BK167</f>
        <v>0</v>
      </c>
    </row>
    <row r="130" s="12" customFormat="1" ht="22.8" customHeight="1">
      <c r="A130" s="12"/>
      <c r="B130" s="196"/>
      <c r="C130" s="197"/>
      <c r="D130" s="198" t="s">
        <v>73</v>
      </c>
      <c r="E130" s="210" t="s">
        <v>136</v>
      </c>
      <c r="F130" s="210" t="s">
        <v>137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SUM(P131:P155)</f>
        <v>0</v>
      </c>
      <c r="Q130" s="204"/>
      <c r="R130" s="205">
        <f>SUM(R131:R155)</f>
        <v>0.58318000000000003</v>
      </c>
      <c r="S130" s="204"/>
      <c r="T130" s="206">
        <f>SUM(T131:T155)</f>
        <v>0.0060000000000000001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127</v>
      </c>
      <c r="AT130" s="208" t="s">
        <v>73</v>
      </c>
      <c r="AU130" s="208" t="s">
        <v>82</v>
      </c>
      <c r="AY130" s="207" t="s">
        <v>115</v>
      </c>
      <c r="BK130" s="209">
        <f>SUM(BK131:BK155)</f>
        <v>0</v>
      </c>
    </row>
    <row r="131" s="2" customFormat="1" ht="21.75" customHeight="1">
      <c r="A131" s="35"/>
      <c r="B131" s="36"/>
      <c r="C131" s="212" t="s">
        <v>138</v>
      </c>
      <c r="D131" s="212" t="s">
        <v>118</v>
      </c>
      <c r="E131" s="213" t="s">
        <v>139</v>
      </c>
      <c r="F131" s="214" t="s">
        <v>140</v>
      </c>
      <c r="G131" s="215" t="s">
        <v>141</v>
      </c>
      <c r="H131" s="216">
        <v>1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39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82</v>
      </c>
      <c r="AT131" s="224" t="s">
        <v>118</v>
      </c>
      <c r="AU131" s="224" t="s">
        <v>84</v>
      </c>
      <c r="AY131" s="14" t="s">
        <v>115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82</v>
      </c>
      <c r="BK131" s="225">
        <f>ROUND(I131*H131,2)</f>
        <v>0</v>
      </c>
      <c r="BL131" s="14" t="s">
        <v>82</v>
      </c>
      <c r="BM131" s="224" t="s">
        <v>142</v>
      </c>
    </row>
    <row r="132" s="2" customFormat="1" ht="24.15" customHeight="1">
      <c r="A132" s="35"/>
      <c r="B132" s="36"/>
      <c r="C132" s="226" t="s">
        <v>143</v>
      </c>
      <c r="D132" s="226" t="s">
        <v>134</v>
      </c>
      <c r="E132" s="227" t="s">
        <v>144</v>
      </c>
      <c r="F132" s="228" t="s">
        <v>145</v>
      </c>
      <c r="G132" s="229" t="s">
        <v>146</v>
      </c>
      <c r="H132" s="230">
        <v>62</v>
      </c>
      <c r="I132" s="231"/>
      <c r="J132" s="232">
        <f>ROUND(I132*H132,2)</f>
        <v>0</v>
      </c>
      <c r="K132" s="233"/>
      <c r="L132" s="234"/>
      <c r="M132" s="235" t="s">
        <v>1</v>
      </c>
      <c r="N132" s="236" t="s">
        <v>39</v>
      </c>
      <c r="O132" s="88"/>
      <c r="P132" s="222">
        <f>O132*H132</f>
        <v>0</v>
      </c>
      <c r="Q132" s="222">
        <v>0.0054200000000000003</v>
      </c>
      <c r="R132" s="222">
        <f>Q132*H132</f>
        <v>0.33604000000000001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147</v>
      </c>
      <c r="AT132" s="224" t="s">
        <v>134</v>
      </c>
      <c r="AU132" s="224" t="s">
        <v>84</v>
      </c>
      <c r="AY132" s="14" t="s">
        <v>115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82</v>
      </c>
      <c r="BK132" s="225">
        <f>ROUND(I132*H132,2)</f>
        <v>0</v>
      </c>
      <c r="BL132" s="14" t="s">
        <v>147</v>
      </c>
      <c r="BM132" s="224" t="s">
        <v>148</v>
      </c>
    </row>
    <row r="133" s="2" customFormat="1" ht="37.8" customHeight="1">
      <c r="A133" s="35"/>
      <c r="B133" s="36"/>
      <c r="C133" s="212" t="s">
        <v>149</v>
      </c>
      <c r="D133" s="212" t="s">
        <v>118</v>
      </c>
      <c r="E133" s="213" t="s">
        <v>150</v>
      </c>
      <c r="F133" s="214" t="s">
        <v>151</v>
      </c>
      <c r="G133" s="215" t="s">
        <v>146</v>
      </c>
      <c r="H133" s="216">
        <v>62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82</v>
      </c>
      <c r="AT133" s="224" t="s">
        <v>118</v>
      </c>
      <c r="AU133" s="224" t="s">
        <v>84</v>
      </c>
      <c r="AY133" s="14" t="s">
        <v>115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82</v>
      </c>
      <c r="BK133" s="225">
        <f>ROUND(I133*H133,2)</f>
        <v>0</v>
      </c>
      <c r="BL133" s="14" t="s">
        <v>82</v>
      </c>
      <c r="BM133" s="224" t="s">
        <v>152</v>
      </c>
    </row>
    <row r="134" s="2" customFormat="1" ht="33" customHeight="1">
      <c r="A134" s="35"/>
      <c r="B134" s="36"/>
      <c r="C134" s="212" t="s">
        <v>153</v>
      </c>
      <c r="D134" s="212" t="s">
        <v>118</v>
      </c>
      <c r="E134" s="213" t="s">
        <v>154</v>
      </c>
      <c r="F134" s="214" t="s">
        <v>155</v>
      </c>
      <c r="G134" s="215" t="s">
        <v>141</v>
      </c>
      <c r="H134" s="216">
        <v>2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39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82</v>
      </c>
      <c r="AT134" s="224" t="s">
        <v>118</v>
      </c>
      <c r="AU134" s="224" t="s">
        <v>84</v>
      </c>
      <c r="AY134" s="14" t="s">
        <v>115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82</v>
      </c>
      <c r="BK134" s="225">
        <f>ROUND(I134*H134,2)</f>
        <v>0</v>
      </c>
      <c r="BL134" s="14" t="s">
        <v>82</v>
      </c>
      <c r="BM134" s="224" t="s">
        <v>156</v>
      </c>
    </row>
    <row r="135" s="2" customFormat="1" ht="16.5" customHeight="1">
      <c r="A135" s="35"/>
      <c r="B135" s="36"/>
      <c r="C135" s="226" t="s">
        <v>157</v>
      </c>
      <c r="D135" s="226" t="s">
        <v>134</v>
      </c>
      <c r="E135" s="227" t="s">
        <v>158</v>
      </c>
      <c r="F135" s="228" t="s">
        <v>159</v>
      </c>
      <c r="G135" s="229" t="s">
        <v>146</v>
      </c>
      <c r="H135" s="230">
        <v>42</v>
      </c>
      <c r="I135" s="231"/>
      <c r="J135" s="232">
        <f>ROUND(I135*H135,2)</f>
        <v>0</v>
      </c>
      <c r="K135" s="233"/>
      <c r="L135" s="234"/>
      <c r="M135" s="235" t="s">
        <v>1</v>
      </c>
      <c r="N135" s="236" t="s">
        <v>39</v>
      </c>
      <c r="O135" s="88"/>
      <c r="P135" s="222">
        <f>O135*H135</f>
        <v>0</v>
      </c>
      <c r="Q135" s="222">
        <v>0.0044999999999999997</v>
      </c>
      <c r="R135" s="222">
        <f>Q135*H135</f>
        <v>0.18899999999999997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147</v>
      </c>
      <c r="AT135" s="224" t="s">
        <v>134</v>
      </c>
      <c r="AU135" s="224" t="s">
        <v>84</v>
      </c>
      <c r="AY135" s="14" t="s">
        <v>115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82</v>
      </c>
      <c r="BK135" s="225">
        <f>ROUND(I135*H135,2)</f>
        <v>0</v>
      </c>
      <c r="BL135" s="14" t="s">
        <v>147</v>
      </c>
      <c r="BM135" s="224" t="s">
        <v>160</v>
      </c>
    </row>
    <row r="136" s="2" customFormat="1" ht="16.5" customHeight="1">
      <c r="A136" s="35"/>
      <c r="B136" s="36"/>
      <c r="C136" s="212" t="s">
        <v>161</v>
      </c>
      <c r="D136" s="212" t="s">
        <v>118</v>
      </c>
      <c r="E136" s="213" t="s">
        <v>162</v>
      </c>
      <c r="F136" s="214" t="s">
        <v>163</v>
      </c>
      <c r="G136" s="215" t="s">
        <v>146</v>
      </c>
      <c r="H136" s="216">
        <v>42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39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82</v>
      </c>
      <c r="AT136" s="224" t="s">
        <v>118</v>
      </c>
      <c r="AU136" s="224" t="s">
        <v>84</v>
      </c>
      <c r="AY136" s="14" t="s">
        <v>115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82</v>
      </c>
      <c r="BK136" s="225">
        <f>ROUND(I136*H136,2)</f>
        <v>0</v>
      </c>
      <c r="BL136" s="14" t="s">
        <v>82</v>
      </c>
      <c r="BM136" s="224" t="s">
        <v>164</v>
      </c>
    </row>
    <row r="137" s="2" customFormat="1" ht="16.5" customHeight="1">
      <c r="A137" s="35"/>
      <c r="B137" s="36"/>
      <c r="C137" s="212" t="s">
        <v>165</v>
      </c>
      <c r="D137" s="212" t="s">
        <v>118</v>
      </c>
      <c r="E137" s="213" t="s">
        <v>166</v>
      </c>
      <c r="F137" s="214" t="s">
        <v>167</v>
      </c>
      <c r="G137" s="215" t="s">
        <v>141</v>
      </c>
      <c r="H137" s="216">
        <v>2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82</v>
      </c>
      <c r="AT137" s="224" t="s">
        <v>118</v>
      </c>
      <c r="AU137" s="224" t="s">
        <v>84</v>
      </c>
      <c r="AY137" s="14" t="s">
        <v>115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82</v>
      </c>
      <c r="BK137" s="225">
        <f>ROUND(I137*H137,2)</f>
        <v>0</v>
      </c>
      <c r="BL137" s="14" t="s">
        <v>82</v>
      </c>
      <c r="BM137" s="224" t="s">
        <v>168</v>
      </c>
    </row>
    <row r="138" s="2" customFormat="1" ht="33" customHeight="1">
      <c r="A138" s="35"/>
      <c r="B138" s="36"/>
      <c r="C138" s="212" t="s">
        <v>8</v>
      </c>
      <c r="D138" s="212" t="s">
        <v>118</v>
      </c>
      <c r="E138" s="213" t="s">
        <v>169</v>
      </c>
      <c r="F138" s="214" t="s">
        <v>170</v>
      </c>
      <c r="G138" s="215" t="s">
        <v>141</v>
      </c>
      <c r="H138" s="216">
        <v>3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39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0.002</v>
      </c>
      <c r="T138" s="223">
        <f>S138*H138</f>
        <v>0.0060000000000000001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82</v>
      </c>
      <c r="AT138" s="224" t="s">
        <v>118</v>
      </c>
      <c r="AU138" s="224" t="s">
        <v>84</v>
      </c>
      <c r="AY138" s="14" t="s">
        <v>115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82</v>
      </c>
      <c r="BK138" s="225">
        <f>ROUND(I138*H138,2)</f>
        <v>0</v>
      </c>
      <c r="BL138" s="14" t="s">
        <v>82</v>
      </c>
      <c r="BM138" s="224" t="s">
        <v>171</v>
      </c>
    </row>
    <row r="139" s="2" customFormat="1" ht="21.75" customHeight="1">
      <c r="A139" s="35"/>
      <c r="B139" s="36"/>
      <c r="C139" s="226" t="s">
        <v>172</v>
      </c>
      <c r="D139" s="226" t="s">
        <v>134</v>
      </c>
      <c r="E139" s="227" t="s">
        <v>173</v>
      </c>
      <c r="F139" s="228" t="s">
        <v>174</v>
      </c>
      <c r="G139" s="229" t="s">
        <v>141</v>
      </c>
      <c r="H139" s="230">
        <v>1</v>
      </c>
      <c r="I139" s="231"/>
      <c r="J139" s="232">
        <f>ROUND(I139*H139,2)</f>
        <v>0</v>
      </c>
      <c r="K139" s="233"/>
      <c r="L139" s="234"/>
      <c r="M139" s="235" t="s">
        <v>1</v>
      </c>
      <c r="N139" s="236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175</v>
      </c>
      <c r="AT139" s="224" t="s">
        <v>134</v>
      </c>
      <c r="AU139" s="224" t="s">
        <v>84</v>
      </c>
      <c r="AY139" s="14" t="s">
        <v>115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82</v>
      </c>
      <c r="BK139" s="225">
        <f>ROUND(I139*H139,2)</f>
        <v>0</v>
      </c>
      <c r="BL139" s="14" t="s">
        <v>176</v>
      </c>
      <c r="BM139" s="224" t="s">
        <v>177</v>
      </c>
    </row>
    <row r="140" s="2" customFormat="1" ht="37.8" customHeight="1">
      <c r="A140" s="35"/>
      <c r="B140" s="36"/>
      <c r="C140" s="212" t="s">
        <v>178</v>
      </c>
      <c r="D140" s="212" t="s">
        <v>118</v>
      </c>
      <c r="E140" s="213" t="s">
        <v>179</v>
      </c>
      <c r="F140" s="214" t="s">
        <v>180</v>
      </c>
      <c r="G140" s="215" t="s">
        <v>141</v>
      </c>
      <c r="H140" s="216">
        <v>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39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82</v>
      </c>
      <c r="AT140" s="224" t="s">
        <v>118</v>
      </c>
      <c r="AU140" s="224" t="s">
        <v>84</v>
      </c>
      <c r="AY140" s="14" t="s">
        <v>115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82</v>
      </c>
      <c r="BK140" s="225">
        <f>ROUND(I140*H140,2)</f>
        <v>0</v>
      </c>
      <c r="BL140" s="14" t="s">
        <v>82</v>
      </c>
      <c r="BM140" s="224" t="s">
        <v>181</v>
      </c>
    </row>
    <row r="141" s="2" customFormat="1" ht="24.15" customHeight="1">
      <c r="A141" s="35"/>
      <c r="B141" s="36"/>
      <c r="C141" s="226" t="s">
        <v>182</v>
      </c>
      <c r="D141" s="226" t="s">
        <v>134</v>
      </c>
      <c r="E141" s="227" t="s">
        <v>183</v>
      </c>
      <c r="F141" s="228" t="s">
        <v>184</v>
      </c>
      <c r="G141" s="229" t="s">
        <v>146</v>
      </c>
      <c r="H141" s="230">
        <v>25</v>
      </c>
      <c r="I141" s="231"/>
      <c r="J141" s="232">
        <f>ROUND(I141*H141,2)</f>
        <v>0</v>
      </c>
      <c r="K141" s="233"/>
      <c r="L141" s="234"/>
      <c r="M141" s="235" t="s">
        <v>1</v>
      </c>
      <c r="N141" s="236" t="s">
        <v>39</v>
      </c>
      <c r="O141" s="88"/>
      <c r="P141" s="222">
        <f>O141*H141</f>
        <v>0</v>
      </c>
      <c r="Q141" s="222">
        <v>0.00183</v>
      </c>
      <c r="R141" s="222">
        <f>Q141*H141</f>
        <v>0.045749999999999999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84</v>
      </c>
      <c r="AT141" s="224" t="s">
        <v>134</v>
      </c>
      <c r="AU141" s="224" t="s">
        <v>84</v>
      </c>
      <c r="AY141" s="14" t="s">
        <v>115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82</v>
      </c>
      <c r="BK141" s="225">
        <f>ROUND(I141*H141,2)</f>
        <v>0</v>
      </c>
      <c r="BL141" s="14" t="s">
        <v>82</v>
      </c>
      <c r="BM141" s="224" t="s">
        <v>185</v>
      </c>
    </row>
    <row r="142" s="2" customFormat="1" ht="37.8" customHeight="1">
      <c r="A142" s="35"/>
      <c r="B142" s="36"/>
      <c r="C142" s="212" t="s">
        <v>186</v>
      </c>
      <c r="D142" s="212" t="s">
        <v>118</v>
      </c>
      <c r="E142" s="213" t="s">
        <v>187</v>
      </c>
      <c r="F142" s="214" t="s">
        <v>188</v>
      </c>
      <c r="G142" s="215" t="s">
        <v>146</v>
      </c>
      <c r="H142" s="216">
        <v>25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39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82</v>
      </c>
      <c r="AT142" s="224" t="s">
        <v>118</v>
      </c>
      <c r="AU142" s="224" t="s">
        <v>84</v>
      </c>
      <c r="AY142" s="14" t="s">
        <v>115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82</v>
      </c>
      <c r="BK142" s="225">
        <f>ROUND(I142*H142,2)</f>
        <v>0</v>
      </c>
      <c r="BL142" s="14" t="s">
        <v>82</v>
      </c>
      <c r="BM142" s="224" t="s">
        <v>189</v>
      </c>
    </row>
    <row r="143" s="2" customFormat="1" ht="33" customHeight="1">
      <c r="A143" s="35"/>
      <c r="B143" s="36"/>
      <c r="C143" s="212" t="s">
        <v>190</v>
      </c>
      <c r="D143" s="212" t="s">
        <v>118</v>
      </c>
      <c r="E143" s="213" t="s">
        <v>191</v>
      </c>
      <c r="F143" s="214" t="s">
        <v>192</v>
      </c>
      <c r="G143" s="215" t="s">
        <v>141</v>
      </c>
      <c r="H143" s="216">
        <v>2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82</v>
      </c>
      <c r="AT143" s="224" t="s">
        <v>118</v>
      </c>
      <c r="AU143" s="224" t="s">
        <v>84</v>
      </c>
      <c r="AY143" s="14" t="s">
        <v>115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82</v>
      </c>
      <c r="BK143" s="225">
        <f>ROUND(I143*H143,2)</f>
        <v>0</v>
      </c>
      <c r="BL143" s="14" t="s">
        <v>82</v>
      </c>
      <c r="BM143" s="224" t="s">
        <v>193</v>
      </c>
    </row>
    <row r="144" s="2" customFormat="1" ht="16.5" customHeight="1">
      <c r="A144" s="35"/>
      <c r="B144" s="36"/>
      <c r="C144" s="226" t="s">
        <v>194</v>
      </c>
      <c r="D144" s="226" t="s">
        <v>134</v>
      </c>
      <c r="E144" s="227" t="s">
        <v>195</v>
      </c>
      <c r="F144" s="228" t="s">
        <v>196</v>
      </c>
      <c r="G144" s="229" t="s">
        <v>141</v>
      </c>
      <c r="H144" s="230">
        <v>22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39</v>
      </c>
      <c r="O144" s="88"/>
      <c r="P144" s="222">
        <f>O144*H144</f>
        <v>0</v>
      </c>
      <c r="Q144" s="222">
        <v>9.0000000000000006E-05</v>
      </c>
      <c r="R144" s="222">
        <f>Q144*H144</f>
        <v>0.00198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84</v>
      </c>
      <c r="AT144" s="224" t="s">
        <v>134</v>
      </c>
      <c r="AU144" s="224" t="s">
        <v>84</v>
      </c>
      <c r="AY144" s="14" t="s">
        <v>115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82</v>
      </c>
      <c r="BK144" s="225">
        <f>ROUND(I144*H144,2)</f>
        <v>0</v>
      </c>
      <c r="BL144" s="14" t="s">
        <v>82</v>
      </c>
      <c r="BM144" s="224" t="s">
        <v>197</v>
      </c>
    </row>
    <row r="145" s="2" customFormat="1" ht="16.5" customHeight="1">
      <c r="A145" s="35"/>
      <c r="B145" s="36"/>
      <c r="C145" s="226" t="s">
        <v>198</v>
      </c>
      <c r="D145" s="226" t="s">
        <v>134</v>
      </c>
      <c r="E145" s="227" t="s">
        <v>199</v>
      </c>
      <c r="F145" s="228" t="s">
        <v>200</v>
      </c>
      <c r="G145" s="229" t="s">
        <v>141</v>
      </c>
      <c r="H145" s="230">
        <v>22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39</v>
      </c>
      <c r="O145" s="88"/>
      <c r="P145" s="222">
        <f>O145*H145</f>
        <v>0</v>
      </c>
      <c r="Q145" s="222">
        <v>6.0000000000000002E-05</v>
      </c>
      <c r="R145" s="222">
        <f>Q145*H145</f>
        <v>0.00132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84</v>
      </c>
      <c r="AT145" s="224" t="s">
        <v>134</v>
      </c>
      <c r="AU145" s="224" t="s">
        <v>84</v>
      </c>
      <c r="AY145" s="14" t="s">
        <v>115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82</v>
      </c>
      <c r="BK145" s="225">
        <f>ROUND(I145*H145,2)</f>
        <v>0</v>
      </c>
      <c r="BL145" s="14" t="s">
        <v>82</v>
      </c>
      <c r="BM145" s="224" t="s">
        <v>201</v>
      </c>
    </row>
    <row r="146" s="2" customFormat="1" ht="24.15" customHeight="1">
      <c r="A146" s="35"/>
      <c r="B146" s="36"/>
      <c r="C146" s="226" t="s">
        <v>202</v>
      </c>
      <c r="D146" s="226" t="s">
        <v>134</v>
      </c>
      <c r="E146" s="227" t="s">
        <v>203</v>
      </c>
      <c r="F146" s="228" t="s">
        <v>204</v>
      </c>
      <c r="G146" s="229" t="s">
        <v>146</v>
      </c>
      <c r="H146" s="230">
        <v>225</v>
      </c>
      <c r="I146" s="231"/>
      <c r="J146" s="232">
        <f>ROUND(I146*H146,2)</f>
        <v>0</v>
      </c>
      <c r="K146" s="233"/>
      <c r="L146" s="234"/>
      <c r="M146" s="235" t="s">
        <v>1</v>
      </c>
      <c r="N146" s="236" t="s">
        <v>39</v>
      </c>
      <c r="O146" s="88"/>
      <c r="P146" s="222">
        <f>O146*H146</f>
        <v>0</v>
      </c>
      <c r="Q146" s="222">
        <v>3.0000000000000001E-05</v>
      </c>
      <c r="R146" s="222">
        <f>Q146*H146</f>
        <v>0.0067499999999999999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147</v>
      </c>
      <c r="AT146" s="224" t="s">
        <v>134</v>
      </c>
      <c r="AU146" s="224" t="s">
        <v>84</v>
      </c>
      <c r="AY146" s="14" t="s">
        <v>115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82</v>
      </c>
      <c r="BK146" s="225">
        <f>ROUND(I146*H146,2)</f>
        <v>0</v>
      </c>
      <c r="BL146" s="14" t="s">
        <v>147</v>
      </c>
      <c r="BM146" s="224" t="s">
        <v>205</v>
      </c>
    </row>
    <row r="147" s="2" customFormat="1" ht="24.15" customHeight="1">
      <c r="A147" s="35"/>
      <c r="B147" s="36"/>
      <c r="C147" s="212" t="s">
        <v>7</v>
      </c>
      <c r="D147" s="212" t="s">
        <v>118</v>
      </c>
      <c r="E147" s="213" t="s">
        <v>206</v>
      </c>
      <c r="F147" s="214" t="s">
        <v>207</v>
      </c>
      <c r="G147" s="215" t="s">
        <v>146</v>
      </c>
      <c r="H147" s="216">
        <v>174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39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82</v>
      </c>
      <c r="AT147" s="224" t="s">
        <v>118</v>
      </c>
      <c r="AU147" s="224" t="s">
        <v>84</v>
      </c>
      <c r="AY147" s="14" t="s">
        <v>115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82</v>
      </c>
      <c r="BK147" s="225">
        <f>ROUND(I147*H147,2)</f>
        <v>0</v>
      </c>
      <c r="BL147" s="14" t="s">
        <v>82</v>
      </c>
      <c r="BM147" s="224" t="s">
        <v>208</v>
      </c>
    </row>
    <row r="148" s="2" customFormat="1" ht="24.15" customHeight="1">
      <c r="A148" s="35"/>
      <c r="B148" s="36"/>
      <c r="C148" s="212" t="s">
        <v>209</v>
      </c>
      <c r="D148" s="212" t="s">
        <v>118</v>
      </c>
      <c r="E148" s="213" t="s">
        <v>210</v>
      </c>
      <c r="F148" s="214" t="s">
        <v>211</v>
      </c>
      <c r="G148" s="215" t="s">
        <v>146</v>
      </c>
      <c r="H148" s="216">
        <v>17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39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82</v>
      </c>
      <c r="AT148" s="224" t="s">
        <v>118</v>
      </c>
      <c r="AU148" s="224" t="s">
        <v>84</v>
      </c>
      <c r="AY148" s="14" t="s">
        <v>115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82</v>
      </c>
      <c r="BK148" s="225">
        <f>ROUND(I148*H148,2)</f>
        <v>0</v>
      </c>
      <c r="BL148" s="14" t="s">
        <v>82</v>
      </c>
      <c r="BM148" s="224" t="s">
        <v>212</v>
      </c>
    </row>
    <row r="149" s="2" customFormat="1" ht="24.15" customHeight="1">
      <c r="A149" s="35"/>
      <c r="B149" s="36"/>
      <c r="C149" s="212" t="s">
        <v>213</v>
      </c>
      <c r="D149" s="212" t="s">
        <v>118</v>
      </c>
      <c r="E149" s="213" t="s">
        <v>214</v>
      </c>
      <c r="F149" s="214" t="s">
        <v>215</v>
      </c>
      <c r="G149" s="215" t="s">
        <v>141</v>
      </c>
      <c r="H149" s="216">
        <v>6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39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82</v>
      </c>
      <c r="AT149" s="224" t="s">
        <v>118</v>
      </c>
      <c r="AU149" s="224" t="s">
        <v>84</v>
      </c>
      <c r="AY149" s="14" t="s">
        <v>115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82</v>
      </c>
      <c r="BK149" s="225">
        <f>ROUND(I149*H149,2)</f>
        <v>0</v>
      </c>
      <c r="BL149" s="14" t="s">
        <v>82</v>
      </c>
      <c r="BM149" s="224" t="s">
        <v>216</v>
      </c>
    </row>
    <row r="150" s="2" customFormat="1" ht="44.25" customHeight="1">
      <c r="A150" s="35"/>
      <c r="B150" s="36"/>
      <c r="C150" s="212" t="s">
        <v>217</v>
      </c>
      <c r="D150" s="212" t="s">
        <v>118</v>
      </c>
      <c r="E150" s="213" t="s">
        <v>218</v>
      </c>
      <c r="F150" s="214" t="s">
        <v>219</v>
      </c>
      <c r="G150" s="215" t="s">
        <v>141</v>
      </c>
      <c r="H150" s="216">
        <v>1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39</v>
      </c>
      <c r="O150" s="88"/>
      <c r="P150" s="222">
        <f>O150*H150</f>
        <v>0</v>
      </c>
      <c r="Q150" s="222">
        <v>0.0018400000000000001</v>
      </c>
      <c r="R150" s="222">
        <f>Q150*H150</f>
        <v>0.0018400000000000001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82</v>
      </c>
      <c r="AT150" s="224" t="s">
        <v>118</v>
      </c>
      <c r="AU150" s="224" t="s">
        <v>84</v>
      </c>
      <c r="AY150" s="14" t="s">
        <v>115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82</v>
      </c>
      <c r="BK150" s="225">
        <f>ROUND(I150*H150,2)</f>
        <v>0</v>
      </c>
      <c r="BL150" s="14" t="s">
        <v>82</v>
      </c>
      <c r="BM150" s="224" t="s">
        <v>220</v>
      </c>
    </row>
    <row r="151" s="2" customFormat="1" ht="37.8" customHeight="1">
      <c r="A151" s="35"/>
      <c r="B151" s="36"/>
      <c r="C151" s="212" t="s">
        <v>221</v>
      </c>
      <c r="D151" s="212" t="s">
        <v>118</v>
      </c>
      <c r="E151" s="213" t="s">
        <v>222</v>
      </c>
      <c r="F151" s="214" t="s">
        <v>223</v>
      </c>
      <c r="G151" s="215" t="s">
        <v>141</v>
      </c>
      <c r="H151" s="216">
        <v>5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39</v>
      </c>
      <c r="O151" s="88"/>
      <c r="P151" s="222">
        <f>O151*H151</f>
        <v>0</v>
      </c>
      <c r="Q151" s="222">
        <v>0.00010000000000000001</v>
      </c>
      <c r="R151" s="222">
        <f>Q151*H151</f>
        <v>0.00050000000000000001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82</v>
      </c>
      <c r="AT151" s="224" t="s">
        <v>118</v>
      </c>
      <c r="AU151" s="224" t="s">
        <v>84</v>
      </c>
      <c r="AY151" s="14" t="s">
        <v>115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82</v>
      </c>
      <c r="BK151" s="225">
        <f>ROUND(I151*H151,2)</f>
        <v>0</v>
      </c>
      <c r="BL151" s="14" t="s">
        <v>82</v>
      </c>
      <c r="BM151" s="224" t="s">
        <v>224</v>
      </c>
    </row>
    <row r="152" s="2" customFormat="1" ht="16.5" customHeight="1">
      <c r="A152" s="35"/>
      <c r="B152" s="36"/>
      <c r="C152" s="226" t="s">
        <v>225</v>
      </c>
      <c r="D152" s="226" t="s">
        <v>134</v>
      </c>
      <c r="E152" s="227" t="s">
        <v>226</v>
      </c>
      <c r="F152" s="228" t="s">
        <v>227</v>
      </c>
      <c r="G152" s="229" t="s">
        <v>141</v>
      </c>
      <c r="H152" s="230">
        <v>1</v>
      </c>
      <c r="I152" s="231"/>
      <c r="J152" s="232">
        <f>ROUND(I152*H152,2)</f>
        <v>0</v>
      </c>
      <c r="K152" s="233"/>
      <c r="L152" s="234"/>
      <c r="M152" s="235" t="s">
        <v>1</v>
      </c>
      <c r="N152" s="236" t="s">
        <v>39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84</v>
      </c>
      <c r="AT152" s="224" t="s">
        <v>134</v>
      </c>
      <c r="AU152" s="224" t="s">
        <v>84</v>
      </c>
      <c r="AY152" s="14" t="s">
        <v>115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82</v>
      </c>
      <c r="BK152" s="225">
        <f>ROUND(I152*H152,2)</f>
        <v>0</v>
      </c>
      <c r="BL152" s="14" t="s">
        <v>82</v>
      </c>
      <c r="BM152" s="224" t="s">
        <v>228</v>
      </c>
    </row>
    <row r="153" s="2" customFormat="1" ht="21.75" customHeight="1">
      <c r="A153" s="35"/>
      <c r="B153" s="36"/>
      <c r="C153" s="212" t="s">
        <v>229</v>
      </c>
      <c r="D153" s="212" t="s">
        <v>118</v>
      </c>
      <c r="E153" s="213" t="s">
        <v>230</v>
      </c>
      <c r="F153" s="214" t="s">
        <v>231</v>
      </c>
      <c r="G153" s="215" t="s">
        <v>141</v>
      </c>
      <c r="H153" s="216">
        <v>1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39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82</v>
      </c>
      <c r="AT153" s="224" t="s">
        <v>118</v>
      </c>
      <c r="AU153" s="224" t="s">
        <v>84</v>
      </c>
      <c r="AY153" s="14" t="s">
        <v>115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82</v>
      </c>
      <c r="BK153" s="225">
        <f>ROUND(I153*H153,2)</f>
        <v>0</v>
      </c>
      <c r="BL153" s="14" t="s">
        <v>82</v>
      </c>
      <c r="BM153" s="224" t="s">
        <v>232</v>
      </c>
    </row>
    <row r="154" s="2" customFormat="1" ht="16.5" customHeight="1">
      <c r="A154" s="35"/>
      <c r="B154" s="36"/>
      <c r="C154" s="226" t="s">
        <v>233</v>
      </c>
      <c r="D154" s="226" t="s">
        <v>134</v>
      </c>
      <c r="E154" s="227" t="s">
        <v>234</v>
      </c>
      <c r="F154" s="228" t="s">
        <v>235</v>
      </c>
      <c r="G154" s="229" t="s">
        <v>141</v>
      </c>
      <c r="H154" s="230">
        <v>2</v>
      </c>
      <c r="I154" s="231"/>
      <c r="J154" s="232">
        <f>ROUND(I154*H154,2)</f>
        <v>0</v>
      </c>
      <c r="K154" s="233"/>
      <c r="L154" s="234"/>
      <c r="M154" s="235" t="s">
        <v>1</v>
      </c>
      <c r="N154" s="236" t="s">
        <v>39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84</v>
      </c>
      <c r="AT154" s="224" t="s">
        <v>134</v>
      </c>
      <c r="AU154" s="224" t="s">
        <v>84</v>
      </c>
      <c r="AY154" s="14" t="s">
        <v>115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82</v>
      </c>
      <c r="BK154" s="225">
        <f>ROUND(I154*H154,2)</f>
        <v>0</v>
      </c>
      <c r="BL154" s="14" t="s">
        <v>82</v>
      </c>
      <c r="BM154" s="224" t="s">
        <v>236</v>
      </c>
    </row>
    <row r="155" s="2" customFormat="1" ht="16.5" customHeight="1">
      <c r="A155" s="35"/>
      <c r="B155" s="36"/>
      <c r="C155" s="212" t="s">
        <v>237</v>
      </c>
      <c r="D155" s="212" t="s">
        <v>118</v>
      </c>
      <c r="E155" s="213" t="s">
        <v>238</v>
      </c>
      <c r="F155" s="214" t="s">
        <v>239</v>
      </c>
      <c r="G155" s="215" t="s">
        <v>141</v>
      </c>
      <c r="H155" s="216">
        <v>1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39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82</v>
      </c>
      <c r="AT155" s="224" t="s">
        <v>118</v>
      </c>
      <c r="AU155" s="224" t="s">
        <v>84</v>
      </c>
      <c r="AY155" s="14" t="s">
        <v>115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82</v>
      </c>
      <c r="BK155" s="225">
        <f>ROUND(I155*H155,2)</f>
        <v>0</v>
      </c>
      <c r="BL155" s="14" t="s">
        <v>82</v>
      </c>
      <c r="BM155" s="224" t="s">
        <v>240</v>
      </c>
    </row>
    <row r="156" s="12" customFormat="1" ht="22.8" customHeight="1">
      <c r="A156" s="12"/>
      <c r="B156" s="196"/>
      <c r="C156" s="197"/>
      <c r="D156" s="198" t="s">
        <v>73</v>
      </c>
      <c r="E156" s="210" t="s">
        <v>241</v>
      </c>
      <c r="F156" s="210" t="s">
        <v>242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SUM(P157:P166)</f>
        <v>0</v>
      </c>
      <c r="Q156" s="204"/>
      <c r="R156" s="205">
        <f>SUM(R157:R166)</f>
        <v>1.41005</v>
      </c>
      <c r="S156" s="204"/>
      <c r="T156" s="206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127</v>
      </c>
      <c r="AT156" s="208" t="s">
        <v>73</v>
      </c>
      <c r="AU156" s="208" t="s">
        <v>82</v>
      </c>
      <c r="AY156" s="207" t="s">
        <v>115</v>
      </c>
      <c r="BK156" s="209">
        <f>SUM(BK157:BK166)</f>
        <v>0</v>
      </c>
    </row>
    <row r="157" s="2" customFormat="1" ht="21.75" customHeight="1">
      <c r="A157" s="35"/>
      <c r="B157" s="36"/>
      <c r="C157" s="212" t="s">
        <v>243</v>
      </c>
      <c r="D157" s="212" t="s">
        <v>118</v>
      </c>
      <c r="E157" s="213" t="s">
        <v>244</v>
      </c>
      <c r="F157" s="214" t="s">
        <v>245</v>
      </c>
      <c r="G157" s="215" t="s">
        <v>246</v>
      </c>
      <c r="H157" s="216">
        <v>5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39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82</v>
      </c>
      <c r="AT157" s="224" t="s">
        <v>118</v>
      </c>
      <c r="AU157" s="224" t="s">
        <v>84</v>
      </c>
      <c r="AY157" s="14" t="s">
        <v>115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82</v>
      </c>
      <c r="BK157" s="225">
        <f>ROUND(I157*H157,2)</f>
        <v>0</v>
      </c>
      <c r="BL157" s="14" t="s">
        <v>82</v>
      </c>
      <c r="BM157" s="224" t="s">
        <v>247</v>
      </c>
    </row>
    <row r="158" s="2" customFormat="1" ht="16.5" customHeight="1">
      <c r="A158" s="35"/>
      <c r="B158" s="36"/>
      <c r="C158" s="212" t="s">
        <v>248</v>
      </c>
      <c r="D158" s="212" t="s">
        <v>118</v>
      </c>
      <c r="E158" s="213" t="s">
        <v>249</v>
      </c>
      <c r="F158" s="214" t="s">
        <v>250</v>
      </c>
      <c r="G158" s="215" t="s">
        <v>246</v>
      </c>
      <c r="H158" s="216">
        <v>5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39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82</v>
      </c>
      <c r="AT158" s="224" t="s">
        <v>118</v>
      </c>
      <c r="AU158" s="224" t="s">
        <v>84</v>
      </c>
      <c r="AY158" s="14" t="s">
        <v>115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82</v>
      </c>
      <c r="BK158" s="225">
        <f>ROUND(I158*H158,2)</f>
        <v>0</v>
      </c>
      <c r="BL158" s="14" t="s">
        <v>82</v>
      </c>
      <c r="BM158" s="224" t="s">
        <v>251</v>
      </c>
    </row>
    <row r="159" s="2" customFormat="1" ht="44.25" customHeight="1">
      <c r="A159" s="35"/>
      <c r="B159" s="36"/>
      <c r="C159" s="212" t="s">
        <v>252</v>
      </c>
      <c r="D159" s="212" t="s">
        <v>118</v>
      </c>
      <c r="E159" s="213" t="s">
        <v>253</v>
      </c>
      <c r="F159" s="214" t="s">
        <v>254</v>
      </c>
      <c r="G159" s="215" t="s">
        <v>246</v>
      </c>
      <c r="H159" s="216">
        <v>5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39</v>
      </c>
      <c r="O159" s="88"/>
      <c r="P159" s="222">
        <f>O159*H159</f>
        <v>0</v>
      </c>
      <c r="Q159" s="222">
        <v>2.0000000000000002E-05</v>
      </c>
      <c r="R159" s="222">
        <f>Q159*H159</f>
        <v>0.00010000000000000001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82</v>
      </c>
      <c r="AT159" s="224" t="s">
        <v>118</v>
      </c>
      <c r="AU159" s="224" t="s">
        <v>84</v>
      </c>
      <c r="AY159" s="14" t="s">
        <v>115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82</v>
      </c>
      <c r="BK159" s="225">
        <f>ROUND(I159*H159,2)</f>
        <v>0</v>
      </c>
      <c r="BL159" s="14" t="s">
        <v>82</v>
      </c>
      <c r="BM159" s="224" t="s">
        <v>255</v>
      </c>
    </row>
    <row r="160" s="2" customFormat="1" ht="24.15" customHeight="1">
      <c r="A160" s="35"/>
      <c r="B160" s="36"/>
      <c r="C160" s="212" t="s">
        <v>256</v>
      </c>
      <c r="D160" s="212" t="s">
        <v>118</v>
      </c>
      <c r="E160" s="213" t="s">
        <v>257</v>
      </c>
      <c r="F160" s="214" t="s">
        <v>258</v>
      </c>
      <c r="G160" s="215" t="s">
        <v>146</v>
      </c>
      <c r="H160" s="216">
        <v>13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39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82</v>
      </c>
      <c r="AT160" s="224" t="s">
        <v>118</v>
      </c>
      <c r="AU160" s="224" t="s">
        <v>84</v>
      </c>
      <c r="AY160" s="14" t="s">
        <v>115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82</v>
      </c>
      <c r="BK160" s="225">
        <f>ROUND(I160*H160,2)</f>
        <v>0</v>
      </c>
      <c r="BL160" s="14" t="s">
        <v>82</v>
      </c>
      <c r="BM160" s="224" t="s">
        <v>259</v>
      </c>
    </row>
    <row r="161" s="2" customFormat="1" ht="24.15" customHeight="1">
      <c r="A161" s="35"/>
      <c r="B161" s="36"/>
      <c r="C161" s="212" t="s">
        <v>260</v>
      </c>
      <c r="D161" s="212" t="s">
        <v>118</v>
      </c>
      <c r="E161" s="213" t="s">
        <v>261</v>
      </c>
      <c r="F161" s="214" t="s">
        <v>262</v>
      </c>
      <c r="G161" s="215" t="s">
        <v>146</v>
      </c>
      <c r="H161" s="216">
        <v>13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39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82</v>
      </c>
      <c r="AT161" s="224" t="s">
        <v>118</v>
      </c>
      <c r="AU161" s="224" t="s">
        <v>84</v>
      </c>
      <c r="AY161" s="14" t="s">
        <v>115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82</v>
      </c>
      <c r="BK161" s="225">
        <f>ROUND(I161*H161,2)</f>
        <v>0</v>
      </c>
      <c r="BL161" s="14" t="s">
        <v>82</v>
      </c>
      <c r="BM161" s="224" t="s">
        <v>263</v>
      </c>
    </row>
    <row r="162" s="2" customFormat="1" ht="24.15" customHeight="1">
      <c r="A162" s="35"/>
      <c r="B162" s="36"/>
      <c r="C162" s="212" t="s">
        <v>264</v>
      </c>
      <c r="D162" s="212" t="s">
        <v>118</v>
      </c>
      <c r="E162" s="213" t="s">
        <v>265</v>
      </c>
      <c r="F162" s="214" t="s">
        <v>266</v>
      </c>
      <c r="G162" s="215" t="s">
        <v>146</v>
      </c>
      <c r="H162" s="216">
        <v>13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39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176</v>
      </c>
      <c r="AT162" s="224" t="s">
        <v>118</v>
      </c>
      <c r="AU162" s="224" t="s">
        <v>84</v>
      </c>
      <c r="AY162" s="14" t="s">
        <v>115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82</v>
      </c>
      <c r="BK162" s="225">
        <f>ROUND(I162*H162,2)</f>
        <v>0</v>
      </c>
      <c r="BL162" s="14" t="s">
        <v>176</v>
      </c>
      <c r="BM162" s="224" t="s">
        <v>267</v>
      </c>
    </row>
    <row r="163" s="2" customFormat="1" ht="24.15" customHeight="1">
      <c r="A163" s="35"/>
      <c r="B163" s="36"/>
      <c r="C163" s="226" t="s">
        <v>268</v>
      </c>
      <c r="D163" s="226" t="s">
        <v>134</v>
      </c>
      <c r="E163" s="227" t="s">
        <v>269</v>
      </c>
      <c r="F163" s="228" t="s">
        <v>270</v>
      </c>
      <c r="G163" s="229" t="s">
        <v>146</v>
      </c>
      <c r="H163" s="230">
        <v>17</v>
      </c>
      <c r="I163" s="231"/>
      <c r="J163" s="232">
        <f>ROUND(I163*H163,2)</f>
        <v>0</v>
      </c>
      <c r="K163" s="233"/>
      <c r="L163" s="234"/>
      <c r="M163" s="235" t="s">
        <v>1</v>
      </c>
      <c r="N163" s="236" t="s">
        <v>39</v>
      </c>
      <c r="O163" s="88"/>
      <c r="P163" s="222">
        <f>O163*H163</f>
        <v>0</v>
      </c>
      <c r="Q163" s="222">
        <v>0.00035</v>
      </c>
      <c r="R163" s="222">
        <f>Q163*H163</f>
        <v>0.0059499999999999996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84</v>
      </c>
      <c r="AT163" s="224" t="s">
        <v>134</v>
      </c>
      <c r="AU163" s="224" t="s">
        <v>84</v>
      </c>
      <c r="AY163" s="14" t="s">
        <v>115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82</v>
      </c>
      <c r="BK163" s="225">
        <f>ROUND(I163*H163,2)</f>
        <v>0</v>
      </c>
      <c r="BL163" s="14" t="s">
        <v>82</v>
      </c>
      <c r="BM163" s="224" t="s">
        <v>271</v>
      </c>
    </row>
    <row r="164" s="2" customFormat="1" ht="24.15" customHeight="1">
      <c r="A164" s="35"/>
      <c r="B164" s="36"/>
      <c r="C164" s="212" t="s">
        <v>272</v>
      </c>
      <c r="D164" s="212" t="s">
        <v>118</v>
      </c>
      <c r="E164" s="213" t="s">
        <v>273</v>
      </c>
      <c r="F164" s="214" t="s">
        <v>274</v>
      </c>
      <c r="G164" s="215" t="s">
        <v>146</v>
      </c>
      <c r="H164" s="216">
        <v>13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39</v>
      </c>
      <c r="O164" s="88"/>
      <c r="P164" s="222">
        <f>O164*H164</f>
        <v>0</v>
      </c>
      <c r="Q164" s="222">
        <v>0.108</v>
      </c>
      <c r="R164" s="222">
        <f>Q164*H164</f>
        <v>1.4039999999999999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176</v>
      </c>
      <c r="AT164" s="224" t="s">
        <v>118</v>
      </c>
      <c r="AU164" s="224" t="s">
        <v>84</v>
      </c>
      <c r="AY164" s="14" t="s">
        <v>115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82</v>
      </c>
      <c r="BK164" s="225">
        <f>ROUND(I164*H164,2)</f>
        <v>0</v>
      </c>
      <c r="BL164" s="14" t="s">
        <v>176</v>
      </c>
      <c r="BM164" s="224" t="s">
        <v>275</v>
      </c>
    </row>
    <row r="165" s="2" customFormat="1" ht="16.5" customHeight="1">
      <c r="A165" s="35"/>
      <c r="B165" s="36"/>
      <c r="C165" s="226" t="s">
        <v>276</v>
      </c>
      <c r="D165" s="226" t="s">
        <v>134</v>
      </c>
      <c r="E165" s="227" t="s">
        <v>277</v>
      </c>
      <c r="F165" s="228" t="s">
        <v>278</v>
      </c>
      <c r="G165" s="229" t="s">
        <v>146</v>
      </c>
      <c r="H165" s="230">
        <v>13</v>
      </c>
      <c r="I165" s="231"/>
      <c r="J165" s="232">
        <f>ROUND(I165*H165,2)</f>
        <v>0</v>
      </c>
      <c r="K165" s="233"/>
      <c r="L165" s="234"/>
      <c r="M165" s="235" t="s">
        <v>1</v>
      </c>
      <c r="N165" s="236" t="s">
        <v>39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147</v>
      </c>
      <c r="AT165" s="224" t="s">
        <v>134</v>
      </c>
      <c r="AU165" s="224" t="s">
        <v>84</v>
      </c>
      <c r="AY165" s="14" t="s">
        <v>115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82</v>
      </c>
      <c r="BK165" s="225">
        <f>ROUND(I165*H165,2)</f>
        <v>0</v>
      </c>
      <c r="BL165" s="14" t="s">
        <v>147</v>
      </c>
      <c r="BM165" s="224" t="s">
        <v>279</v>
      </c>
    </row>
    <row r="166" s="2" customFormat="1" ht="21.75" customHeight="1">
      <c r="A166" s="35"/>
      <c r="B166" s="36"/>
      <c r="C166" s="212" t="s">
        <v>280</v>
      </c>
      <c r="D166" s="212" t="s">
        <v>118</v>
      </c>
      <c r="E166" s="213" t="s">
        <v>281</v>
      </c>
      <c r="F166" s="214" t="s">
        <v>282</v>
      </c>
      <c r="G166" s="215" t="s">
        <v>141</v>
      </c>
      <c r="H166" s="216">
        <v>1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39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176</v>
      </c>
      <c r="AT166" s="224" t="s">
        <v>118</v>
      </c>
      <c r="AU166" s="224" t="s">
        <v>84</v>
      </c>
      <c r="AY166" s="14" t="s">
        <v>115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82</v>
      </c>
      <c r="BK166" s="225">
        <f>ROUND(I166*H166,2)</f>
        <v>0</v>
      </c>
      <c r="BL166" s="14" t="s">
        <v>176</v>
      </c>
      <c r="BM166" s="224" t="s">
        <v>283</v>
      </c>
    </row>
    <row r="167" s="12" customFormat="1" ht="22.8" customHeight="1">
      <c r="A167" s="12"/>
      <c r="B167" s="196"/>
      <c r="C167" s="197"/>
      <c r="D167" s="198" t="s">
        <v>73</v>
      </c>
      <c r="E167" s="210" t="s">
        <v>284</v>
      </c>
      <c r="F167" s="210" t="s">
        <v>285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SUM(P168:P172)</f>
        <v>0</v>
      </c>
      <c r="Q167" s="204"/>
      <c r="R167" s="205">
        <f>SUM(R168:R172)</f>
        <v>0</v>
      </c>
      <c r="S167" s="204"/>
      <c r="T167" s="206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127</v>
      </c>
      <c r="AT167" s="208" t="s">
        <v>73</v>
      </c>
      <c r="AU167" s="208" t="s">
        <v>82</v>
      </c>
      <c r="AY167" s="207" t="s">
        <v>115</v>
      </c>
      <c r="BK167" s="209">
        <f>SUM(BK168:BK172)</f>
        <v>0</v>
      </c>
    </row>
    <row r="168" s="2" customFormat="1" ht="16.5" customHeight="1">
      <c r="A168" s="35"/>
      <c r="B168" s="36"/>
      <c r="C168" s="212" t="s">
        <v>286</v>
      </c>
      <c r="D168" s="212" t="s">
        <v>118</v>
      </c>
      <c r="E168" s="213" t="s">
        <v>287</v>
      </c>
      <c r="F168" s="214" t="s">
        <v>288</v>
      </c>
      <c r="G168" s="215" t="s">
        <v>289</v>
      </c>
      <c r="H168" s="216">
        <v>16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39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82</v>
      </c>
      <c r="AT168" s="224" t="s">
        <v>118</v>
      </c>
      <c r="AU168" s="224" t="s">
        <v>84</v>
      </c>
      <c r="AY168" s="14" t="s">
        <v>115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82</v>
      </c>
      <c r="BK168" s="225">
        <f>ROUND(I168*H168,2)</f>
        <v>0</v>
      </c>
      <c r="BL168" s="14" t="s">
        <v>82</v>
      </c>
      <c r="BM168" s="224" t="s">
        <v>290</v>
      </c>
    </row>
    <row r="169" s="2" customFormat="1" ht="37.8" customHeight="1">
      <c r="A169" s="35"/>
      <c r="B169" s="36"/>
      <c r="C169" s="212" t="s">
        <v>291</v>
      </c>
      <c r="D169" s="212" t="s">
        <v>118</v>
      </c>
      <c r="E169" s="213" t="s">
        <v>292</v>
      </c>
      <c r="F169" s="214" t="s">
        <v>293</v>
      </c>
      <c r="G169" s="215" t="s">
        <v>141</v>
      </c>
      <c r="H169" s="216">
        <v>1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39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82</v>
      </c>
      <c r="AT169" s="224" t="s">
        <v>118</v>
      </c>
      <c r="AU169" s="224" t="s">
        <v>84</v>
      </c>
      <c r="AY169" s="14" t="s">
        <v>115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82</v>
      </c>
      <c r="BK169" s="225">
        <f>ROUND(I169*H169,2)</f>
        <v>0</v>
      </c>
      <c r="BL169" s="14" t="s">
        <v>82</v>
      </c>
      <c r="BM169" s="224" t="s">
        <v>294</v>
      </c>
    </row>
    <row r="170" s="2" customFormat="1" ht="24.15" customHeight="1">
      <c r="A170" s="35"/>
      <c r="B170" s="36"/>
      <c r="C170" s="212" t="s">
        <v>295</v>
      </c>
      <c r="D170" s="212" t="s">
        <v>118</v>
      </c>
      <c r="E170" s="213" t="s">
        <v>296</v>
      </c>
      <c r="F170" s="214" t="s">
        <v>297</v>
      </c>
      <c r="G170" s="215" t="s">
        <v>141</v>
      </c>
      <c r="H170" s="216">
        <v>1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39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82</v>
      </c>
      <c r="AT170" s="224" t="s">
        <v>118</v>
      </c>
      <c r="AU170" s="224" t="s">
        <v>84</v>
      </c>
      <c r="AY170" s="14" t="s">
        <v>115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82</v>
      </c>
      <c r="BK170" s="225">
        <f>ROUND(I170*H170,2)</f>
        <v>0</v>
      </c>
      <c r="BL170" s="14" t="s">
        <v>82</v>
      </c>
      <c r="BM170" s="224" t="s">
        <v>298</v>
      </c>
    </row>
    <row r="171" s="2" customFormat="1" ht="16.5" customHeight="1">
      <c r="A171" s="35"/>
      <c r="B171" s="36"/>
      <c r="C171" s="212" t="s">
        <v>299</v>
      </c>
      <c r="D171" s="212" t="s">
        <v>118</v>
      </c>
      <c r="E171" s="213" t="s">
        <v>300</v>
      </c>
      <c r="F171" s="214" t="s">
        <v>301</v>
      </c>
      <c r="G171" s="215" t="s">
        <v>141</v>
      </c>
      <c r="H171" s="216">
        <v>1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39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82</v>
      </c>
      <c r="AT171" s="224" t="s">
        <v>118</v>
      </c>
      <c r="AU171" s="224" t="s">
        <v>84</v>
      </c>
      <c r="AY171" s="14" t="s">
        <v>115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82</v>
      </c>
      <c r="BK171" s="225">
        <f>ROUND(I171*H171,2)</f>
        <v>0</v>
      </c>
      <c r="BL171" s="14" t="s">
        <v>82</v>
      </c>
      <c r="BM171" s="224" t="s">
        <v>302</v>
      </c>
    </row>
    <row r="172" s="2" customFormat="1" ht="16.5" customHeight="1">
      <c r="A172" s="35"/>
      <c r="B172" s="36"/>
      <c r="C172" s="212" t="s">
        <v>303</v>
      </c>
      <c r="D172" s="212" t="s">
        <v>118</v>
      </c>
      <c r="E172" s="213" t="s">
        <v>304</v>
      </c>
      <c r="F172" s="214" t="s">
        <v>305</v>
      </c>
      <c r="G172" s="215" t="s">
        <v>141</v>
      </c>
      <c r="H172" s="216">
        <v>1</v>
      </c>
      <c r="I172" s="217"/>
      <c r="J172" s="218">
        <f>ROUND(I172*H172,2)</f>
        <v>0</v>
      </c>
      <c r="K172" s="219"/>
      <c r="L172" s="41"/>
      <c r="M172" s="237" t="s">
        <v>1</v>
      </c>
      <c r="N172" s="238" t="s">
        <v>39</v>
      </c>
      <c r="O172" s="239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82</v>
      </c>
      <c r="AT172" s="224" t="s">
        <v>118</v>
      </c>
      <c r="AU172" s="224" t="s">
        <v>84</v>
      </c>
      <c r="AY172" s="14" t="s">
        <v>115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82</v>
      </c>
      <c r="BK172" s="225">
        <f>ROUND(I172*H172,2)</f>
        <v>0</v>
      </c>
      <c r="BL172" s="14" t="s">
        <v>82</v>
      </c>
      <c r="BM172" s="224" t="s">
        <v>306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0vDxeg8aHsAxlsJVyNnYcyTf8U95wv+A7Yh9lveWHiLHVEN+8mNFtTOexDpJZUjh67TFjmLm5EsQ5pODZH8vjQ==" hashValue="/NE92FFyKqWb/51kmOMavBOudHMX76DJN5kzpVB6ZRDXO868rJr8CKvHODrI1dt1bgjbCeo7VQDZy5VZajTv2w==" algorithmName="SHA-512" password="CC35"/>
  <autoFilter ref="C121:K17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2025-07-11T12:24:12Z</dcterms:created>
  <dcterms:modified xsi:type="dcterms:W3CDTF">2025-07-11T12:24:15Z</dcterms:modified>
</cp:coreProperties>
</file>