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 ZAKÁZKY\Zakázky 2025\střechy BV+Ves\"/>
    </mc:Choice>
  </mc:AlternateContent>
  <bookViews>
    <workbookView xWindow="0" yWindow="0" windowWidth="28800" windowHeight="11700" activeTab="3"/>
  </bookViews>
  <sheets>
    <sheet name=" rozpočet garáže BV" sheetId="3" r:id="rId1"/>
    <sheet name="rozpočet dílna Veselí n.M." sheetId="5" r:id="rId2"/>
    <sheet name="rozpočet myčka BV" sheetId="4" r:id="rId3"/>
    <sheet name="rekapiturace střechy" sheetId="6" r:id="rId4"/>
  </sheets>
  <definedNames>
    <definedName name="_xlnm.Print_Area" localSheetId="0">' rozpočet garáže BV'!$C$1:$I$34</definedName>
    <definedName name="_xlnm.Print_Area" localSheetId="3">'rekapiturace střechy'!$G$3:$J$10</definedName>
    <definedName name="_xlnm.Print_Area" localSheetId="1">'rozpočet dílna Veselí n.M.'!#REF!</definedName>
    <definedName name="_xlnm.Print_Area" localSheetId="2">'rozpočet myčka BV'!$E$4:$K$37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4" l="1"/>
  <c r="I34" i="3"/>
  <c r="I41" i="5"/>
  <c r="I7" i="6" l="1"/>
  <c r="J38" i="5"/>
  <c r="J39" i="5" s="1"/>
  <c r="J32" i="5"/>
  <c r="J33" i="5" s="1"/>
  <c r="J25" i="5"/>
  <c r="J26" i="5"/>
  <c r="J27" i="5"/>
  <c r="J28" i="5"/>
  <c r="J29" i="5"/>
  <c r="J24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6" i="5"/>
  <c r="J22" i="5" l="1"/>
  <c r="J30" i="5"/>
  <c r="I8" i="6" s="1"/>
  <c r="K29" i="4" l="1"/>
  <c r="K30" i="4"/>
  <c r="K31" i="4"/>
  <c r="K32" i="4"/>
  <c r="K33" i="4"/>
  <c r="K34" i="4"/>
  <c r="K35" i="4"/>
  <c r="K36" i="4"/>
  <c r="K2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2" i="4"/>
  <c r="K23" i="4"/>
  <c r="K24" i="4"/>
  <c r="K25" i="4"/>
  <c r="K26" i="4"/>
  <c r="K27" i="4"/>
  <c r="K28" i="4"/>
  <c r="K7" i="4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4" i="3"/>
  <c r="I9" i="6" s="1"/>
</calcChain>
</file>

<file path=xl/sharedStrings.xml><?xml version="1.0" encoding="utf-8"?>
<sst xmlns="http://schemas.openxmlformats.org/spreadsheetml/2006/main" count="324" uniqueCount="160">
  <si>
    <t/>
  </si>
  <si>
    <t>VIPLANYL vnější rohová lišta r.š.100mm</t>
  </si>
  <si>
    <t>VIPLANYL vnitřní koutová lišta r.š.100mm</t>
  </si>
  <si>
    <t>Stěnová lišta vyhnutá VIPLANYL r.š. 70 mm</t>
  </si>
  <si>
    <t>DEKPLAN 76 kotvený 1,5mm š.1,60m 20%</t>
  </si>
  <si>
    <t>Žlabový hák dlouhý FeZn</t>
  </si>
  <si>
    <t>TOPDEK 022 PIR FD 100mm 2%</t>
  </si>
  <si>
    <t>Žlab FeZn 330 FeZn</t>
  </si>
  <si>
    <t>INSTA STICK</t>
  </si>
  <si>
    <t>KVH hranol včetně montáže 100 mm</t>
  </si>
  <si>
    <t>Okapnice r.š. 330 FeZn</t>
  </si>
  <si>
    <t>Svod 100 FeZn</t>
  </si>
  <si>
    <t>Objímka sv.šroub.trn 100</t>
  </si>
  <si>
    <t>6,0</t>
  </si>
  <si>
    <t>ks</t>
  </si>
  <si>
    <t>Šroub pro objímku M10 200mm</t>
  </si>
  <si>
    <t>Kotlík oválný FeZn 330 FeZn</t>
  </si>
  <si>
    <t>2,0</t>
  </si>
  <si>
    <t xml:space="preserve">Jímací vedení </t>
  </si>
  <si>
    <t>1,0</t>
  </si>
  <si>
    <t>pol</t>
  </si>
  <si>
    <t>Překližka topol PERI F/F 21</t>
  </si>
  <si>
    <t xml:space="preserve">Čelo žlabu velké 330 FeZn  </t>
  </si>
  <si>
    <t>VIPLANYL okapnice r.š.600mm</t>
  </si>
  <si>
    <t>VIPLANYL závětrná lišta r.š.250mm</t>
  </si>
  <si>
    <t>Koleno 72° jednodílné. FeZn</t>
  </si>
  <si>
    <t>Fólie z TPO MAPEPLAN T D na detaily 1,5 mm</t>
  </si>
  <si>
    <t>Šroub GBS , EFHD  6x 60</t>
  </si>
  <si>
    <t>1650,0</t>
  </si>
  <si>
    <t xml:space="preserve">Spojovací materiál pro klempířské práce </t>
  </si>
  <si>
    <t xml:space="preserve">Teleskop Croco </t>
  </si>
  <si>
    <t xml:space="preserve">Demontáž klempířských prvků </t>
  </si>
  <si>
    <t>Chemická kotva</t>
  </si>
  <si>
    <t>4,0</t>
  </si>
  <si>
    <t>VIPLANIL tab. včetně zpracování</t>
  </si>
  <si>
    <t>3,0</t>
  </si>
  <si>
    <t>Polyuretan tmel</t>
  </si>
  <si>
    <t>14,0</t>
  </si>
  <si>
    <t>Přesun hmot</t>
  </si>
  <si>
    <t>Doprava a likvidace odpadu</t>
  </si>
  <si>
    <t xml:space="preserve">CELKEM BEZ DPH  </t>
  </si>
  <si>
    <t>m</t>
  </si>
  <si>
    <t>m2</t>
  </si>
  <si>
    <t>P.č.</t>
  </si>
  <si>
    <t>Číslo položky</t>
  </si>
  <si>
    <t>MJ</t>
  </si>
  <si>
    <t>Název</t>
  </si>
  <si>
    <t>Množství</t>
  </si>
  <si>
    <t>Cena/MJ</t>
  </si>
  <si>
    <t>Cena</t>
  </si>
  <si>
    <t>TOPDEK 022 PIR FD 100mm</t>
  </si>
  <si>
    <t>Lišta r.š.100 VIPLANYL UK</t>
  </si>
  <si>
    <t>cena celkem bez DPH</t>
  </si>
  <si>
    <t>Díl:</t>
  </si>
  <si>
    <t>712 Povlakové krytiny</t>
  </si>
  <si>
    <t>1.</t>
  </si>
  <si>
    <t>712 37-1801.R00</t>
  </si>
  <si>
    <t>Povlaková krytina střech do 10 st., fólií PVC</t>
  </si>
  <si>
    <r>
      <rPr>
        <sz val="7"/>
        <rFont val="Arial"/>
        <family val="2"/>
        <charset val="238"/>
      </rPr>
      <t>m</t>
    </r>
    <r>
      <rPr>
        <vertAlign val="superscript"/>
        <sz val="7"/>
        <rFont val="Arial"/>
        <family val="2"/>
        <charset val="238"/>
      </rPr>
      <t>2</t>
    </r>
  </si>
  <si>
    <t>2.</t>
  </si>
  <si>
    <t>712 87-1801.R00</t>
  </si>
  <si>
    <t>Samostatné vytažení izolace, fólií PVC polož.volně</t>
  </si>
  <si>
    <t>3.</t>
  </si>
  <si>
    <t>Specifikace</t>
  </si>
  <si>
    <t>Střešní hydroizolační fólie DEKPLAN 76 tl.1,5 mm</t>
  </si>
  <si>
    <t>4.</t>
  </si>
  <si>
    <t>Vnější roh</t>
  </si>
  <si>
    <t>kus</t>
  </si>
  <si>
    <t>4,00</t>
  </si>
  <si>
    <t>5.</t>
  </si>
  <si>
    <t>Zálivka šedá 900 g</t>
  </si>
  <si>
    <t>6.</t>
  </si>
  <si>
    <t>712 39-1176.R00</t>
  </si>
  <si>
    <t>Připevnění krytiny kotvami</t>
  </si>
  <si>
    <t>20,00</t>
  </si>
  <si>
    <t>7.</t>
  </si>
  <si>
    <t>Šroub GBST 6x70 + podložka PIP 40/80 mm</t>
  </si>
  <si>
    <t>8.</t>
  </si>
  <si>
    <t>712 39-1175.R00</t>
  </si>
  <si>
    <t>Připevnění izolace kotvícími pásky, úhelníky</t>
  </si>
  <si>
    <t>9.</t>
  </si>
  <si>
    <t>Vnitřní koutová lišta VIPLANYL 60 rš 100 mm</t>
  </si>
  <si>
    <t>10.</t>
  </si>
  <si>
    <t>Vnější koutová lišta VIPLANYL 60 rš 100 mm</t>
  </si>
  <si>
    <t>11.</t>
  </si>
  <si>
    <t>Stěnová lišta vyhnutá VIPLANYL 60 rš 71 mm</t>
  </si>
  <si>
    <t>12.</t>
  </si>
  <si>
    <t>Spojovací materiál (šroub,nýt,vrut,tex)</t>
  </si>
  <si>
    <t>13.</t>
  </si>
  <si>
    <t>712 39-1171.R00</t>
  </si>
  <si>
    <t>Povlaková krytina střech do 10 st., podkl. textil.</t>
  </si>
  <si>
    <t>14.</t>
  </si>
  <si>
    <r>
      <rPr>
        <sz val="7"/>
        <rFont val="Arial"/>
        <family val="2"/>
        <charset val="238"/>
      </rPr>
      <t>Podkladní textílie GEOTEK N 300 g/m</t>
    </r>
    <r>
      <rPr>
        <vertAlign val="superscript"/>
        <sz val="7"/>
        <rFont val="Arial"/>
        <family val="2"/>
        <charset val="238"/>
      </rPr>
      <t>2</t>
    </r>
  </si>
  <si>
    <t>15.</t>
  </si>
  <si>
    <t>Polyuretanový těsnící tmel EMFI kartuše 310 ml</t>
  </si>
  <si>
    <t>16.</t>
  </si>
  <si>
    <t>998 71-2202.R00</t>
  </si>
  <si>
    <t>Přesun hmot pro povlakové krytiny, výšky do 12 m</t>
  </si>
  <si>
    <t>%</t>
  </si>
  <si>
    <t>3,00</t>
  </si>
  <si>
    <t>Celkem za 712 Povlakové krytiny</t>
  </si>
  <si>
    <t>764 Konstrukce klempířské</t>
  </si>
  <si>
    <t>17.</t>
  </si>
  <si>
    <t>764 R-01</t>
  </si>
  <si>
    <t>Oplechování okapů z poplast.plechu Viplanyl, rš 250 mm</t>
  </si>
  <si>
    <t>18.</t>
  </si>
  <si>
    <t>Závětrná lišta z poplast.plechu Viplanyl, rš 300 mm</t>
  </si>
  <si>
    <t>19.</t>
  </si>
  <si>
    <t>764 R-02</t>
  </si>
  <si>
    <t>Odřezání dilatací na ploše</t>
  </si>
  <si>
    <t>20.</t>
  </si>
  <si>
    <t>764 39-1820.R00</t>
  </si>
  <si>
    <t>Demontáž závětrné lišty,rš 250 a 330 mm,do 30 stup</t>
  </si>
  <si>
    <t>10,00</t>
  </si>
  <si>
    <t>21.</t>
  </si>
  <si>
    <t>764 43-0840.R00</t>
  </si>
  <si>
    <t>Demontáž oplechování zdí,rš od 330 do 500 mm</t>
  </si>
  <si>
    <t>22.</t>
  </si>
  <si>
    <t>998 76-4202.R00</t>
  </si>
  <si>
    <t>Přesun hmot pro klempířské konstr., výšky do 12 m</t>
  </si>
  <si>
    <t>Celkem za 764 Konstrukce klempířské</t>
  </si>
  <si>
    <t>M21 Elektromontáže</t>
  </si>
  <si>
    <t>23.</t>
  </si>
  <si>
    <t>210 R-01</t>
  </si>
  <si>
    <t>Demontáž a zpětná montáž hromosvodu v úrovni střechy</t>
  </si>
  <si>
    <t>kompl</t>
  </si>
  <si>
    <t>1,00</t>
  </si>
  <si>
    <t>Celkem za M21 Elektromontáže</t>
  </si>
  <si>
    <t>Vedlejší náklady</t>
  </si>
  <si>
    <t>Doprava</t>
  </si>
  <si>
    <t>rekapitulace</t>
  </si>
  <si>
    <t>celkem Kč bez DPH</t>
  </si>
  <si>
    <t>Břeclav, Veselí nad Moravou - oprava střech</t>
  </si>
  <si>
    <t>rozpočet střecha garáže Břeclav</t>
  </si>
  <si>
    <t>rozpočet střecha myčka Břeclav</t>
  </si>
  <si>
    <t>rozpočet střecha dílna Veselí nad Moravou</t>
  </si>
  <si>
    <t>401,60</t>
  </si>
  <si>
    <t>23,20</t>
  </si>
  <si>
    <t>473,60</t>
  </si>
  <si>
    <t>2,00</t>
  </si>
  <si>
    <t>2 008,00</t>
  </si>
  <si>
    <t>49,00</t>
  </si>
  <si>
    <t>24,00</t>
  </si>
  <si>
    <t>11,00</t>
  </si>
  <si>
    <t>14,00</t>
  </si>
  <si>
    <t>245,00</t>
  </si>
  <si>
    <t>411,40</t>
  </si>
  <si>
    <t>473,20</t>
  </si>
  <si>
    <t>2 581,94</t>
  </si>
  <si>
    <t>42,00</t>
  </si>
  <si>
    <t>282,46</t>
  </si>
  <si>
    <t>Název VRN</t>
  </si>
  <si>
    <t>Kč</t>
  </si>
  <si>
    <t>Základna</t>
  </si>
  <si>
    <t>Zdvihací zařízení</t>
  </si>
  <si>
    <t>0,00</t>
  </si>
  <si>
    <t>Zařízení staveniště</t>
  </si>
  <si>
    <t>celkem</t>
  </si>
  <si>
    <t>Břeclav</t>
  </si>
  <si>
    <t>Veselí nad Moravou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</si>
</sst>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7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sz val="7"/>
      <name val="Arial"/>
      <family val="2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4" fontId="2" fillId="0" borderId="2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0" fillId="0" borderId="13" xfId="0" applyNumberFormat="1" applyFont="1" applyBorder="1" applyAlignment="1">
      <alignment horizontal="left"/>
    </xf>
    <xf numFmtId="4" fontId="0" fillId="0" borderId="22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0" fillId="0" borderId="21" xfId="0" applyFont="1" applyBorder="1" applyAlignment="1">
      <alignment horizontal="left"/>
    </xf>
    <xf numFmtId="4" fontId="1" fillId="0" borderId="22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" fontId="0" fillId="0" borderId="26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/>
    </xf>
    <xf numFmtId="3" fontId="9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right"/>
    </xf>
    <xf numFmtId="4" fontId="0" fillId="0" borderId="2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13" xfId="0" applyFont="1" applyBorder="1" applyAlignment="1">
      <alignment horizontal="left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7" fillId="0" borderId="6" xfId="0" applyFont="1" applyBorder="1" applyAlignment="1"/>
    <xf numFmtId="3" fontId="7" fillId="0" borderId="6" xfId="0" applyNumberFormat="1" applyFont="1" applyBorder="1" applyAlignment="1"/>
    <xf numFmtId="3" fontId="9" fillId="0" borderId="6" xfId="0" applyNumberFormat="1" applyFont="1" applyBorder="1" applyAlignment="1"/>
    <xf numFmtId="0" fontId="3" fillId="0" borderId="32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3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6"/>
  <sheetViews>
    <sheetView topLeftCell="A7" workbookViewId="0">
      <selection activeCell="I34" sqref="I34"/>
    </sheetView>
  </sheetViews>
  <sheetFormatPr defaultRowHeight="15" x14ac:dyDescent="0.25"/>
  <cols>
    <col min="3" max="3" width="3.7109375" customWidth="1"/>
    <col min="4" max="4" width="9.28515625" bestFit="1" customWidth="1"/>
    <col min="5" max="5" width="37.5703125" bestFit="1" customWidth="1"/>
    <col min="6" max="6" width="3.5703125" customWidth="1"/>
    <col min="7" max="7" width="7.85546875" customWidth="1"/>
    <col min="8" max="8" width="8.85546875" customWidth="1"/>
    <col min="9" max="9" width="9.85546875" customWidth="1"/>
  </cols>
  <sheetData>
    <row r="1" spans="3:9" s="43" customFormat="1" ht="15.75" x14ac:dyDescent="0.25">
      <c r="C1" s="90" t="s">
        <v>133</v>
      </c>
      <c r="D1" s="90"/>
      <c r="E1" s="90"/>
      <c r="F1" s="90"/>
      <c r="G1" s="90"/>
      <c r="H1" s="90"/>
      <c r="I1" s="90"/>
    </row>
    <row r="2" spans="3:9" ht="15.75" thickBot="1" x14ac:dyDescent="0.3"/>
    <row r="3" spans="3:9" ht="15.75" thickBot="1" x14ac:dyDescent="0.3">
      <c r="C3" s="12" t="s">
        <v>43</v>
      </c>
      <c r="D3" s="13" t="s">
        <v>44</v>
      </c>
      <c r="E3" s="13" t="s">
        <v>46</v>
      </c>
      <c r="F3" s="13" t="s">
        <v>45</v>
      </c>
      <c r="G3" s="14" t="s">
        <v>47</v>
      </c>
      <c r="H3" s="14" t="s">
        <v>48</v>
      </c>
      <c r="I3" s="15" t="s">
        <v>49</v>
      </c>
    </row>
    <row r="4" spans="3:9" x14ac:dyDescent="0.25">
      <c r="C4" s="16">
        <v>1</v>
      </c>
      <c r="D4" s="10"/>
      <c r="E4" s="55" t="s">
        <v>1</v>
      </c>
      <c r="F4" s="60" t="s">
        <v>41</v>
      </c>
      <c r="G4" s="11">
        <v>32</v>
      </c>
      <c r="H4" s="11"/>
      <c r="I4" s="17">
        <f>H4*G4</f>
        <v>0</v>
      </c>
    </row>
    <row r="5" spans="3:9" x14ac:dyDescent="0.25">
      <c r="C5" s="18">
        <v>2</v>
      </c>
      <c r="D5" s="8"/>
      <c r="E5" s="56" t="s">
        <v>2</v>
      </c>
      <c r="F5" s="57" t="s">
        <v>41</v>
      </c>
      <c r="G5" s="2">
        <v>32</v>
      </c>
      <c r="H5" s="2"/>
      <c r="I5" s="4">
        <f t="shared" ref="I5:I33" si="0">H5*G5</f>
        <v>0</v>
      </c>
    </row>
    <row r="6" spans="3:9" x14ac:dyDescent="0.25">
      <c r="C6" s="18">
        <v>3</v>
      </c>
      <c r="D6" s="8"/>
      <c r="E6" s="56" t="s">
        <v>3</v>
      </c>
      <c r="F6" s="57" t="s">
        <v>41</v>
      </c>
      <c r="G6" s="2">
        <v>14</v>
      </c>
      <c r="H6" s="2"/>
      <c r="I6" s="4">
        <f t="shared" si="0"/>
        <v>0</v>
      </c>
    </row>
    <row r="7" spans="3:9" x14ac:dyDescent="0.25">
      <c r="C7" s="18">
        <v>4</v>
      </c>
      <c r="D7" s="8"/>
      <c r="E7" s="56" t="s">
        <v>4</v>
      </c>
      <c r="F7" s="57" t="s">
        <v>42</v>
      </c>
      <c r="G7" s="2">
        <v>284.60000000000002</v>
      </c>
      <c r="H7" s="2"/>
      <c r="I7" s="4">
        <f t="shared" si="0"/>
        <v>0</v>
      </c>
    </row>
    <row r="8" spans="3:9" x14ac:dyDescent="0.25">
      <c r="C8" s="18">
        <v>5</v>
      </c>
      <c r="D8" s="8"/>
      <c r="E8" s="56" t="s">
        <v>5</v>
      </c>
      <c r="F8" s="57" t="s">
        <v>14</v>
      </c>
      <c r="G8" s="2">
        <v>18</v>
      </c>
      <c r="H8" s="2"/>
      <c r="I8" s="4">
        <f t="shared" si="0"/>
        <v>0</v>
      </c>
    </row>
    <row r="9" spans="3:9" x14ac:dyDescent="0.25">
      <c r="C9" s="18">
        <v>6</v>
      </c>
      <c r="D9" s="8"/>
      <c r="E9" s="56" t="s">
        <v>6</v>
      </c>
      <c r="F9" s="57" t="s">
        <v>42</v>
      </c>
      <c r="G9" s="2">
        <v>217</v>
      </c>
      <c r="H9" s="2"/>
      <c r="I9" s="4">
        <f t="shared" si="0"/>
        <v>0</v>
      </c>
    </row>
    <row r="10" spans="3:9" x14ac:dyDescent="0.25">
      <c r="C10" s="18">
        <v>7</v>
      </c>
      <c r="D10" s="8"/>
      <c r="E10" s="56" t="s">
        <v>7</v>
      </c>
      <c r="F10" s="57" t="s">
        <v>41</v>
      </c>
      <c r="G10" s="2">
        <v>18</v>
      </c>
      <c r="H10" s="2"/>
      <c r="I10" s="4">
        <f t="shared" si="0"/>
        <v>0</v>
      </c>
    </row>
    <row r="11" spans="3:9" x14ac:dyDescent="0.25">
      <c r="C11" s="18">
        <v>8</v>
      </c>
      <c r="D11" s="8"/>
      <c r="E11" s="56" t="s">
        <v>8</v>
      </c>
      <c r="F11" s="57" t="s">
        <v>14</v>
      </c>
      <c r="G11" s="2">
        <v>30</v>
      </c>
      <c r="H11" s="2"/>
      <c r="I11" s="4">
        <f t="shared" si="0"/>
        <v>0</v>
      </c>
    </row>
    <row r="12" spans="3:9" x14ac:dyDescent="0.25">
      <c r="C12" s="18">
        <v>9</v>
      </c>
      <c r="D12" s="8"/>
      <c r="E12" s="56" t="s">
        <v>9</v>
      </c>
      <c r="F12" s="57" t="s">
        <v>41</v>
      </c>
      <c r="G12" s="2">
        <v>18</v>
      </c>
      <c r="H12" s="2"/>
      <c r="I12" s="4">
        <f t="shared" si="0"/>
        <v>0</v>
      </c>
    </row>
    <row r="13" spans="3:9" x14ac:dyDescent="0.25">
      <c r="C13" s="18">
        <v>10</v>
      </c>
      <c r="D13" s="8"/>
      <c r="E13" s="56" t="s">
        <v>10</v>
      </c>
      <c r="F13" s="57" t="s">
        <v>41</v>
      </c>
      <c r="G13" s="2">
        <v>18</v>
      </c>
      <c r="H13" s="2"/>
      <c r="I13" s="4">
        <f t="shared" si="0"/>
        <v>0</v>
      </c>
    </row>
    <row r="14" spans="3:9" x14ac:dyDescent="0.25">
      <c r="C14" s="18">
        <v>11</v>
      </c>
      <c r="D14" s="8"/>
      <c r="E14" s="56" t="s">
        <v>11</v>
      </c>
      <c r="F14" s="57" t="s">
        <v>41</v>
      </c>
      <c r="G14" s="2">
        <v>12</v>
      </c>
      <c r="H14" s="2"/>
      <c r="I14" s="4">
        <f t="shared" si="0"/>
        <v>0</v>
      </c>
    </row>
    <row r="15" spans="3:9" x14ac:dyDescent="0.25">
      <c r="C15" s="18">
        <v>12</v>
      </c>
      <c r="D15" s="8"/>
      <c r="E15" s="56" t="s">
        <v>12</v>
      </c>
      <c r="F15" s="57" t="s">
        <v>14</v>
      </c>
      <c r="G15" s="2" t="s">
        <v>13</v>
      </c>
      <c r="H15" s="2"/>
      <c r="I15" s="4">
        <f t="shared" si="0"/>
        <v>0</v>
      </c>
    </row>
    <row r="16" spans="3:9" x14ac:dyDescent="0.25">
      <c r="C16" s="18">
        <v>13</v>
      </c>
      <c r="D16" s="8"/>
      <c r="E16" s="56" t="s">
        <v>15</v>
      </c>
      <c r="F16" s="57" t="s">
        <v>14</v>
      </c>
      <c r="G16" s="2" t="s">
        <v>13</v>
      </c>
      <c r="H16" s="2"/>
      <c r="I16" s="4">
        <f t="shared" si="0"/>
        <v>0</v>
      </c>
    </row>
    <row r="17" spans="3:9" x14ac:dyDescent="0.25">
      <c r="C17" s="18">
        <v>14</v>
      </c>
      <c r="D17" s="8"/>
      <c r="E17" s="56" t="s">
        <v>16</v>
      </c>
      <c r="F17" s="57" t="s">
        <v>14</v>
      </c>
      <c r="G17" s="2" t="s">
        <v>17</v>
      </c>
      <c r="H17" s="2"/>
      <c r="I17" s="4">
        <f t="shared" si="0"/>
        <v>0</v>
      </c>
    </row>
    <row r="18" spans="3:9" x14ac:dyDescent="0.25">
      <c r="C18" s="18">
        <v>15</v>
      </c>
      <c r="D18" s="8"/>
      <c r="E18" s="56" t="s">
        <v>18</v>
      </c>
      <c r="F18" s="57" t="s">
        <v>20</v>
      </c>
      <c r="G18" s="2" t="s">
        <v>19</v>
      </c>
      <c r="H18" s="2"/>
      <c r="I18" s="4">
        <f t="shared" si="0"/>
        <v>0</v>
      </c>
    </row>
    <row r="19" spans="3:9" x14ac:dyDescent="0.25">
      <c r="C19" s="18">
        <v>16</v>
      </c>
      <c r="D19" s="8"/>
      <c r="E19" s="56" t="s">
        <v>21</v>
      </c>
      <c r="F19" s="57" t="s">
        <v>42</v>
      </c>
      <c r="G19" s="2">
        <v>13.5</v>
      </c>
      <c r="H19" s="2"/>
      <c r="I19" s="4">
        <f t="shared" si="0"/>
        <v>0</v>
      </c>
    </row>
    <row r="20" spans="3:9" x14ac:dyDescent="0.25">
      <c r="C20" s="18">
        <v>17</v>
      </c>
      <c r="D20" s="8"/>
      <c r="E20" s="56" t="s">
        <v>22</v>
      </c>
      <c r="F20" s="57" t="s">
        <v>14</v>
      </c>
      <c r="G20" s="2">
        <v>2</v>
      </c>
      <c r="H20" s="2"/>
      <c r="I20" s="4">
        <f t="shared" si="0"/>
        <v>0</v>
      </c>
    </row>
    <row r="21" spans="3:9" x14ac:dyDescent="0.25">
      <c r="C21" s="18">
        <v>18</v>
      </c>
      <c r="D21" s="8"/>
      <c r="E21" s="56" t="s">
        <v>23</v>
      </c>
      <c r="F21" s="57" t="s">
        <v>41</v>
      </c>
      <c r="G21" s="2">
        <v>18</v>
      </c>
      <c r="H21" s="2"/>
      <c r="I21" s="4">
        <f t="shared" si="0"/>
        <v>0</v>
      </c>
    </row>
    <row r="22" spans="3:9" x14ac:dyDescent="0.25">
      <c r="C22" s="18">
        <v>19</v>
      </c>
      <c r="D22" s="8"/>
      <c r="E22" s="56" t="s">
        <v>24</v>
      </c>
      <c r="F22" s="57" t="s">
        <v>41</v>
      </c>
      <c r="G22" s="2">
        <v>31</v>
      </c>
      <c r="H22" s="2"/>
      <c r="I22" s="4">
        <f t="shared" si="0"/>
        <v>0</v>
      </c>
    </row>
    <row r="23" spans="3:9" x14ac:dyDescent="0.25">
      <c r="C23" s="18">
        <v>20</v>
      </c>
      <c r="D23" s="8"/>
      <c r="E23" s="56" t="s">
        <v>25</v>
      </c>
      <c r="F23" s="57" t="s">
        <v>14</v>
      </c>
      <c r="G23" s="2">
        <v>4</v>
      </c>
      <c r="H23" s="2"/>
      <c r="I23" s="4">
        <f t="shared" si="0"/>
        <v>0</v>
      </c>
    </row>
    <row r="24" spans="3:9" x14ac:dyDescent="0.25">
      <c r="C24" s="18">
        <v>21</v>
      </c>
      <c r="D24" s="8"/>
      <c r="E24" s="56" t="s">
        <v>26</v>
      </c>
      <c r="F24" s="57" t="s">
        <v>42</v>
      </c>
      <c r="G24" s="2">
        <v>4</v>
      </c>
      <c r="H24" s="2"/>
      <c r="I24" s="4">
        <f t="shared" si="0"/>
        <v>0</v>
      </c>
    </row>
    <row r="25" spans="3:9" x14ac:dyDescent="0.25">
      <c r="C25" s="18">
        <v>22</v>
      </c>
      <c r="D25" s="8"/>
      <c r="E25" s="56" t="s">
        <v>27</v>
      </c>
      <c r="F25" s="57" t="s">
        <v>14</v>
      </c>
      <c r="G25" s="2">
        <v>1650</v>
      </c>
      <c r="H25" s="2"/>
      <c r="I25" s="4">
        <f t="shared" si="0"/>
        <v>0</v>
      </c>
    </row>
    <row r="26" spans="3:9" x14ac:dyDescent="0.25">
      <c r="C26" s="18">
        <v>23</v>
      </c>
      <c r="D26" s="8"/>
      <c r="E26" s="56" t="s">
        <v>29</v>
      </c>
      <c r="F26" s="57" t="s">
        <v>20</v>
      </c>
      <c r="G26" s="2" t="s">
        <v>19</v>
      </c>
      <c r="H26" s="2"/>
      <c r="I26" s="4">
        <f t="shared" si="0"/>
        <v>0</v>
      </c>
    </row>
    <row r="27" spans="3:9" x14ac:dyDescent="0.25">
      <c r="C27" s="18">
        <v>24</v>
      </c>
      <c r="D27" s="8"/>
      <c r="E27" s="56" t="s">
        <v>30</v>
      </c>
      <c r="F27" s="57" t="s">
        <v>14</v>
      </c>
      <c r="G27" s="2" t="s">
        <v>28</v>
      </c>
      <c r="H27" s="2"/>
      <c r="I27" s="4">
        <f t="shared" si="0"/>
        <v>0</v>
      </c>
    </row>
    <row r="28" spans="3:9" x14ac:dyDescent="0.25">
      <c r="C28" s="18">
        <v>25</v>
      </c>
      <c r="D28" s="8"/>
      <c r="E28" s="56" t="s">
        <v>31</v>
      </c>
      <c r="F28" s="57" t="s">
        <v>41</v>
      </c>
      <c r="G28" s="2">
        <v>66</v>
      </c>
      <c r="H28" s="3"/>
      <c r="I28" s="4">
        <f t="shared" si="0"/>
        <v>0</v>
      </c>
    </row>
    <row r="29" spans="3:9" x14ac:dyDescent="0.25">
      <c r="C29" s="18">
        <v>26</v>
      </c>
      <c r="D29" s="8"/>
      <c r="E29" s="56" t="s">
        <v>32</v>
      </c>
      <c r="F29" s="57" t="s">
        <v>14</v>
      </c>
      <c r="G29" s="2" t="s">
        <v>33</v>
      </c>
      <c r="H29" s="2"/>
      <c r="I29" s="4">
        <f t="shared" si="0"/>
        <v>0</v>
      </c>
    </row>
    <row r="30" spans="3:9" x14ac:dyDescent="0.25">
      <c r="C30" s="18">
        <v>27</v>
      </c>
      <c r="D30" s="8"/>
      <c r="E30" s="56" t="s">
        <v>34</v>
      </c>
      <c r="F30" s="57" t="s">
        <v>14</v>
      </c>
      <c r="G30" s="2" t="s">
        <v>35</v>
      </c>
      <c r="H30" s="2"/>
      <c r="I30" s="4">
        <f t="shared" si="0"/>
        <v>0</v>
      </c>
    </row>
    <row r="31" spans="3:9" x14ac:dyDescent="0.25">
      <c r="C31" s="18">
        <v>28</v>
      </c>
      <c r="D31" s="8"/>
      <c r="E31" s="56" t="s">
        <v>36</v>
      </c>
      <c r="F31" s="57" t="s">
        <v>14</v>
      </c>
      <c r="G31" s="2" t="s">
        <v>37</v>
      </c>
      <c r="H31" s="2"/>
      <c r="I31" s="4">
        <f t="shared" si="0"/>
        <v>0</v>
      </c>
    </row>
    <row r="32" spans="3:9" x14ac:dyDescent="0.25">
      <c r="C32" s="18">
        <v>29</v>
      </c>
      <c r="D32" s="8"/>
      <c r="E32" s="56" t="s">
        <v>38</v>
      </c>
      <c r="F32" s="57" t="s">
        <v>20</v>
      </c>
      <c r="G32" s="2" t="s">
        <v>19</v>
      </c>
      <c r="H32" s="2"/>
      <c r="I32" s="4">
        <f t="shared" si="0"/>
        <v>0</v>
      </c>
    </row>
    <row r="33" spans="3:9" ht="15.75" thickBot="1" x14ac:dyDescent="0.3">
      <c r="C33" s="23">
        <v>30</v>
      </c>
      <c r="D33" s="24"/>
      <c r="E33" s="58" t="s">
        <v>39</v>
      </c>
      <c r="F33" s="59" t="s">
        <v>20</v>
      </c>
      <c r="G33" s="5" t="s">
        <v>19</v>
      </c>
      <c r="H33" s="5"/>
      <c r="I33" s="6">
        <f t="shared" si="0"/>
        <v>0</v>
      </c>
    </row>
    <row r="34" spans="3:9" ht="15.75" thickBot="1" x14ac:dyDescent="0.3">
      <c r="C34" s="87" t="s">
        <v>40</v>
      </c>
      <c r="D34" s="88"/>
      <c r="E34" s="88"/>
      <c r="F34" s="88"/>
      <c r="G34" s="88"/>
      <c r="H34" s="89"/>
      <c r="I34" s="61">
        <f>SUM(I4:I33)</f>
        <v>0</v>
      </c>
    </row>
    <row r="35" spans="3:9" x14ac:dyDescent="0.25">
      <c r="E35" s="1"/>
      <c r="F35" s="1"/>
      <c r="G35" s="1"/>
      <c r="H35" s="1"/>
    </row>
    <row r="36" spans="3:9" x14ac:dyDescent="0.25">
      <c r="E36" s="1"/>
      <c r="F36" s="1"/>
      <c r="G36" s="1"/>
      <c r="H36" s="1"/>
      <c r="I36" s="1"/>
    </row>
  </sheetData>
  <mergeCells count="2">
    <mergeCell ref="C34:H34"/>
    <mergeCell ref="C1:I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46"/>
  <sheetViews>
    <sheetView topLeftCell="C7" workbookViewId="0">
      <selection activeCell="I41" sqref="I41:J41"/>
    </sheetView>
  </sheetViews>
  <sheetFormatPr defaultRowHeight="15" x14ac:dyDescent="0.25"/>
  <cols>
    <col min="4" max="4" width="3.7109375" customWidth="1"/>
    <col min="5" max="5" width="11.140625" customWidth="1"/>
    <col min="6" max="6" width="36.5703125" style="63" customWidth="1"/>
    <col min="7" max="7" width="4.5703125" customWidth="1"/>
    <col min="8" max="8" width="6.85546875" customWidth="1"/>
    <col min="9" max="9" width="6.5703125" customWidth="1"/>
    <col min="10" max="10" width="9.85546875" style="7" bestFit="1" customWidth="1"/>
  </cols>
  <sheetData>
    <row r="2" spans="4:10" ht="15.75" x14ac:dyDescent="0.25">
      <c r="D2" s="95" t="s">
        <v>135</v>
      </c>
      <c r="E2" s="96"/>
      <c r="F2" s="96"/>
      <c r="G2" s="96"/>
      <c r="H2" s="96"/>
      <c r="I2" s="96"/>
      <c r="J2" s="96"/>
    </row>
    <row r="3" spans="4:10" ht="16.5" thickBot="1" x14ac:dyDescent="0.3">
      <c r="D3" s="97"/>
      <c r="E3" s="96"/>
      <c r="F3" s="96"/>
      <c r="G3" s="96"/>
      <c r="H3" s="96"/>
      <c r="I3" s="96"/>
      <c r="J3" s="96"/>
    </row>
    <row r="4" spans="4:10" ht="15.75" thickBot="1" x14ac:dyDescent="0.3">
      <c r="D4" s="12" t="s">
        <v>43</v>
      </c>
      <c r="E4" s="13" t="s">
        <v>44</v>
      </c>
      <c r="F4" s="80" t="s">
        <v>46</v>
      </c>
      <c r="G4" s="13" t="s">
        <v>45</v>
      </c>
      <c r="H4" s="13" t="s">
        <v>47</v>
      </c>
      <c r="I4" s="13" t="s">
        <v>48</v>
      </c>
      <c r="J4" s="15" t="s">
        <v>49</v>
      </c>
    </row>
    <row r="5" spans="4:10" x14ac:dyDescent="0.25">
      <c r="D5" s="53" t="s">
        <v>53</v>
      </c>
      <c r="E5" s="102" t="s">
        <v>54</v>
      </c>
      <c r="F5" s="102"/>
      <c r="G5" s="39" t="s">
        <v>0</v>
      </c>
      <c r="H5" s="39" t="s">
        <v>0</v>
      </c>
      <c r="I5" s="39" t="s">
        <v>0</v>
      </c>
      <c r="J5" s="54" t="s">
        <v>0</v>
      </c>
    </row>
    <row r="6" spans="4:10" x14ac:dyDescent="0.25">
      <c r="D6" s="31" t="s">
        <v>55</v>
      </c>
      <c r="E6" s="32" t="s">
        <v>56</v>
      </c>
      <c r="F6" s="81" t="s">
        <v>57</v>
      </c>
      <c r="G6" s="33" t="s">
        <v>58</v>
      </c>
      <c r="H6" s="67" t="s">
        <v>136</v>
      </c>
      <c r="I6" s="67"/>
      <c r="J6" s="35">
        <f>I6*H6</f>
        <v>0</v>
      </c>
    </row>
    <row r="7" spans="4:10" x14ac:dyDescent="0.25">
      <c r="D7" s="31" t="s">
        <v>59</v>
      </c>
      <c r="E7" s="32" t="s">
        <v>60</v>
      </c>
      <c r="F7" s="81" t="s">
        <v>61</v>
      </c>
      <c r="G7" s="33" t="s">
        <v>41</v>
      </c>
      <c r="H7" s="67" t="s">
        <v>137</v>
      </c>
      <c r="I7" s="67"/>
      <c r="J7" s="35">
        <f t="shared" ref="J7:J21" si="0">I7*H7</f>
        <v>0</v>
      </c>
    </row>
    <row r="8" spans="4:10" x14ac:dyDescent="0.25">
      <c r="D8" s="31" t="s">
        <v>62</v>
      </c>
      <c r="E8" s="32" t="s">
        <v>63</v>
      </c>
      <c r="F8" s="81" t="s">
        <v>64</v>
      </c>
      <c r="G8" s="33" t="s">
        <v>58</v>
      </c>
      <c r="H8" s="67" t="s">
        <v>138</v>
      </c>
      <c r="I8" s="67"/>
      <c r="J8" s="35">
        <f t="shared" si="0"/>
        <v>0</v>
      </c>
    </row>
    <row r="9" spans="4:10" x14ac:dyDescent="0.25">
      <c r="D9" s="31" t="s">
        <v>65</v>
      </c>
      <c r="E9" s="32" t="s">
        <v>63</v>
      </c>
      <c r="F9" s="81" t="s">
        <v>66</v>
      </c>
      <c r="G9" s="33" t="s">
        <v>67</v>
      </c>
      <c r="H9" s="67" t="s">
        <v>139</v>
      </c>
      <c r="I9" s="67"/>
      <c r="J9" s="35">
        <f t="shared" si="0"/>
        <v>0</v>
      </c>
    </row>
    <row r="10" spans="4:10" x14ac:dyDescent="0.25">
      <c r="D10" s="31" t="s">
        <v>69</v>
      </c>
      <c r="E10" s="32" t="s">
        <v>63</v>
      </c>
      <c r="F10" s="81" t="s">
        <v>70</v>
      </c>
      <c r="G10" s="33" t="s">
        <v>67</v>
      </c>
      <c r="H10" s="67" t="s">
        <v>68</v>
      </c>
      <c r="I10" s="67"/>
      <c r="J10" s="35">
        <f t="shared" si="0"/>
        <v>0</v>
      </c>
    </row>
    <row r="11" spans="4:10" x14ac:dyDescent="0.25">
      <c r="D11" s="31" t="s">
        <v>71</v>
      </c>
      <c r="E11" s="32" t="s">
        <v>72</v>
      </c>
      <c r="F11" s="81" t="s">
        <v>73</v>
      </c>
      <c r="G11" s="33" t="s">
        <v>67</v>
      </c>
      <c r="H11" s="67" t="s">
        <v>140</v>
      </c>
      <c r="I11" s="67"/>
      <c r="J11" s="35">
        <f t="shared" si="0"/>
        <v>0</v>
      </c>
    </row>
    <row r="12" spans="4:10" x14ac:dyDescent="0.25">
      <c r="D12" s="31" t="s">
        <v>75</v>
      </c>
      <c r="E12" s="32" t="s">
        <v>63</v>
      </c>
      <c r="F12" s="81" t="s">
        <v>76</v>
      </c>
      <c r="G12" s="33" t="s">
        <v>67</v>
      </c>
      <c r="H12" s="67" t="s">
        <v>140</v>
      </c>
      <c r="I12" s="67"/>
      <c r="J12" s="35">
        <f t="shared" si="0"/>
        <v>0</v>
      </c>
    </row>
    <row r="13" spans="4:10" x14ac:dyDescent="0.25">
      <c r="D13" s="31" t="s">
        <v>77</v>
      </c>
      <c r="E13" s="32" t="s">
        <v>78</v>
      </c>
      <c r="F13" s="81" t="s">
        <v>79</v>
      </c>
      <c r="G13" s="33" t="s">
        <v>41</v>
      </c>
      <c r="H13" s="67" t="s">
        <v>141</v>
      </c>
      <c r="I13" s="67"/>
      <c r="J13" s="35">
        <f t="shared" si="0"/>
        <v>0</v>
      </c>
    </row>
    <row r="14" spans="4:10" x14ac:dyDescent="0.25">
      <c r="D14" s="31" t="s">
        <v>80</v>
      </c>
      <c r="E14" s="32" t="s">
        <v>63</v>
      </c>
      <c r="F14" s="81" t="s">
        <v>81</v>
      </c>
      <c r="G14" s="33" t="s">
        <v>41</v>
      </c>
      <c r="H14" s="67" t="s">
        <v>142</v>
      </c>
      <c r="I14" s="67"/>
      <c r="J14" s="35">
        <f t="shared" si="0"/>
        <v>0</v>
      </c>
    </row>
    <row r="15" spans="4:10" x14ac:dyDescent="0.25">
      <c r="D15" s="31" t="s">
        <v>82</v>
      </c>
      <c r="E15" s="32" t="s">
        <v>63</v>
      </c>
      <c r="F15" s="81" t="s">
        <v>83</v>
      </c>
      <c r="G15" s="33" t="s">
        <v>41</v>
      </c>
      <c r="H15" s="67" t="s">
        <v>143</v>
      </c>
      <c r="I15" s="67"/>
      <c r="J15" s="35">
        <f t="shared" si="0"/>
        <v>0</v>
      </c>
    </row>
    <row r="16" spans="4:10" x14ac:dyDescent="0.25">
      <c r="D16" s="31" t="s">
        <v>84</v>
      </c>
      <c r="E16" s="32" t="s">
        <v>63</v>
      </c>
      <c r="F16" s="81" t="s">
        <v>85</v>
      </c>
      <c r="G16" s="33" t="s">
        <v>41</v>
      </c>
      <c r="H16" s="67" t="s">
        <v>144</v>
      </c>
      <c r="I16" s="67"/>
      <c r="J16" s="35">
        <f t="shared" si="0"/>
        <v>0</v>
      </c>
    </row>
    <row r="17" spans="4:10" x14ac:dyDescent="0.25">
      <c r="D17" s="31" t="s">
        <v>86</v>
      </c>
      <c r="E17" s="32" t="s">
        <v>63</v>
      </c>
      <c r="F17" s="81" t="s">
        <v>87</v>
      </c>
      <c r="G17" s="33" t="s">
        <v>67</v>
      </c>
      <c r="H17" s="67" t="s">
        <v>145</v>
      </c>
      <c r="I17" s="67"/>
      <c r="J17" s="35">
        <f t="shared" si="0"/>
        <v>0</v>
      </c>
    </row>
    <row r="18" spans="4:10" x14ac:dyDescent="0.25">
      <c r="D18" s="31" t="s">
        <v>88</v>
      </c>
      <c r="E18" s="32" t="s">
        <v>89</v>
      </c>
      <c r="F18" s="81" t="s">
        <v>90</v>
      </c>
      <c r="G18" s="33" t="s">
        <v>58</v>
      </c>
      <c r="H18" s="67" t="s">
        <v>146</v>
      </c>
      <c r="I18" s="67"/>
      <c r="J18" s="35">
        <f t="shared" si="0"/>
        <v>0</v>
      </c>
    </row>
    <row r="19" spans="4:10" x14ac:dyDescent="0.25">
      <c r="D19" s="31" t="s">
        <v>91</v>
      </c>
      <c r="E19" s="32" t="s">
        <v>63</v>
      </c>
      <c r="F19" s="81" t="s">
        <v>92</v>
      </c>
      <c r="G19" s="33" t="s">
        <v>58</v>
      </c>
      <c r="H19" s="67" t="s">
        <v>147</v>
      </c>
      <c r="I19" s="67"/>
      <c r="J19" s="35">
        <f t="shared" si="0"/>
        <v>0</v>
      </c>
    </row>
    <row r="20" spans="4:10" x14ac:dyDescent="0.25">
      <c r="D20" s="31" t="s">
        <v>93</v>
      </c>
      <c r="E20" s="32" t="s">
        <v>63</v>
      </c>
      <c r="F20" s="81" t="s">
        <v>94</v>
      </c>
      <c r="G20" s="33" t="s">
        <v>67</v>
      </c>
      <c r="H20" s="67" t="s">
        <v>99</v>
      </c>
      <c r="I20" s="67"/>
      <c r="J20" s="35">
        <f t="shared" si="0"/>
        <v>0</v>
      </c>
    </row>
    <row r="21" spans="4:10" x14ac:dyDescent="0.25">
      <c r="D21" s="31" t="s">
        <v>95</v>
      </c>
      <c r="E21" s="32" t="s">
        <v>96</v>
      </c>
      <c r="F21" s="81" t="s">
        <v>97</v>
      </c>
      <c r="G21" s="33" t="s">
        <v>98</v>
      </c>
      <c r="H21" s="67" t="s">
        <v>148</v>
      </c>
      <c r="I21" s="67"/>
      <c r="J21" s="35">
        <f t="shared" si="0"/>
        <v>0</v>
      </c>
    </row>
    <row r="22" spans="4:10" x14ac:dyDescent="0.25">
      <c r="D22" s="36" t="s">
        <v>0</v>
      </c>
      <c r="E22" s="98" t="s">
        <v>100</v>
      </c>
      <c r="F22" s="98"/>
      <c r="G22" s="64" t="s">
        <v>0</v>
      </c>
      <c r="H22" s="64" t="s">
        <v>0</v>
      </c>
      <c r="I22" s="64"/>
      <c r="J22" s="37">
        <f>SUM(J6:J21)</f>
        <v>0</v>
      </c>
    </row>
    <row r="23" spans="4:10" x14ac:dyDescent="0.25">
      <c r="D23" s="38" t="s">
        <v>53</v>
      </c>
      <c r="E23" s="98" t="s">
        <v>101</v>
      </c>
      <c r="F23" s="98"/>
      <c r="G23" s="64" t="s">
        <v>0</v>
      </c>
      <c r="H23" s="64" t="s">
        <v>0</v>
      </c>
      <c r="I23" s="64"/>
      <c r="J23" s="30" t="s">
        <v>0</v>
      </c>
    </row>
    <row r="24" spans="4:10" x14ac:dyDescent="0.25">
      <c r="D24" s="31" t="s">
        <v>102</v>
      </c>
      <c r="E24" s="32" t="s">
        <v>103</v>
      </c>
      <c r="F24" s="81" t="s">
        <v>104</v>
      </c>
      <c r="G24" s="33" t="s">
        <v>41</v>
      </c>
      <c r="H24" s="67" t="s">
        <v>149</v>
      </c>
      <c r="I24" s="67"/>
      <c r="J24" s="35">
        <f>I24*H24</f>
        <v>0</v>
      </c>
    </row>
    <row r="25" spans="4:10" x14ac:dyDescent="0.25">
      <c r="D25" s="31" t="s">
        <v>105</v>
      </c>
      <c r="E25" s="32" t="s">
        <v>103</v>
      </c>
      <c r="F25" s="81" t="s">
        <v>106</v>
      </c>
      <c r="G25" s="33" t="s">
        <v>41</v>
      </c>
      <c r="H25" s="67" t="s">
        <v>74</v>
      </c>
      <c r="I25" s="67"/>
      <c r="J25" s="35">
        <f t="shared" ref="J25:J29" si="1">I25*H25</f>
        <v>0</v>
      </c>
    </row>
    <row r="26" spans="4:10" x14ac:dyDescent="0.25">
      <c r="D26" s="31" t="s">
        <v>107</v>
      </c>
      <c r="E26" s="32" t="s">
        <v>108</v>
      </c>
      <c r="F26" s="81" t="s">
        <v>109</v>
      </c>
      <c r="G26" s="33" t="s">
        <v>41</v>
      </c>
      <c r="H26" s="67" t="s">
        <v>74</v>
      </c>
      <c r="I26" s="67"/>
      <c r="J26" s="35">
        <f t="shared" si="1"/>
        <v>0</v>
      </c>
    </row>
    <row r="27" spans="4:10" x14ac:dyDescent="0.25">
      <c r="D27" s="31" t="s">
        <v>110</v>
      </c>
      <c r="E27" s="32" t="s">
        <v>111</v>
      </c>
      <c r="F27" s="81" t="s">
        <v>112</v>
      </c>
      <c r="G27" s="33" t="s">
        <v>41</v>
      </c>
      <c r="H27" s="67" t="s">
        <v>113</v>
      </c>
      <c r="I27" s="67"/>
      <c r="J27" s="35">
        <f t="shared" si="1"/>
        <v>0</v>
      </c>
    </row>
    <row r="28" spans="4:10" x14ac:dyDescent="0.25">
      <c r="D28" s="31" t="s">
        <v>114</v>
      </c>
      <c r="E28" s="32" t="s">
        <v>115</v>
      </c>
      <c r="F28" s="81" t="s">
        <v>116</v>
      </c>
      <c r="G28" s="33" t="s">
        <v>41</v>
      </c>
      <c r="H28" s="67" t="s">
        <v>113</v>
      </c>
      <c r="I28" s="67"/>
      <c r="J28" s="35">
        <f t="shared" si="1"/>
        <v>0</v>
      </c>
    </row>
    <row r="29" spans="4:10" x14ac:dyDescent="0.25">
      <c r="D29" s="31" t="s">
        <v>117</v>
      </c>
      <c r="E29" s="32" t="s">
        <v>118</v>
      </c>
      <c r="F29" s="81" t="s">
        <v>119</v>
      </c>
      <c r="G29" s="33" t="s">
        <v>98</v>
      </c>
      <c r="H29" s="67" t="s">
        <v>150</v>
      </c>
      <c r="I29" s="67"/>
      <c r="J29" s="35">
        <f t="shared" si="1"/>
        <v>0</v>
      </c>
    </row>
    <row r="30" spans="4:10" x14ac:dyDescent="0.25">
      <c r="D30" s="36" t="s">
        <v>0</v>
      </c>
      <c r="E30" s="98" t="s">
        <v>120</v>
      </c>
      <c r="F30" s="98"/>
      <c r="G30" s="64" t="s">
        <v>0</v>
      </c>
      <c r="H30" s="64" t="s">
        <v>0</v>
      </c>
      <c r="I30" s="64"/>
      <c r="J30" s="37">
        <f>SUM(J24:J29)</f>
        <v>0</v>
      </c>
    </row>
    <row r="31" spans="4:10" x14ac:dyDescent="0.25">
      <c r="D31" s="38" t="s">
        <v>53</v>
      </c>
      <c r="E31" s="98" t="s">
        <v>121</v>
      </c>
      <c r="F31" s="98"/>
      <c r="G31" s="64" t="s">
        <v>0</v>
      </c>
      <c r="H31" s="29" t="s">
        <v>0</v>
      </c>
      <c r="I31" s="29"/>
      <c r="J31" s="30" t="s">
        <v>0</v>
      </c>
    </row>
    <row r="32" spans="4:10" x14ac:dyDescent="0.25">
      <c r="D32" s="31" t="s">
        <v>122</v>
      </c>
      <c r="E32" s="32" t="s">
        <v>123</v>
      </c>
      <c r="F32" s="81" t="s">
        <v>124</v>
      </c>
      <c r="G32" s="33" t="s">
        <v>125</v>
      </c>
      <c r="H32" s="34" t="s">
        <v>126</v>
      </c>
      <c r="I32" s="34"/>
      <c r="J32" s="35">
        <f>I32*H32</f>
        <v>0</v>
      </c>
    </row>
    <row r="33" spans="3:12" x14ac:dyDescent="0.25">
      <c r="D33" s="68" t="s">
        <v>0</v>
      </c>
      <c r="E33" s="104" t="s">
        <v>127</v>
      </c>
      <c r="F33" s="104"/>
      <c r="G33" s="69" t="s">
        <v>0</v>
      </c>
      <c r="H33" s="69" t="s">
        <v>0</v>
      </c>
      <c r="I33" s="69" t="s">
        <v>0</v>
      </c>
      <c r="J33" s="70">
        <f>SUM(J32)</f>
        <v>0</v>
      </c>
    </row>
    <row r="34" spans="3:12" x14ac:dyDescent="0.25">
      <c r="D34" s="105" t="s">
        <v>128</v>
      </c>
      <c r="E34" s="106"/>
      <c r="F34" s="106"/>
      <c r="G34" s="106"/>
      <c r="H34" s="106"/>
      <c r="I34" s="106"/>
      <c r="J34" s="107"/>
      <c r="K34" s="41"/>
      <c r="L34" s="41"/>
    </row>
    <row r="35" spans="3:12" x14ac:dyDescent="0.25">
      <c r="D35" s="71" t="s">
        <v>0</v>
      </c>
      <c r="E35" s="108" t="s">
        <v>151</v>
      </c>
      <c r="F35" s="108"/>
      <c r="G35" s="72" t="s">
        <v>152</v>
      </c>
      <c r="H35" s="72" t="s">
        <v>98</v>
      </c>
      <c r="I35" s="72" t="s">
        <v>153</v>
      </c>
      <c r="J35" s="77" t="s">
        <v>152</v>
      </c>
      <c r="K35" s="41"/>
      <c r="L35" s="41"/>
    </row>
    <row r="36" spans="3:12" x14ac:dyDescent="0.25">
      <c r="D36" s="73">
        <v>1</v>
      </c>
      <c r="E36" s="103" t="s">
        <v>154</v>
      </c>
      <c r="F36" s="103"/>
      <c r="G36" s="74">
        <v>0</v>
      </c>
      <c r="H36" s="74" t="s">
        <v>155</v>
      </c>
      <c r="I36" s="86"/>
      <c r="J36" s="77">
        <v>0</v>
      </c>
      <c r="K36" s="75" t="s">
        <v>0</v>
      </c>
      <c r="L36" s="41"/>
    </row>
    <row r="37" spans="3:12" x14ac:dyDescent="0.25">
      <c r="D37" s="73">
        <v>2</v>
      </c>
      <c r="E37" s="103" t="s">
        <v>156</v>
      </c>
      <c r="F37" s="103"/>
      <c r="G37" s="74">
        <v>0</v>
      </c>
      <c r="H37" s="74" t="s">
        <v>155</v>
      </c>
      <c r="I37" s="74"/>
      <c r="J37" s="77">
        <v>0</v>
      </c>
      <c r="K37" s="75" t="s">
        <v>0</v>
      </c>
      <c r="L37" s="41"/>
    </row>
    <row r="38" spans="3:12" x14ac:dyDescent="0.25">
      <c r="D38" s="73">
        <v>3</v>
      </c>
      <c r="E38" s="103" t="s">
        <v>129</v>
      </c>
      <c r="F38" s="103"/>
      <c r="G38" s="74">
        <v>0</v>
      </c>
      <c r="H38" s="74" t="s">
        <v>126</v>
      </c>
      <c r="I38" s="74"/>
      <c r="J38" s="78">
        <f>I38*0.01</f>
        <v>0</v>
      </c>
      <c r="K38" s="75" t="s">
        <v>0</v>
      </c>
      <c r="L38" s="41"/>
    </row>
    <row r="39" spans="3:12" x14ac:dyDescent="0.25">
      <c r="D39" s="82"/>
      <c r="E39" s="99" t="s">
        <v>157</v>
      </c>
      <c r="F39" s="100"/>
      <c r="G39" s="100"/>
      <c r="H39" s="100"/>
      <c r="I39" s="101"/>
      <c r="J39" s="79">
        <f>SUM(J36:J38)</f>
        <v>0</v>
      </c>
      <c r="K39" s="76"/>
    </row>
    <row r="40" spans="3:12" ht="15.75" thickBot="1" x14ac:dyDescent="0.3">
      <c r="D40" s="40"/>
      <c r="E40" s="41"/>
      <c r="F40" s="41"/>
      <c r="G40" s="41"/>
      <c r="H40" s="41"/>
      <c r="I40" s="41"/>
      <c r="J40" s="42"/>
    </row>
    <row r="41" spans="3:12" ht="15.75" thickBot="1" x14ac:dyDescent="0.3">
      <c r="D41" s="91" t="s">
        <v>52</v>
      </c>
      <c r="E41" s="92"/>
      <c r="F41" s="92"/>
      <c r="G41" s="92"/>
      <c r="H41" s="92"/>
      <c r="I41" s="93">
        <f>J39+J33+J30+J22</f>
        <v>0</v>
      </c>
      <c r="J41" s="94"/>
    </row>
    <row r="44" spans="3:12" x14ac:dyDescent="0.25">
      <c r="C44" s="63"/>
      <c r="D44" s="63"/>
      <c r="E44" s="63"/>
      <c r="G44" s="63"/>
      <c r="H44" s="63"/>
      <c r="I44" s="63"/>
      <c r="K44" s="63"/>
    </row>
    <row r="45" spans="3:12" x14ac:dyDescent="0.25">
      <c r="C45" s="63"/>
      <c r="D45" s="63"/>
      <c r="E45" s="63"/>
      <c r="G45" s="63"/>
      <c r="H45" s="63"/>
      <c r="I45" s="63"/>
      <c r="K45" s="63"/>
    </row>
    <row r="46" spans="3:12" x14ac:dyDescent="0.25">
      <c r="C46" s="63"/>
      <c r="D46" s="63"/>
      <c r="E46" s="63"/>
      <c r="G46" s="63"/>
      <c r="H46" s="63"/>
      <c r="I46" s="63"/>
      <c r="K46" s="63"/>
    </row>
  </sheetData>
  <mergeCells count="16">
    <mergeCell ref="D41:H41"/>
    <mergeCell ref="I41:J41"/>
    <mergeCell ref="D2:J2"/>
    <mergeCell ref="D3:J3"/>
    <mergeCell ref="E22:F22"/>
    <mergeCell ref="E30:F30"/>
    <mergeCell ref="E39:I39"/>
    <mergeCell ref="E31:F31"/>
    <mergeCell ref="E5:F5"/>
    <mergeCell ref="E36:F36"/>
    <mergeCell ref="E37:F37"/>
    <mergeCell ref="E38:F38"/>
    <mergeCell ref="E23:F23"/>
    <mergeCell ref="E33:F33"/>
    <mergeCell ref="D34:J34"/>
    <mergeCell ref="E35:F3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37"/>
  <sheetViews>
    <sheetView topLeftCell="A3" workbookViewId="0">
      <selection activeCell="O19" sqref="O19:O20"/>
    </sheetView>
  </sheetViews>
  <sheetFormatPr defaultRowHeight="15" x14ac:dyDescent="0.25"/>
  <cols>
    <col min="5" max="5" width="3.7109375" customWidth="1"/>
    <col min="6" max="6" width="9.28515625" bestFit="1" customWidth="1"/>
    <col min="7" max="7" width="37.5703125" customWidth="1"/>
    <col min="8" max="8" width="3.5703125" style="19" customWidth="1"/>
    <col min="9" max="9" width="6.7109375" style="7" customWidth="1"/>
    <col min="10" max="10" width="7.85546875" style="7" customWidth="1"/>
    <col min="11" max="11" width="8.85546875" style="7" customWidth="1"/>
  </cols>
  <sheetData>
    <row r="4" spans="5:13" ht="15.75" x14ac:dyDescent="0.25">
      <c r="E4" s="109" t="s">
        <v>134</v>
      </c>
      <c r="F4" s="109"/>
      <c r="G4" s="109"/>
      <c r="H4" s="109"/>
      <c r="I4" s="109"/>
      <c r="J4" s="109"/>
      <c r="K4" s="109"/>
    </row>
    <row r="5" spans="5:13" ht="15.75" thickBot="1" x14ac:dyDescent="0.3"/>
    <row r="6" spans="5:13" ht="15.75" thickBot="1" x14ac:dyDescent="0.3">
      <c r="E6" s="12" t="s">
        <v>43</v>
      </c>
      <c r="F6" s="13" t="s">
        <v>44</v>
      </c>
      <c r="G6" s="13" t="s">
        <v>46</v>
      </c>
      <c r="H6" s="20" t="s">
        <v>45</v>
      </c>
      <c r="I6" s="14" t="s">
        <v>47</v>
      </c>
      <c r="J6" s="14" t="s">
        <v>48</v>
      </c>
      <c r="K6" s="15" t="s">
        <v>49</v>
      </c>
    </row>
    <row r="7" spans="5:13" x14ac:dyDescent="0.25">
      <c r="E7" s="16">
        <v>1</v>
      </c>
      <c r="F7" s="10"/>
      <c r="G7" s="10" t="s">
        <v>1</v>
      </c>
      <c r="H7" s="21" t="s">
        <v>41</v>
      </c>
      <c r="I7" s="11">
        <v>30</v>
      </c>
      <c r="J7" s="11"/>
      <c r="K7" s="17">
        <f>J7*I7</f>
        <v>0</v>
      </c>
      <c r="L7" s="9"/>
      <c r="M7" s="9"/>
    </row>
    <row r="8" spans="5:13" x14ac:dyDescent="0.25">
      <c r="E8" s="18">
        <v>2</v>
      </c>
      <c r="F8" s="8"/>
      <c r="G8" s="8" t="s">
        <v>2</v>
      </c>
      <c r="H8" s="22" t="s">
        <v>41</v>
      </c>
      <c r="I8" s="2">
        <v>30</v>
      </c>
      <c r="J8" s="2"/>
      <c r="K8" s="4">
        <f t="shared" ref="K8:K36" si="0">J8*I8</f>
        <v>0</v>
      </c>
      <c r="L8" s="9"/>
      <c r="M8" s="9"/>
    </row>
    <row r="9" spans="5:13" x14ac:dyDescent="0.25">
      <c r="E9" s="18">
        <v>3</v>
      </c>
      <c r="F9" s="8"/>
      <c r="G9" s="8" t="s">
        <v>4</v>
      </c>
      <c r="H9" s="22" t="s">
        <v>42</v>
      </c>
      <c r="I9" s="2">
        <v>119.1</v>
      </c>
      <c r="J9" s="2"/>
      <c r="K9" s="4">
        <f t="shared" si="0"/>
        <v>0</v>
      </c>
      <c r="L9" s="9"/>
      <c r="M9" s="9"/>
    </row>
    <row r="10" spans="5:13" x14ac:dyDescent="0.25">
      <c r="E10" s="18">
        <v>4</v>
      </c>
      <c r="F10" s="8"/>
      <c r="G10" s="8" t="s">
        <v>5</v>
      </c>
      <c r="H10" s="22" t="s">
        <v>14</v>
      </c>
      <c r="I10" s="2">
        <v>6</v>
      </c>
      <c r="J10" s="2"/>
      <c r="K10" s="4">
        <f t="shared" si="0"/>
        <v>0</v>
      </c>
      <c r="L10" s="9"/>
      <c r="M10" s="9"/>
    </row>
    <row r="11" spans="5:13" x14ac:dyDescent="0.25">
      <c r="E11" s="18">
        <v>5</v>
      </c>
      <c r="F11" s="8"/>
      <c r="G11" s="8" t="s">
        <v>50</v>
      </c>
      <c r="H11" s="22" t="s">
        <v>42</v>
      </c>
      <c r="I11" s="2">
        <v>72.2</v>
      </c>
      <c r="J11" s="2"/>
      <c r="K11" s="4">
        <f t="shared" si="0"/>
        <v>0</v>
      </c>
      <c r="L11" s="9"/>
      <c r="M11" s="9"/>
    </row>
    <row r="12" spans="5:13" x14ac:dyDescent="0.25">
      <c r="E12" s="18">
        <v>6</v>
      </c>
      <c r="F12" s="8"/>
      <c r="G12" s="8" t="s">
        <v>7</v>
      </c>
      <c r="H12" s="22" t="s">
        <v>41</v>
      </c>
      <c r="I12" s="2">
        <v>7</v>
      </c>
      <c r="J12" s="2"/>
      <c r="K12" s="4">
        <f t="shared" si="0"/>
        <v>0</v>
      </c>
      <c r="L12" s="9"/>
      <c r="M12" s="9"/>
    </row>
    <row r="13" spans="5:13" x14ac:dyDescent="0.25">
      <c r="E13" s="18">
        <v>7</v>
      </c>
      <c r="F13" s="8"/>
      <c r="G13" s="8" t="s">
        <v>8</v>
      </c>
      <c r="H13" s="22" t="s">
        <v>14</v>
      </c>
      <c r="I13" s="2">
        <v>10</v>
      </c>
      <c r="J13" s="2"/>
      <c r="K13" s="4">
        <f t="shared" si="0"/>
        <v>0</v>
      </c>
      <c r="L13" s="9"/>
      <c r="M13" s="9"/>
    </row>
    <row r="14" spans="5:13" x14ac:dyDescent="0.25">
      <c r="E14" s="18">
        <v>8</v>
      </c>
      <c r="F14" s="8"/>
      <c r="G14" s="8" t="s">
        <v>9</v>
      </c>
      <c r="H14" s="22" t="s">
        <v>41</v>
      </c>
      <c r="I14" s="2">
        <v>7</v>
      </c>
      <c r="J14" s="2"/>
      <c r="K14" s="4">
        <f t="shared" si="0"/>
        <v>0</v>
      </c>
      <c r="L14" s="9"/>
      <c r="M14" s="9"/>
    </row>
    <row r="15" spans="5:13" x14ac:dyDescent="0.25">
      <c r="E15" s="18">
        <v>9</v>
      </c>
      <c r="F15" s="8"/>
      <c r="G15" s="8" t="s">
        <v>10</v>
      </c>
      <c r="H15" s="22" t="s">
        <v>41</v>
      </c>
      <c r="I15" s="2">
        <v>7</v>
      </c>
      <c r="J15" s="2"/>
      <c r="K15" s="4">
        <f t="shared" si="0"/>
        <v>0</v>
      </c>
      <c r="L15" s="9"/>
      <c r="M15" s="9"/>
    </row>
    <row r="16" spans="5:13" x14ac:dyDescent="0.25">
      <c r="E16" s="18">
        <v>10</v>
      </c>
      <c r="F16" s="8"/>
      <c r="G16" s="8" t="s">
        <v>11</v>
      </c>
      <c r="H16" s="22" t="s">
        <v>41</v>
      </c>
      <c r="I16" s="2">
        <v>6</v>
      </c>
      <c r="J16" s="2"/>
      <c r="K16" s="4">
        <f t="shared" si="0"/>
        <v>0</v>
      </c>
      <c r="L16" s="9"/>
      <c r="M16" s="9"/>
    </row>
    <row r="17" spans="5:13" x14ac:dyDescent="0.25">
      <c r="E17" s="18">
        <v>11</v>
      </c>
      <c r="F17" s="8"/>
      <c r="G17" s="8" t="s">
        <v>12</v>
      </c>
      <c r="H17" s="22" t="s">
        <v>14</v>
      </c>
      <c r="I17" s="2">
        <v>3</v>
      </c>
      <c r="J17" s="2"/>
      <c r="K17" s="4">
        <f t="shared" si="0"/>
        <v>0</v>
      </c>
      <c r="L17" s="9"/>
      <c r="M17" s="9"/>
    </row>
    <row r="18" spans="5:13" x14ac:dyDescent="0.25">
      <c r="E18" s="18">
        <v>12</v>
      </c>
      <c r="F18" s="8"/>
      <c r="G18" s="8" t="s">
        <v>15</v>
      </c>
      <c r="H18" s="22" t="s">
        <v>14</v>
      </c>
      <c r="I18" s="2">
        <v>3</v>
      </c>
      <c r="J18" s="2"/>
      <c r="K18" s="4">
        <f t="shared" si="0"/>
        <v>0</v>
      </c>
      <c r="L18" s="9"/>
      <c r="M18" s="9"/>
    </row>
    <row r="19" spans="5:13" x14ac:dyDescent="0.25">
      <c r="E19" s="18">
        <v>13</v>
      </c>
      <c r="F19" s="8"/>
      <c r="G19" s="8" t="s">
        <v>16</v>
      </c>
      <c r="H19" s="22" t="s">
        <v>14</v>
      </c>
      <c r="I19" s="2">
        <v>1</v>
      </c>
      <c r="J19" s="2"/>
      <c r="K19" s="4">
        <f t="shared" si="0"/>
        <v>0</v>
      </c>
      <c r="L19" s="9"/>
      <c r="M19" s="9"/>
    </row>
    <row r="20" spans="5:13" x14ac:dyDescent="0.25">
      <c r="E20" s="18">
        <v>14</v>
      </c>
      <c r="F20" s="8"/>
      <c r="G20" s="8" t="s">
        <v>18</v>
      </c>
      <c r="H20" s="22" t="s">
        <v>20</v>
      </c>
      <c r="I20" s="2">
        <v>1</v>
      </c>
      <c r="J20" s="2"/>
      <c r="K20" s="4">
        <f t="shared" si="0"/>
        <v>0</v>
      </c>
      <c r="L20" s="9"/>
      <c r="M20" s="9"/>
    </row>
    <row r="21" spans="5:13" x14ac:dyDescent="0.25">
      <c r="E21" s="18">
        <v>15</v>
      </c>
      <c r="F21" s="8"/>
      <c r="G21" s="8" t="s">
        <v>21</v>
      </c>
      <c r="H21" s="22" t="s">
        <v>42</v>
      </c>
      <c r="I21" s="2">
        <v>11.2</v>
      </c>
      <c r="J21" s="2"/>
      <c r="K21" s="4">
        <f>J21*I21</f>
        <v>0</v>
      </c>
      <c r="L21" s="9"/>
      <c r="M21" s="9"/>
    </row>
    <row r="22" spans="5:13" x14ac:dyDescent="0.25">
      <c r="E22" s="18">
        <v>16</v>
      </c>
      <c r="F22" s="8"/>
      <c r="G22" s="8" t="s">
        <v>22</v>
      </c>
      <c r="H22" s="22" t="s">
        <v>14</v>
      </c>
      <c r="I22" s="2">
        <v>2</v>
      </c>
      <c r="J22" s="2"/>
      <c r="K22" s="4">
        <f t="shared" si="0"/>
        <v>0</v>
      </c>
      <c r="L22" s="9"/>
      <c r="M22" s="9"/>
    </row>
    <row r="23" spans="5:13" x14ac:dyDescent="0.25">
      <c r="E23" s="18">
        <v>17</v>
      </c>
      <c r="F23" s="8"/>
      <c r="G23" s="8" t="s">
        <v>23</v>
      </c>
      <c r="H23" s="22" t="s">
        <v>41</v>
      </c>
      <c r="I23" s="2">
        <v>7</v>
      </c>
      <c r="J23" s="2"/>
      <c r="K23" s="4">
        <f t="shared" si="0"/>
        <v>0</v>
      </c>
      <c r="L23" s="9"/>
      <c r="M23" s="9"/>
    </row>
    <row r="24" spans="5:13" x14ac:dyDescent="0.25">
      <c r="E24" s="18">
        <v>18</v>
      </c>
      <c r="F24" s="8"/>
      <c r="G24" s="8" t="s">
        <v>24</v>
      </c>
      <c r="H24" s="22" t="s">
        <v>41</v>
      </c>
      <c r="I24" s="2">
        <v>32</v>
      </c>
      <c r="J24" s="2"/>
      <c r="K24" s="4">
        <f t="shared" si="0"/>
        <v>0</v>
      </c>
      <c r="L24" s="9"/>
      <c r="M24" s="9"/>
    </row>
    <row r="25" spans="5:13" x14ac:dyDescent="0.25">
      <c r="E25" s="18">
        <v>19</v>
      </c>
      <c r="F25" s="8"/>
      <c r="G25" s="8" t="s">
        <v>51</v>
      </c>
      <c r="H25" s="22" t="s">
        <v>41</v>
      </c>
      <c r="I25" s="2">
        <v>28</v>
      </c>
      <c r="J25" s="2"/>
      <c r="K25" s="4">
        <f t="shared" si="0"/>
        <v>0</v>
      </c>
      <c r="L25" s="9"/>
      <c r="M25" s="9"/>
    </row>
    <row r="26" spans="5:13" x14ac:dyDescent="0.25">
      <c r="E26" s="18">
        <v>20</v>
      </c>
      <c r="F26" s="8"/>
      <c r="G26" s="8" t="s">
        <v>25</v>
      </c>
      <c r="H26" s="22" t="s">
        <v>14</v>
      </c>
      <c r="I26" s="2">
        <v>2</v>
      </c>
      <c r="J26" s="2"/>
      <c r="K26" s="4">
        <f t="shared" si="0"/>
        <v>0</v>
      </c>
      <c r="L26" s="9"/>
      <c r="M26" s="9"/>
    </row>
    <row r="27" spans="5:13" x14ac:dyDescent="0.25">
      <c r="E27" s="18">
        <v>21</v>
      </c>
      <c r="F27" s="8"/>
      <c r="G27" s="8" t="s">
        <v>26</v>
      </c>
      <c r="H27" s="22" t="s">
        <v>42</v>
      </c>
      <c r="I27" s="2">
        <v>2</v>
      </c>
      <c r="J27" s="2"/>
      <c r="K27" s="4">
        <f t="shared" si="0"/>
        <v>0</v>
      </c>
      <c r="L27" s="9"/>
      <c r="M27" s="9"/>
    </row>
    <row r="28" spans="5:13" x14ac:dyDescent="0.25">
      <c r="E28" s="18">
        <v>22</v>
      </c>
      <c r="F28" s="8"/>
      <c r="G28" s="8" t="s">
        <v>27</v>
      </c>
      <c r="H28" s="22" t="s">
        <v>14</v>
      </c>
      <c r="I28" s="2">
        <v>595</v>
      </c>
      <c r="J28" s="2"/>
      <c r="K28" s="4">
        <f t="shared" si="0"/>
        <v>0</v>
      </c>
      <c r="L28" s="9"/>
      <c r="M28" s="9"/>
    </row>
    <row r="29" spans="5:13" x14ac:dyDescent="0.25">
      <c r="E29" s="18">
        <v>23</v>
      </c>
      <c r="F29" s="8"/>
      <c r="G29" s="8" t="s">
        <v>29</v>
      </c>
      <c r="H29" s="22" t="s">
        <v>20</v>
      </c>
      <c r="I29" s="2">
        <v>1</v>
      </c>
      <c r="J29" s="2"/>
      <c r="K29" s="4">
        <f t="shared" si="0"/>
        <v>0</v>
      </c>
      <c r="L29" s="9"/>
      <c r="M29" s="9"/>
    </row>
    <row r="30" spans="5:13" x14ac:dyDescent="0.25">
      <c r="E30" s="23">
        <v>24</v>
      </c>
      <c r="F30" s="24"/>
      <c r="G30" s="24" t="s">
        <v>30</v>
      </c>
      <c r="H30" s="25" t="s">
        <v>14</v>
      </c>
      <c r="I30" s="5">
        <v>595</v>
      </c>
      <c r="J30" s="5"/>
      <c r="K30" s="4">
        <f t="shared" si="0"/>
        <v>0</v>
      </c>
      <c r="L30" s="9"/>
      <c r="M30" s="9"/>
    </row>
    <row r="31" spans="5:13" x14ac:dyDescent="0.25">
      <c r="E31" s="18">
        <v>25</v>
      </c>
      <c r="F31" s="8"/>
      <c r="G31" s="26" t="s">
        <v>31</v>
      </c>
      <c r="H31" s="26" t="s">
        <v>14</v>
      </c>
      <c r="I31" s="2">
        <v>45</v>
      </c>
      <c r="J31" s="3"/>
      <c r="K31" s="4">
        <f t="shared" si="0"/>
        <v>0</v>
      </c>
      <c r="L31" s="9"/>
      <c r="M31" s="9"/>
    </row>
    <row r="32" spans="5:13" x14ac:dyDescent="0.25">
      <c r="E32" s="18">
        <v>26</v>
      </c>
      <c r="F32" s="8"/>
      <c r="G32" s="26" t="s">
        <v>32</v>
      </c>
      <c r="H32" s="26" t="s">
        <v>14</v>
      </c>
      <c r="I32" s="65">
        <v>2</v>
      </c>
      <c r="J32" s="3"/>
      <c r="K32" s="4">
        <f t="shared" si="0"/>
        <v>0</v>
      </c>
      <c r="L32" s="9"/>
      <c r="M32" s="9"/>
    </row>
    <row r="33" spans="5:11" x14ac:dyDescent="0.25">
      <c r="E33" s="18">
        <v>27</v>
      </c>
      <c r="F33" s="8"/>
      <c r="G33" s="26" t="s">
        <v>34</v>
      </c>
      <c r="H33" s="26" t="s">
        <v>14</v>
      </c>
      <c r="I33" s="65">
        <v>1</v>
      </c>
      <c r="J33" s="3"/>
      <c r="K33" s="4">
        <f t="shared" si="0"/>
        <v>0</v>
      </c>
    </row>
    <row r="34" spans="5:11" x14ac:dyDescent="0.25">
      <c r="E34" s="18">
        <v>28</v>
      </c>
      <c r="F34" s="8"/>
      <c r="G34" s="26" t="s">
        <v>36</v>
      </c>
      <c r="H34" s="26" t="s">
        <v>20</v>
      </c>
      <c r="I34" s="65">
        <v>5</v>
      </c>
      <c r="J34" s="3"/>
      <c r="K34" s="4">
        <f t="shared" si="0"/>
        <v>0</v>
      </c>
    </row>
    <row r="35" spans="5:11" x14ac:dyDescent="0.25">
      <c r="E35" s="18">
        <v>29</v>
      </c>
      <c r="F35" s="8"/>
      <c r="G35" s="26" t="s">
        <v>38</v>
      </c>
      <c r="H35" s="26" t="s">
        <v>20</v>
      </c>
      <c r="I35" s="65">
        <v>1</v>
      </c>
      <c r="J35" s="3"/>
      <c r="K35" s="4">
        <f t="shared" si="0"/>
        <v>0</v>
      </c>
    </row>
    <row r="36" spans="5:11" ht="15.75" thickBot="1" x14ac:dyDescent="0.3">
      <c r="E36" s="23">
        <v>30</v>
      </c>
      <c r="F36" s="24"/>
      <c r="G36" s="27" t="s">
        <v>39</v>
      </c>
      <c r="H36" s="27" t="s">
        <v>20</v>
      </c>
      <c r="I36" s="66">
        <v>1</v>
      </c>
      <c r="J36" s="28"/>
      <c r="K36" s="6">
        <f t="shared" si="0"/>
        <v>0</v>
      </c>
    </row>
    <row r="37" spans="5:11" ht="15.75" thickBot="1" x14ac:dyDescent="0.3">
      <c r="E37" s="110" t="s">
        <v>52</v>
      </c>
      <c r="F37" s="111"/>
      <c r="G37" s="111"/>
      <c r="H37" s="111"/>
      <c r="I37" s="111"/>
      <c r="J37" s="112"/>
      <c r="K37" s="62">
        <f>SUM(K7:K36)</f>
        <v>0</v>
      </c>
    </row>
  </sheetData>
  <mergeCells count="2">
    <mergeCell ref="E4:K4"/>
    <mergeCell ref="E37:J3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J11"/>
  <sheetViews>
    <sheetView tabSelected="1" workbookViewId="0">
      <selection activeCell="M12" sqref="M12"/>
    </sheetView>
  </sheetViews>
  <sheetFormatPr defaultRowHeight="15" x14ac:dyDescent="0.25"/>
  <cols>
    <col min="8" max="8" width="19.7109375" customWidth="1"/>
    <col min="9" max="9" width="11.85546875" style="44" customWidth="1"/>
  </cols>
  <sheetData>
    <row r="1" spans="7:10" x14ac:dyDescent="0.25">
      <c r="G1" s="9"/>
      <c r="H1" s="9"/>
      <c r="I1" s="45"/>
      <c r="J1" s="9"/>
    </row>
    <row r="2" spans="7:10" x14ac:dyDescent="0.25">
      <c r="G2" s="9"/>
      <c r="H2" s="9"/>
      <c r="I2" s="45"/>
      <c r="J2" s="9"/>
    </row>
    <row r="3" spans="7:10" ht="15.75" x14ac:dyDescent="0.25">
      <c r="G3" s="114" t="s">
        <v>132</v>
      </c>
      <c r="H3" s="114"/>
      <c r="I3" s="114"/>
      <c r="J3" s="114"/>
    </row>
    <row r="4" spans="7:10" x14ac:dyDescent="0.25">
      <c r="G4" s="83"/>
      <c r="H4" s="84"/>
      <c r="I4" s="85"/>
      <c r="J4" s="83"/>
    </row>
    <row r="5" spans="7:10" x14ac:dyDescent="0.25">
      <c r="G5" s="83"/>
      <c r="H5" s="113" t="s">
        <v>130</v>
      </c>
      <c r="I5" s="113"/>
      <c r="J5" s="84"/>
    </row>
    <row r="6" spans="7:10" ht="15.75" thickBot="1" x14ac:dyDescent="0.3">
      <c r="G6" s="9"/>
      <c r="H6" s="46"/>
      <c r="I6" s="47"/>
      <c r="J6" s="9"/>
    </row>
    <row r="7" spans="7:10" x14ac:dyDescent="0.25">
      <c r="G7" s="9"/>
      <c r="H7" s="50" t="s">
        <v>158</v>
      </c>
      <c r="I7" s="51">
        <f>' rozpočet garáže BV'!I34+'rozpočet myčka BV'!K37</f>
        <v>0</v>
      </c>
      <c r="J7" s="9"/>
    </row>
    <row r="8" spans="7:10" ht="15.75" thickBot="1" x14ac:dyDescent="0.3">
      <c r="G8" s="9"/>
      <c r="H8" s="23" t="s">
        <v>159</v>
      </c>
      <c r="I8" s="52">
        <f>'rozpočet dílna Veselí n.M.'!$I$41</f>
        <v>0</v>
      </c>
      <c r="J8" s="9"/>
    </row>
    <row r="9" spans="7:10" ht="15.75" thickBot="1" x14ac:dyDescent="0.3">
      <c r="G9" s="9"/>
      <c r="H9" s="48" t="s">
        <v>131</v>
      </c>
      <c r="I9" s="49">
        <f>SUM(I7:I8)</f>
        <v>0</v>
      </c>
      <c r="J9" s="9"/>
    </row>
    <row r="10" spans="7:10" x14ac:dyDescent="0.25">
      <c r="G10" s="9"/>
      <c r="H10" s="46"/>
      <c r="I10" s="47"/>
      <c r="J10" s="9"/>
    </row>
    <row r="11" spans="7:10" x14ac:dyDescent="0.25">
      <c r="G11" s="9"/>
      <c r="H11" s="9"/>
      <c r="I11" s="45"/>
      <c r="J11" s="9"/>
    </row>
  </sheetData>
  <mergeCells count="2">
    <mergeCell ref="H5:I5"/>
    <mergeCell ref="G3:J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 rozpočet garáže BV</vt:lpstr>
      <vt:lpstr>rozpočet dílna Veselí n.M.</vt:lpstr>
      <vt:lpstr>rozpočet myčka BV</vt:lpstr>
      <vt:lpstr>rekapiturace střechy</vt:lpstr>
      <vt:lpstr>' rozpočet garáže BV'!Oblast_tisku</vt:lpstr>
      <vt:lpstr>'rekapiturace střechy'!Oblast_tisku</vt:lpstr>
      <vt:lpstr>'rozpočet myčka BV'!Oblast_tisku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Nečas Radek</cp:lastModifiedBy>
  <cp:lastPrinted>2025-04-15T12:46:25Z</cp:lastPrinted>
  <dcterms:created xsi:type="dcterms:W3CDTF">2025-04-15T07:54:21Z</dcterms:created>
  <dcterms:modified xsi:type="dcterms:W3CDTF">2025-07-25T07:24:34Z</dcterms:modified>
</cp:coreProperties>
</file>