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fpdatadisk01.afgroup.cz\offline_files\haflant\Plocha\DOK\ZAK\Z2025\06 ČERVEN25\20250601 Domov pro seniory Hodonín\"/>
    </mc:Choice>
  </mc:AlternateContent>
  <xr:revisionPtr revIDLastSave="0" documentId="8_{A1E96F36-1D2B-4605-93AB-A20504D0E46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2 02-00 Pol" sheetId="12" r:id="rId4"/>
    <sheet name="02 02-01 Pol" sheetId="13" r:id="rId5"/>
    <sheet name="02 02-02 Pol" sheetId="14" r:id="rId6"/>
    <sheet name="02 02-03 Pol" sheetId="15" r:id="rId7"/>
    <sheet name="02 02-04 Pol" sheetId="16" r:id="rId8"/>
    <sheet name="02 02-05 Pol" sheetId="17" r:id="rId9"/>
  </sheets>
  <externalReferences>
    <externalReference r:id="rId10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02-00 Pol'!$1:$7</definedName>
    <definedName name="_xlnm.Print_Titles" localSheetId="4">'02 02-01 Pol'!$1:$7</definedName>
    <definedName name="_xlnm.Print_Titles" localSheetId="5">'02 02-02 Pol'!$1:$7</definedName>
    <definedName name="_xlnm.Print_Titles" localSheetId="6">'02 02-03 Pol'!$1:$7</definedName>
    <definedName name="_xlnm.Print_Titles" localSheetId="7">'02 02-04 Pol'!$1:$7</definedName>
    <definedName name="_xlnm.Print_Titles" localSheetId="8">'02 02-05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02-00 Pol'!$A$1:$Y$33</definedName>
    <definedName name="_xlnm.Print_Area" localSheetId="4">'02 02-01 Pol'!$A$1:$Y$381</definedName>
    <definedName name="_xlnm.Print_Area" localSheetId="5">'02 02-02 Pol'!$A$1:$Y$209</definedName>
    <definedName name="_xlnm.Print_Area" localSheetId="6">'02 02-03 Pol'!$A$1:$Y$258</definedName>
    <definedName name="_xlnm.Print_Area" localSheetId="7">'02 02-04 Pol'!$A$1:$Y$191</definedName>
    <definedName name="_xlnm.Print_Area" localSheetId="8">'02 02-05 Pol'!$A$1:$Y$63</definedName>
    <definedName name="_xlnm.Print_Area" localSheetId="1">Stavba!$A$1:$J$86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" l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53" i="17"/>
  <c r="G9" i="17"/>
  <c r="G8" i="17" s="1"/>
  <c r="I9" i="17"/>
  <c r="I8" i="17" s="1"/>
  <c r="K9" i="17"/>
  <c r="K8" i="17" s="1"/>
  <c r="M9" i="17"/>
  <c r="O9" i="17"/>
  <c r="O8" i="17" s="1"/>
  <c r="Q9" i="17"/>
  <c r="V9" i="17"/>
  <c r="G10" i="17"/>
  <c r="I10" i="17"/>
  <c r="K10" i="17"/>
  <c r="M10" i="17"/>
  <c r="O10" i="17"/>
  <c r="Q10" i="17"/>
  <c r="Q8" i="17" s="1"/>
  <c r="V10" i="17"/>
  <c r="V8" i="17" s="1"/>
  <c r="G11" i="17"/>
  <c r="M11" i="17" s="1"/>
  <c r="I11" i="17"/>
  <c r="K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I16" i="17"/>
  <c r="K16" i="17"/>
  <c r="M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I24" i="17"/>
  <c r="K24" i="17"/>
  <c r="M24" i="17"/>
  <c r="O24" i="17"/>
  <c r="Q24" i="17"/>
  <c r="V24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I31" i="17"/>
  <c r="K31" i="17"/>
  <c r="M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4" i="17"/>
  <c r="I34" i="17"/>
  <c r="K34" i="17"/>
  <c r="M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7" i="17"/>
  <c r="M37" i="17" s="1"/>
  <c r="I37" i="17"/>
  <c r="K37" i="17"/>
  <c r="O37" i="17"/>
  <c r="Q37" i="17"/>
  <c r="V37" i="17"/>
  <c r="G38" i="17"/>
  <c r="I38" i="17"/>
  <c r="K38" i="17"/>
  <c r="M38" i="17"/>
  <c r="O38" i="17"/>
  <c r="Q38" i="17"/>
  <c r="V38" i="17"/>
  <c r="G39" i="17"/>
  <c r="I39" i="17"/>
  <c r="K39" i="17"/>
  <c r="M39" i="17"/>
  <c r="O39" i="17"/>
  <c r="Q39" i="17"/>
  <c r="V39" i="17"/>
  <c r="G40" i="17"/>
  <c r="I40" i="17"/>
  <c r="K40" i="17"/>
  <c r="M40" i="17"/>
  <c r="O40" i="17"/>
  <c r="Q40" i="17"/>
  <c r="V40" i="17"/>
  <c r="G41" i="17"/>
  <c r="I41" i="17"/>
  <c r="K41" i="17"/>
  <c r="M41" i="17"/>
  <c r="O41" i="17"/>
  <c r="Q41" i="17"/>
  <c r="V41" i="17"/>
  <c r="G42" i="17"/>
  <c r="M42" i="17" s="1"/>
  <c r="I42" i="17"/>
  <c r="K42" i="17"/>
  <c r="O42" i="17"/>
  <c r="Q42" i="17"/>
  <c r="V42" i="17"/>
  <c r="G43" i="17"/>
  <c r="I43" i="17"/>
  <c r="K43" i="17"/>
  <c r="M43" i="17"/>
  <c r="O43" i="17"/>
  <c r="Q43" i="17"/>
  <c r="V43" i="17"/>
  <c r="G44" i="17"/>
  <c r="M44" i="17" s="1"/>
  <c r="I44" i="17"/>
  <c r="K44" i="17"/>
  <c r="O44" i="17"/>
  <c r="Q44" i="17"/>
  <c r="V44" i="17"/>
  <c r="G45" i="17"/>
  <c r="I45" i="17"/>
  <c r="K45" i="17"/>
  <c r="M45" i="17"/>
  <c r="O45" i="17"/>
  <c r="Q45" i="17"/>
  <c r="V45" i="17"/>
  <c r="G46" i="17"/>
  <c r="I46" i="17"/>
  <c r="K46" i="17"/>
  <c r="M46" i="17"/>
  <c r="O46" i="17"/>
  <c r="Q46" i="17"/>
  <c r="V46" i="17"/>
  <c r="G47" i="17"/>
  <c r="M47" i="17" s="1"/>
  <c r="I47" i="17"/>
  <c r="K47" i="17"/>
  <c r="O47" i="17"/>
  <c r="Q47" i="17"/>
  <c r="V47" i="17"/>
  <c r="G48" i="17"/>
  <c r="I48" i="17"/>
  <c r="K48" i="17"/>
  <c r="M48" i="17"/>
  <c r="O48" i="17"/>
  <c r="Q48" i="17"/>
  <c r="V48" i="17"/>
  <c r="G49" i="17"/>
  <c r="M49" i="17" s="1"/>
  <c r="I49" i="17"/>
  <c r="K49" i="17"/>
  <c r="O49" i="17"/>
  <c r="Q49" i="17"/>
  <c r="V49" i="17"/>
  <c r="G50" i="17"/>
  <c r="I50" i="17"/>
  <c r="K50" i="17"/>
  <c r="M50" i="17"/>
  <c r="O50" i="17"/>
  <c r="Q50" i="17"/>
  <c r="V50" i="17"/>
  <c r="G51" i="17"/>
  <c r="I51" i="17"/>
  <c r="K51" i="17"/>
  <c r="M51" i="17"/>
  <c r="O51" i="17"/>
  <c r="Q51" i="17"/>
  <c r="V51" i="17"/>
  <c r="AF53" i="17"/>
  <c r="G181" i="16"/>
  <c r="G9" i="16"/>
  <c r="G8" i="16" s="1"/>
  <c r="I9" i="16"/>
  <c r="I8" i="16" s="1"/>
  <c r="K9" i="16"/>
  <c r="K8" i="16" s="1"/>
  <c r="M9" i="16"/>
  <c r="M8" i="16" s="1"/>
  <c r="O9" i="16"/>
  <c r="O8" i="16" s="1"/>
  <c r="Q9" i="16"/>
  <c r="V9" i="16"/>
  <c r="G20" i="16"/>
  <c r="I20" i="16"/>
  <c r="K20" i="16"/>
  <c r="M20" i="16"/>
  <c r="O20" i="16"/>
  <c r="Q20" i="16"/>
  <c r="Q8" i="16" s="1"/>
  <c r="V20" i="16"/>
  <c r="V8" i="16" s="1"/>
  <c r="G34" i="16"/>
  <c r="I34" i="16"/>
  <c r="K34" i="16"/>
  <c r="M34" i="16"/>
  <c r="O34" i="16"/>
  <c r="O33" i="16" s="1"/>
  <c r="Q34" i="16"/>
  <c r="Q33" i="16" s="1"/>
  <c r="V34" i="16"/>
  <c r="V33" i="16" s="1"/>
  <c r="G35" i="16"/>
  <c r="G33" i="16" s="1"/>
  <c r="I35" i="16"/>
  <c r="K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I39" i="16"/>
  <c r="K39" i="16"/>
  <c r="M39" i="16"/>
  <c r="O39" i="16"/>
  <c r="Q39" i="16"/>
  <c r="V39" i="16"/>
  <c r="G40" i="16"/>
  <c r="M40" i="16" s="1"/>
  <c r="I40" i="16"/>
  <c r="I33" i="16" s="1"/>
  <c r="K40" i="16"/>
  <c r="O40" i="16"/>
  <c r="Q40" i="16"/>
  <c r="V40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M45" i="16" s="1"/>
  <c r="I45" i="16"/>
  <c r="K45" i="16"/>
  <c r="K33" i="16" s="1"/>
  <c r="O45" i="16"/>
  <c r="Q45" i="16"/>
  <c r="V45" i="16"/>
  <c r="G46" i="16"/>
  <c r="I46" i="16"/>
  <c r="K46" i="16"/>
  <c r="M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M48" i="16"/>
  <c r="O48" i="16"/>
  <c r="Q48" i="16"/>
  <c r="V48" i="16"/>
  <c r="G49" i="16"/>
  <c r="I49" i="16"/>
  <c r="K49" i="16"/>
  <c r="M49" i="16"/>
  <c r="O49" i="16"/>
  <c r="Q49" i="16"/>
  <c r="V49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G56" i="16"/>
  <c r="I56" i="16"/>
  <c r="K56" i="16"/>
  <c r="M56" i="16"/>
  <c r="O56" i="16"/>
  <c r="Q56" i="16"/>
  <c r="V56" i="16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59" i="16"/>
  <c r="M59" i="16" s="1"/>
  <c r="I59" i="16"/>
  <c r="K59" i="16"/>
  <c r="O59" i="16"/>
  <c r="Q59" i="16"/>
  <c r="V59" i="16"/>
  <c r="G60" i="16"/>
  <c r="I60" i="16"/>
  <c r="K60" i="16"/>
  <c r="M60" i="16"/>
  <c r="O60" i="16"/>
  <c r="Q60" i="16"/>
  <c r="V60" i="16"/>
  <c r="G61" i="16"/>
  <c r="I61" i="16"/>
  <c r="K61" i="16"/>
  <c r="M61" i="16"/>
  <c r="O61" i="16"/>
  <c r="Q61" i="16"/>
  <c r="V61" i="16"/>
  <c r="G62" i="16"/>
  <c r="I62" i="16"/>
  <c r="K62" i="16"/>
  <c r="M62" i="16"/>
  <c r="O62" i="16"/>
  <c r="Q62" i="16"/>
  <c r="V62" i="16"/>
  <c r="G63" i="16"/>
  <c r="I63" i="16"/>
  <c r="K63" i="16"/>
  <c r="M63" i="16"/>
  <c r="O63" i="16"/>
  <c r="Q63" i="16"/>
  <c r="V63" i="16"/>
  <c r="G64" i="16"/>
  <c r="M64" i="16" s="1"/>
  <c r="I64" i="16"/>
  <c r="K64" i="16"/>
  <c r="O64" i="16"/>
  <c r="Q64" i="16"/>
  <c r="V64" i="16"/>
  <c r="G65" i="16"/>
  <c r="I65" i="16"/>
  <c r="K65" i="16"/>
  <c r="M65" i="16"/>
  <c r="O65" i="16"/>
  <c r="Q65" i="16"/>
  <c r="V65" i="16"/>
  <c r="G66" i="16"/>
  <c r="I66" i="16"/>
  <c r="K66" i="16"/>
  <c r="M66" i="16"/>
  <c r="O66" i="16"/>
  <c r="Q66" i="16"/>
  <c r="V66" i="16"/>
  <c r="G67" i="16"/>
  <c r="I67" i="16"/>
  <c r="K67" i="16"/>
  <c r="M67" i="16"/>
  <c r="O67" i="16"/>
  <c r="Q67" i="16"/>
  <c r="V67" i="16"/>
  <c r="G69" i="16"/>
  <c r="M69" i="16" s="1"/>
  <c r="I69" i="16"/>
  <c r="I68" i="16" s="1"/>
  <c r="K69" i="16"/>
  <c r="K68" i="16" s="1"/>
  <c r="O69" i="16"/>
  <c r="Q69" i="16"/>
  <c r="V69" i="16"/>
  <c r="G70" i="16"/>
  <c r="I70" i="16"/>
  <c r="K70" i="16"/>
  <c r="M70" i="16"/>
  <c r="O70" i="16"/>
  <c r="O68" i="16" s="1"/>
  <c r="Q70" i="16"/>
  <c r="Q68" i="16" s="1"/>
  <c r="V70" i="16"/>
  <c r="V68" i="16" s="1"/>
  <c r="G71" i="16"/>
  <c r="M71" i="16" s="1"/>
  <c r="I71" i="16"/>
  <c r="K71" i="16"/>
  <c r="O71" i="16"/>
  <c r="Q71" i="16"/>
  <c r="V71" i="16"/>
  <c r="G72" i="16"/>
  <c r="I72" i="16"/>
  <c r="K72" i="16"/>
  <c r="M72" i="16"/>
  <c r="O72" i="16"/>
  <c r="Q72" i="16"/>
  <c r="V72" i="16"/>
  <c r="G73" i="16"/>
  <c r="I73" i="16"/>
  <c r="K73" i="16"/>
  <c r="M73" i="16"/>
  <c r="O73" i="16"/>
  <c r="Q73" i="16"/>
  <c r="V73" i="16"/>
  <c r="G74" i="16"/>
  <c r="I74" i="16"/>
  <c r="K74" i="16"/>
  <c r="M74" i="16"/>
  <c r="O74" i="16"/>
  <c r="Q74" i="16"/>
  <c r="V74" i="16"/>
  <c r="G75" i="16"/>
  <c r="I75" i="16"/>
  <c r="K75" i="16"/>
  <c r="M75" i="16"/>
  <c r="O75" i="16"/>
  <c r="Q75" i="16"/>
  <c r="V75" i="16"/>
  <c r="G76" i="16"/>
  <c r="M76" i="16" s="1"/>
  <c r="I76" i="16"/>
  <c r="K76" i="16"/>
  <c r="O76" i="16"/>
  <c r="Q76" i="16"/>
  <c r="V76" i="16"/>
  <c r="G77" i="16"/>
  <c r="I77" i="16"/>
  <c r="K77" i="16"/>
  <c r="M77" i="16"/>
  <c r="O77" i="16"/>
  <c r="Q77" i="16"/>
  <c r="V77" i="16"/>
  <c r="G78" i="16"/>
  <c r="I78" i="16"/>
  <c r="K78" i="16"/>
  <c r="M78" i="16"/>
  <c r="O78" i="16"/>
  <c r="Q78" i="16"/>
  <c r="V78" i="16"/>
  <c r="G79" i="16"/>
  <c r="I79" i="16"/>
  <c r="K79" i="16"/>
  <c r="M79" i="16"/>
  <c r="O79" i="16"/>
  <c r="Q79" i="16"/>
  <c r="V79" i="16"/>
  <c r="G80" i="16"/>
  <c r="I80" i="16"/>
  <c r="K80" i="16"/>
  <c r="M80" i="16"/>
  <c r="O80" i="16"/>
  <c r="Q80" i="16"/>
  <c r="V80" i="16"/>
  <c r="G81" i="16"/>
  <c r="M81" i="16" s="1"/>
  <c r="I81" i="16"/>
  <c r="K81" i="16"/>
  <c r="O81" i="16"/>
  <c r="Q81" i="16"/>
  <c r="V81" i="16"/>
  <c r="G82" i="16"/>
  <c r="I82" i="16"/>
  <c r="K82" i="16"/>
  <c r="M82" i="16"/>
  <c r="O82" i="16"/>
  <c r="Q82" i="16"/>
  <c r="V82" i="16"/>
  <c r="G83" i="16"/>
  <c r="M83" i="16" s="1"/>
  <c r="I83" i="16"/>
  <c r="K83" i="16"/>
  <c r="O83" i="16"/>
  <c r="Q83" i="16"/>
  <c r="V83" i="16"/>
  <c r="G84" i="16"/>
  <c r="I84" i="16"/>
  <c r="K84" i="16"/>
  <c r="M84" i="16"/>
  <c r="O84" i="16"/>
  <c r="Q84" i="16"/>
  <c r="V84" i="16"/>
  <c r="G85" i="16"/>
  <c r="I85" i="16"/>
  <c r="K85" i="16"/>
  <c r="M85" i="16"/>
  <c r="O85" i="16"/>
  <c r="Q85" i="16"/>
  <c r="V85" i="16"/>
  <c r="G86" i="16"/>
  <c r="I86" i="16"/>
  <c r="K86" i="16"/>
  <c r="M86" i="16"/>
  <c r="O86" i="16"/>
  <c r="Q86" i="16"/>
  <c r="V86" i="16"/>
  <c r="G87" i="16"/>
  <c r="I87" i="16"/>
  <c r="K87" i="16"/>
  <c r="M87" i="16"/>
  <c r="O87" i="16"/>
  <c r="Q87" i="16"/>
  <c r="V87" i="16"/>
  <c r="G88" i="16"/>
  <c r="M88" i="16" s="1"/>
  <c r="I88" i="16"/>
  <c r="K88" i="16"/>
  <c r="O88" i="16"/>
  <c r="Q88" i="16"/>
  <c r="V88" i="16"/>
  <c r="G89" i="16"/>
  <c r="I89" i="16"/>
  <c r="K89" i="16"/>
  <c r="M89" i="16"/>
  <c r="O89" i="16"/>
  <c r="Q89" i="16"/>
  <c r="V89" i="16"/>
  <c r="G90" i="16"/>
  <c r="I90" i="16"/>
  <c r="K90" i="16"/>
  <c r="M90" i="16"/>
  <c r="O90" i="16"/>
  <c r="Q90" i="16"/>
  <c r="V90" i="16"/>
  <c r="G91" i="16"/>
  <c r="I91" i="16"/>
  <c r="K91" i="16"/>
  <c r="M91" i="16"/>
  <c r="O91" i="16"/>
  <c r="Q91" i="16"/>
  <c r="V91" i="16"/>
  <c r="G92" i="16"/>
  <c r="I92" i="16"/>
  <c r="K92" i="16"/>
  <c r="M92" i="16"/>
  <c r="O92" i="16"/>
  <c r="Q92" i="16"/>
  <c r="V92" i="16"/>
  <c r="G93" i="16"/>
  <c r="M93" i="16" s="1"/>
  <c r="I93" i="16"/>
  <c r="K93" i="16"/>
  <c r="O93" i="16"/>
  <c r="Q93" i="16"/>
  <c r="V93" i="16"/>
  <c r="G94" i="16"/>
  <c r="I94" i="16"/>
  <c r="K94" i="16"/>
  <c r="M94" i="16"/>
  <c r="O94" i="16"/>
  <c r="Q94" i="16"/>
  <c r="V94" i="16"/>
  <c r="G95" i="16"/>
  <c r="M95" i="16" s="1"/>
  <c r="I95" i="16"/>
  <c r="K95" i="16"/>
  <c r="O95" i="16"/>
  <c r="Q95" i="16"/>
  <c r="V95" i="16"/>
  <c r="Q96" i="16"/>
  <c r="G97" i="16"/>
  <c r="I97" i="16"/>
  <c r="K97" i="16"/>
  <c r="M97" i="16"/>
  <c r="O97" i="16"/>
  <c r="Q97" i="16"/>
  <c r="V97" i="16"/>
  <c r="V96" i="16" s="1"/>
  <c r="G98" i="16"/>
  <c r="G96" i="16" s="1"/>
  <c r="I98" i="16"/>
  <c r="I96" i="16" s="1"/>
  <c r="K98" i="16"/>
  <c r="K96" i="16" s="1"/>
  <c r="M98" i="16"/>
  <c r="M96" i="16" s="1"/>
  <c r="O98" i="16"/>
  <c r="Q98" i="16"/>
  <c r="V98" i="16"/>
  <c r="G99" i="16"/>
  <c r="I99" i="16"/>
  <c r="K99" i="16"/>
  <c r="M99" i="16"/>
  <c r="O99" i="16"/>
  <c r="Q99" i="16"/>
  <c r="V99" i="16"/>
  <c r="G100" i="16"/>
  <c r="M100" i="16" s="1"/>
  <c r="I100" i="16"/>
  <c r="K100" i="16"/>
  <c r="O100" i="16"/>
  <c r="Q100" i="16"/>
  <c r="V100" i="16"/>
  <c r="G101" i="16"/>
  <c r="I101" i="16"/>
  <c r="K101" i="16"/>
  <c r="M101" i="16"/>
  <c r="O101" i="16"/>
  <c r="Q101" i="16"/>
  <c r="V101" i="16"/>
  <c r="G102" i="16"/>
  <c r="I102" i="16"/>
  <c r="K102" i="16"/>
  <c r="M102" i="16"/>
  <c r="O102" i="16"/>
  <c r="Q102" i="16"/>
  <c r="V102" i="16"/>
  <c r="G103" i="16"/>
  <c r="I103" i="16"/>
  <c r="K103" i="16"/>
  <c r="M103" i="16"/>
  <c r="O103" i="16"/>
  <c r="O96" i="16" s="1"/>
  <c r="Q103" i="16"/>
  <c r="V103" i="16"/>
  <c r="G105" i="16"/>
  <c r="M105" i="16" s="1"/>
  <c r="I105" i="16"/>
  <c r="I104" i="16" s="1"/>
  <c r="K105" i="16"/>
  <c r="K104" i="16" s="1"/>
  <c r="O105" i="16"/>
  <c r="Q105" i="16"/>
  <c r="V105" i="16"/>
  <c r="G106" i="16"/>
  <c r="I106" i="16"/>
  <c r="K106" i="16"/>
  <c r="M106" i="16"/>
  <c r="O106" i="16"/>
  <c r="O104" i="16" s="1"/>
  <c r="Q106" i="16"/>
  <c r="Q104" i="16" s="1"/>
  <c r="V106" i="16"/>
  <c r="V104" i="16" s="1"/>
  <c r="G107" i="16"/>
  <c r="M107" i="16" s="1"/>
  <c r="I107" i="16"/>
  <c r="K107" i="16"/>
  <c r="O107" i="16"/>
  <c r="Q107" i="16"/>
  <c r="V107" i="16"/>
  <c r="G108" i="16"/>
  <c r="I108" i="16"/>
  <c r="K108" i="16"/>
  <c r="M108" i="16"/>
  <c r="O108" i="16"/>
  <c r="Q108" i="16"/>
  <c r="V108" i="16"/>
  <c r="G109" i="16"/>
  <c r="I109" i="16"/>
  <c r="K109" i="16"/>
  <c r="M109" i="16"/>
  <c r="O109" i="16"/>
  <c r="Q109" i="16"/>
  <c r="V109" i="16"/>
  <c r="G110" i="16"/>
  <c r="I110" i="16"/>
  <c r="K110" i="16"/>
  <c r="M110" i="16"/>
  <c r="O110" i="16"/>
  <c r="Q110" i="16"/>
  <c r="V110" i="16"/>
  <c r="G111" i="16"/>
  <c r="I111" i="16"/>
  <c r="K111" i="16"/>
  <c r="M111" i="16"/>
  <c r="O111" i="16"/>
  <c r="Q111" i="16"/>
  <c r="V111" i="16"/>
  <c r="G112" i="16"/>
  <c r="M112" i="16" s="1"/>
  <c r="I112" i="16"/>
  <c r="K112" i="16"/>
  <c r="O112" i="16"/>
  <c r="Q112" i="16"/>
  <c r="V112" i="16"/>
  <c r="G113" i="16"/>
  <c r="I113" i="16"/>
  <c r="K113" i="16"/>
  <c r="M113" i="16"/>
  <c r="O113" i="16"/>
  <c r="Q113" i="16"/>
  <c r="V113" i="16"/>
  <c r="G114" i="16"/>
  <c r="I114" i="16"/>
  <c r="K114" i="16"/>
  <c r="M114" i="16"/>
  <c r="O114" i="16"/>
  <c r="Q114" i="16"/>
  <c r="V114" i="16"/>
  <c r="G115" i="16"/>
  <c r="I115" i="16"/>
  <c r="K115" i="16"/>
  <c r="M115" i="16"/>
  <c r="O115" i="16"/>
  <c r="Q115" i="16"/>
  <c r="V115" i="16"/>
  <c r="G116" i="16"/>
  <c r="I116" i="16"/>
  <c r="K116" i="16"/>
  <c r="M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I118" i="16"/>
  <c r="K118" i="16"/>
  <c r="M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I120" i="16"/>
  <c r="K120" i="16"/>
  <c r="M120" i="16"/>
  <c r="O120" i="16"/>
  <c r="Q120" i="16"/>
  <c r="V120" i="16"/>
  <c r="G121" i="16"/>
  <c r="I121" i="16"/>
  <c r="K121" i="16"/>
  <c r="M121" i="16"/>
  <c r="O121" i="16"/>
  <c r="Q121" i="16"/>
  <c r="V121" i="16"/>
  <c r="G122" i="16"/>
  <c r="I122" i="16"/>
  <c r="K122" i="16"/>
  <c r="M122" i="16"/>
  <c r="O122" i="16"/>
  <c r="Q122" i="16"/>
  <c r="V122" i="16"/>
  <c r="G123" i="16"/>
  <c r="I123" i="16"/>
  <c r="K123" i="16"/>
  <c r="M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I125" i="16"/>
  <c r="K125" i="16"/>
  <c r="M125" i="16"/>
  <c r="O125" i="16"/>
  <c r="Q125" i="16"/>
  <c r="V125" i="16"/>
  <c r="G126" i="16"/>
  <c r="I126" i="16"/>
  <c r="K126" i="16"/>
  <c r="M126" i="16"/>
  <c r="O126" i="16"/>
  <c r="Q126" i="16"/>
  <c r="V126" i="16"/>
  <c r="G127" i="16"/>
  <c r="I127" i="16"/>
  <c r="K127" i="16"/>
  <c r="M127" i="16"/>
  <c r="O127" i="16"/>
  <c r="Q127" i="16"/>
  <c r="V127" i="16"/>
  <c r="G128" i="16"/>
  <c r="I128" i="16"/>
  <c r="K128" i="16"/>
  <c r="M128" i="16"/>
  <c r="O128" i="16"/>
  <c r="Q128" i="16"/>
  <c r="V128" i="16"/>
  <c r="G129" i="16"/>
  <c r="M129" i="16" s="1"/>
  <c r="I129" i="16"/>
  <c r="K129" i="16"/>
  <c r="O129" i="16"/>
  <c r="Q129" i="16"/>
  <c r="V129" i="16"/>
  <c r="G130" i="16"/>
  <c r="I130" i="16"/>
  <c r="K130" i="16"/>
  <c r="M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I132" i="16"/>
  <c r="K132" i="16"/>
  <c r="M132" i="16"/>
  <c r="O132" i="16"/>
  <c r="Q132" i="16"/>
  <c r="V132" i="16"/>
  <c r="G134" i="16"/>
  <c r="G133" i="16" s="1"/>
  <c r="I134" i="16"/>
  <c r="I133" i="16" s="1"/>
  <c r="K134" i="16"/>
  <c r="K133" i="16" s="1"/>
  <c r="M134" i="16"/>
  <c r="O134" i="16"/>
  <c r="Q134" i="16"/>
  <c r="V134" i="16"/>
  <c r="G135" i="16"/>
  <c r="I135" i="16"/>
  <c r="K135" i="16"/>
  <c r="M135" i="16"/>
  <c r="O135" i="16"/>
  <c r="O133" i="16" s="1"/>
  <c r="Q135" i="16"/>
  <c r="Q133" i="16" s="1"/>
  <c r="V135" i="16"/>
  <c r="V133" i="16" s="1"/>
  <c r="G136" i="16"/>
  <c r="M136" i="16" s="1"/>
  <c r="I136" i="16"/>
  <c r="K136" i="16"/>
  <c r="O136" i="16"/>
  <c r="Q136" i="16"/>
  <c r="V136" i="16"/>
  <c r="G137" i="16"/>
  <c r="I137" i="16"/>
  <c r="K137" i="16"/>
  <c r="M137" i="16"/>
  <c r="O137" i="16"/>
  <c r="Q137" i="16"/>
  <c r="V137" i="16"/>
  <c r="G138" i="16"/>
  <c r="I138" i="16"/>
  <c r="K138" i="16"/>
  <c r="M138" i="16"/>
  <c r="O138" i="16"/>
  <c r="Q138" i="16"/>
  <c r="V138" i="16"/>
  <c r="G139" i="16"/>
  <c r="I139" i="16"/>
  <c r="K139" i="16"/>
  <c r="M139" i="16"/>
  <c r="O139" i="16"/>
  <c r="Q139" i="16"/>
  <c r="V139" i="16"/>
  <c r="G140" i="16"/>
  <c r="I140" i="16"/>
  <c r="K140" i="16"/>
  <c r="M140" i="16"/>
  <c r="O140" i="16"/>
  <c r="Q140" i="16"/>
  <c r="V140" i="16"/>
  <c r="G141" i="16"/>
  <c r="M141" i="16" s="1"/>
  <c r="I141" i="16"/>
  <c r="K141" i="16"/>
  <c r="O141" i="16"/>
  <c r="Q141" i="16"/>
  <c r="V141" i="16"/>
  <c r="G142" i="16"/>
  <c r="I142" i="16"/>
  <c r="K142" i="16"/>
  <c r="M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I144" i="16"/>
  <c r="K144" i="16"/>
  <c r="M144" i="16"/>
  <c r="O144" i="16"/>
  <c r="Q144" i="16"/>
  <c r="V144" i="16"/>
  <c r="G145" i="16"/>
  <c r="I145" i="16"/>
  <c r="K145" i="16"/>
  <c r="M145" i="16"/>
  <c r="O145" i="16"/>
  <c r="Q145" i="16"/>
  <c r="V145" i="16"/>
  <c r="G146" i="16"/>
  <c r="I146" i="16"/>
  <c r="K146" i="16"/>
  <c r="M146" i="16"/>
  <c r="O146" i="16"/>
  <c r="Q146" i="16"/>
  <c r="V146" i="16"/>
  <c r="G147" i="16"/>
  <c r="I147" i="16"/>
  <c r="K147" i="16"/>
  <c r="M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I149" i="16"/>
  <c r="K149" i="16"/>
  <c r="M149" i="16"/>
  <c r="O149" i="16"/>
  <c r="Q149" i="16"/>
  <c r="V149" i="16"/>
  <c r="G150" i="16"/>
  <c r="I150" i="16"/>
  <c r="K150" i="16"/>
  <c r="M150" i="16"/>
  <c r="O150" i="16"/>
  <c r="Q150" i="16"/>
  <c r="V150" i="16"/>
  <c r="G151" i="16"/>
  <c r="I151" i="16"/>
  <c r="K151" i="16"/>
  <c r="M151" i="16"/>
  <c r="O151" i="16"/>
  <c r="Q151" i="16"/>
  <c r="V151" i="16"/>
  <c r="G152" i="16"/>
  <c r="I152" i="16"/>
  <c r="K152" i="16"/>
  <c r="M152" i="16"/>
  <c r="O152" i="16"/>
  <c r="Q152" i="16"/>
  <c r="V152" i="16"/>
  <c r="G153" i="16"/>
  <c r="M153" i="16" s="1"/>
  <c r="I153" i="16"/>
  <c r="K153" i="16"/>
  <c r="O153" i="16"/>
  <c r="Q153" i="16"/>
  <c r="V153" i="16"/>
  <c r="G154" i="16"/>
  <c r="I154" i="16"/>
  <c r="K154" i="16"/>
  <c r="M154" i="16"/>
  <c r="O154" i="16"/>
  <c r="Q154" i="16"/>
  <c r="V154" i="16"/>
  <c r="G155" i="16"/>
  <c r="G156" i="16"/>
  <c r="I156" i="16"/>
  <c r="I155" i="16" s="1"/>
  <c r="K156" i="16"/>
  <c r="K155" i="16" s="1"/>
  <c r="M156" i="16"/>
  <c r="O156" i="16"/>
  <c r="O155" i="16" s="1"/>
  <c r="Q156" i="16"/>
  <c r="Q155" i="16" s="1"/>
  <c r="V156" i="16"/>
  <c r="G157" i="16"/>
  <c r="I157" i="16"/>
  <c r="K157" i="16"/>
  <c r="M157" i="16"/>
  <c r="O157" i="16"/>
  <c r="Q157" i="16"/>
  <c r="V157" i="16"/>
  <c r="V155" i="16" s="1"/>
  <c r="G158" i="16"/>
  <c r="I158" i="16"/>
  <c r="K158" i="16"/>
  <c r="M158" i="16"/>
  <c r="O158" i="16"/>
  <c r="Q158" i="16"/>
  <c r="V158" i="16"/>
  <c r="G159" i="16"/>
  <c r="I159" i="16"/>
  <c r="K159" i="16"/>
  <c r="M159" i="16"/>
  <c r="O159" i="16"/>
  <c r="Q159" i="16"/>
  <c r="V159" i="16"/>
  <c r="G160" i="16"/>
  <c r="M160" i="16" s="1"/>
  <c r="I160" i="16"/>
  <c r="K160" i="16"/>
  <c r="O160" i="16"/>
  <c r="Q160" i="16"/>
  <c r="V160" i="16"/>
  <c r="G161" i="16"/>
  <c r="I161" i="16"/>
  <c r="K161" i="16"/>
  <c r="M161" i="16"/>
  <c r="O161" i="16"/>
  <c r="Q161" i="16"/>
  <c r="V161" i="16"/>
  <c r="G162" i="16"/>
  <c r="I162" i="16"/>
  <c r="K162" i="16"/>
  <c r="M162" i="16"/>
  <c r="O162" i="16"/>
  <c r="Q162" i="16"/>
  <c r="V162" i="16"/>
  <c r="G163" i="16"/>
  <c r="I163" i="16"/>
  <c r="K163" i="16"/>
  <c r="M163" i="16"/>
  <c r="O163" i="16"/>
  <c r="Q163" i="16"/>
  <c r="V163" i="16"/>
  <c r="O164" i="16"/>
  <c r="Q164" i="16"/>
  <c r="V164" i="16"/>
  <c r="G165" i="16"/>
  <c r="M165" i="16" s="1"/>
  <c r="M164" i="16" s="1"/>
  <c r="I165" i="16"/>
  <c r="I164" i="16" s="1"/>
  <c r="K165" i="16"/>
  <c r="K164" i="16" s="1"/>
  <c r="O165" i="16"/>
  <c r="Q165" i="16"/>
  <c r="V165" i="16"/>
  <c r="I166" i="16"/>
  <c r="K166" i="16"/>
  <c r="O166" i="16"/>
  <c r="Q166" i="16"/>
  <c r="V166" i="16"/>
  <c r="G167" i="16"/>
  <c r="G166" i="16" s="1"/>
  <c r="I167" i="16"/>
  <c r="K167" i="16"/>
  <c r="O167" i="16"/>
  <c r="Q167" i="16"/>
  <c r="V167" i="16"/>
  <c r="O168" i="16"/>
  <c r="Q168" i="16"/>
  <c r="G169" i="16"/>
  <c r="I169" i="16"/>
  <c r="K169" i="16"/>
  <c r="M169" i="16"/>
  <c r="O169" i="16"/>
  <c r="Q169" i="16"/>
  <c r="V169" i="16"/>
  <c r="V168" i="16" s="1"/>
  <c r="G170" i="16"/>
  <c r="G168" i="16" s="1"/>
  <c r="I170" i="16"/>
  <c r="I168" i="16" s="1"/>
  <c r="K170" i="16"/>
  <c r="K168" i="16" s="1"/>
  <c r="M170" i="16"/>
  <c r="M168" i="16" s="1"/>
  <c r="O170" i="16"/>
  <c r="Q170" i="16"/>
  <c r="V170" i="16"/>
  <c r="G171" i="16"/>
  <c r="I171" i="16"/>
  <c r="K171" i="16"/>
  <c r="M171" i="16"/>
  <c r="O171" i="16"/>
  <c r="Q171" i="16"/>
  <c r="V171" i="16"/>
  <c r="G172" i="16"/>
  <c r="M172" i="16" s="1"/>
  <c r="I172" i="16"/>
  <c r="K172" i="16"/>
  <c r="O172" i="16"/>
  <c r="Q172" i="16"/>
  <c r="V172" i="16"/>
  <c r="G173" i="16"/>
  <c r="I173" i="16"/>
  <c r="K173" i="16"/>
  <c r="M173" i="16"/>
  <c r="O173" i="16"/>
  <c r="Q173" i="16"/>
  <c r="V173" i="16"/>
  <c r="Q174" i="16"/>
  <c r="V174" i="16"/>
  <c r="G175" i="16"/>
  <c r="G174" i="16" s="1"/>
  <c r="I175" i="16"/>
  <c r="I174" i="16" s="1"/>
  <c r="K175" i="16"/>
  <c r="K174" i="16" s="1"/>
  <c r="M175" i="16"/>
  <c r="M174" i="16" s="1"/>
  <c r="O175" i="16"/>
  <c r="O174" i="16" s="1"/>
  <c r="Q175" i="16"/>
  <c r="V175" i="16"/>
  <c r="G177" i="16"/>
  <c r="M177" i="16" s="1"/>
  <c r="I177" i="16"/>
  <c r="I176" i="16" s="1"/>
  <c r="K177" i="16"/>
  <c r="K176" i="16" s="1"/>
  <c r="O177" i="16"/>
  <c r="Q177" i="16"/>
  <c r="V177" i="16"/>
  <c r="G178" i="16"/>
  <c r="I178" i="16"/>
  <c r="K178" i="16"/>
  <c r="M178" i="16"/>
  <c r="O178" i="16"/>
  <c r="O176" i="16" s="1"/>
  <c r="Q178" i="16"/>
  <c r="Q176" i="16" s="1"/>
  <c r="V178" i="16"/>
  <c r="V176" i="16" s="1"/>
  <c r="G179" i="16"/>
  <c r="M179" i="16" s="1"/>
  <c r="I179" i="16"/>
  <c r="K179" i="16"/>
  <c r="O179" i="16"/>
  <c r="Q179" i="16"/>
  <c r="V179" i="16"/>
  <c r="AF181" i="16"/>
  <c r="G248" i="15"/>
  <c r="V8" i="15"/>
  <c r="G9" i="15"/>
  <c r="G8" i="15" s="1"/>
  <c r="I9" i="15"/>
  <c r="I8" i="15" s="1"/>
  <c r="K9" i="15"/>
  <c r="K8" i="15" s="1"/>
  <c r="M9" i="15"/>
  <c r="M8" i="15" s="1"/>
  <c r="O9" i="15"/>
  <c r="O8" i="15" s="1"/>
  <c r="Q9" i="15"/>
  <c r="Q8" i="15" s="1"/>
  <c r="V9" i="15"/>
  <c r="O10" i="15"/>
  <c r="Q10" i="15"/>
  <c r="V10" i="15"/>
  <c r="G11" i="15"/>
  <c r="M11" i="15" s="1"/>
  <c r="M10" i="15" s="1"/>
  <c r="I11" i="15"/>
  <c r="I10" i="15" s="1"/>
  <c r="K11" i="15"/>
  <c r="K10" i="15" s="1"/>
  <c r="O11" i="15"/>
  <c r="Q11" i="15"/>
  <c r="V11" i="15"/>
  <c r="G14" i="15"/>
  <c r="M14" i="15" s="1"/>
  <c r="I14" i="15"/>
  <c r="I13" i="15" s="1"/>
  <c r="K14" i="15"/>
  <c r="O14" i="15"/>
  <c r="Q14" i="15"/>
  <c r="V14" i="15"/>
  <c r="G16" i="15"/>
  <c r="I16" i="15"/>
  <c r="K16" i="15"/>
  <c r="K13" i="15" s="1"/>
  <c r="M16" i="15"/>
  <c r="O16" i="15"/>
  <c r="O13" i="15" s="1"/>
  <c r="Q16" i="15"/>
  <c r="Q13" i="15" s="1"/>
  <c r="V16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Q21" i="15"/>
  <c r="V21" i="15"/>
  <c r="G24" i="15"/>
  <c r="I24" i="15"/>
  <c r="K24" i="15"/>
  <c r="M24" i="15"/>
  <c r="O24" i="15"/>
  <c r="Q24" i="15"/>
  <c r="V24" i="15"/>
  <c r="G26" i="15"/>
  <c r="M26" i="15" s="1"/>
  <c r="I26" i="15"/>
  <c r="K26" i="15"/>
  <c r="O26" i="15"/>
  <c r="Q26" i="15"/>
  <c r="V26" i="15"/>
  <c r="G28" i="15"/>
  <c r="I28" i="15"/>
  <c r="K28" i="15"/>
  <c r="M28" i="15"/>
  <c r="O28" i="15"/>
  <c r="Q28" i="15"/>
  <c r="V28" i="15"/>
  <c r="V13" i="15" s="1"/>
  <c r="G30" i="15"/>
  <c r="M30" i="15" s="1"/>
  <c r="I30" i="15"/>
  <c r="K30" i="15"/>
  <c r="O30" i="15"/>
  <c r="Q30" i="15"/>
  <c r="V30" i="15"/>
  <c r="G32" i="15"/>
  <c r="I32" i="15"/>
  <c r="K32" i="15"/>
  <c r="M32" i="15"/>
  <c r="O32" i="15"/>
  <c r="Q32" i="15"/>
  <c r="V32" i="15"/>
  <c r="G34" i="15"/>
  <c r="M34" i="15" s="1"/>
  <c r="I34" i="15"/>
  <c r="K34" i="15"/>
  <c r="O34" i="15"/>
  <c r="Q34" i="15"/>
  <c r="V34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40" i="15"/>
  <c r="M40" i="15" s="1"/>
  <c r="I40" i="15"/>
  <c r="K40" i="15"/>
  <c r="O40" i="15"/>
  <c r="Q40" i="15"/>
  <c r="V40" i="15"/>
  <c r="G42" i="15"/>
  <c r="I42" i="15"/>
  <c r="K42" i="15"/>
  <c r="M42" i="15"/>
  <c r="O42" i="15"/>
  <c r="Q42" i="15"/>
  <c r="V42" i="15"/>
  <c r="G44" i="15"/>
  <c r="I44" i="15"/>
  <c r="K44" i="15"/>
  <c r="M44" i="15"/>
  <c r="O44" i="15"/>
  <c r="Q44" i="15"/>
  <c r="V44" i="15"/>
  <c r="G47" i="15"/>
  <c r="I47" i="15"/>
  <c r="K47" i="15"/>
  <c r="M47" i="15"/>
  <c r="O47" i="15"/>
  <c r="Q47" i="15"/>
  <c r="V47" i="15"/>
  <c r="G49" i="15"/>
  <c r="I49" i="15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6" i="15"/>
  <c r="I56" i="15"/>
  <c r="K56" i="15"/>
  <c r="M56" i="15"/>
  <c r="O56" i="15"/>
  <c r="Q56" i="15"/>
  <c r="V56" i="15"/>
  <c r="G58" i="15"/>
  <c r="M58" i="15" s="1"/>
  <c r="I58" i="15"/>
  <c r="K58" i="15"/>
  <c r="O58" i="15"/>
  <c r="Q58" i="15"/>
  <c r="V58" i="15"/>
  <c r="G60" i="15"/>
  <c r="M60" i="15" s="1"/>
  <c r="I60" i="15"/>
  <c r="K60" i="15"/>
  <c r="O60" i="15"/>
  <c r="Q60" i="15"/>
  <c r="V60" i="15"/>
  <c r="G62" i="15"/>
  <c r="I62" i="15"/>
  <c r="K62" i="15"/>
  <c r="M62" i="15"/>
  <c r="O62" i="15"/>
  <c r="Q62" i="15"/>
  <c r="V62" i="15"/>
  <c r="G64" i="15"/>
  <c r="M64" i="15" s="1"/>
  <c r="I64" i="15"/>
  <c r="K64" i="15"/>
  <c r="O64" i="15"/>
  <c r="Q64" i="15"/>
  <c r="V64" i="15"/>
  <c r="G67" i="15"/>
  <c r="I67" i="15"/>
  <c r="K67" i="15"/>
  <c r="M67" i="15"/>
  <c r="O67" i="15"/>
  <c r="Q67" i="15"/>
  <c r="V67" i="15"/>
  <c r="V66" i="15" s="1"/>
  <c r="G71" i="15"/>
  <c r="G66" i="15" s="1"/>
  <c r="I71" i="15"/>
  <c r="I66" i="15" s="1"/>
  <c r="K71" i="15"/>
  <c r="K66" i="15" s="1"/>
  <c r="M71" i="15"/>
  <c r="O71" i="15"/>
  <c r="Q71" i="15"/>
  <c r="V71" i="15"/>
  <c r="G74" i="15"/>
  <c r="I74" i="15"/>
  <c r="K74" i="15"/>
  <c r="M74" i="15"/>
  <c r="O74" i="15"/>
  <c r="Q74" i="15"/>
  <c r="V74" i="15"/>
  <c r="G76" i="15"/>
  <c r="M76" i="15" s="1"/>
  <c r="I76" i="15"/>
  <c r="K76" i="15"/>
  <c r="O76" i="15"/>
  <c r="Q76" i="15"/>
  <c r="V76" i="15"/>
  <c r="G78" i="15"/>
  <c r="I78" i="15"/>
  <c r="K78" i="15"/>
  <c r="M78" i="15"/>
  <c r="O78" i="15"/>
  <c r="Q78" i="15"/>
  <c r="V78" i="15"/>
  <c r="G80" i="15"/>
  <c r="M80" i="15" s="1"/>
  <c r="I80" i="15"/>
  <c r="K80" i="15"/>
  <c r="O80" i="15"/>
  <c r="Q80" i="15"/>
  <c r="V80" i="15"/>
  <c r="G85" i="15"/>
  <c r="I85" i="15"/>
  <c r="K85" i="15"/>
  <c r="M85" i="15"/>
  <c r="O85" i="15"/>
  <c r="O66" i="15" s="1"/>
  <c r="Q85" i="15"/>
  <c r="V85" i="15"/>
  <c r="G90" i="15"/>
  <c r="M90" i="15" s="1"/>
  <c r="I90" i="15"/>
  <c r="K90" i="15"/>
  <c r="O90" i="15"/>
  <c r="Q90" i="15"/>
  <c r="V90" i="15"/>
  <c r="G96" i="15"/>
  <c r="M96" i="15" s="1"/>
  <c r="I96" i="15"/>
  <c r="K96" i="15"/>
  <c r="O96" i="15"/>
  <c r="Q96" i="15"/>
  <c r="V96" i="15"/>
  <c r="G102" i="15"/>
  <c r="I102" i="15"/>
  <c r="K102" i="15"/>
  <c r="M102" i="15"/>
  <c r="O102" i="15"/>
  <c r="Q102" i="15"/>
  <c r="V102" i="15"/>
  <c r="G107" i="15"/>
  <c r="M107" i="15" s="1"/>
  <c r="I107" i="15"/>
  <c r="K107" i="15"/>
  <c r="O107" i="15"/>
  <c r="Q107" i="15"/>
  <c r="V107" i="15"/>
  <c r="G112" i="15"/>
  <c r="I112" i="15"/>
  <c r="K112" i="15"/>
  <c r="M112" i="15"/>
  <c r="O112" i="15"/>
  <c r="Q112" i="15"/>
  <c r="Q66" i="15" s="1"/>
  <c r="V112" i="15"/>
  <c r="G115" i="15"/>
  <c r="I115" i="15"/>
  <c r="K115" i="15"/>
  <c r="M115" i="15"/>
  <c r="O115" i="15"/>
  <c r="Q115" i="15"/>
  <c r="V115" i="15"/>
  <c r="G118" i="15"/>
  <c r="I118" i="15"/>
  <c r="K118" i="15"/>
  <c r="M118" i="15"/>
  <c r="O118" i="15"/>
  <c r="Q118" i="15"/>
  <c r="V118" i="15"/>
  <c r="G123" i="15"/>
  <c r="I123" i="15"/>
  <c r="K123" i="15"/>
  <c r="M123" i="15"/>
  <c r="O123" i="15"/>
  <c r="Q123" i="15"/>
  <c r="V123" i="15"/>
  <c r="G128" i="15"/>
  <c r="M128" i="15" s="1"/>
  <c r="I128" i="15"/>
  <c r="K128" i="15"/>
  <c r="O128" i="15"/>
  <c r="Q128" i="15"/>
  <c r="V128" i="15"/>
  <c r="G131" i="15"/>
  <c r="I131" i="15"/>
  <c r="K131" i="15"/>
  <c r="M131" i="15"/>
  <c r="O131" i="15"/>
  <c r="Q131" i="15"/>
  <c r="V131" i="15"/>
  <c r="G134" i="15"/>
  <c r="M134" i="15" s="1"/>
  <c r="I134" i="15"/>
  <c r="K134" i="15"/>
  <c r="O134" i="15"/>
  <c r="Q134" i="15"/>
  <c r="V134" i="15"/>
  <c r="G137" i="15"/>
  <c r="I137" i="15"/>
  <c r="K137" i="15"/>
  <c r="M137" i="15"/>
  <c r="O137" i="15"/>
  <c r="Q137" i="15"/>
  <c r="V137" i="15"/>
  <c r="G141" i="15"/>
  <c r="M141" i="15" s="1"/>
  <c r="I141" i="15"/>
  <c r="K141" i="15"/>
  <c r="O141" i="15"/>
  <c r="Q141" i="15"/>
  <c r="V141" i="15"/>
  <c r="G146" i="15"/>
  <c r="M146" i="15" s="1"/>
  <c r="I146" i="15"/>
  <c r="K146" i="15"/>
  <c r="O146" i="15"/>
  <c r="Q146" i="15"/>
  <c r="V146" i="15"/>
  <c r="G149" i="15"/>
  <c r="I149" i="15"/>
  <c r="K149" i="15"/>
  <c r="M149" i="15"/>
  <c r="O149" i="15"/>
  <c r="Q149" i="15"/>
  <c r="V149" i="15"/>
  <c r="G154" i="15"/>
  <c r="M154" i="15" s="1"/>
  <c r="I154" i="15"/>
  <c r="K154" i="15"/>
  <c r="O154" i="15"/>
  <c r="Q154" i="15"/>
  <c r="V154" i="15"/>
  <c r="G156" i="15"/>
  <c r="I156" i="15"/>
  <c r="K156" i="15"/>
  <c r="M156" i="15"/>
  <c r="O156" i="15"/>
  <c r="Q156" i="15"/>
  <c r="V156" i="15"/>
  <c r="G157" i="15"/>
  <c r="I157" i="15"/>
  <c r="K157" i="15"/>
  <c r="M157" i="15"/>
  <c r="O157" i="15"/>
  <c r="Q157" i="15"/>
  <c r="V157" i="15"/>
  <c r="G160" i="15"/>
  <c r="I160" i="15"/>
  <c r="K160" i="15"/>
  <c r="M160" i="15"/>
  <c r="O160" i="15"/>
  <c r="Q160" i="15"/>
  <c r="V160" i="15"/>
  <c r="G163" i="15"/>
  <c r="I163" i="15"/>
  <c r="K163" i="15"/>
  <c r="M163" i="15"/>
  <c r="O163" i="15"/>
  <c r="Q163" i="15"/>
  <c r="V163" i="15"/>
  <c r="G165" i="15"/>
  <c r="M165" i="15" s="1"/>
  <c r="I165" i="15"/>
  <c r="K165" i="15"/>
  <c r="O165" i="15"/>
  <c r="Q165" i="15"/>
  <c r="V165" i="15"/>
  <c r="G167" i="15"/>
  <c r="I167" i="15"/>
  <c r="K167" i="15"/>
  <c r="M167" i="15"/>
  <c r="O167" i="15"/>
  <c r="Q167" i="15"/>
  <c r="V167" i="15"/>
  <c r="G169" i="15"/>
  <c r="M169" i="15" s="1"/>
  <c r="I169" i="15"/>
  <c r="K169" i="15"/>
  <c r="O169" i="15"/>
  <c r="Q169" i="15"/>
  <c r="V169" i="15"/>
  <c r="G171" i="15"/>
  <c r="I171" i="15"/>
  <c r="K171" i="15"/>
  <c r="M171" i="15"/>
  <c r="O171" i="15"/>
  <c r="Q171" i="15"/>
  <c r="V171" i="15"/>
  <c r="G173" i="15"/>
  <c r="M173" i="15" s="1"/>
  <c r="I173" i="15"/>
  <c r="K173" i="15"/>
  <c r="O173" i="15"/>
  <c r="Q173" i="15"/>
  <c r="V173" i="15"/>
  <c r="G175" i="15"/>
  <c r="M175" i="15" s="1"/>
  <c r="I175" i="15"/>
  <c r="K175" i="15"/>
  <c r="O175" i="15"/>
  <c r="Q175" i="15"/>
  <c r="V175" i="15"/>
  <c r="G177" i="15"/>
  <c r="I177" i="15"/>
  <c r="K177" i="15"/>
  <c r="M177" i="15"/>
  <c r="O177" i="15"/>
  <c r="Q177" i="15"/>
  <c r="V177" i="15"/>
  <c r="G179" i="15"/>
  <c r="M179" i="15" s="1"/>
  <c r="I179" i="15"/>
  <c r="K179" i="15"/>
  <c r="O179" i="15"/>
  <c r="Q179" i="15"/>
  <c r="V179" i="15"/>
  <c r="G181" i="15"/>
  <c r="I181" i="15"/>
  <c r="K181" i="15"/>
  <c r="M181" i="15"/>
  <c r="O181" i="15"/>
  <c r="Q181" i="15"/>
  <c r="V181" i="15"/>
  <c r="G184" i="15"/>
  <c r="G183" i="15" s="1"/>
  <c r="I184" i="15"/>
  <c r="I183" i="15" s="1"/>
  <c r="K184" i="15"/>
  <c r="K183" i="15" s="1"/>
  <c r="M184" i="15"/>
  <c r="O184" i="15"/>
  <c r="O183" i="15" s="1"/>
  <c r="Q184" i="15"/>
  <c r="V184" i="15"/>
  <c r="G187" i="15"/>
  <c r="I187" i="15"/>
  <c r="K187" i="15"/>
  <c r="M187" i="15"/>
  <c r="O187" i="15"/>
  <c r="Q187" i="15"/>
  <c r="Q183" i="15" s="1"/>
  <c r="V187" i="15"/>
  <c r="V183" i="15" s="1"/>
  <c r="G190" i="15"/>
  <c r="M190" i="15" s="1"/>
  <c r="I190" i="15"/>
  <c r="K190" i="15"/>
  <c r="O190" i="15"/>
  <c r="Q190" i="15"/>
  <c r="V190" i="15"/>
  <c r="G193" i="15"/>
  <c r="I193" i="15"/>
  <c r="K193" i="15"/>
  <c r="M193" i="15"/>
  <c r="O193" i="15"/>
  <c r="Q193" i="15"/>
  <c r="V193" i="15"/>
  <c r="G196" i="15"/>
  <c r="M196" i="15" s="1"/>
  <c r="I196" i="15"/>
  <c r="K196" i="15"/>
  <c r="O196" i="15"/>
  <c r="Q196" i="15"/>
  <c r="V196" i="15"/>
  <c r="G198" i="15"/>
  <c r="I198" i="15"/>
  <c r="K198" i="15"/>
  <c r="M198" i="15"/>
  <c r="O198" i="15"/>
  <c r="Q198" i="15"/>
  <c r="V198" i="15"/>
  <c r="G200" i="15"/>
  <c r="M200" i="15" s="1"/>
  <c r="I200" i="15"/>
  <c r="K200" i="15"/>
  <c r="O200" i="15"/>
  <c r="Q200" i="15"/>
  <c r="V200" i="15"/>
  <c r="G202" i="15"/>
  <c r="M202" i="15" s="1"/>
  <c r="I202" i="15"/>
  <c r="K202" i="15"/>
  <c r="O202" i="15"/>
  <c r="Q202" i="15"/>
  <c r="V202" i="15"/>
  <c r="G204" i="15"/>
  <c r="I204" i="15"/>
  <c r="K204" i="15"/>
  <c r="M204" i="15"/>
  <c r="O204" i="15"/>
  <c r="Q204" i="15"/>
  <c r="V204" i="15"/>
  <c r="G205" i="15"/>
  <c r="M205" i="15" s="1"/>
  <c r="I205" i="15"/>
  <c r="K205" i="15"/>
  <c r="O205" i="15"/>
  <c r="Q205" i="15"/>
  <c r="V205" i="15"/>
  <c r="G206" i="15"/>
  <c r="I206" i="15"/>
  <c r="K206" i="15"/>
  <c r="M206" i="15"/>
  <c r="O206" i="15"/>
  <c r="Q206" i="15"/>
  <c r="V206" i="15"/>
  <c r="G207" i="15"/>
  <c r="M207" i="15" s="1"/>
  <c r="I207" i="15"/>
  <c r="K207" i="15"/>
  <c r="O207" i="15"/>
  <c r="Q207" i="15"/>
  <c r="V207" i="15"/>
  <c r="G209" i="15"/>
  <c r="I209" i="15"/>
  <c r="K209" i="15"/>
  <c r="M209" i="15"/>
  <c r="O209" i="15"/>
  <c r="Q209" i="15"/>
  <c r="V209" i="15"/>
  <c r="G211" i="15"/>
  <c r="I211" i="15"/>
  <c r="K211" i="15"/>
  <c r="M211" i="15"/>
  <c r="O211" i="15"/>
  <c r="Q211" i="15"/>
  <c r="V211" i="15"/>
  <c r="G213" i="15"/>
  <c r="M213" i="15" s="1"/>
  <c r="I213" i="15"/>
  <c r="K213" i="15"/>
  <c r="O213" i="15"/>
  <c r="Q213" i="15"/>
  <c r="V213" i="15"/>
  <c r="G215" i="15"/>
  <c r="I215" i="15"/>
  <c r="K215" i="15"/>
  <c r="M215" i="15"/>
  <c r="O215" i="15"/>
  <c r="Q215" i="15"/>
  <c r="V215" i="15"/>
  <c r="G217" i="15"/>
  <c r="I217" i="15"/>
  <c r="K217" i="15"/>
  <c r="M217" i="15"/>
  <c r="O217" i="15"/>
  <c r="Q217" i="15"/>
  <c r="V217" i="15"/>
  <c r="G219" i="15"/>
  <c r="I219" i="15"/>
  <c r="K219" i="15"/>
  <c r="M219" i="15"/>
  <c r="O219" i="15"/>
  <c r="Q219" i="15"/>
  <c r="V219" i="15"/>
  <c r="G222" i="15"/>
  <c r="M222" i="15" s="1"/>
  <c r="I222" i="15"/>
  <c r="K222" i="15"/>
  <c r="O222" i="15"/>
  <c r="Q222" i="15"/>
  <c r="V222" i="15"/>
  <c r="G224" i="15"/>
  <c r="M224" i="15" s="1"/>
  <c r="I224" i="15"/>
  <c r="K224" i="15"/>
  <c r="O224" i="15"/>
  <c r="Q224" i="15"/>
  <c r="V224" i="15"/>
  <c r="G226" i="15"/>
  <c r="I226" i="15"/>
  <c r="K226" i="15"/>
  <c r="M226" i="15"/>
  <c r="O226" i="15"/>
  <c r="Q226" i="15"/>
  <c r="V226" i="15"/>
  <c r="G228" i="15"/>
  <c r="M228" i="15" s="1"/>
  <c r="I228" i="15"/>
  <c r="K228" i="15"/>
  <c r="O228" i="15"/>
  <c r="Q228" i="15"/>
  <c r="V228" i="15"/>
  <c r="G230" i="15"/>
  <c r="I230" i="15"/>
  <c r="K230" i="15"/>
  <c r="M230" i="15"/>
  <c r="O230" i="15"/>
  <c r="Q230" i="15"/>
  <c r="V230" i="15"/>
  <c r="G232" i="15"/>
  <c r="M232" i="15" s="1"/>
  <c r="I232" i="15"/>
  <c r="K232" i="15"/>
  <c r="O232" i="15"/>
  <c r="Q232" i="15"/>
  <c r="V232" i="15"/>
  <c r="G234" i="15"/>
  <c r="I234" i="15"/>
  <c r="K234" i="15"/>
  <c r="M234" i="15"/>
  <c r="O234" i="15"/>
  <c r="Q234" i="15"/>
  <c r="V234" i="15"/>
  <c r="G236" i="15"/>
  <c r="I236" i="15"/>
  <c r="K236" i="15"/>
  <c r="M236" i="15"/>
  <c r="O236" i="15"/>
  <c r="Q236" i="15"/>
  <c r="V236" i="15"/>
  <c r="G237" i="15"/>
  <c r="M237" i="15" s="1"/>
  <c r="I237" i="15"/>
  <c r="K237" i="15"/>
  <c r="O237" i="15"/>
  <c r="Q237" i="15"/>
  <c r="V237" i="15"/>
  <c r="G238" i="15"/>
  <c r="I238" i="15"/>
  <c r="K238" i="15"/>
  <c r="M238" i="15"/>
  <c r="O238" i="15"/>
  <c r="Q238" i="15"/>
  <c r="V238" i="15"/>
  <c r="G239" i="15"/>
  <c r="M239" i="15" s="1"/>
  <c r="I239" i="15"/>
  <c r="K239" i="15"/>
  <c r="O239" i="15"/>
  <c r="Q239" i="15"/>
  <c r="V239" i="15"/>
  <c r="G241" i="15"/>
  <c r="I241" i="15"/>
  <c r="K241" i="15"/>
  <c r="M241" i="15"/>
  <c r="O241" i="15"/>
  <c r="Q241" i="15"/>
  <c r="V241" i="15"/>
  <c r="G243" i="15"/>
  <c r="M243" i="15" s="1"/>
  <c r="I243" i="15"/>
  <c r="K243" i="15"/>
  <c r="O243" i="15"/>
  <c r="Q243" i="15"/>
  <c r="V243" i="15"/>
  <c r="G245" i="15"/>
  <c r="I245" i="15"/>
  <c r="K245" i="15"/>
  <c r="G246" i="15"/>
  <c r="I246" i="15"/>
  <c r="K246" i="15"/>
  <c r="M246" i="15"/>
  <c r="M245" i="15" s="1"/>
  <c r="O246" i="15"/>
  <c r="O245" i="15" s="1"/>
  <c r="Q246" i="15"/>
  <c r="Q245" i="15" s="1"/>
  <c r="V246" i="15"/>
  <c r="V245" i="15" s="1"/>
  <c r="AE248" i="15"/>
  <c r="AF248" i="15"/>
  <c r="G199" i="14"/>
  <c r="G9" i="14"/>
  <c r="G8" i="14" s="1"/>
  <c r="I9" i="14"/>
  <c r="I8" i="14" s="1"/>
  <c r="K9" i="14"/>
  <c r="K8" i="14" s="1"/>
  <c r="M9" i="14"/>
  <c r="O9" i="14"/>
  <c r="O8" i="14" s="1"/>
  <c r="Q9" i="14"/>
  <c r="V9" i="14"/>
  <c r="G17" i="14"/>
  <c r="I17" i="14"/>
  <c r="K17" i="14"/>
  <c r="M17" i="14"/>
  <c r="O17" i="14"/>
  <c r="Q17" i="14"/>
  <c r="Q8" i="14" s="1"/>
  <c r="V17" i="14"/>
  <c r="V8" i="14" s="1"/>
  <c r="G22" i="14"/>
  <c r="M22" i="14" s="1"/>
  <c r="I22" i="14"/>
  <c r="K22" i="14"/>
  <c r="O22" i="14"/>
  <c r="Q22" i="14"/>
  <c r="V22" i="14"/>
  <c r="G31" i="14"/>
  <c r="I31" i="14"/>
  <c r="K31" i="14"/>
  <c r="M31" i="14"/>
  <c r="O31" i="14"/>
  <c r="Q31" i="14"/>
  <c r="V31" i="14"/>
  <c r="G33" i="14"/>
  <c r="M33" i="14" s="1"/>
  <c r="I33" i="14"/>
  <c r="K33" i="14"/>
  <c r="O33" i="14"/>
  <c r="Q33" i="14"/>
  <c r="V33" i="14"/>
  <c r="G35" i="14"/>
  <c r="I35" i="14"/>
  <c r="K35" i="14"/>
  <c r="M35" i="14"/>
  <c r="O35" i="14"/>
  <c r="Q35" i="14"/>
  <c r="V35" i="14"/>
  <c r="G37" i="14"/>
  <c r="I37" i="14"/>
  <c r="K37" i="14"/>
  <c r="M37" i="14"/>
  <c r="O37" i="14"/>
  <c r="Q37" i="14"/>
  <c r="V37" i="14"/>
  <c r="G39" i="14"/>
  <c r="I39" i="14"/>
  <c r="K39" i="14"/>
  <c r="M39" i="14"/>
  <c r="O39" i="14"/>
  <c r="Q39" i="14"/>
  <c r="V39" i="14"/>
  <c r="G41" i="14"/>
  <c r="I41" i="14"/>
  <c r="K41" i="14"/>
  <c r="M41" i="14"/>
  <c r="O41" i="14"/>
  <c r="Q41" i="14"/>
  <c r="V41" i="14"/>
  <c r="G43" i="14"/>
  <c r="M43" i="14" s="1"/>
  <c r="I43" i="14"/>
  <c r="K43" i="14"/>
  <c r="O43" i="14"/>
  <c r="Q43" i="14"/>
  <c r="V43" i="14"/>
  <c r="Q49" i="14"/>
  <c r="V49" i="14"/>
  <c r="G50" i="14"/>
  <c r="M50" i="14" s="1"/>
  <c r="M49" i="14" s="1"/>
  <c r="I50" i="14"/>
  <c r="K50" i="14"/>
  <c r="O50" i="14"/>
  <c r="Q50" i="14"/>
  <c r="V50" i="14"/>
  <c r="G52" i="14"/>
  <c r="G49" i="14" s="1"/>
  <c r="I52" i="14"/>
  <c r="I49" i="14" s="1"/>
  <c r="K52" i="14"/>
  <c r="K49" i="14" s="1"/>
  <c r="M52" i="14"/>
  <c r="O52" i="14"/>
  <c r="O49" i="14" s="1"/>
  <c r="Q52" i="14"/>
  <c r="V52" i="14"/>
  <c r="G54" i="14"/>
  <c r="I54" i="14"/>
  <c r="K54" i="14"/>
  <c r="M54" i="14"/>
  <c r="O54" i="14"/>
  <c r="Q54" i="14"/>
  <c r="V54" i="14"/>
  <c r="G56" i="14"/>
  <c r="M56" i="14" s="1"/>
  <c r="I56" i="14"/>
  <c r="K56" i="14"/>
  <c r="O56" i="14"/>
  <c r="Q56" i="14"/>
  <c r="V56" i="14"/>
  <c r="G58" i="14"/>
  <c r="I58" i="14"/>
  <c r="K58" i="14"/>
  <c r="M58" i="14"/>
  <c r="O58" i="14"/>
  <c r="Q58" i="14"/>
  <c r="V58" i="14"/>
  <c r="G60" i="14"/>
  <c r="G61" i="14"/>
  <c r="I61" i="14"/>
  <c r="I60" i="14" s="1"/>
  <c r="K61" i="14"/>
  <c r="K60" i="14" s="1"/>
  <c r="M61" i="14"/>
  <c r="M60" i="14" s="1"/>
  <c r="O61" i="14"/>
  <c r="O60" i="14" s="1"/>
  <c r="Q61" i="14"/>
  <c r="Q60" i="14" s="1"/>
  <c r="V61" i="14"/>
  <c r="G63" i="14"/>
  <c r="I63" i="14"/>
  <c r="K63" i="14"/>
  <c r="M63" i="14"/>
  <c r="O63" i="14"/>
  <c r="Q63" i="14"/>
  <c r="V63" i="14"/>
  <c r="V60" i="14" s="1"/>
  <c r="G76" i="14"/>
  <c r="I76" i="14"/>
  <c r="K76" i="14"/>
  <c r="M76" i="14"/>
  <c r="O76" i="14"/>
  <c r="Q76" i="14"/>
  <c r="V76" i="14"/>
  <c r="G78" i="14"/>
  <c r="M78" i="14" s="1"/>
  <c r="M77" i="14" s="1"/>
  <c r="I78" i="14"/>
  <c r="I77" i="14" s="1"/>
  <c r="K78" i="14"/>
  <c r="O78" i="14"/>
  <c r="Q78" i="14"/>
  <c r="V78" i="14"/>
  <c r="G86" i="14"/>
  <c r="I86" i="14"/>
  <c r="K86" i="14"/>
  <c r="K77" i="14" s="1"/>
  <c r="M86" i="14"/>
  <c r="O86" i="14"/>
  <c r="O77" i="14" s="1"/>
  <c r="Q86" i="14"/>
  <c r="Q77" i="14" s="1"/>
  <c r="V86" i="14"/>
  <c r="V77" i="14" s="1"/>
  <c r="G94" i="14"/>
  <c r="I94" i="14"/>
  <c r="K94" i="14"/>
  <c r="M94" i="14"/>
  <c r="O94" i="14"/>
  <c r="Q94" i="14"/>
  <c r="V94" i="14"/>
  <c r="G98" i="14"/>
  <c r="I98" i="14"/>
  <c r="K98" i="14"/>
  <c r="M98" i="14"/>
  <c r="O98" i="14"/>
  <c r="Q98" i="14"/>
  <c r="V98" i="14"/>
  <c r="O100" i="14"/>
  <c r="Q100" i="14"/>
  <c r="V100" i="14"/>
  <c r="G101" i="14"/>
  <c r="M101" i="14" s="1"/>
  <c r="M100" i="14" s="1"/>
  <c r="I101" i="14"/>
  <c r="I100" i="14" s="1"/>
  <c r="K101" i="14"/>
  <c r="K100" i="14" s="1"/>
  <c r="O101" i="14"/>
  <c r="Q101" i="14"/>
  <c r="V101" i="14"/>
  <c r="G103" i="14"/>
  <c r="M103" i="14" s="1"/>
  <c r="M102" i="14" s="1"/>
  <c r="I103" i="14"/>
  <c r="K103" i="14"/>
  <c r="O103" i="14"/>
  <c r="Q103" i="14"/>
  <c r="V103" i="14"/>
  <c r="G105" i="14"/>
  <c r="I105" i="14"/>
  <c r="I102" i="14" s="1"/>
  <c r="K105" i="14"/>
  <c r="K102" i="14" s="1"/>
  <c r="M105" i="14"/>
  <c r="O105" i="14"/>
  <c r="O102" i="14" s="1"/>
  <c r="Q105" i="14"/>
  <c r="Q102" i="14" s="1"/>
  <c r="V105" i="14"/>
  <c r="G113" i="14"/>
  <c r="I113" i="14"/>
  <c r="K113" i="14"/>
  <c r="M113" i="14"/>
  <c r="O113" i="14"/>
  <c r="Q113" i="14"/>
  <c r="V113" i="14"/>
  <c r="G121" i="14"/>
  <c r="I121" i="14"/>
  <c r="K121" i="14"/>
  <c r="M121" i="14"/>
  <c r="O121" i="14"/>
  <c r="Q121" i="14"/>
  <c r="V121" i="14"/>
  <c r="G123" i="14"/>
  <c r="I123" i="14"/>
  <c r="K123" i="14"/>
  <c r="M123" i="14"/>
  <c r="O123" i="14"/>
  <c r="Q123" i="14"/>
  <c r="V123" i="14"/>
  <c r="G125" i="14"/>
  <c r="M125" i="14" s="1"/>
  <c r="I125" i="14"/>
  <c r="K125" i="14"/>
  <c r="O125" i="14"/>
  <c r="Q125" i="14"/>
  <c r="V125" i="14"/>
  <c r="G127" i="14"/>
  <c r="I127" i="14"/>
  <c r="K127" i="14"/>
  <c r="M127" i="14"/>
  <c r="O127" i="14"/>
  <c r="Q127" i="14"/>
  <c r="V127" i="14"/>
  <c r="V102" i="14" s="1"/>
  <c r="G129" i="14"/>
  <c r="I129" i="14"/>
  <c r="K129" i="14"/>
  <c r="M129" i="14"/>
  <c r="O129" i="14"/>
  <c r="Q129" i="14"/>
  <c r="V129" i="14"/>
  <c r="G132" i="14"/>
  <c r="I132" i="14"/>
  <c r="K132" i="14"/>
  <c r="M132" i="14"/>
  <c r="O132" i="14"/>
  <c r="Q132" i="14"/>
  <c r="V132" i="14"/>
  <c r="G134" i="14"/>
  <c r="M134" i="14" s="1"/>
  <c r="I134" i="14"/>
  <c r="I133" i="14" s="1"/>
  <c r="K134" i="14"/>
  <c r="K133" i="14" s="1"/>
  <c r="O134" i="14"/>
  <c r="Q134" i="14"/>
  <c r="V134" i="14"/>
  <c r="G136" i="14"/>
  <c r="I136" i="14"/>
  <c r="K136" i="14"/>
  <c r="M136" i="14"/>
  <c r="O136" i="14"/>
  <c r="O133" i="14" s="1"/>
  <c r="Q136" i="14"/>
  <c r="Q133" i="14" s="1"/>
  <c r="V136" i="14"/>
  <c r="V133" i="14" s="1"/>
  <c r="G138" i="14"/>
  <c r="M138" i="14" s="1"/>
  <c r="I138" i="14"/>
  <c r="K138" i="14"/>
  <c r="O138" i="14"/>
  <c r="Q138" i="14"/>
  <c r="V138" i="14"/>
  <c r="G140" i="14"/>
  <c r="I140" i="14"/>
  <c r="K140" i="14"/>
  <c r="M140" i="14"/>
  <c r="O140" i="14"/>
  <c r="Q140" i="14"/>
  <c r="V140" i="14"/>
  <c r="G146" i="14"/>
  <c r="I146" i="14"/>
  <c r="K146" i="14"/>
  <c r="M146" i="14"/>
  <c r="O146" i="14"/>
  <c r="Q146" i="14"/>
  <c r="V146" i="14"/>
  <c r="G148" i="14"/>
  <c r="I148" i="14"/>
  <c r="K148" i="14"/>
  <c r="M148" i="14"/>
  <c r="O148" i="14"/>
  <c r="Q148" i="14"/>
  <c r="V148" i="14"/>
  <c r="G150" i="14"/>
  <c r="I150" i="14"/>
  <c r="K150" i="14"/>
  <c r="M150" i="14"/>
  <c r="O150" i="14"/>
  <c r="Q150" i="14"/>
  <c r="V150" i="14"/>
  <c r="G152" i="14"/>
  <c r="M152" i="14" s="1"/>
  <c r="I152" i="14"/>
  <c r="K152" i="14"/>
  <c r="O152" i="14"/>
  <c r="Q152" i="14"/>
  <c r="V152" i="14"/>
  <c r="G155" i="14"/>
  <c r="I155" i="14"/>
  <c r="K155" i="14"/>
  <c r="M155" i="14"/>
  <c r="O155" i="14"/>
  <c r="Q155" i="14"/>
  <c r="V155" i="14"/>
  <c r="G157" i="14"/>
  <c r="G156" i="14" s="1"/>
  <c r="I157" i="14"/>
  <c r="I156" i="14" s="1"/>
  <c r="K157" i="14"/>
  <c r="K156" i="14" s="1"/>
  <c r="M157" i="14"/>
  <c r="M156" i="14" s="1"/>
  <c r="O157" i="14"/>
  <c r="O156" i="14" s="1"/>
  <c r="Q157" i="14"/>
  <c r="V157" i="14"/>
  <c r="G189" i="14"/>
  <c r="I189" i="14"/>
  <c r="K189" i="14"/>
  <c r="M189" i="14"/>
  <c r="O189" i="14"/>
  <c r="Q189" i="14"/>
  <c r="Q156" i="14" s="1"/>
  <c r="V189" i="14"/>
  <c r="V156" i="14" s="1"/>
  <c r="I191" i="14"/>
  <c r="K191" i="14"/>
  <c r="G192" i="14"/>
  <c r="I192" i="14"/>
  <c r="K192" i="14"/>
  <c r="M192" i="14"/>
  <c r="O192" i="14"/>
  <c r="O191" i="14" s="1"/>
  <c r="Q192" i="14"/>
  <c r="Q191" i="14" s="1"/>
  <c r="V192" i="14"/>
  <c r="V191" i="14" s="1"/>
  <c r="G193" i="14"/>
  <c r="G191" i="14" s="1"/>
  <c r="I193" i="14"/>
  <c r="K193" i="14"/>
  <c r="O193" i="14"/>
  <c r="Q193" i="14"/>
  <c r="V193" i="14"/>
  <c r="G194" i="14"/>
  <c r="I194" i="14"/>
  <c r="K194" i="14"/>
  <c r="M194" i="14"/>
  <c r="O194" i="14"/>
  <c r="Q194" i="14"/>
  <c r="V194" i="14"/>
  <c r="G195" i="14"/>
  <c r="I195" i="14"/>
  <c r="K195" i="14"/>
  <c r="M195" i="14"/>
  <c r="O195" i="14"/>
  <c r="Q195" i="14"/>
  <c r="V195" i="14"/>
  <c r="G196" i="14"/>
  <c r="I196" i="14"/>
  <c r="K196" i="14"/>
  <c r="M196" i="14"/>
  <c r="O196" i="14"/>
  <c r="Q196" i="14"/>
  <c r="V196" i="14"/>
  <c r="G197" i="14"/>
  <c r="I197" i="14"/>
  <c r="K197" i="14"/>
  <c r="M197" i="14"/>
  <c r="O197" i="14"/>
  <c r="Q197" i="14"/>
  <c r="V197" i="14"/>
  <c r="AF199" i="14"/>
  <c r="G371" i="13"/>
  <c r="G9" i="13"/>
  <c r="I9" i="13"/>
  <c r="I8" i="13" s="1"/>
  <c r="K9" i="13"/>
  <c r="K8" i="13" s="1"/>
  <c r="M9" i="13"/>
  <c r="O9" i="13"/>
  <c r="O8" i="13" s="1"/>
  <c r="Q9" i="13"/>
  <c r="Q8" i="13" s="1"/>
  <c r="V9" i="13"/>
  <c r="G15" i="13"/>
  <c r="G8" i="13" s="1"/>
  <c r="I15" i="13"/>
  <c r="K15" i="13"/>
  <c r="O15" i="13"/>
  <c r="Q15" i="13"/>
  <c r="V15" i="13"/>
  <c r="V8" i="13" s="1"/>
  <c r="G20" i="13"/>
  <c r="M20" i="13" s="1"/>
  <c r="I20" i="13"/>
  <c r="K20" i="13"/>
  <c r="O20" i="13"/>
  <c r="Q20" i="13"/>
  <c r="V20" i="13"/>
  <c r="G25" i="13"/>
  <c r="M25" i="13" s="1"/>
  <c r="I25" i="13"/>
  <c r="K25" i="13"/>
  <c r="O25" i="13"/>
  <c r="Q25" i="13"/>
  <c r="V25" i="13"/>
  <c r="G32" i="13"/>
  <c r="M32" i="13" s="1"/>
  <c r="I32" i="13"/>
  <c r="K32" i="13"/>
  <c r="O32" i="13"/>
  <c r="Q32" i="13"/>
  <c r="V32" i="13"/>
  <c r="G34" i="13"/>
  <c r="I34" i="13"/>
  <c r="K34" i="13"/>
  <c r="M34" i="13"/>
  <c r="O34" i="13"/>
  <c r="Q34" i="13"/>
  <c r="V34" i="13"/>
  <c r="G36" i="13"/>
  <c r="I36" i="13"/>
  <c r="K36" i="13"/>
  <c r="M36" i="13"/>
  <c r="O36" i="13"/>
  <c r="Q36" i="13"/>
  <c r="V36" i="13"/>
  <c r="G41" i="13"/>
  <c r="I41" i="13"/>
  <c r="K41" i="13"/>
  <c r="M41" i="13"/>
  <c r="O41" i="13"/>
  <c r="Q41" i="13"/>
  <c r="V41" i="13"/>
  <c r="G44" i="13"/>
  <c r="I44" i="13"/>
  <c r="K44" i="13"/>
  <c r="M44" i="13"/>
  <c r="O44" i="13"/>
  <c r="Q44" i="13"/>
  <c r="V44" i="13"/>
  <c r="G49" i="13"/>
  <c r="M49" i="13" s="1"/>
  <c r="I49" i="13"/>
  <c r="K49" i="13"/>
  <c r="O49" i="13"/>
  <c r="Q49" i="13"/>
  <c r="V49" i="13"/>
  <c r="G53" i="13"/>
  <c r="I53" i="13"/>
  <c r="K53" i="13"/>
  <c r="M53" i="13"/>
  <c r="O53" i="13"/>
  <c r="Q53" i="13"/>
  <c r="V53" i="13"/>
  <c r="G56" i="13"/>
  <c r="M56" i="13" s="1"/>
  <c r="I56" i="13"/>
  <c r="K56" i="13"/>
  <c r="O56" i="13"/>
  <c r="Q56" i="13"/>
  <c r="V56" i="13"/>
  <c r="G58" i="13"/>
  <c r="I58" i="13"/>
  <c r="K58" i="13"/>
  <c r="M58" i="13"/>
  <c r="O58" i="13"/>
  <c r="Q58" i="13"/>
  <c r="V58" i="13"/>
  <c r="G60" i="13"/>
  <c r="M60" i="13" s="1"/>
  <c r="I60" i="13"/>
  <c r="K60" i="13"/>
  <c r="O60" i="13"/>
  <c r="Q60" i="13"/>
  <c r="V60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2" i="13"/>
  <c r="I72" i="13"/>
  <c r="K72" i="13"/>
  <c r="M72" i="13"/>
  <c r="O72" i="13"/>
  <c r="Q72" i="13"/>
  <c r="V72" i="13"/>
  <c r="G74" i="13"/>
  <c r="I74" i="13"/>
  <c r="K74" i="13"/>
  <c r="M74" i="13"/>
  <c r="O74" i="13"/>
  <c r="Q74" i="13"/>
  <c r="V74" i="13"/>
  <c r="G76" i="13"/>
  <c r="I76" i="13"/>
  <c r="K76" i="13"/>
  <c r="M76" i="13"/>
  <c r="O76" i="13"/>
  <c r="Q76" i="13"/>
  <c r="V76" i="13"/>
  <c r="Q78" i="13"/>
  <c r="V78" i="13"/>
  <c r="G79" i="13"/>
  <c r="M79" i="13" s="1"/>
  <c r="M78" i="13" s="1"/>
  <c r="I79" i="13"/>
  <c r="I78" i="13" s="1"/>
  <c r="K79" i="13"/>
  <c r="K78" i="13" s="1"/>
  <c r="O79" i="13"/>
  <c r="O78" i="13" s="1"/>
  <c r="Q79" i="13"/>
  <c r="V79" i="13"/>
  <c r="G87" i="13"/>
  <c r="M87" i="13" s="1"/>
  <c r="I87" i="13"/>
  <c r="K87" i="13"/>
  <c r="K86" i="13" s="1"/>
  <c r="O87" i="13"/>
  <c r="Q87" i="13"/>
  <c r="V87" i="13"/>
  <c r="G93" i="13"/>
  <c r="I93" i="13"/>
  <c r="I86" i="13" s="1"/>
  <c r="K93" i="13"/>
  <c r="M93" i="13"/>
  <c r="O93" i="13"/>
  <c r="O86" i="13" s="1"/>
  <c r="Q93" i="13"/>
  <c r="V93" i="13"/>
  <c r="G99" i="13"/>
  <c r="M99" i="13" s="1"/>
  <c r="I99" i="13"/>
  <c r="K99" i="13"/>
  <c r="O99" i="13"/>
  <c r="Q99" i="13"/>
  <c r="V99" i="13"/>
  <c r="G106" i="13"/>
  <c r="M106" i="13" s="1"/>
  <c r="I106" i="13"/>
  <c r="K106" i="13"/>
  <c r="O106" i="13"/>
  <c r="Q106" i="13"/>
  <c r="V106" i="13"/>
  <c r="G112" i="13"/>
  <c r="M112" i="13" s="1"/>
  <c r="I112" i="13"/>
  <c r="K112" i="13"/>
  <c r="O112" i="13"/>
  <c r="Q112" i="13"/>
  <c r="V112" i="13"/>
  <c r="G115" i="13"/>
  <c r="M115" i="13" s="1"/>
  <c r="I115" i="13"/>
  <c r="K115" i="13"/>
  <c r="O115" i="13"/>
  <c r="Q115" i="13"/>
  <c r="V115" i="13"/>
  <c r="G120" i="13"/>
  <c r="I120" i="13"/>
  <c r="K120" i="13"/>
  <c r="M120" i="13"/>
  <c r="O120" i="13"/>
  <c r="Q120" i="13"/>
  <c r="Q86" i="13" s="1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I126" i="13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M130" i="13"/>
  <c r="O130" i="13"/>
  <c r="Q130" i="13"/>
  <c r="V130" i="13"/>
  <c r="V86" i="13" s="1"/>
  <c r="G132" i="13"/>
  <c r="M132" i="13" s="1"/>
  <c r="I132" i="13"/>
  <c r="K132" i="13"/>
  <c r="O132" i="13"/>
  <c r="Q132" i="13"/>
  <c r="V132" i="13"/>
  <c r="G134" i="13"/>
  <c r="I134" i="13"/>
  <c r="K134" i="13"/>
  <c r="M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41" i="13"/>
  <c r="M141" i="13" s="1"/>
  <c r="I141" i="13"/>
  <c r="I140" i="13" s="1"/>
  <c r="K141" i="13"/>
  <c r="O141" i="13"/>
  <c r="Q141" i="13"/>
  <c r="V141" i="13"/>
  <c r="G147" i="13"/>
  <c r="I147" i="13"/>
  <c r="K147" i="13"/>
  <c r="K140" i="13" s="1"/>
  <c r="M147" i="13"/>
  <c r="O147" i="13"/>
  <c r="O140" i="13" s="1"/>
  <c r="Q147" i="13"/>
  <c r="Q140" i="13" s="1"/>
  <c r="V147" i="13"/>
  <c r="G154" i="13"/>
  <c r="I154" i="13"/>
  <c r="K154" i="13"/>
  <c r="M154" i="13"/>
  <c r="O154" i="13"/>
  <c r="Q154" i="13"/>
  <c r="V154" i="13"/>
  <c r="G162" i="13"/>
  <c r="I162" i="13"/>
  <c r="K162" i="13"/>
  <c r="M162" i="13"/>
  <c r="O162" i="13"/>
  <c r="Q162" i="13"/>
  <c r="V162" i="13"/>
  <c r="G170" i="13"/>
  <c r="I170" i="13"/>
  <c r="K170" i="13"/>
  <c r="M170" i="13"/>
  <c r="O170" i="13"/>
  <c r="Q170" i="13"/>
  <c r="V170" i="13"/>
  <c r="G176" i="13"/>
  <c r="M176" i="13" s="1"/>
  <c r="I176" i="13"/>
  <c r="K176" i="13"/>
  <c r="O176" i="13"/>
  <c r="Q176" i="13"/>
  <c r="V176" i="13"/>
  <c r="G183" i="13"/>
  <c r="I183" i="13"/>
  <c r="K183" i="13"/>
  <c r="M183" i="13"/>
  <c r="O183" i="13"/>
  <c r="Q183" i="13"/>
  <c r="V183" i="13"/>
  <c r="V140" i="13" s="1"/>
  <c r="G185" i="13"/>
  <c r="M185" i="13" s="1"/>
  <c r="I185" i="13"/>
  <c r="K185" i="13"/>
  <c r="O185" i="13"/>
  <c r="Q185" i="13"/>
  <c r="V185" i="13"/>
  <c r="G190" i="13"/>
  <c r="I190" i="13"/>
  <c r="K190" i="13"/>
  <c r="M190" i="13"/>
  <c r="O190" i="13"/>
  <c r="Q190" i="13"/>
  <c r="V190" i="13"/>
  <c r="G192" i="13"/>
  <c r="M192" i="13" s="1"/>
  <c r="I192" i="13"/>
  <c r="K192" i="13"/>
  <c r="O192" i="13"/>
  <c r="Q192" i="13"/>
  <c r="V192" i="13"/>
  <c r="G194" i="13"/>
  <c r="M194" i="13" s="1"/>
  <c r="I194" i="13"/>
  <c r="K194" i="13"/>
  <c r="O194" i="13"/>
  <c r="Q194" i="13"/>
  <c r="V194" i="13"/>
  <c r="G196" i="13"/>
  <c r="M196" i="13" s="1"/>
  <c r="I196" i="13"/>
  <c r="K196" i="13"/>
  <c r="O196" i="13"/>
  <c r="Q196" i="13"/>
  <c r="V196" i="13"/>
  <c r="G201" i="13"/>
  <c r="M201" i="13" s="1"/>
  <c r="I201" i="13"/>
  <c r="K201" i="13"/>
  <c r="O201" i="13"/>
  <c r="Q201" i="13"/>
  <c r="V201" i="13"/>
  <c r="G205" i="13"/>
  <c r="I205" i="13"/>
  <c r="K205" i="13"/>
  <c r="M205" i="13"/>
  <c r="O205" i="13"/>
  <c r="Q205" i="13"/>
  <c r="V205" i="13"/>
  <c r="Q213" i="13"/>
  <c r="G214" i="13"/>
  <c r="G213" i="13" s="1"/>
  <c r="I214" i="13"/>
  <c r="I213" i="13" s="1"/>
  <c r="K214" i="13"/>
  <c r="K213" i="13" s="1"/>
  <c r="M214" i="13"/>
  <c r="M213" i="13" s="1"/>
  <c r="O214" i="13"/>
  <c r="O213" i="13" s="1"/>
  <c r="Q214" i="13"/>
  <c r="V214" i="13"/>
  <c r="V213" i="13" s="1"/>
  <c r="G216" i="13"/>
  <c r="M216" i="13" s="1"/>
  <c r="I216" i="13"/>
  <c r="I215" i="13" s="1"/>
  <c r="K216" i="13"/>
  <c r="K215" i="13" s="1"/>
  <c r="O216" i="13"/>
  <c r="O215" i="13" s="1"/>
  <c r="Q216" i="13"/>
  <c r="V216" i="13"/>
  <c r="G224" i="13"/>
  <c r="I224" i="13"/>
  <c r="K224" i="13"/>
  <c r="M224" i="13"/>
  <c r="O224" i="13"/>
  <c r="Q224" i="13"/>
  <c r="Q215" i="13" s="1"/>
  <c r="V224" i="13"/>
  <c r="V215" i="13" s="1"/>
  <c r="G231" i="13"/>
  <c r="M231" i="13" s="1"/>
  <c r="I231" i="13"/>
  <c r="K231" i="13"/>
  <c r="O231" i="13"/>
  <c r="Q231" i="13"/>
  <c r="V231" i="13"/>
  <c r="G233" i="13"/>
  <c r="I233" i="13"/>
  <c r="K233" i="13"/>
  <c r="M233" i="13"/>
  <c r="O233" i="13"/>
  <c r="Q233" i="13"/>
  <c r="V233" i="13"/>
  <c r="G238" i="13"/>
  <c r="M238" i="13" s="1"/>
  <c r="I238" i="13"/>
  <c r="K238" i="13"/>
  <c r="O238" i="13"/>
  <c r="Q238" i="13"/>
  <c r="V238" i="13"/>
  <c r="G240" i="13"/>
  <c r="M240" i="13" s="1"/>
  <c r="I240" i="13"/>
  <c r="K240" i="13"/>
  <c r="O240" i="13"/>
  <c r="Q240" i="13"/>
  <c r="V240" i="13"/>
  <c r="G242" i="13"/>
  <c r="M242" i="13" s="1"/>
  <c r="I242" i="13"/>
  <c r="I241" i="13" s="1"/>
  <c r="K242" i="13"/>
  <c r="O242" i="13"/>
  <c r="Q242" i="13"/>
  <c r="V242" i="13"/>
  <c r="G244" i="13"/>
  <c r="I244" i="13"/>
  <c r="K244" i="13"/>
  <c r="K241" i="13" s="1"/>
  <c r="M244" i="13"/>
  <c r="O244" i="13"/>
  <c r="O241" i="13" s="1"/>
  <c r="Q244" i="13"/>
  <c r="Q241" i="13" s="1"/>
  <c r="V244" i="13"/>
  <c r="G251" i="13"/>
  <c r="I251" i="13"/>
  <c r="K251" i="13"/>
  <c r="M251" i="13"/>
  <c r="O251" i="13"/>
  <c r="Q251" i="13"/>
  <c r="V251" i="13"/>
  <c r="G258" i="13"/>
  <c r="I258" i="13"/>
  <c r="K258" i="13"/>
  <c r="M258" i="13"/>
  <c r="O258" i="13"/>
  <c r="Q258" i="13"/>
  <c r="V258" i="13"/>
  <c r="G260" i="13"/>
  <c r="I260" i="13"/>
  <c r="K260" i="13"/>
  <c r="M260" i="13"/>
  <c r="O260" i="13"/>
  <c r="Q260" i="13"/>
  <c r="V260" i="13"/>
  <c r="G262" i="13"/>
  <c r="M262" i="13" s="1"/>
  <c r="I262" i="13"/>
  <c r="K262" i="13"/>
  <c r="O262" i="13"/>
  <c r="Q262" i="13"/>
  <c r="V262" i="13"/>
  <c r="G264" i="13"/>
  <c r="I264" i="13"/>
  <c r="K264" i="13"/>
  <c r="M264" i="13"/>
  <c r="O264" i="13"/>
  <c r="Q264" i="13"/>
  <c r="V264" i="13"/>
  <c r="V241" i="13" s="1"/>
  <c r="G266" i="13"/>
  <c r="M266" i="13" s="1"/>
  <c r="I266" i="13"/>
  <c r="K266" i="13"/>
  <c r="O266" i="13"/>
  <c r="Q266" i="13"/>
  <c r="V266" i="13"/>
  <c r="G269" i="13"/>
  <c r="I269" i="13"/>
  <c r="K269" i="13"/>
  <c r="M269" i="13"/>
  <c r="O269" i="13"/>
  <c r="Q269" i="13"/>
  <c r="V269" i="13"/>
  <c r="G271" i="13"/>
  <c r="M271" i="13" s="1"/>
  <c r="I271" i="13"/>
  <c r="I270" i="13" s="1"/>
  <c r="K271" i="13"/>
  <c r="K270" i="13" s="1"/>
  <c r="O271" i="13"/>
  <c r="Q271" i="13"/>
  <c r="Q270" i="13" s="1"/>
  <c r="V271" i="13"/>
  <c r="G273" i="13"/>
  <c r="M273" i="13" s="1"/>
  <c r="I273" i="13"/>
  <c r="K273" i="13"/>
  <c r="O273" i="13"/>
  <c r="O270" i="13" s="1"/>
  <c r="Q273" i="13"/>
  <c r="V273" i="13"/>
  <c r="V270" i="13" s="1"/>
  <c r="G275" i="13"/>
  <c r="M275" i="13" s="1"/>
  <c r="I275" i="13"/>
  <c r="K275" i="13"/>
  <c r="O275" i="13"/>
  <c r="Q275" i="13"/>
  <c r="V275" i="13"/>
  <c r="G281" i="13"/>
  <c r="I281" i="13"/>
  <c r="K281" i="13"/>
  <c r="M281" i="13"/>
  <c r="O281" i="13"/>
  <c r="Q281" i="13"/>
  <c r="V281" i="13"/>
  <c r="G287" i="13"/>
  <c r="I287" i="13"/>
  <c r="K287" i="13"/>
  <c r="M287" i="13"/>
  <c r="O287" i="13"/>
  <c r="Q287" i="13"/>
  <c r="V287" i="13"/>
  <c r="G289" i="13"/>
  <c r="I289" i="13"/>
  <c r="K289" i="13"/>
  <c r="M289" i="13"/>
  <c r="O289" i="13"/>
  <c r="Q289" i="13"/>
  <c r="V289" i="13"/>
  <c r="G291" i="13"/>
  <c r="I291" i="13"/>
  <c r="K291" i="13"/>
  <c r="M291" i="13"/>
  <c r="O291" i="13"/>
  <c r="Q291" i="13"/>
  <c r="V291" i="13"/>
  <c r="G292" i="13"/>
  <c r="I292" i="13"/>
  <c r="G293" i="13"/>
  <c r="I293" i="13"/>
  <c r="K293" i="13"/>
  <c r="M293" i="13"/>
  <c r="M292" i="13" s="1"/>
  <c r="O293" i="13"/>
  <c r="O292" i="13" s="1"/>
  <c r="Q293" i="13"/>
  <c r="Q292" i="13" s="1"/>
  <c r="V293" i="13"/>
  <c r="V292" i="13" s="1"/>
  <c r="G298" i="13"/>
  <c r="M298" i="13" s="1"/>
  <c r="I298" i="13"/>
  <c r="K298" i="13"/>
  <c r="K292" i="13" s="1"/>
  <c r="O298" i="13"/>
  <c r="Q298" i="13"/>
  <c r="V298" i="13"/>
  <c r="G300" i="13"/>
  <c r="I300" i="13"/>
  <c r="K300" i="13"/>
  <c r="M300" i="13"/>
  <c r="O300" i="13"/>
  <c r="Q300" i="13"/>
  <c r="V300" i="13"/>
  <c r="G302" i="13"/>
  <c r="M302" i="13" s="1"/>
  <c r="I302" i="13"/>
  <c r="K302" i="13"/>
  <c r="O302" i="13"/>
  <c r="Q302" i="13"/>
  <c r="V302" i="13"/>
  <c r="G304" i="13"/>
  <c r="M304" i="13" s="1"/>
  <c r="I304" i="13"/>
  <c r="K304" i="13"/>
  <c r="O304" i="13"/>
  <c r="Q304" i="13"/>
  <c r="V304" i="13"/>
  <c r="G314" i="13"/>
  <c r="M314" i="13" s="1"/>
  <c r="I314" i="13"/>
  <c r="K314" i="13"/>
  <c r="O314" i="13"/>
  <c r="Q314" i="13"/>
  <c r="V314" i="13"/>
  <c r="G316" i="13"/>
  <c r="M316" i="13" s="1"/>
  <c r="I316" i="13"/>
  <c r="K316" i="13"/>
  <c r="O316" i="13"/>
  <c r="Q316" i="13"/>
  <c r="V316" i="13"/>
  <c r="G321" i="13"/>
  <c r="I321" i="13"/>
  <c r="K321" i="13"/>
  <c r="M321" i="13"/>
  <c r="O321" i="13"/>
  <c r="Q321" i="13"/>
  <c r="V321" i="13"/>
  <c r="G323" i="13"/>
  <c r="I323" i="13"/>
  <c r="K323" i="13"/>
  <c r="M323" i="13"/>
  <c r="O323" i="13"/>
  <c r="Q323" i="13"/>
  <c r="V323" i="13"/>
  <c r="G326" i="13"/>
  <c r="I326" i="13"/>
  <c r="K326" i="13"/>
  <c r="M326" i="13"/>
  <c r="O326" i="13"/>
  <c r="Q326" i="13"/>
  <c r="V326" i="13"/>
  <c r="Q327" i="13"/>
  <c r="V327" i="13"/>
  <c r="G328" i="13"/>
  <c r="M328" i="13" s="1"/>
  <c r="M327" i="13" s="1"/>
  <c r="I328" i="13"/>
  <c r="I327" i="13" s="1"/>
  <c r="K328" i="13"/>
  <c r="K327" i="13" s="1"/>
  <c r="O328" i="13"/>
  <c r="O327" i="13" s="1"/>
  <c r="Q328" i="13"/>
  <c r="V328" i="13"/>
  <c r="Q330" i="13"/>
  <c r="V330" i="13"/>
  <c r="G331" i="13"/>
  <c r="M331" i="13" s="1"/>
  <c r="M330" i="13" s="1"/>
  <c r="I331" i="13"/>
  <c r="K331" i="13"/>
  <c r="K330" i="13" s="1"/>
  <c r="O331" i="13"/>
  <c r="Q331" i="13"/>
  <c r="V331" i="13"/>
  <c r="G342" i="13"/>
  <c r="I342" i="13"/>
  <c r="I330" i="13" s="1"/>
  <c r="K342" i="13"/>
  <c r="M342" i="13"/>
  <c r="O342" i="13"/>
  <c r="O330" i="13" s="1"/>
  <c r="Q342" i="13"/>
  <c r="V342" i="13"/>
  <c r="G345" i="13"/>
  <c r="M345" i="13" s="1"/>
  <c r="I345" i="13"/>
  <c r="I344" i="13" s="1"/>
  <c r="K345" i="13"/>
  <c r="K344" i="13" s="1"/>
  <c r="O345" i="13"/>
  <c r="Q345" i="13"/>
  <c r="Q344" i="13" s="1"/>
  <c r="V345" i="13"/>
  <c r="G346" i="13"/>
  <c r="M346" i="13" s="1"/>
  <c r="I346" i="13"/>
  <c r="K346" i="13"/>
  <c r="O346" i="13"/>
  <c r="O344" i="13" s="1"/>
  <c r="Q346" i="13"/>
  <c r="V346" i="13"/>
  <c r="V344" i="13" s="1"/>
  <c r="G347" i="13"/>
  <c r="M347" i="13" s="1"/>
  <c r="I347" i="13"/>
  <c r="K347" i="13"/>
  <c r="O347" i="13"/>
  <c r="Q347" i="13"/>
  <c r="V347" i="13"/>
  <c r="G348" i="13"/>
  <c r="I348" i="13"/>
  <c r="K348" i="13"/>
  <c r="M348" i="13"/>
  <c r="O348" i="13"/>
  <c r="Q348" i="13"/>
  <c r="V348" i="13"/>
  <c r="G349" i="13"/>
  <c r="I349" i="13"/>
  <c r="K349" i="13"/>
  <c r="M349" i="13"/>
  <c r="O349" i="13"/>
  <c r="Q349" i="13"/>
  <c r="V349" i="13"/>
  <c r="G350" i="13"/>
  <c r="I350" i="13"/>
  <c r="K350" i="13"/>
  <c r="M350" i="13"/>
  <c r="O350" i="13"/>
  <c r="Q350" i="13"/>
  <c r="V350" i="13"/>
  <c r="G351" i="13"/>
  <c r="I351" i="13"/>
  <c r="K351" i="13"/>
  <c r="M351" i="13"/>
  <c r="O351" i="13"/>
  <c r="Q351" i="13"/>
  <c r="V351" i="13"/>
  <c r="G352" i="13"/>
  <c r="M352" i="13" s="1"/>
  <c r="I352" i="13"/>
  <c r="K352" i="13"/>
  <c r="O352" i="13"/>
  <c r="Q352" i="13"/>
  <c r="V352" i="13"/>
  <c r="G366" i="13"/>
  <c r="I366" i="13"/>
  <c r="K366" i="13"/>
  <c r="M366" i="13"/>
  <c r="O366" i="13"/>
  <c r="Q366" i="13"/>
  <c r="V366" i="13"/>
  <c r="G368" i="13"/>
  <c r="M368" i="13" s="1"/>
  <c r="I368" i="13"/>
  <c r="K368" i="13"/>
  <c r="O368" i="13"/>
  <c r="Q368" i="13"/>
  <c r="V368" i="13"/>
  <c r="AF371" i="13"/>
  <c r="G23" i="12"/>
  <c r="G8" i="12"/>
  <c r="G9" i="12"/>
  <c r="I9" i="12"/>
  <c r="I8" i="12" s="1"/>
  <c r="K9" i="12"/>
  <c r="K8" i="12" s="1"/>
  <c r="M9" i="12"/>
  <c r="M8" i="12" s="1"/>
  <c r="O9" i="12"/>
  <c r="O8" i="12" s="1"/>
  <c r="Q9" i="12"/>
  <c r="Q8" i="12" s="1"/>
  <c r="V9" i="12"/>
  <c r="G10" i="12"/>
  <c r="I10" i="12"/>
  <c r="K10" i="12"/>
  <c r="M10" i="12"/>
  <c r="O10" i="12"/>
  <c r="Q10" i="12"/>
  <c r="V10" i="12"/>
  <c r="V8" i="12" s="1"/>
  <c r="G17" i="12"/>
  <c r="I17" i="12"/>
  <c r="K17" i="12"/>
  <c r="M17" i="12"/>
  <c r="O17" i="12"/>
  <c r="Q17" i="12"/>
  <c r="V17" i="12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AF23" i="12"/>
  <c r="I20" i="1"/>
  <c r="I19" i="1"/>
  <c r="I18" i="1"/>
  <c r="I17" i="1"/>
  <c r="I16" i="1"/>
  <c r="I86" i="1"/>
  <c r="J85" i="1" s="1"/>
  <c r="F47" i="1"/>
  <c r="G23" i="1" s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7" i="1" s="1"/>
  <c r="J28" i="1"/>
  <c r="J26" i="1"/>
  <c r="G38" i="1"/>
  <c r="F38" i="1"/>
  <c r="J23" i="1"/>
  <c r="J24" i="1"/>
  <c r="J25" i="1"/>
  <c r="J27" i="1"/>
  <c r="E24" i="1"/>
  <c r="E26" i="1"/>
  <c r="J64" i="1" l="1"/>
  <c r="J57" i="1"/>
  <c r="J83" i="1"/>
  <c r="J71" i="1"/>
  <c r="J76" i="1"/>
  <c r="J58" i="1"/>
  <c r="J77" i="1"/>
  <c r="J63" i="1"/>
  <c r="J70" i="1"/>
  <c r="J65" i="1"/>
  <c r="J66" i="1"/>
  <c r="J80" i="1"/>
  <c r="J74" i="1"/>
  <c r="J81" i="1"/>
  <c r="J62" i="1"/>
  <c r="J75" i="1"/>
  <c r="J78" i="1"/>
  <c r="J59" i="1"/>
  <c r="J72" i="1"/>
  <c r="J60" i="1"/>
  <c r="J54" i="1"/>
  <c r="J68" i="1"/>
  <c r="J56" i="1"/>
  <c r="J69" i="1"/>
  <c r="J82" i="1"/>
  <c r="A26" i="1"/>
  <c r="G26" i="1"/>
  <c r="A23" i="1"/>
  <c r="G28" i="1"/>
  <c r="M8" i="17"/>
  <c r="AE53" i="17"/>
  <c r="M104" i="16"/>
  <c r="M133" i="16"/>
  <c r="M155" i="16"/>
  <c r="M68" i="16"/>
  <c r="M176" i="16"/>
  <c r="G176" i="16"/>
  <c r="M167" i="16"/>
  <c r="M166" i="16" s="1"/>
  <c r="G164" i="16"/>
  <c r="G104" i="16"/>
  <c r="G68" i="16"/>
  <c r="M35" i="16"/>
  <c r="M33" i="16" s="1"/>
  <c r="AE181" i="16"/>
  <c r="M13" i="15"/>
  <c r="M66" i="15"/>
  <c r="M183" i="15"/>
  <c r="G13" i="15"/>
  <c r="G10" i="15"/>
  <c r="M8" i="14"/>
  <c r="M133" i="14"/>
  <c r="G77" i="14"/>
  <c r="AE199" i="14"/>
  <c r="G102" i="14"/>
  <c r="M193" i="14"/>
  <c r="M191" i="14" s="1"/>
  <c r="G133" i="14"/>
  <c r="G100" i="14"/>
  <c r="M344" i="13"/>
  <c r="M270" i="13"/>
  <c r="M241" i="13"/>
  <c r="M86" i="13"/>
  <c r="M215" i="13"/>
  <c r="M140" i="13"/>
  <c r="AE371" i="13"/>
  <c r="G86" i="13"/>
  <c r="M15" i="13"/>
  <c r="M8" i="13" s="1"/>
  <c r="G241" i="13"/>
  <c r="G140" i="13"/>
  <c r="G330" i="13"/>
  <c r="G327" i="13"/>
  <c r="G215" i="13"/>
  <c r="G78" i="13"/>
  <c r="G344" i="13"/>
  <c r="G270" i="13"/>
  <c r="AE23" i="12"/>
  <c r="I21" i="1"/>
  <c r="J84" i="1"/>
  <c r="J55" i="1"/>
  <c r="J61" i="1"/>
  <c r="J67" i="1"/>
  <c r="J73" i="1"/>
  <c r="J79" i="1"/>
  <c r="I39" i="1"/>
  <c r="I47" i="1" s="1"/>
  <c r="J86" i="1" l="1"/>
  <c r="G24" i="1"/>
  <c r="A27" i="1" s="1"/>
  <c r="A24" i="1"/>
  <c r="J39" i="1"/>
  <c r="J47" i="1" s="1"/>
  <c r="J46" i="1"/>
  <c r="J41" i="1"/>
  <c r="J43" i="1"/>
  <c r="J42" i="1"/>
  <c r="J40" i="1"/>
  <c r="J44" i="1"/>
  <c r="J45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0BCDC68D-E95D-493E-A929-854AEB18AFE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B88A2EA-4196-474D-B190-5F4C6FBA6AC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F29999FD-57DA-4E8F-ADF8-A16AA8B6857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7F9D9C9-F85A-4CAF-8E30-40D8EAF579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3BE777DE-4F32-4357-A5EB-01ADB9C42BF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0D0259-23AC-4990-BE49-572CB308CF3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C6235407-399A-4D9C-99D2-0FB810A90A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E77E6F-A17F-4D4D-8F73-BA2A1DC076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258AA33C-4C31-41C9-88CF-23939AD2AB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821813-2D80-42D5-BDE2-AA241F71F5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E1DAADAE-7F82-4258-A928-89A80D245A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A3B7DE1-6C19-4C39-A0CB-CA8D42DB1DF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<sst xmlns="http://schemas.openxmlformats.org/spreadsheetml/2006/main" count="5181" uniqueCount="1249">
  <si>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</si>
  <si>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</si>
  <si>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</si>
  <si>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</si>
  <si>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</si>
  <si>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</si>
  <si>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</si>
  <si>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</si>
  <si>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</si>
  <si>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</si>
  <si>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</si>
  <si>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</si>
  <si>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</si>
  <si>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</si>
  <si>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</si>
  <si>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</si>
  <si>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</si>
  <si>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</si>
  <si>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</si>
  <si>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</si>
  <si>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</si>
  <si>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</si>
  <si>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</si>
  <si>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</si>
  <si>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</si>
  <si>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</si>
  <si>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</si>
  <si>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</si>
  <si>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</si>
  <si>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</si>
  <si>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</si>
  <si>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</si>
  <si>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</si>
  <si>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</si>
  <si>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</si>
  <si>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</si>
  <si>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</si>
  <si>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</si>
  <si>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</si>
  <si>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</si>
  <si>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</si>
  <si>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</si>
  <si>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</si>
  <si>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20250601</t>
  </si>
  <si>
    <t>HODONÍN Domov pro seniory Bažantnice - Rekonstrukce koupelen</t>
  </si>
  <si>
    <t>Domov pro seniory Bažantnice, příspěvková organizace</t>
  </si>
  <si>
    <t>tř. Bří Čapků 3273/1</t>
  </si>
  <si>
    <t>Hodonín</t>
  </si>
  <si>
    <t>69501</t>
  </si>
  <si>
    <t>46937081</t>
  </si>
  <si>
    <t>Prost Hodonín, s.r.o.</t>
  </si>
  <si>
    <t>Brněnská 4062/3a</t>
  </si>
  <si>
    <t>60701366</t>
  </si>
  <si>
    <t>CZ60701366</t>
  </si>
  <si>
    <t>Stavba</t>
  </si>
  <si>
    <t>02</t>
  </si>
  <si>
    <t>II. ETAPA rekonstrukce koupelen</t>
  </si>
  <si>
    <t>02-00</t>
  </si>
  <si>
    <t>Vedlejší a ostatní náklady</t>
  </si>
  <si>
    <t>02-01</t>
  </si>
  <si>
    <t>Rekonstrukce koupelen - 60 ks</t>
  </si>
  <si>
    <t>02-02</t>
  </si>
  <si>
    <t>1.NP Společenské prostory</t>
  </si>
  <si>
    <t>02-03</t>
  </si>
  <si>
    <t>D.1.4.1 Zdravotechnika</t>
  </si>
  <si>
    <t>02-04</t>
  </si>
  <si>
    <t>Elektroinstalace</t>
  </si>
  <si>
    <t>02-05</t>
  </si>
  <si>
    <t>VZT</t>
  </si>
  <si>
    <t>Celkem za stavbu</t>
  </si>
  <si>
    <t>CZK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</si>
  <si>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</si>
  <si>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</si>
  <si>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</si>
  <si>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</si>
  <si>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</si>
  <si>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</si>
  <si>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63</t>
  </si>
  <si>
    <t>Podlahy a podlahové konstrukce</t>
  </si>
  <si>
    <t>90</t>
  </si>
  <si>
    <t>Přípočty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</si>
  <si>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</si>
  <si>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</si>
  <si>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</si>
  <si>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</si>
  <si>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</si>
  <si>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</si>
  <si>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</si>
  <si>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</si>
  <si>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</si>
  <si>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</si>
  <si>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</si>
  <si>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</si>
  <si>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</si>
  <si>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</si>
  <si>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</si>
  <si>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</si>
  <si>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771</t>
  </si>
  <si>
    <t>Podlahy z dlaždic a obklady</t>
  </si>
  <si>
    <t>776</t>
  </si>
  <si>
    <t>Podlahy a stěny povlakové</t>
  </si>
  <si>
    <t>781</t>
  </si>
  <si>
    <t>Obklady keramické</t>
  </si>
  <si>
    <t>783</t>
  </si>
  <si>
    <t>Nátěry</t>
  </si>
  <si>
    <t>784</t>
  </si>
  <si>
    <t>Malby</t>
  </si>
  <si>
    <t>_01</t>
  </si>
  <si>
    <t>Dodávky zařízení silnoproud</t>
  </si>
  <si>
    <t>_02</t>
  </si>
  <si>
    <t>Materiál elektromontážní Silnoproud</t>
  </si>
  <si>
    <t>_03</t>
  </si>
  <si>
    <t>Materiál elektromontážní Zařízení VZT</t>
  </si>
  <si>
    <t>_04</t>
  </si>
  <si>
    <t>Materiál elektromontážní Nouzové volání Codaco</t>
  </si>
  <si>
    <t>_05</t>
  </si>
  <si>
    <t>Elektromontáže Silnoproud</t>
  </si>
  <si>
    <t>_06</t>
  </si>
  <si>
    <t>Elektromontáže Zařízení VZT</t>
  </si>
  <si>
    <t>_07</t>
  </si>
  <si>
    <t>Elektromontáže Nouzové volání Codaco</t>
  </si>
  <si>
    <t>_08</t>
  </si>
  <si>
    <t>Demontáže Zařízení VZT</t>
  </si>
  <si>
    <t>_09</t>
  </si>
  <si>
    <t>Demontáže Nouzové volání Codaco</t>
  </si>
  <si>
    <t>_10</t>
  </si>
  <si>
    <t>Ostatní náklady Silnoproud</t>
  </si>
  <si>
    <t>_11</t>
  </si>
  <si>
    <t>Ostatní náklady Zařízení VZT</t>
  </si>
  <si>
    <t>M24</t>
  </si>
  <si>
    <t>Montáže vzduchotechnických zařízení</t>
  </si>
  <si>
    <t>D96</t>
  </si>
  <si>
    <t>Přesuny suti a vybouraných hmot</t>
  </si>
  <si>
    <t>PSU</t>
  </si>
  <si>
    <t>VN</t>
  </si>
  <si>
    <t>O</t>
  </si>
  <si>
    <t>Ostatní, jiné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</si>
  <si>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</si>
  <si>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</si>
  <si>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</si>
  <si>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</si>
  <si>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</si>
  <si>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</si>
  <si>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</si>
  <si>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</si>
  <si>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</si>
  <si>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</si>
  <si>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</si>
  <si>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</si>
  <si>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</si>
  <si>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</si>
  <si>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</si>
  <si>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</si>
  <si>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</si>
  <si>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</si>
  <si>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</si>
  <si>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</si>
  <si>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</si>
  <si>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</si>
  <si>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</si>
  <si>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</si>
  <si>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</si>
  <si>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</si>
  <si>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</si>
  <si>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</si>
  <si>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</si>
  <si>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VN00</t>
  </si>
  <si>
    <t>Zařízení staveniště</t>
  </si>
  <si>
    <t>soub</t>
  </si>
  <si>
    <t>Vlastní</t>
  </si>
  <si>
    <t>Indiv</t>
  </si>
  <si>
    <t>VRN</t>
  </si>
  <si>
    <t>Běžná</t>
  </si>
  <si>
    <t>POL99_8</t>
  </si>
  <si>
    <t>VN01</t>
  </si>
  <si>
    <t>Provizorní montáž a zpětná demontáž podlahy z desek do tl.18 mm vč. dodávky desky např. OSB + geotextilie</t>
  </si>
  <si>
    <t>m2</t>
  </si>
  <si>
    <t>Začátek provozního součtu</t>
  </si>
  <si>
    <t>VV</t>
  </si>
  <si>
    <t xml:space="preserve">  hlavní chodba : 73,97/2</t>
  </si>
  <si>
    <t xml:space="preserve">  chodba-výtah I. : 16,42</t>
  </si>
  <si>
    <t>Konec provozního součtu</t>
  </si>
  <si>
    <t>viz technická zpráva : 60*8</t>
  </si>
  <si>
    <t>103,104,134,135,136,137,139,141,146,147 : 19,46+19,46+3,36+3,22+2,82+2,75+3,36+20,4+28,7+5,09</t>
  </si>
  <si>
    <t>VN02</t>
  </si>
  <si>
    <t>Individuální doprava</t>
  </si>
  <si>
    <t>VN03</t>
  </si>
  <si>
    <t>Bezpečnostní a hygienická opatření na staveništi</t>
  </si>
  <si>
    <t>VN04</t>
  </si>
  <si>
    <t>Dokumentace skutečného provedení</t>
  </si>
  <si>
    <t>VN05</t>
  </si>
  <si>
    <t>Zábor veřejného prostranství 100 m2 / 150 dnů</t>
  </si>
  <si>
    <t>VN06</t>
  </si>
  <si>
    <t>Provozní vlivy, technická výpomoc při stěhování</t>
  </si>
  <si>
    <t>SUM</t>
  </si>
  <si>
    <t>Poznámky uchazeče k zadání</t>
  </si>
  <si>
    <t>POPUZIV</t>
  </si>
  <si>
    <t>END</t>
  </si>
  <si>
    <t>342261211RT3</t>
  </si>
  <si>
    <t>Příčka sádrokartonová tl. 100 mm, ocel.kce, 2x opláštěná desky standard impreg. tl. 12,5 mm, minerál. tl. 50 mm</t>
  </si>
  <si>
    <t>RTS 25/ I</t>
  </si>
  <si>
    <t>Práce</t>
  </si>
  <si>
    <t>POL1_</t>
  </si>
  <si>
    <t xml:space="preserve">  1,18*2,65</t>
  </si>
  <si>
    <t xml:space="preserve">  -0,8*1,97</t>
  </si>
  <si>
    <t>1,6*60</t>
  </si>
  <si>
    <t>342261212RT3</t>
  </si>
  <si>
    <t>Příčka sádrokartonová tl. 125 mm, ocel.kce, 2x opláštěná desky standard impreg. tl. 12,5 mm, minerál. tl. 50 mm</t>
  </si>
  <si>
    <t xml:space="preserve">  (0,84+0,925)*2,65</t>
  </si>
  <si>
    <t>4,7*60</t>
  </si>
  <si>
    <t>342261213RS3</t>
  </si>
  <si>
    <t>Příčka sádrokartonová tl. 150 mm, ocel.kce., 2x opláštěná desky standard impreg. tl. 12,5 mm, minerál. tl. 80 mm</t>
  </si>
  <si>
    <t xml:space="preserve">  2,14*2,65</t>
  </si>
  <si>
    <t>5,7*60</t>
  </si>
  <si>
    <t>342263310R00</t>
  </si>
  <si>
    <t>Úprava sádrokartonové příčky pro osazení zařizovacích předmětů</t>
  </si>
  <si>
    <t>kus</t>
  </si>
  <si>
    <t xml:space="preserve">  umyvadlo : 1</t>
  </si>
  <si>
    <t xml:space="preserve">  sprchová baterie+set : 1+1</t>
  </si>
  <si>
    <t xml:space="preserve">  madlo : 1+1</t>
  </si>
  <si>
    <t>5*60</t>
  </si>
  <si>
    <t>342263420R00</t>
  </si>
  <si>
    <t>Vytvoření otvoru pro reviz. dvířka</t>
  </si>
  <si>
    <t>1*60</t>
  </si>
  <si>
    <t>342090132R00</t>
  </si>
  <si>
    <t>Otvor v SDK, pro dveře 1kř do 25 kg, CW 100,2xopl.</t>
  </si>
  <si>
    <t>342263990RD2</t>
  </si>
  <si>
    <t>Příplatek k sádrokartonové příčce za desku impreg. požární 2x tl. 12,5 mm vytvoření samostatného požárního úseku - EW30DP1</t>
  </si>
  <si>
    <t xml:space="preserve">  samostatný požární úsek : (0,925+0,7+0,925)*2,65</t>
  </si>
  <si>
    <t>7*60</t>
  </si>
  <si>
    <t>342091043R00</t>
  </si>
  <si>
    <t>Příplatek za povrchovou úpravu Q2</t>
  </si>
  <si>
    <t>Odkaz na mn. položky pořadí 10 : 720,00000</t>
  </si>
  <si>
    <t>Odkaz na mn. položky pořadí 15 : 222,00000</t>
  </si>
  <si>
    <t>342091052R00</t>
  </si>
  <si>
    <t>Příplatek za vytvoření výdřevy pro uchycení kuch. linky</t>
  </si>
  <si>
    <t>m</t>
  </si>
  <si>
    <t xml:space="preserve">  2,14</t>
  </si>
  <si>
    <t>2,14*60</t>
  </si>
  <si>
    <t>342263996R00</t>
  </si>
  <si>
    <t>Příplatek k příčce sádrokart. za izolaci 8 - 10 cm</t>
  </si>
  <si>
    <t>Odkaz na mn. položky pořadí 1 : 96,00000</t>
  </si>
  <si>
    <t>Odkaz na mn. položky pořadí 2 : 282,00000</t>
  </si>
  <si>
    <t>Odkaz na mn. položky pořadí 3 : 342,00000</t>
  </si>
  <si>
    <t>342263998R00</t>
  </si>
  <si>
    <t>Příplatek k příčce sádrokart. za plochu do 5 m2</t>
  </si>
  <si>
    <t>342263515RT2</t>
  </si>
  <si>
    <t>Revizní dvířka skrytá do sádrokartonové příčky, 400 x 600 mm  požární odolnost EW30DP1</t>
  </si>
  <si>
    <t>pozn 7 : 1*60</t>
  </si>
  <si>
    <t>411387531R00</t>
  </si>
  <si>
    <t>Zabetonování otvorů 0,25 m2 ve stropech</t>
  </si>
  <si>
    <t>zabet. otvoru IS : 60</t>
  </si>
  <si>
    <t>342264051RT3</t>
  </si>
  <si>
    <t>Podhled sádrokartonový na zavěšenou ocel. konstr. desky standard impreg. tl. 12,5 mm, bez izolace</t>
  </si>
  <si>
    <t xml:space="preserve">  2,14*1,69</t>
  </si>
  <si>
    <t>3,7*60</t>
  </si>
  <si>
    <t>342264098R00</t>
  </si>
  <si>
    <t>Příplatek k podhledu sádrokart. za plochu do 10 m2</t>
  </si>
  <si>
    <t>Odkaz na mn. položky pořadí 14 : 222,00000</t>
  </si>
  <si>
    <t>602011191R00</t>
  </si>
  <si>
    <t>Podklad.nátěr stěn</t>
  </si>
  <si>
    <t>Odkaz na mn. položky pořadí 17 : 1200,00000</t>
  </si>
  <si>
    <t>612481211RT8</t>
  </si>
  <si>
    <t xml:space="preserve">Montáž výztužné sítě(perlinky)do stěrky-vnit.stěny včetně výztužné sítě a stěrkového tmelu </t>
  </si>
  <si>
    <t xml:space="preserve">vyrovnání po vybouraném jádru + sjednocení ploch : </t>
  </si>
  <si>
    <t>Odkaz na mn. položky pořadí 79 : 1200,00000</t>
  </si>
  <si>
    <t>642942212R00</t>
  </si>
  <si>
    <t>Osazení zárubně do sádrokarton. příčky tl. 100 mm</t>
  </si>
  <si>
    <t>kompletizované dle PD ozn. T1.1-2 : 1*60</t>
  </si>
  <si>
    <t>642940016RAA</t>
  </si>
  <si>
    <t>Dveře jednokřídlové z odlehčené DTD, bez polodrážky, povrch HPL, 80/197 kartáčová lišta, kování wc, mřížka</t>
  </si>
  <si>
    <t>553308130R</t>
  </si>
  <si>
    <t>Zárubeň ocelová š.100 rozměr 800 x 1970 mm L/P</t>
  </si>
  <si>
    <t>SPCM</t>
  </si>
  <si>
    <t>Specifikace</t>
  </si>
  <si>
    <t>POL3_</t>
  </si>
  <si>
    <t>Odkaz na mn. položky pořadí 19 : 60,00000</t>
  </si>
  <si>
    <t>632418110RT4</t>
  </si>
  <si>
    <t>Stěrka ze SMS, ruční zpracování, tl. do 10 mm samonivelační, vč. penetrace</t>
  </si>
  <si>
    <t xml:space="preserve">  vstup : 3,46*1,27</t>
  </si>
  <si>
    <t xml:space="preserve">  kuchyňka : 1,77*2,14</t>
  </si>
  <si>
    <t xml:space="preserve">  kouplena : 2,14*1,69</t>
  </si>
  <si>
    <t>11,8*60</t>
  </si>
  <si>
    <t>610991111R00</t>
  </si>
  <si>
    <t>Zakrývání výplní vnitřních otvorů, předmětů a konstrukcí</t>
  </si>
  <si>
    <t xml:space="preserve">  vstup do pokoje : 1,77*2,65</t>
  </si>
  <si>
    <t xml:space="preserve">  dveře : 0,8*1,97*4</t>
  </si>
  <si>
    <t>11*60</t>
  </si>
  <si>
    <t>941955202R00</t>
  </si>
  <si>
    <t>Lešení lehké pomocné</t>
  </si>
  <si>
    <t>POL1_1</t>
  </si>
  <si>
    <t xml:space="preserve">  kuch linka : 2,14*1,4</t>
  </si>
  <si>
    <t xml:space="preserve">  podhled + příčky : 2,14*1,69</t>
  </si>
  <si>
    <t>952901111R00</t>
  </si>
  <si>
    <t>Vyčištění budov o výšce podlaží do 4 m</t>
  </si>
  <si>
    <t xml:space="preserve">  sociální zařízení : 3,37</t>
  </si>
  <si>
    <t>11,6*60</t>
  </si>
  <si>
    <t>766812115R00</t>
  </si>
  <si>
    <t>Demontáž; zpětná montáž  kuchyňských linek š.do 2,4m</t>
  </si>
  <si>
    <t xml:space="preserve">  demontáž : 1</t>
  </si>
  <si>
    <t xml:space="preserve">  zpětná montáž : 1</t>
  </si>
  <si>
    <t>2*60</t>
  </si>
  <si>
    <t>909      R00</t>
  </si>
  <si>
    <t>Hzs - přesun a uskladnění kuchyňských linek a nábytku</t>
  </si>
  <si>
    <t>h</t>
  </si>
  <si>
    <t>linka : 2*4*60</t>
  </si>
  <si>
    <t>nábytek : 10*8*6</t>
  </si>
  <si>
    <t>909      R01</t>
  </si>
  <si>
    <t>Hzs - montáž drobných sanitárních doplňků, vybavení koupelny</t>
  </si>
  <si>
    <t>Prav.M</t>
  </si>
  <si>
    <t>HZS</t>
  </si>
  <si>
    <t>POL10_</t>
  </si>
  <si>
    <t xml:space="preserve">  koupelna : 9</t>
  </si>
  <si>
    <t>9*60</t>
  </si>
  <si>
    <t>55149005R</t>
  </si>
  <si>
    <t>Držák toaletního papíru nerez SLZN 09</t>
  </si>
  <si>
    <t>60</t>
  </si>
  <si>
    <t>5516745R</t>
  </si>
  <si>
    <t>Háček na oděv pochromovaný koupelnový doplněk</t>
  </si>
  <si>
    <t>ozn. 1 : 60</t>
  </si>
  <si>
    <t>5516746R</t>
  </si>
  <si>
    <t>Držák na ručník/oděv pochromovaný koupelnový doplněk</t>
  </si>
  <si>
    <t>ozn. 13 : 60</t>
  </si>
  <si>
    <t>5516790R</t>
  </si>
  <si>
    <t>Koupelnová drátěná police,chrom, 250×120mm HL. 60mm koupelnový doplněk</t>
  </si>
  <si>
    <t>ozn. 17 : 60</t>
  </si>
  <si>
    <t>55430012R</t>
  </si>
  <si>
    <t>Sedátko sklápěcí s opěrnou nohou 45x45 cm do sprchového koutu, nosnost do 250kg</t>
  </si>
  <si>
    <t>ozn. 10 : 60</t>
  </si>
  <si>
    <t>55440004R</t>
  </si>
  <si>
    <t>Madlo nástěnné rovné 600 mm pochromované koupelnový doplněk</t>
  </si>
  <si>
    <t>ozn. 6 : 2*60</t>
  </si>
  <si>
    <t>55440403R</t>
  </si>
  <si>
    <t>Madlo nástěnné ve tvaru L 500x700 mm pochromované koupelnový doplněk</t>
  </si>
  <si>
    <t>ozm. 8 : 60</t>
  </si>
  <si>
    <t>55440411R</t>
  </si>
  <si>
    <t>Madlo dvojité sklopné 813 mm pochromované koupelnový doplněk</t>
  </si>
  <si>
    <t>ozn. 11 : 60</t>
  </si>
  <si>
    <t>615290319R</t>
  </si>
  <si>
    <t>Nástěnné zrcadlo 500x700 koupelnový doplněk</t>
  </si>
  <si>
    <t>RTS 22/ II</t>
  </si>
  <si>
    <t>ozn. 4 : 60</t>
  </si>
  <si>
    <t>61529096R</t>
  </si>
  <si>
    <t>Sprchový závěs s kolejničkou dl 700 mm koupelnový doplněk</t>
  </si>
  <si>
    <t>ozn. 12 : 60</t>
  </si>
  <si>
    <t>612901112R00</t>
  </si>
  <si>
    <t>Ubroušení stávajících stěn z betonu</t>
  </si>
  <si>
    <t xml:space="preserve">  (2,14+1,69+1,69)*2,65</t>
  </si>
  <si>
    <t>13,05*60</t>
  </si>
  <si>
    <t>919735122R00</t>
  </si>
  <si>
    <t>Řezání stávajícího betonového krytu tl. 5 - 10 cm</t>
  </si>
  <si>
    <t xml:space="preserve">  pozn 1 : (1,18+0,1)*2</t>
  </si>
  <si>
    <t xml:space="preserve">  pozn 2 : (0,1+0,7)*2</t>
  </si>
  <si>
    <t xml:space="preserve">  pozn 5 : (0,05+0,39)*2</t>
  </si>
  <si>
    <t>5,04*60</t>
  </si>
  <si>
    <t>962084131R00</t>
  </si>
  <si>
    <t>Bourání příček deskových vč. revizních dvířek - umakart</t>
  </si>
  <si>
    <t xml:space="preserve">  ((1,66*3)+(2,14*3))*2,65</t>
  </si>
  <si>
    <t xml:space="preserve">  -0,6*1,97*2</t>
  </si>
  <si>
    <t xml:space="preserve">  (0,81+0,37)*2,65</t>
  </si>
  <si>
    <t xml:space="preserve">  stupačka : (0,7+0,4+0,4)*2,65</t>
  </si>
  <si>
    <t>35*60</t>
  </si>
  <si>
    <t>965048515R00</t>
  </si>
  <si>
    <t>Broušení betonových povrchů do tl. 5 mm</t>
  </si>
  <si>
    <t xml:space="preserve">  sociální zaříezní : 1,69*2,14</t>
  </si>
  <si>
    <t xml:space="preserve">  1,2*0,1</t>
  </si>
  <si>
    <t>12*60</t>
  </si>
  <si>
    <t>965048541R00</t>
  </si>
  <si>
    <t>Frézování betonových povrchů do tl. 20 mm</t>
  </si>
  <si>
    <t xml:space="preserve">  půdorys bourací práce : 3,37</t>
  </si>
  <si>
    <t>3,5*60</t>
  </si>
  <si>
    <t>967043121R00</t>
  </si>
  <si>
    <t xml:space="preserve">Odsekání vrstvy betonu na konstrukci </t>
  </si>
  <si>
    <t xml:space="preserve">  pozn 1 : 1,18*0,1</t>
  </si>
  <si>
    <t xml:space="preserve">  pozn 2 : (0,1*0,7)</t>
  </si>
  <si>
    <t xml:space="preserve">  pozn 5 : (0,05*0,39)</t>
  </si>
  <si>
    <t>0,25*60</t>
  </si>
  <si>
    <t>968061125R00</t>
  </si>
  <si>
    <t>Vyvěšení dřevěných dveřních křídel pl. do 2 m2</t>
  </si>
  <si>
    <t>968072455R00</t>
  </si>
  <si>
    <t>Vybourání kovových dveřních zárubní pl. do 2 m2</t>
  </si>
  <si>
    <t xml:space="preserve">  0,6*1,97*2</t>
  </si>
  <si>
    <t>2,4*60</t>
  </si>
  <si>
    <t>970051200R00</t>
  </si>
  <si>
    <t>Bourání prostupů do ŽB do D 200 mm - pro vodovodní potrubí</t>
  </si>
  <si>
    <t>976074141R00</t>
  </si>
  <si>
    <t>Vybourání doplňkových kcí želez. -  zeď beton, kámen</t>
  </si>
  <si>
    <t>bourání litinových komínků  vč. hlavic : 8</t>
  </si>
  <si>
    <t>721160802R00</t>
  </si>
  <si>
    <t>Demontáž potrubí vláknocementového do DN 100 mm</t>
  </si>
  <si>
    <t>pozn 7 BOURÁNÍ STOUPACÍHO POTRUBÍ Z AZBESTOVÝCH TRUBEK DN 100 : 8*60*2,6</t>
  </si>
  <si>
    <t>767581802R00</t>
  </si>
  <si>
    <t>Demontáž podhledů - umakart,lamino tl 3 cm</t>
  </si>
  <si>
    <t xml:space="preserve">  1,69*2,14</t>
  </si>
  <si>
    <t>767996801R00</t>
  </si>
  <si>
    <t>Demontáž atypických ocelových konstr. do 50 kg</t>
  </si>
  <si>
    <t>kg</t>
  </si>
  <si>
    <t xml:space="preserve">pomocná kce umakrt. stěn a podhledu : </t>
  </si>
  <si>
    <t>Odkaz na mn. položky pořadí 40 : 2100,00000*3</t>
  </si>
  <si>
    <t>Odkaz na mn. položky pořadí 49 : 222,00000*3</t>
  </si>
  <si>
    <t>776511820RT3</t>
  </si>
  <si>
    <t>Odstranění PVC a koberců lepených s podložkou z ploch do 10 m2</t>
  </si>
  <si>
    <t>999281151R00</t>
  </si>
  <si>
    <t>Přesun hmot pro opravy a údržbu do v. 25 m,nošením</t>
  </si>
  <si>
    <t>t</t>
  </si>
  <si>
    <t>Přesun hmot</t>
  </si>
  <si>
    <t>POL7_</t>
  </si>
  <si>
    <t>711212002RT3</t>
  </si>
  <si>
    <t>Hydroizolační povlak - nátěr nebo stěrka pružná hydroizolace tl. 2mm</t>
  </si>
  <si>
    <t xml:space="preserve">  Odkaz na mn. položky pořadí 45 : 3</t>
  </si>
  <si>
    <t xml:space="preserve">  Odkaz na mn. položky pořadí 63 : 20</t>
  </si>
  <si>
    <t xml:space="preserve">  kuch linka : -2,14*0,85</t>
  </si>
  <si>
    <t xml:space="preserve">  stěny wc bez hydroizolace : -(1,215+0,84+1,215+0,84)*2</t>
  </si>
  <si>
    <t>13*60</t>
  </si>
  <si>
    <t>711212601RT2</t>
  </si>
  <si>
    <t>Těsnicí pás do spoje podlaha - stěna pás š. 100 mm</t>
  </si>
  <si>
    <t xml:space="preserve">  sociální zařízení : (1,54+2,14)*2</t>
  </si>
  <si>
    <t xml:space="preserve">  0,84+0,125+0,3</t>
  </si>
  <si>
    <t xml:space="preserve">  rošt : (0,8+0,12)*2</t>
  </si>
  <si>
    <t>10,5*60</t>
  </si>
  <si>
    <t>711212602RT2</t>
  </si>
  <si>
    <t>Těsnicí roh vnější, vnitřní do spoje podlaha-stěna - vnější, vnitřní roh</t>
  </si>
  <si>
    <t>8*60</t>
  </si>
  <si>
    <t>711212611RT2</t>
  </si>
  <si>
    <t xml:space="preserve">Těsnicí pás do svislých koutů pás š. 100 mm </t>
  </si>
  <si>
    <t xml:space="preserve">  2,4*7</t>
  </si>
  <si>
    <t>17*60</t>
  </si>
  <si>
    <t>711212621R00</t>
  </si>
  <si>
    <t xml:space="preserve">Těsnění prostupů těsnicí manžetou </t>
  </si>
  <si>
    <t>998711203R00</t>
  </si>
  <si>
    <t>Přesun hmot pro izolace proti vodě, výšky do 60 m</t>
  </si>
  <si>
    <t>771101210RT1</t>
  </si>
  <si>
    <t xml:space="preserve">Penetrace podkladu pod dlažby penetrační nátěr </t>
  </si>
  <si>
    <t>Odkaz na mn. položky pořadí 60 : 180,00000</t>
  </si>
  <si>
    <t>771575109RT6</t>
  </si>
  <si>
    <t>Montáž podlah keram.,hladké, tmel, 30x30 cm</t>
  </si>
  <si>
    <t xml:space="preserve">  sociální zařízení : 1,54*1,215</t>
  </si>
  <si>
    <t xml:space="preserve">  0,7*0,125</t>
  </si>
  <si>
    <t xml:space="preserve">  1*0,8</t>
  </si>
  <si>
    <t>3*60</t>
  </si>
  <si>
    <t>771578011RT4</t>
  </si>
  <si>
    <t>Spára podlaha - stěna, silikonem</t>
  </si>
  <si>
    <t>RTS 22/ I</t>
  </si>
  <si>
    <t>POL1_7</t>
  </si>
  <si>
    <t>771579791R00</t>
  </si>
  <si>
    <t>Příplatek za plochu podlah keram. do 5 m2 jednotl.</t>
  </si>
  <si>
    <t>771579792R00</t>
  </si>
  <si>
    <t>Příplatek za podlahy keram.v omezeném prostoru</t>
  </si>
  <si>
    <t>771589794R00</t>
  </si>
  <si>
    <t>Příplatek za spárování voděodolnou stěrkou</t>
  </si>
  <si>
    <t>900      RT3</t>
  </si>
  <si>
    <t>HZS rozměření a příprava podkladu</t>
  </si>
  <si>
    <t>4*60</t>
  </si>
  <si>
    <t>597642031R</t>
  </si>
  <si>
    <t>Dlažba keramická 300x300 mm  dle výběru</t>
  </si>
  <si>
    <t>RTS 24/ II</t>
  </si>
  <si>
    <t>Koeficient : 0,1</t>
  </si>
  <si>
    <t>998771203R00</t>
  </si>
  <si>
    <t>Přesun hmot pro podlahy z dlaždic, výšky do 24 m</t>
  </si>
  <si>
    <t>776101101R00</t>
  </si>
  <si>
    <t>Vysávání podlah prům.vysavačem pod povlak.podlahy</t>
  </si>
  <si>
    <t>Odkaz na mn. položky pořadí 71 : 510,00000</t>
  </si>
  <si>
    <t>776101121R00</t>
  </si>
  <si>
    <t>Provedení penetrace podkladu pod.povlak.podlahy</t>
  </si>
  <si>
    <t>Odkaz na mn. položky pořadí 68 : 510,00000</t>
  </si>
  <si>
    <t>776421100RU1</t>
  </si>
  <si>
    <t>Lepení podlahových soklíků z PVC a vinylu včetně dodávky soklíku PVC</t>
  </si>
  <si>
    <t xml:space="preserve">  vstup : ((3,46+1,27)*2)-((2*0,8)+(1*0,7))</t>
  </si>
  <si>
    <t xml:space="preserve">  kuchyňka : ((1,77+2,14)*2)-(2*0,8)</t>
  </si>
  <si>
    <t>14*60</t>
  </si>
  <si>
    <t>776521100RU2</t>
  </si>
  <si>
    <t>Lepení povlak.podlah z pásů PVC  včetně podlahoviny, tl. 2,0 mm</t>
  </si>
  <si>
    <t>8,5*60</t>
  </si>
  <si>
    <t>776981113RU1</t>
  </si>
  <si>
    <t>Lišta hliníková přechodová zvýšené kotvení na hmoždinky</t>
  </si>
  <si>
    <t>24696906.AR</t>
  </si>
  <si>
    <t>Penetrační nátěr na bázi syntetických pryskyřic pro savý podklad  balení 10 kg</t>
  </si>
  <si>
    <t>Odkaz na mn. položky pořadí 71 : 510,00000*0,2</t>
  </si>
  <si>
    <t>998776203R00</t>
  </si>
  <si>
    <t>Přesun hmot pro podlahy povlakové, výšky do 24 m</t>
  </si>
  <si>
    <t>771578011RT5</t>
  </si>
  <si>
    <t xml:space="preserve">  sociální zařízení : 6*2,4</t>
  </si>
  <si>
    <t>15*60</t>
  </si>
  <si>
    <t>781101210RT1</t>
  </si>
  <si>
    <t xml:space="preserve">Penetrace podkladu pod obklady penetrační nátěr </t>
  </si>
  <si>
    <t>781419701R00</t>
  </si>
  <si>
    <t>Příplatek za práci v omezeném prostoru</t>
  </si>
  <si>
    <t>781475116RT6</t>
  </si>
  <si>
    <t>Obklad vnitřní stěn keramický, do tmele, 30x30 cm</t>
  </si>
  <si>
    <t xml:space="preserve">  sociální zařízení : (1,54+1,215)*2*2,4</t>
  </si>
  <si>
    <t xml:space="preserve">  -((0,8*1,97)+(0,7*2,4))</t>
  </si>
  <si>
    <t xml:space="preserve">  (0,125*2,4*2)</t>
  </si>
  <si>
    <t xml:space="preserve">  (1+0,8)*2*2,4</t>
  </si>
  <si>
    <t xml:space="preserve">  -0,7*2,4</t>
  </si>
  <si>
    <t xml:space="preserve">  kuchyňská linka : 2,14*0,85</t>
  </si>
  <si>
    <t>20*60</t>
  </si>
  <si>
    <t>781479711R00</t>
  </si>
  <si>
    <t>Příplatek k obkladu stěn keram.,za plochu do 10 m2</t>
  </si>
  <si>
    <t>781497121RS2</t>
  </si>
  <si>
    <t>Lišta hliníková rohová k obkladům  profil RB, pro tloušťku obkladu 8 mm</t>
  </si>
  <si>
    <t xml:space="preserve">  2*2,4</t>
  </si>
  <si>
    <t>597813608R</t>
  </si>
  <si>
    <t>Obklad keramický - dle výběru investora</t>
  </si>
  <si>
    <t>998781203R00</t>
  </si>
  <si>
    <t>Přesun hmot pro obklady keramické, výšky do 24 m</t>
  </si>
  <si>
    <t>783 R-01</t>
  </si>
  <si>
    <t>Nátěr kovových zárubní 1kř 2x</t>
  </si>
  <si>
    <t>sociální zařízení : 1*60</t>
  </si>
  <si>
    <t>784191101R00</t>
  </si>
  <si>
    <t>Penetrace podkladu univerzální 1x</t>
  </si>
  <si>
    <t xml:space="preserve">  vstup, strop : 3,46*1,27</t>
  </si>
  <si>
    <t xml:space="preserve">  kuchyňka, strop : 1,77*2,14</t>
  </si>
  <si>
    <t xml:space="preserve">  vstup, stěny : (3,4+1,27)*2*2,6</t>
  </si>
  <si>
    <t xml:space="preserve">  -((2*0,8*1,97)+(0,7*1,97))</t>
  </si>
  <si>
    <t xml:space="preserve">  kuchyňka, stěny : (1,77+2,14)*2*2,6</t>
  </si>
  <si>
    <t xml:space="preserve">  -((2*0,8*1,97)+(2,14-0,6))</t>
  </si>
  <si>
    <t>44*60</t>
  </si>
  <si>
    <t>784195112R00</t>
  </si>
  <si>
    <t>Malba tekutá, bílá, 2 x</t>
  </si>
  <si>
    <t>Odkaz na mn. položky pořadí 86 : 2862,00000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</si>
  <si>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</si>
  <si>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</si>
  <si>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</si>
  <si>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</si>
  <si>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</si>
  <si>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</si>
  <si>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979086213R00</t>
  </si>
  <si>
    <t>Nakládání vybouraných hmot na dopravní prostředek</t>
  </si>
  <si>
    <t>979081111R00</t>
  </si>
  <si>
    <t>Odvoz suti a vybour. hmot na skládku do 1 km</t>
  </si>
  <si>
    <t>979081121R00</t>
  </si>
  <si>
    <t>Příplatek k odvozu za každý další 1 km</t>
  </si>
  <si>
    <t>979087312R00</t>
  </si>
  <si>
    <t>Vodorovné přemístění vyb. hmot nošením do 10 m</t>
  </si>
  <si>
    <t>979087392R00</t>
  </si>
  <si>
    <t>Příplatek za nošení vyb. hmot každých dalších 10 m</t>
  </si>
  <si>
    <t>979990107R00</t>
  </si>
  <si>
    <t>Poplatek za uložení suti - směs betonu, cihel, dřeva, skupina odpadu 170904</t>
  </si>
  <si>
    <t>OPN</t>
  </si>
  <si>
    <t>POL13_-1</t>
  </si>
  <si>
    <t>Odkaz na dem. hmot. položky pořadí 38 : 0,00000</t>
  </si>
  <si>
    <t>Odkaz na dem. hmot. položky pořadí 39 : 0,00000</t>
  </si>
  <si>
    <t>Odkaz na dem. hmot. položky pořadí 40 : 210,00000</t>
  </si>
  <si>
    <t>Odkaz na dem. hmot. položky pořadí 41 : 9,07200</t>
  </si>
  <si>
    <t>Odkaz na dem. hmot. položky pořadí 42 : 15,87600</t>
  </si>
  <si>
    <t>Odkaz na dem. hmot. položky pořadí 43 : 7,59000</t>
  </si>
  <si>
    <t>Odkaz na dem. hmot. položky pořadí 44 : 0,00000</t>
  </si>
  <si>
    <t>Odkaz na dem. hmot. položky pořadí 45 : 10,94400</t>
  </si>
  <si>
    <t>Odkaz na dem. hmot. položky pořadí 46 : 4,71000</t>
  </si>
  <si>
    <t>Odkaz na dem. hmot. položky pořadí 47 : 0,07200</t>
  </si>
  <si>
    <t>Odkaz na dem. hmot. položky pořadí 49 : 0,88800</t>
  </si>
  <si>
    <t>Odkaz na dem. hmot. položky pořadí 50 : 6,96600</t>
  </si>
  <si>
    <t>Odkaz na dem. hmot. položky pořadí 51 : 0,72000</t>
  </si>
  <si>
    <t>979990201R00</t>
  </si>
  <si>
    <t>Poplatek za uložení suti - azbestocementové výrobky, skupina odpadu 170605</t>
  </si>
  <si>
    <t>Odkaz na dem. hmot. položky pořadí 48 : 8,34912</t>
  </si>
  <si>
    <t>979990250R00</t>
  </si>
  <si>
    <t>Poplatek za zpracování nebezpečného odpadu (N)</t>
  </si>
  <si>
    <t>Příčka sádrokarton. ocel.kce, 2x oplášť. tl.125 mm desky standard impreg.tl.12,5 mm, minerál tl. 5 cm</t>
  </si>
  <si>
    <t xml:space="preserve">  137 : 0,74*2,6</t>
  </si>
  <si>
    <t xml:space="preserve">  141 : (0,37+0,87+0,37)*2,6</t>
  </si>
  <si>
    <t xml:space="preserve">  146 : (0,4+0,87+0,4)*2,6</t>
  </si>
  <si>
    <t xml:space="preserve">  147 : (0,47+0,84)*2,6</t>
  </si>
  <si>
    <t>14</t>
  </si>
  <si>
    <t>137 : 1</t>
  </si>
  <si>
    <t>141 : 1</t>
  </si>
  <si>
    <t>146 : 1</t>
  </si>
  <si>
    <t>147 : 1</t>
  </si>
  <si>
    <t xml:space="preserve">  samostatný požární úsek : </t>
  </si>
  <si>
    <t>Odkaz na mn. položky pořadí 1 : 14,00000</t>
  </si>
  <si>
    <t>342263526RT2</t>
  </si>
  <si>
    <t>Revizní dvířka skrytá do sádrokartonové příčky, 600 x 600 mm  požární odolnost EW30DP1</t>
  </si>
  <si>
    <t>Odkaz na mn. položky pořadí 2 : 4,00000</t>
  </si>
  <si>
    <t>137 : 0,74*1,84</t>
  </si>
  <si>
    <t>Odkaz na mn. položky pořadí 8 : 1,36160</t>
  </si>
  <si>
    <t>342267112RT4</t>
  </si>
  <si>
    <t>Obklad sádrokartonem třístranný 0,87/0,6 m, kastlík desky protipožární impreg. tl. 12,5 mm</t>
  </si>
  <si>
    <t xml:space="preserve">  141 : 2,22</t>
  </si>
  <si>
    <t xml:space="preserve">  146 : 1,82+0,4</t>
  </si>
  <si>
    <t>4,5</t>
  </si>
  <si>
    <t>342011131R00</t>
  </si>
  <si>
    <t>Příčka SDK tl. 80 mm,OK,1x oplášť.,RB 15 mm,bez iz</t>
  </si>
  <si>
    <t>Přepažení chodby : 8*(2,26*2,6)</t>
  </si>
  <si>
    <t>Přepažení chodby : 8</t>
  </si>
  <si>
    <t>642940014RAA</t>
  </si>
  <si>
    <t>Dveře jednokřídlové 80/197, překlad, zárubeň, práh dřevěné hladké plné</t>
  </si>
  <si>
    <t>Odkaz na mn. položky pořadí 12 : 8,00000</t>
  </si>
  <si>
    <t>962036112R00</t>
  </si>
  <si>
    <t>Demontáž SDK příčky, 1x kov.kce., 1x opláštěné 12,5 mm</t>
  </si>
  <si>
    <t>Odkaz na mn. položky pořadí 11 : 47,00800</t>
  </si>
  <si>
    <t>968062455R00</t>
  </si>
  <si>
    <t>Vybourání dřevěných dveřních zárubní pl. do 2 m2</t>
  </si>
  <si>
    <t>Přepažení chodby : 8*(0,8*2)</t>
  </si>
  <si>
    <t xml:space="preserve">Lešení lehké pomocné </t>
  </si>
  <si>
    <t>Odkaz na mn. položky pořadí 20 : 10,50000</t>
  </si>
  <si>
    <t xml:space="preserve">  103 dílna - I ETAPA : 19,46</t>
  </si>
  <si>
    <t xml:space="preserve">  104 dílna - I ETAPA : 19,46</t>
  </si>
  <si>
    <t>134 chodba : 3,66</t>
  </si>
  <si>
    <t>135 sklad : 3,22</t>
  </si>
  <si>
    <t>136 předsíň : 2,82</t>
  </si>
  <si>
    <t>137 wc : 1,84*0,74</t>
  </si>
  <si>
    <t>139 chodba : 3,36</t>
  </si>
  <si>
    <t>141 prádelna : 20,4</t>
  </si>
  <si>
    <t>146 sušárna : 28,7</t>
  </si>
  <si>
    <t>147 sklad : 5,09</t>
  </si>
  <si>
    <t>766664912R00</t>
  </si>
  <si>
    <t>Vyřezání otvoru v dveřních křídlech z tvrd. dřeva vč. dodávky dveřní větrací mřížky 500x100 mm</t>
  </si>
  <si>
    <t>Bourání příček deskových, instalační jádro vč revizních dvířek</t>
  </si>
  <si>
    <t>767581801R00</t>
  </si>
  <si>
    <t>Demontáž podhledů - kastlík</t>
  </si>
  <si>
    <t xml:space="preserve">  137 : 0</t>
  </si>
  <si>
    <t xml:space="preserve">  141 : (1,82+0,4)*0,87+(1,82+0,4)*2*0,6+0,87*0,6</t>
  </si>
  <si>
    <t xml:space="preserve">  146 : (1,82+0,4)*0,87+(1,82+0,4)*2*0,6+0,87*0,6</t>
  </si>
  <si>
    <t xml:space="preserve">  147 : 0</t>
  </si>
  <si>
    <t>10,5</t>
  </si>
  <si>
    <t xml:space="preserve">pomocná kce inst. š. a kastlíku : </t>
  </si>
  <si>
    <t>Odkaz na mn. položky pořadí 20 : 10,50000*3</t>
  </si>
  <si>
    <t>Odkaz na mn. položky pořadí 19 : 14,00000*3</t>
  </si>
  <si>
    <t>137 : 1,38</t>
  </si>
  <si>
    <t>Odkaz na mn. položky pořadí 25 : 11,50000</t>
  </si>
  <si>
    <t xml:space="preserve">  134 chodba : 3,66</t>
  </si>
  <si>
    <t xml:space="preserve">  135 sklad : 3,22</t>
  </si>
  <si>
    <t xml:space="preserve">  136 předsíň : 2,82</t>
  </si>
  <si>
    <t xml:space="preserve">  137 wc : 0,74*1,84</t>
  </si>
  <si>
    <t>11,5</t>
  </si>
  <si>
    <t xml:space="preserve">  134 chodba : (3,5+1,05)*2</t>
  </si>
  <si>
    <t xml:space="preserve">  135 sklad : (2,33+1,38)*2</t>
  </si>
  <si>
    <t xml:space="preserve">  136 předsíň : (2,33+1,2)*2</t>
  </si>
  <si>
    <t xml:space="preserve">  137 wc : (0,74+1,84)*2</t>
  </si>
  <si>
    <t>29</t>
  </si>
  <si>
    <t>4</t>
  </si>
  <si>
    <t>137 wc : 4*2,4</t>
  </si>
  <si>
    <t>Odkaz na mn. položky pořadí 36 : 11,00000</t>
  </si>
  <si>
    <t xml:space="preserve">  137 wc : (0,74+1,84)*2*2,4</t>
  </si>
  <si>
    <t>11</t>
  </si>
  <si>
    <t>137 wc : (0,74+1,84)*2</t>
  </si>
  <si>
    <t>1</t>
  </si>
  <si>
    <t/>
  </si>
  <si>
    <t xml:space="preserve">MALBA STĚN : </t>
  </si>
  <si>
    <t xml:space="preserve">  103 dílna - I ETAPA : (3,46+4,685)*2*2,6</t>
  </si>
  <si>
    <t xml:space="preserve">  104 dílna - I ETAPA : (3,46+4,685)*2*2,6</t>
  </si>
  <si>
    <t>134 : (1,05+3,5)*2*2,6</t>
  </si>
  <si>
    <t>135 : (1,27+2,34)*2*2,6</t>
  </si>
  <si>
    <t>136 : (1,84+1,24)*2*2,6</t>
  </si>
  <si>
    <t>137 : (1,84+0,74)*2*2,6</t>
  </si>
  <si>
    <t>139 : (1,27+2,34)*2*2,6</t>
  </si>
  <si>
    <t>141 : (3,46+4,685)*2*2,6</t>
  </si>
  <si>
    <t>146 : (3,46+8,195)*2*2,6</t>
  </si>
  <si>
    <t>147 : (1,5+2,19)*2*2,6</t>
  </si>
  <si>
    <t xml:space="preserve">MALBA STROPU : </t>
  </si>
  <si>
    <t>Odkaz na mn. položky pořadí 36 : 11,00000*-1</t>
  </si>
  <si>
    <t>Odkaz na mn. položky pořadí 42 : 294,89560</t>
  </si>
  <si>
    <t>Poplatek za skládku suti - směs betonu,cihel,dřeva</t>
  </si>
  <si>
    <t>900      R00</t>
  </si>
  <si>
    <t>HZS - vyhledávání stávajících rozvodů</t>
  </si>
  <si>
    <t>POL1_0</t>
  </si>
  <si>
    <t>Poplatek za skládku suti -azbestocementové výrobky</t>
  </si>
  <si>
    <t>(7,04)*1,1</t>
  </si>
  <si>
    <t>721210817R00</t>
  </si>
  <si>
    <t>Demontáž vpusti vanové DN 70</t>
  </si>
  <si>
    <t>v typických jednotkách : 60</t>
  </si>
  <si>
    <t>Demontáž potrubí vláknocementového DN 100</t>
  </si>
  <si>
    <t>odpadní potrubí : (14,6*8)*1,2</t>
  </si>
  <si>
    <t>připojovací potrubí : 0,4*61*1,2</t>
  </si>
  <si>
    <t>721160806R00</t>
  </si>
  <si>
    <t>Demontáž potrubí vláknocementového DN 200</t>
  </si>
  <si>
    <t>(11,5*2+10,1*6)*1,2</t>
  </si>
  <si>
    <t>721171803R00</t>
  </si>
  <si>
    <t>Demontáž potrubí z PVC do D 75 mm</t>
  </si>
  <si>
    <t>v typických jednotkách : (0,4+1,6+0,4+0,4)*60*1,2</t>
  </si>
  <si>
    <t>ve specifických prostorech : (0,8+3)*1,2</t>
  </si>
  <si>
    <t>721290821R00</t>
  </si>
  <si>
    <t>Přesun vybouraných hmot - kanalizace, H do 6 m</t>
  </si>
  <si>
    <t>7,04*0,375</t>
  </si>
  <si>
    <t>721290822R00</t>
  </si>
  <si>
    <t>Přesun vybouraných hmot - kanalizace, H 6 - 12 m</t>
  </si>
  <si>
    <t>721290823R00</t>
  </si>
  <si>
    <t>Přesun vybouraných hmot - kanalizace, H 12 - 24 m</t>
  </si>
  <si>
    <t>7,04*0,25</t>
  </si>
  <si>
    <t>721194104R00</t>
  </si>
  <si>
    <t>Vyvedení odpadních výpustek D 40 x 1,8</t>
  </si>
  <si>
    <t>UM1+SP : 63+60</t>
  </si>
  <si>
    <t>721194105R00</t>
  </si>
  <si>
    <t>Vyvedení odpadních výpustek D 50 x 1,8</t>
  </si>
  <si>
    <t>721194109R00</t>
  </si>
  <si>
    <t>Vyvedení odpadních výpustek D 110 x 2,3</t>
  </si>
  <si>
    <t>61</t>
  </si>
  <si>
    <t>721194103RM1</t>
  </si>
  <si>
    <t>Vyvedení odpadních výpustek D 32 x 1,8, přípojka pro pračku nebo myčku HL 2</t>
  </si>
  <si>
    <t>Kalkul</t>
  </si>
  <si>
    <t>721176102R00</t>
  </si>
  <si>
    <t>Potrubí HT připojovací D 40 x 1,8 mm</t>
  </si>
  <si>
    <t>v typických jednotkách : 60*(1,74+0,6+1,5)*1,1</t>
  </si>
  <si>
    <t>ve speciálních prostorech : (0,7+1,5+3)*1,1</t>
  </si>
  <si>
    <t>721176101R00</t>
  </si>
  <si>
    <t>Potrubí HT připojovací, D 32 x 1,8 mm</t>
  </si>
  <si>
    <t>(8*1)*1,2</t>
  </si>
  <si>
    <t>721176103R00</t>
  </si>
  <si>
    <t>Potrubí HT připojovací D 50 x 1,8 mm</t>
  </si>
  <si>
    <t>v typických jednotkách : 60*0,5*1,1</t>
  </si>
  <si>
    <t>721176105R00</t>
  </si>
  <si>
    <t>Potrubí HT připojovací D 110 x 2,7 mm</t>
  </si>
  <si>
    <t>v typických jednotkách : 60*1,2*1,1</t>
  </si>
  <si>
    <t>ve speciálních prostorech : 0,4*1,1</t>
  </si>
  <si>
    <t>721176115R00</t>
  </si>
  <si>
    <t>Potrubí HT odpadní svislé D 110 x 2,7 mm</t>
  </si>
  <si>
    <t>v typických jednotkách : 8*14,6*1,1</t>
  </si>
  <si>
    <t>721176116R00</t>
  </si>
  <si>
    <t>Potrubí HT odpadní svislé D 125 x 3,1 mm</t>
  </si>
  <si>
    <t>( : (11,5*2+10,1*6)*1,1</t>
  </si>
  <si>
    <t>721176233R00</t>
  </si>
  <si>
    <t>Potrubí KG svodné (ležaté) zavěšené D 125 x 3,2 mm</t>
  </si>
  <si>
    <t>2*1,9*1,1</t>
  </si>
  <si>
    <t>721273170R00</t>
  </si>
  <si>
    <t>Hlavice ventilační přivětrávací HL904 T</t>
  </si>
  <si>
    <t>721-RDDH-001</t>
  </si>
  <si>
    <t>Kotvení kanalizačního odpadního potrubí v šachtě, pomocí objímek potrubí</t>
  </si>
  <si>
    <t>soubor</t>
  </si>
  <si>
    <t>8</t>
  </si>
  <si>
    <t>721290111R00</t>
  </si>
  <si>
    <t>Zkouška těsnosti kanalizace vodou DN 125</t>
  </si>
  <si>
    <t>(160,2+33+79,7+128,5+92+4,2)</t>
  </si>
  <si>
    <t>721170966R00</t>
  </si>
  <si>
    <t>Oprava - propojení dosavadního potrubí PVC D 140</t>
  </si>
  <si>
    <t>998721101R00</t>
  </si>
  <si>
    <t>Přesun hmot pro vnitřní kanalizaci, výšky do 6 m</t>
  </si>
  <si>
    <t>1,15*0,375</t>
  </si>
  <si>
    <t>998721102R00</t>
  </si>
  <si>
    <t>Přesun hmot pro vnitřní kanalizaci, výšky do 12 m</t>
  </si>
  <si>
    <t>998721103R00</t>
  </si>
  <si>
    <t>Přesun hmot pro vnitřní kanalizaci, výšky do 24 m</t>
  </si>
  <si>
    <t>1,15*0,25</t>
  </si>
  <si>
    <t>722130801R00</t>
  </si>
  <si>
    <t>Demontáž potrubí ocelových závitových DN 25</t>
  </si>
  <si>
    <t>v technickém suterénu - cirkulace : (8,5+3,65*5+5,6)*1,1</t>
  </si>
  <si>
    <t>v typických jednotkách - potrubí k zař. předmětům : (0,75+0,9)*60*1,2</t>
  </si>
  <si>
    <t>ve speciálních prostorech : (1*2+3,5*2+0,5)*1,2</t>
  </si>
  <si>
    <t>722130802R00</t>
  </si>
  <si>
    <t>Demontáž potrubí ocelových závitových DN 40</t>
  </si>
  <si>
    <t>v typických jednotkách : ((20,9*2*6)+(17,8+ 1,9+3,2)*2)*1,2</t>
  </si>
  <si>
    <t>v technickém suterénu : (5,5*2+9,3*2+4,2*2*5)*1,2</t>
  </si>
  <si>
    <t>722290821R00</t>
  </si>
  <si>
    <t>Přesun vybouraných hmot - vodovody, H do 6 m</t>
  </si>
  <si>
    <t>2,6*0,375</t>
  </si>
  <si>
    <t>722290822R00</t>
  </si>
  <si>
    <t>Přesun vybouraných hmot - vodovody, H 6 - 12 m</t>
  </si>
  <si>
    <t>722290823R00</t>
  </si>
  <si>
    <t>Přesun vybouraných hmot - vodovody, H 12 - 24 m</t>
  </si>
  <si>
    <t>2,6*0,25</t>
  </si>
  <si>
    <t>286151851RL</t>
  </si>
  <si>
    <t>Potrubí PP-RCT 20x2,8, třívrstvá PP-RCT/AL/PPR, S 3,2, max 90°C</t>
  </si>
  <si>
    <t>POL3_0</t>
  </si>
  <si>
    <t>v typických jednotkách - studená voda : 60*(0,8+0,93)*1,2</t>
  </si>
  <si>
    <t>v typických jednotkách -teplá voda : 60*(1,2+0,6+0,3+0,5)*1,2</t>
  </si>
  <si>
    <t>ve speciálních prostorech- studená voda : (1,4+0,9+3+1+1+1,4)*1,2</t>
  </si>
  <si>
    <t>ve speciálních prostorech- teplá voda : (1,4+0,9+3+1+1,4)*1,2</t>
  </si>
  <si>
    <t>722176112R00</t>
  </si>
  <si>
    <t>Montáž rozvodů z plastů polyfúz. svařováním D 20mm</t>
  </si>
  <si>
    <t>286151852RL</t>
  </si>
  <si>
    <t>Potrubí PP-RCT 25x3,5, třívrstvá PP-RCT/AL/PPR, S 3,2, max 90°C</t>
  </si>
  <si>
    <t>v typických jednotkách - studená voda : 60*0,85*1,2</t>
  </si>
  <si>
    <t>v typických jednotkách -teplá voda : 60*0,2*1,2</t>
  </si>
  <si>
    <t>stoupací potrubí - u typických jednotek - cirkulace : 8*13,7*1,2</t>
  </si>
  <si>
    <t>stoupací potrubí - u typických jednotek - SV : 8*2,8*1,2</t>
  </si>
  <si>
    <t>stoupací potrubí - u typických jednotek - TV : 8*2,8*1,2</t>
  </si>
  <si>
    <t>722176113R00</t>
  </si>
  <si>
    <t>Montáž rozvodů z plastů polyfúz. svařováním D 25mm</t>
  </si>
  <si>
    <t>286151853RL</t>
  </si>
  <si>
    <t>Potrubí PP-RCT 32x4,6, třívrstvá PP-RCT/AL/PPR, S 3,2, max 90°C</t>
  </si>
  <si>
    <t>stoupací potrubí - u typických jednotek - cirkulace : (7*6+ 1*7,4)*1,2</t>
  </si>
  <si>
    <t>stoupací potrubí - u typických jednotek - SV : 8*5,6*1,2</t>
  </si>
  <si>
    <t>stoupací potrubí - u typických jednotek - TV : 8*5,6*1,2</t>
  </si>
  <si>
    <t>v technickém suterénu - cirkulace : (5*3,5+8,5+5,5)*1,2</t>
  </si>
  <si>
    <t>722176114R00</t>
  </si>
  <si>
    <t>Montáž rozvodů z plastů polyfúz. svařováním D 32mm</t>
  </si>
  <si>
    <t>286151854RL</t>
  </si>
  <si>
    <t>Potrubí PP-RCT 40x5,6, třívrstvá PP-RCT/AL/PPR, S 3,2, max 90°C</t>
  </si>
  <si>
    <t>722176115R00</t>
  </si>
  <si>
    <t>Montáž rozvodů z plastů polyfúz. svařováním D 40mm</t>
  </si>
  <si>
    <t>286151855R</t>
  </si>
  <si>
    <t>Potrubí PP-RCT 50x6,9, třívrstvá PP-RCT/AL/PPR, S 3,2, max 90°C</t>
  </si>
  <si>
    <t>stoupací potrubí - u typických jednotek - SV : (6*6,8 + 2*8,2)*1,2</t>
  </si>
  <si>
    <t>stoupací potrubí - u typických jednotek - TV : (6*6,8 + 2*8,2)*1,2</t>
  </si>
  <si>
    <t>v technickém suterénu - SV : (5*4+9,4+6,2)*1,2</t>
  </si>
  <si>
    <t>v technickém suterénu - TV : (5*4+9,4+6,2)*1,2</t>
  </si>
  <si>
    <t>722176116R00</t>
  </si>
  <si>
    <t>Montáž rozvodů z plastů polyfúz. svařováním D 50mm</t>
  </si>
  <si>
    <t>283771025RL</t>
  </si>
  <si>
    <t>Izolace potrubí 20 x 6 mm</t>
  </si>
  <si>
    <t>283773016RL</t>
  </si>
  <si>
    <t>Izolace potrubí 20 x 30 mm</t>
  </si>
  <si>
    <t>283773026RL</t>
  </si>
  <si>
    <t>Izolace potrubí 25 x 20 mm</t>
  </si>
  <si>
    <t>283773040RL</t>
  </si>
  <si>
    <t>Izolace potrubí 25 x 30 mm</t>
  </si>
  <si>
    <t>283773052RL</t>
  </si>
  <si>
    <t>Izolace potrubí 32 x 30 mm</t>
  </si>
  <si>
    <t>283773064RL</t>
  </si>
  <si>
    <t>Izolace potrubí 40 x 30 mm</t>
  </si>
  <si>
    <t>283773082RL</t>
  </si>
  <si>
    <t>Izolace potrubí 50 x 30 mm</t>
  </si>
  <si>
    <t>722-RDDH-001</t>
  </si>
  <si>
    <t>Kotvení vodovodního potrubí ke stěně šachty , nebo k stropu technického suterénu</t>
  </si>
  <si>
    <t>v typických jednotkách : 8</t>
  </si>
  <si>
    <t>722-RDDH-002</t>
  </si>
  <si>
    <t>Instalace kompenzačních smyček na potrubí, D+M</t>
  </si>
  <si>
    <t>722190402R00</t>
  </si>
  <si>
    <t>Vyvedení a upevnění výpustek DN 20</t>
  </si>
  <si>
    <t>pro dřezové baterie : 60</t>
  </si>
  <si>
    <t>pro umyvadlové baterie : 63</t>
  </si>
  <si>
    <t>722236213R00</t>
  </si>
  <si>
    <t>Kohout kulový DN 20</t>
  </si>
  <si>
    <t>v typických jednotkách : 60*2</t>
  </si>
  <si>
    <t>v speciálních prostorech kde se připojují zař. předměty : 2*2</t>
  </si>
  <si>
    <t>722236413R0L</t>
  </si>
  <si>
    <t>Ventil regulační DN 25</t>
  </si>
  <si>
    <t>722235133R0L</t>
  </si>
  <si>
    <t>Kohout kulový s vypouštěním DN 25</t>
  </si>
  <si>
    <t>8*1</t>
  </si>
  <si>
    <t>722235135R0L</t>
  </si>
  <si>
    <t>Kohout kulový s vypouštěním DN 40</t>
  </si>
  <si>
    <t>8*2</t>
  </si>
  <si>
    <t>722290234R00</t>
  </si>
  <si>
    <t>Proplach a dezinfekce vodovod.potrubí DN 80</t>
  </si>
  <si>
    <t>331,5+260,9+204,6+107,6+222,7</t>
  </si>
  <si>
    <t>722280106R00</t>
  </si>
  <si>
    <t>Tlaková zkouška vodovodního potrubí DN 32</t>
  </si>
  <si>
    <t>331,5+260,9+204,6</t>
  </si>
  <si>
    <t>722280107R00</t>
  </si>
  <si>
    <t>Tlaková zkouška vodovodního potrubí DN 40</t>
  </si>
  <si>
    <t>107,6</t>
  </si>
  <si>
    <t>722280108R00</t>
  </si>
  <si>
    <t>Tlaková zkouška vodovodního potrubí DN 50</t>
  </si>
  <si>
    <t>222,7</t>
  </si>
  <si>
    <t>998722101R00</t>
  </si>
  <si>
    <t>Přesun hmot pro vnitřní vodovod, výšky do 6 m</t>
  </si>
  <si>
    <t>1,2*0,375</t>
  </si>
  <si>
    <t>998722102R00</t>
  </si>
  <si>
    <t>Přesun hmot pro vnitřní vodovod, výšky do 12 m</t>
  </si>
  <si>
    <t>998722103R00</t>
  </si>
  <si>
    <t>Přesun hmot pro vnitřní vodovod, výšky do 24 m</t>
  </si>
  <si>
    <t>1,2*0,25</t>
  </si>
  <si>
    <t>725110814R00</t>
  </si>
  <si>
    <t>Demontáž klozetů kombinovaných</t>
  </si>
  <si>
    <t>ve speciálních prostorech : 1</t>
  </si>
  <si>
    <t>725210821R00</t>
  </si>
  <si>
    <t>Demontáž umyvadel bez výtokových armatur</t>
  </si>
  <si>
    <t>ve speciálních prostorech : 2</t>
  </si>
  <si>
    <t>725860811R00</t>
  </si>
  <si>
    <t>Demontáž uzávěrek zápachových jednoduchých</t>
  </si>
  <si>
    <t>u umyvadel a van : 62</t>
  </si>
  <si>
    <t>u dřezů : 60</t>
  </si>
  <si>
    <t>725820801R00</t>
  </si>
  <si>
    <t>Demontáž baterie nástěnné do G 3/4</t>
  </si>
  <si>
    <t>725220841R00</t>
  </si>
  <si>
    <t>Demontáž ocelové vany</t>
  </si>
  <si>
    <t>725590811R00</t>
  </si>
  <si>
    <t>Přesun vybour.hmot, zařizovací předměty H 6 m</t>
  </si>
  <si>
    <t>11*0,375</t>
  </si>
  <si>
    <t>725590812R00</t>
  </si>
  <si>
    <t>Přesun vybour.hmot, zařizovací předměty H 12 m</t>
  </si>
  <si>
    <t>725590813R00</t>
  </si>
  <si>
    <t>Přesun vybour.hmot, zařizovací předměty H 24 m</t>
  </si>
  <si>
    <t>11*0,25</t>
  </si>
  <si>
    <t>642153265R</t>
  </si>
  <si>
    <t>Umyvadlo keramické hluboké bez otvoru pro baterii 500 x 410 mm</t>
  </si>
  <si>
    <t>725219401R00</t>
  </si>
  <si>
    <t>Montáž umyvadel na šrouby do zdiva</t>
  </si>
  <si>
    <t>64291560R</t>
  </si>
  <si>
    <t xml:space="preserve">Kryt na sifon keramický pro umyvadlo </t>
  </si>
  <si>
    <t>725845111RT1</t>
  </si>
  <si>
    <t>Baterie sprchová nástěnná ruční, bez příslušenství, standardní</t>
  </si>
  <si>
    <t>SP v typických jednotkách : 60</t>
  </si>
  <si>
    <t>725825114RT1</t>
  </si>
  <si>
    <t>Baterie dřezová nástěnná ruční standardní</t>
  </si>
  <si>
    <t>SDŘ v typických jednotkách : 60</t>
  </si>
  <si>
    <t>725013125R0L</t>
  </si>
  <si>
    <t>Klozet kombi se zvýšenou výškou, hlub.splach.nádrž, vypouštěcí ventil se stop tlačítkem,  odpad vodor.,sedátko s dojezdem D+M</t>
  </si>
  <si>
    <t>725013135R0L</t>
  </si>
  <si>
    <t>Klozet kombi s klasickou výškou,nádrž, vypouštěcí ventil se stop tlačítkem, odpad vodorovný duroplas. sedátko, D+ M</t>
  </si>
  <si>
    <t>725119306R00</t>
  </si>
  <si>
    <t>Montáž klozetu závěsného</t>
  </si>
  <si>
    <t>725-RDDH-001</t>
  </si>
  <si>
    <t>Sprchový nerezový podlahový žlab, včetně roštu, s límcem ke stěně,sifon DN40,st. výška od 55mm,D+M</t>
  </si>
  <si>
    <t>55145016RL</t>
  </si>
  <si>
    <t>Baterie dřezová nástěnná DN15, chrom, o otočným výtokem 160mm, rozteč 150mm</t>
  </si>
  <si>
    <t>UM1 v typických jednotkách : 60</t>
  </si>
  <si>
    <t>UM1 v atypických jednotkách : 3</t>
  </si>
  <si>
    <t>725829202R00</t>
  </si>
  <si>
    <t>Montáž baterie umyv.a dřezové nástěnné</t>
  </si>
  <si>
    <t>UM1 v typických i atypických jednotkách : 63</t>
  </si>
  <si>
    <t>55161605R</t>
  </si>
  <si>
    <t>Sifon dřezový, pračkový vývod</t>
  </si>
  <si>
    <t>55145353R</t>
  </si>
  <si>
    <t>Hadice sprchová 150 cm jednozámková 911.00</t>
  </si>
  <si>
    <t>55145351R</t>
  </si>
  <si>
    <t>Růžice sprchová kulatá, 5 funkcí d 108 mm 952.00</t>
  </si>
  <si>
    <t>55145356R</t>
  </si>
  <si>
    <t>Tyč sprchová 60 cm 972.00</t>
  </si>
  <si>
    <t>725-RDDH-002</t>
  </si>
  <si>
    <t>Montáž příslušentsví sprchy - hadice,růžice,tyč, sedátko</t>
  </si>
  <si>
    <t>725814107R0L</t>
  </si>
  <si>
    <t>Ventil rohový G 1/2", pro připojení WC</t>
  </si>
  <si>
    <t>klozet : 61</t>
  </si>
  <si>
    <t>55162426.ARL</t>
  </si>
  <si>
    <t>Zápachová uzávěrka podomítková pro myčku nádobí, s přivzdušňovacím ventilem</t>
  </si>
  <si>
    <t>725-RDDH-003</t>
  </si>
  <si>
    <t>Montáž zápachové uzávěrky poomítkové pro myčku</t>
  </si>
  <si>
    <t>Ventil rohový G 1/2", pro připojení myčky nádobí</t>
  </si>
  <si>
    <t>R-položka</t>
  </si>
  <si>
    <t>POL12_1</t>
  </si>
  <si>
    <t>998725101R00</t>
  </si>
  <si>
    <t>Přesun hmot pro zařizovací předměty, výšky do 6 m</t>
  </si>
  <si>
    <t>7,3*0,375</t>
  </si>
  <si>
    <t>998725102R00</t>
  </si>
  <si>
    <t>Přesun hmot pro zařizovací předměty, výšky do 12 m</t>
  </si>
  <si>
    <t>998725103R00</t>
  </si>
  <si>
    <t>Přesun hmot pro zařizovací předměty, výšky do 24 m</t>
  </si>
  <si>
    <t>7,3*0,25</t>
  </si>
  <si>
    <t>721-RDDH-002</t>
  </si>
  <si>
    <t>Demontáž litinových komínků odvětrání</t>
  </si>
  <si>
    <t xml:space="preserve">ks    </t>
  </si>
  <si>
    <t>RB</t>
  </si>
  <si>
    <t>Rozvodnice bytová              ozn.RB</t>
  </si>
  <si>
    <t>ks</t>
  </si>
  <si>
    <t xml:space="preserve">skříň PVC nástěnná, 14Mod./362x250x114mm, IP30/20 -1ks : </t>
  </si>
  <si>
    <t xml:space="preserve">svodič 1pól SLP-275 V/1 350V/40kA, SPD T2 -1ks : </t>
  </si>
  <si>
    <t xml:space="preserve">jistič JJ-10B-1 1pól/ch.B/ 10A/6kA -1ks : </t>
  </si>
  <si>
    <t xml:space="preserve">jistič JJ-16B-1 1pól/ch.B/ 16A/6kA -6ks : </t>
  </si>
  <si>
    <t xml:space="preserve">sběrnice hřebenová S1L-210-10mm2 12vývod kolíky -1ks : </t>
  </si>
  <si>
    <t xml:space="preserve">Popisný štítek v rozvodnici -10ks : </t>
  </si>
  <si>
    <t xml:space="preserve">proud chránič+jistič 2p/1+N OLI-10B-N1-030A -1ks : </t>
  </si>
  <si>
    <t xml:space="preserve">Popisný směrový štítek na vodiči -14ks : </t>
  </si>
  <si>
    <t xml:space="preserve">proud chránič 2pol LFE-25-2-030A, 6kA -1ks : </t>
  </si>
  <si>
    <t>RM8L</t>
  </si>
  <si>
    <t>Rozvodnice VZT zařízení        ozn.RM8L-3 (4)</t>
  </si>
  <si>
    <t xml:space="preserve">rozv.PVC nástěnná N-2S28/IP30/20,28TE,průhl.dveře -1ks : </t>
  </si>
  <si>
    <t xml:space="preserve">Svodič SPD T2 - 1pól SLP-275 V/1 -3ks : </t>
  </si>
  <si>
    <t xml:space="preserve">stykač 1pól RSI-20-10/20A na lištu -4ks : </t>
  </si>
  <si>
    <t xml:space="preserve">jistič JJ-4B-1 1pól/ch.B/ 4A/6kA -4ks : </t>
  </si>
  <si>
    <t xml:space="preserve">jistič JJ-2C-1 1pól/ch.C/ 2A/6kA -4ks : </t>
  </si>
  <si>
    <t xml:space="preserve">relé čas.CRM-83J/3x PK/0,1s-10h/AC230V/1M, ZN -4ks : </t>
  </si>
  <si>
    <t xml:space="preserve">Popisný štítek v rozvodnici -20ks : </t>
  </si>
  <si>
    <t xml:space="preserve">Označení příslušnosti vodiče PE a N k proud.obvodu -10ks : </t>
  </si>
  <si>
    <t xml:space="preserve">sběrnice hřebenová S1L-210-10, 12 vývodů 1.pól. -1ks : </t>
  </si>
  <si>
    <t xml:space="preserve">spínač páčkový MSN-32-1 32A na lištu -1ks : </t>
  </si>
  <si>
    <t xml:space="preserve">SLP-275 V/2  SPD typ2 svodič přepětí -1ks : </t>
  </si>
  <si>
    <t>2</t>
  </si>
  <si>
    <t>101105</t>
  </si>
  <si>
    <t>kabel CYKY 3x1,5</t>
  </si>
  <si>
    <t>101106</t>
  </si>
  <si>
    <t>kabel CYKY 3x2,5</t>
  </si>
  <si>
    <t>199211</t>
  </si>
  <si>
    <t>svorka 3x1,5mm2 krabicová bezšroubová</t>
  </si>
  <si>
    <t>302</t>
  </si>
  <si>
    <t>hmoždinka plastová HM8/8x40mm</t>
  </si>
  <si>
    <t>303</t>
  </si>
  <si>
    <t>hmoždinka plastová HM10/10x50mm</t>
  </si>
  <si>
    <t>314</t>
  </si>
  <si>
    <t>hmoždinka HS6_ZA do SDK</t>
  </si>
  <si>
    <t>333091</t>
  </si>
  <si>
    <t>lišta vkládací LHD 17x17</t>
  </si>
  <si>
    <t>333151</t>
  </si>
  <si>
    <t>lišta vkládací LHD 40x40_HD</t>
  </si>
  <si>
    <t>333156</t>
  </si>
  <si>
    <t>/LHD 40x40/ kryt rohový vnitřní 8645_HB</t>
  </si>
  <si>
    <t>311412</t>
  </si>
  <si>
    <t>krabice přístrojová KP68/D pod omítku</t>
  </si>
  <si>
    <t>311422</t>
  </si>
  <si>
    <t>krabice přístrojová KPL64-50/LD do dutých stěn</t>
  </si>
  <si>
    <t>311423</t>
  </si>
  <si>
    <t>krabice přístrojová KPL64-50/3LD do dutých stěn</t>
  </si>
  <si>
    <t>311433</t>
  </si>
  <si>
    <t>krabice rozvodná KR97/LD s víčkem a svorkovnicí</t>
  </si>
  <si>
    <t>409820</t>
  </si>
  <si>
    <t>SESTAVA  spínač 1pól 10A/250Vstř řaz.1 - spínač/strojek 10A/250Vstř 3558-A01340 řaz. 1,1So</t>
  </si>
  <si>
    <t>410101</t>
  </si>
  <si>
    <t>kryt spínače 1-duchý 3558A-A651 pro ř.1,6,7,1/0</t>
  </si>
  <si>
    <t>420002</t>
  </si>
  <si>
    <t>zásuvka 16A/250Vstř 5518A-A2359 clonky</t>
  </si>
  <si>
    <t>420091</t>
  </si>
  <si>
    <t>rámeček pro 1 přístroj 3901A-B10</t>
  </si>
  <si>
    <t>420092</t>
  </si>
  <si>
    <t>rámeček pro 2 přístroje 3901A-B20 vodorovný</t>
  </si>
  <si>
    <t>420093</t>
  </si>
  <si>
    <t>rámeček pro 3 přístroje 3901A-B30 vodorovný</t>
  </si>
  <si>
    <t>511201</t>
  </si>
  <si>
    <t>Sv.přisazené D=300mm, E27, kryt OPÁL PMMA, IP40</t>
  </si>
  <si>
    <t>591121</t>
  </si>
  <si>
    <t>LED žárovka E27 230V/ 9W, 4100K, 806lm</t>
  </si>
  <si>
    <t>509301</t>
  </si>
  <si>
    <t>Svít.vest.LED panel 30x60cm,26W,3800K,2600lm,IP40</t>
  </si>
  <si>
    <t>509459</t>
  </si>
  <si>
    <t>Čtvercový hliníkový rámeček pro SDK 300/600 - Montážní sada pro vestavné svítidlo</t>
  </si>
  <si>
    <t>509121</t>
  </si>
  <si>
    <t>Podlink.LED sv.60x7x3cm,230V/10W,4000K,1200lm,IP40</t>
  </si>
  <si>
    <t>295445</t>
  </si>
  <si>
    <t>svorka zemnící ZS4 na PVC potrubí - 0.5 palce</t>
  </si>
  <si>
    <t>171106</t>
  </si>
  <si>
    <t>vodič CY 2,5 zel./žl.  /H07V-U/</t>
  </si>
  <si>
    <t>173108</t>
  </si>
  <si>
    <t>vodič CYA 6  /H07V-K/</t>
  </si>
  <si>
    <t>199212</t>
  </si>
  <si>
    <t>svorka bezšroubová 5x1,5mm2 krabicová</t>
  </si>
  <si>
    <t>333162</t>
  </si>
  <si>
    <t>/LH 40x40/ kryt koncový 8641</t>
  </si>
  <si>
    <t>333166</t>
  </si>
  <si>
    <t>/LHD 40x40/ kryt rohový vnitřní 8645</t>
  </si>
  <si>
    <t>423002</t>
  </si>
  <si>
    <t>zásuvka 16A/250Vstř Tango 5518A-2999 IP44 clonky</t>
  </si>
  <si>
    <t>295441</t>
  </si>
  <si>
    <t>svorka zemnící ZS16 VK s Cu uzemňovací páskou</t>
  </si>
  <si>
    <t>199011</t>
  </si>
  <si>
    <t>průchozí izolovaná svorka HPS-70A</t>
  </si>
  <si>
    <t>311211</t>
  </si>
  <si>
    <t>krabice přístrojová KP64/2 pod omítku</t>
  </si>
  <si>
    <t>295601</t>
  </si>
  <si>
    <t>drát AlMgSi pr.8mm polotvrdý 0,135kg/m</t>
  </si>
  <si>
    <t>295405</t>
  </si>
  <si>
    <t>svorka spojovací SSp FeZn</t>
  </si>
  <si>
    <t>kabel CYKY-J 3x1,5</t>
  </si>
  <si>
    <t>POL12_0</t>
  </si>
  <si>
    <t>101105.1</t>
  </si>
  <si>
    <t>kabel CYKY-O 3x1,5</t>
  </si>
  <si>
    <t>101105.2</t>
  </si>
  <si>
    <t>svorka 5x1,5mm2 krabicová bezšroubová</t>
  </si>
  <si>
    <t>333171</t>
  </si>
  <si>
    <t>lišta vkládací LHD 50x20</t>
  </si>
  <si>
    <t>333172</t>
  </si>
  <si>
    <t>/LHD 50x20/ kryt koncový 8991</t>
  </si>
  <si>
    <t>333175</t>
  </si>
  <si>
    <t>/LHD 50x40/ kryt odbočný 8994</t>
  </si>
  <si>
    <t>333176</t>
  </si>
  <si>
    <t>/LHD 50x40/ kryt rohový vnitřní 8995</t>
  </si>
  <si>
    <t>333177</t>
  </si>
  <si>
    <t>/LHD 50x40/ kryt rohový vnější 8996</t>
  </si>
  <si>
    <t>krabice univerzální KUL68-45/LD</t>
  </si>
  <si>
    <t>315121</t>
  </si>
  <si>
    <t>krabice pancéř plast 8101 95x95x50 IP54</t>
  </si>
  <si>
    <t>409828</t>
  </si>
  <si>
    <t>SESTAVA  spínač 1pól 10A/250Vstř řaz.1 - ovladač/strojek 10A/250Vstř 3559-A91345 ř.1/0,S,So</t>
  </si>
  <si>
    <t>409901</t>
  </si>
  <si>
    <t>doutnavka signalizační 3916-22221</t>
  </si>
  <si>
    <t>410103</t>
  </si>
  <si>
    <t>kryt spín 3558A-A653 pro ř.1So,6So,S,1/0So,S,7So</t>
  </si>
  <si>
    <t>295612</t>
  </si>
  <si>
    <t>jímací tyč hladká JR1,5 AlMgSi pr.19/1500mm</t>
  </si>
  <si>
    <t>295635</t>
  </si>
  <si>
    <t>svorka k jímači/zkuš SJ1/SZ 16/8mm 2šrou Al 221330</t>
  </si>
  <si>
    <t>295352</t>
  </si>
  <si>
    <t>PODSTAVEC BETON PB9 9KG na ploché střechy</t>
  </si>
  <si>
    <t>295351</t>
  </si>
  <si>
    <t>podpěra vedení na ploché střechy PV21c 0,9kg plast</t>
  </si>
  <si>
    <t>904012</t>
  </si>
  <si>
    <t>Tlačítko nouzového volání TK-07.2</t>
  </si>
  <si>
    <t>904013</t>
  </si>
  <si>
    <t>Tlačítko nouzového volání TH-07.2 s táhlem</t>
  </si>
  <si>
    <t>209403</t>
  </si>
  <si>
    <t>kabel U/UTP Cat.5e 4x2xAWG24 PVC plášť šedý</t>
  </si>
  <si>
    <t>321123</t>
  </si>
  <si>
    <t>trubka ohebná PVC EN1420</t>
  </si>
  <si>
    <t>hmoždinka plastová HS6-ZA do SDK</t>
  </si>
  <si>
    <t>210810008</t>
  </si>
  <si>
    <t>kabel(-CYKY) volně uložený do 3x6/4x4/7x2,5</t>
  </si>
  <si>
    <t>210100001</t>
  </si>
  <si>
    <t>ukončení v rozvaděči vč.zapojení vodiče do 2,5mm2</t>
  </si>
  <si>
    <t>210100002</t>
  </si>
  <si>
    <t>ukončení vč.zapojení vodiče do 6mm2</t>
  </si>
  <si>
    <t>210100101</t>
  </si>
  <si>
    <t>ukončení na zemnící svorce - vodič do 16mm2</t>
  </si>
  <si>
    <t>210010712</t>
  </si>
  <si>
    <t>osazení do betonu hmoždinky HM8</t>
  </si>
  <si>
    <t>210010713</t>
  </si>
  <si>
    <t>osazení do betonu hmoždinky HM10</t>
  </si>
  <si>
    <t>210010702</t>
  </si>
  <si>
    <t>osazení hmoždinky do SDK</t>
  </si>
  <si>
    <t>210010105</t>
  </si>
  <si>
    <t>lišta vkládací úplná pevně uložená do š.40mm</t>
  </si>
  <si>
    <t>210010311</t>
  </si>
  <si>
    <t>krabice přístrojová bez zapojení(-KP68)</t>
  </si>
  <si>
    <t>210010305</t>
  </si>
  <si>
    <t>krabice přístroj.bez zapojení do dutých stěn</t>
  </si>
  <si>
    <t>210010306</t>
  </si>
  <si>
    <t>krabice přístr.bez zapojení trojitá do dutých stěn</t>
  </si>
  <si>
    <t>210010322</t>
  </si>
  <si>
    <t>krabicová rozvodka vč.svorkovn.a zapojení(-KR97)</t>
  </si>
  <si>
    <t>210110041</t>
  </si>
  <si>
    <t>spínač zapuštěný vč.zapojení 1pólový/řazení 1</t>
  </si>
  <si>
    <t>210111012</t>
  </si>
  <si>
    <t>zásuvka domovní zapuštěná vč.zapojení průběžně</t>
  </si>
  <si>
    <t>210190001</t>
  </si>
  <si>
    <t>rozvodnice do hmotnosti 20kg</t>
  </si>
  <si>
    <t>210200011</t>
  </si>
  <si>
    <t>svítidlo bytové stropní E27/1 zdroj</t>
  </si>
  <si>
    <t>210201002</t>
  </si>
  <si>
    <t>svítidlo LED vestavné</t>
  </si>
  <si>
    <t>210201001</t>
  </si>
  <si>
    <t>Podlinkové svítidlo LED bytové</t>
  </si>
  <si>
    <t>210192562</t>
  </si>
  <si>
    <t>ochranná svorka ZS4 0.5 palce na potrubí (baterii)</t>
  </si>
  <si>
    <t>210990022</t>
  </si>
  <si>
    <t>Práce nepředvídané,práce které nelze obsáhnout CP</t>
  </si>
  <si>
    <t>hod</t>
  </si>
  <si>
    <t>210990021</t>
  </si>
  <si>
    <t>Vypracování vých.revize el.instalace vč.protokolu</t>
  </si>
  <si>
    <t>210800006</t>
  </si>
  <si>
    <t>vodič Cu(-CY) pod omítkou do 1x16</t>
  </si>
  <si>
    <t>210800851</t>
  </si>
  <si>
    <t>vodič Cu(-CY,CYA) pevně uložený do 1x35</t>
  </si>
  <si>
    <t>210111011</t>
  </si>
  <si>
    <t>zásuvka domovní zapuštěná vč.zapojení</t>
  </si>
  <si>
    <t>210220321</t>
  </si>
  <si>
    <t>svorka na potrubí vč.pásku (Bernard)</t>
  </si>
  <si>
    <t>210010301</t>
  </si>
  <si>
    <t>krabice přístrojová bez zapojení</t>
  </si>
  <si>
    <t>210220101</t>
  </si>
  <si>
    <t>svod vč.podpěr drát do pr.10mm</t>
  </si>
  <si>
    <t>210220301</t>
  </si>
  <si>
    <t>svorka hromosvodová do 2 šroubů</t>
  </si>
  <si>
    <t>kabel(-CYKY-J) volně uložený do 3x6/4x4/7x2,5</t>
  </si>
  <si>
    <t>kabel(-CYKY-O) volně uložený do 3x6/4x4/7x2,5</t>
  </si>
  <si>
    <t>210810048</t>
  </si>
  <si>
    <t>kabel(-CYKY-O) pevně uložený do 3x6/4x4/7x2,5</t>
  </si>
  <si>
    <t>ukončení v rozvaděči vč.zapojení vodiče do 6mm2</t>
  </si>
  <si>
    <t>210100351</t>
  </si>
  <si>
    <t>ukončení kabelu v ucpávce do P21</t>
  </si>
  <si>
    <t>210010106</t>
  </si>
  <si>
    <t>lišta vkládací úplná pevně uložená do š.50mm</t>
  </si>
  <si>
    <t>krabice odbočná bez svorkovnice a zapojení(-KO68)</t>
  </si>
  <si>
    <t>210010451</t>
  </si>
  <si>
    <t>krabice plast pro P rozvod bez zapojení 8110</t>
  </si>
  <si>
    <t>210110064</t>
  </si>
  <si>
    <t>ovladač zapuštěný vč.zapojení tlačítkový/ř.1/0 S</t>
  </si>
  <si>
    <t>VZT- Práce nepředvídané,práce které nelze nacenit CP</t>
  </si>
  <si>
    <t>Vypracování vých.revize el.instalace VZT</t>
  </si>
  <si>
    <t>210220231</t>
  </si>
  <si>
    <t>jímací tyč do 3m montáž na stojan</t>
  </si>
  <si>
    <t>210140102</t>
  </si>
  <si>
    <t>Montáž násť.tl.nouz.volání TK-07.2, vč.zapojení</t>
  </si>
  <si>
    <t>Mtž.nást.tl.nouz.volání TH-07.2 s táhlem, vč.zapoj</t>
  </si>
  <si>
    <t>210950341</t>
  </si>
  <si>
    <t>vodič/kabel v trubce jednotková hmotnost do 0,4kg</t>
  </si>
  <si>
    <t>210010002</t>
  </si>
  <si>
    <t>trubka plast ohebná v SDK / pr.20</t>
  </si>
  <si>
    <t>osazení do SDK hmoždinky HS6</t>
  </si>
  <si>
    <t>210990023</t>
  </si>
  <si>
    <t>Demontáž stávajícího zařízení VZT/dmtž</t>
  </si>
  <si>
    <t>Demontáž tl.nouzové sig.pro opětovné použití /dmtž</t>
  </si>
  <si>
    <t>218009001</t>
  </si>
  <si>
    <t>poplatek za recyklaci svítidla přes 50cm</t>
  </si>
  <si>
    <t>219001411</t>
  </si>
  <si>
    <t>vybourání otvoru/zeď beton/ do pr.60mm/tl.do 0,15m</t>
  </si>
  <si>
    <t>219002313</t>
  </si>
  <si>
    <t>vysekání kapsy/zeď beton/ do 100x100x100mm</t>
  </si>
  <si>
    <t>219002812</t>
  </si>
  <si>
    <t>vysekání rýhy/zeď beton/ hl.do 30mm/š.do 70mm</t>
  </si>
  <si>
    <t>ON - DZ</t>
  </si>
  <si>
    <t>Doprava a přesun dodávek</t>
  </si>
  <si>
    <t>ON - ME</t>
  </si>
  <si>
    <t>Prořez a podružný materiál</t>
  </si>
  <si>
    <t>ON - PPV</t>
  </si>
  <si>
    <t>PPV, zařízení staveniště, provoz investora</t>
  </si>
  <si>
    <t>Pol__0001</t>
  </si>
  <si>
    <t>D+M střešní  ventilátor , N = 180 W , 230V, výkon 2000m3/hod (demontáž původního ventilátoru není v ceně)</t>
  </si>
  <si>
    <t>Pol__0003</t>
  </si>
  <si>
    <t>D+M oplechování komínku 1100/850mm</t>
  </si>
  <si>
    <t>Pol__0004</t>
  </si>
  <si>
    <t>D+M montážní sestava JPA435+JCA435+JAE435+JBR435</t>
  </si>
  <si>
    <t>Pol__0005</t>
  </si>
  <si>
    <t>D+M MŘÍŽKA  VNM 1B 200x100 R1/S</t>
  </si>
  <si>
    <t>Pol__0006</t>
  </si>
  <si>
    <t>D+M dveřní mřížka  oboustranná  DL.453MM, VÝŠKA 91MM, set 2ks</t>
  </si>
  <si>
    <t>Pol__0007</t>
  </si>
  <si>
    <t>D+M větrací nerez mřížka 100/100</t>
  </si>
  <si>
    <t>Pol__0008</t>
  </si>
  <si>
    <t>D+M potrubí z pozinkovaného plechu přechod pravouhly  o 250 - 150/300 dl. 200mm</t>
  </si>
  <si>
    <t>Pol__0009</t>
  </si>
  <si>
    <t>D+M potrubí z pozinkovaného plechu trouba 150x300/300 s odbočkou  200x100 - 8.7.6.NP</t>
  </si>
  <si>
    <t>Pol__0010</t>
  </si>
  <si>
    <t>D+M potrubí z pozink. plechu trouba 150x300/300 s odbočkou  100x100 - 8.7.6.NP</t>
  </si>
  <si>
    <t>Pol__0011</t>
  </si>
  <si>
    <t>D+M potrubí z pozinkovaného plechu trouba 150x300/500 v.p.</t>
  </si>
  <si>
    <t>Pol__0012</t>
  </si>
  <si>
    <t>D+M potrubí z pozinkovaného plechu trouba 150x300/2000</t>
  </si>
  <si>
    <t>Pol__0013</t>
  </si>
  <si>
    <t>D+M potrubí z pozinkovaného plechu přechod 150x300/ 150x250 dl.250</t>
  </si>
  <si>
    <t>Pol__0014</t>
  </si>
  <si>
    <t>D+M potrubí z pozinkovaného plechu trouba 150x250/2000 v.p.</t>
  </si>
  <si>
    <t>Pol__0015</t>
  </si>
  <si>
    <t>D+M potrubí z pozinkovaného plechu trouba 150x250/300 s odbočkou  200x100 - 5.NP</t>
  </si>
  <si>
    <t>Pol__0016</t>
  </si>
  <si>
    <t>D+M potrubí z pozinkovaného plechu trouba 150x250/300 s odbočkou  100x100 - 5.NP</t>
  </si>
  <si>
    <t>Pol__0017</t>
  </si>
  <si>
    <t>D+M potrubí z pozinkovaného plechu přechod 150x250/ 150x200 dl.250</t>
  </si>
  <si>
    <t>Pol__0018</t>
  </si>
  <si>
    <t>D+M potrubí z pozinkovaného plechu trouba 150x200/2000 v.p.</t>
  </si>
  <si>
    <t>Pol__0019</t>
  </si>
  <si>
    <t>D+M potrubí z pozinkovaného plechu trouba 150x200/300 s odbočkou  200x100 - 4.3.NP</t>
  </si>
  <si>
    <t>Pol__0020</t>
  </si>
  <si>
    <t>D+M potrubí z pozinkovaného plechu trouba 150x200/300 s odbočkou  100x100 - 4.3.NP</t>
  </si>
  <si>
    <t>Pol__0021</t>
  </si>
  <si>
    <t>D+M potrubí z pozinkovaného plechu trouba 150x200/500 v.p.</t>
  </si>
  <si>
    <t>Pol__0022</t>
  </si>
  <si>
    <t>D+M potrubí z pozinkovaného plechu přechod 150x200/ 150x150 dl.250</t>
  </si>
  <si>
    <t>Pol__0023</t>
  </si>
  <si>
    <t>D+M potrubí z pozinkovaného plechu trouba 150x150/2000v.p.</t>
  </si>
  <si>
    <t>Pol__0024</t>
  </si>
  <si>
    <t>D+M potrubí z pozinkovaného plechu trouba 150x150/300 s odbočkou  200x100 - 2.1.NP</t>
  </si>
  <si>
    <t>Pol__0025</t>
  </si>
  <si>
    <t>D+M potrubí z pozinkovaného plechu trouba 150x150/300 s odbočkou  100x100 - 2.1.NP</t>
  </si>
  <si>
    <t>Pol__0026</t>
  </si>
  <si>
    <t>D+M potrubí z pozinkovaného plechu přechod 150x150/ o100,  dl.250</t>
  </si>
  <si>
    <t>Pol__0027</t>
  </si>
  <si>
    <t>D+M potrubí z pozink.plechu trouba 150x150/300 s odboč. 100x100+konec zasl. - 2.1.NP zaslepení vybaveno nátrubkem pro odvod kondenzátu</t>
  </si>
  <si>
    <t>Pol__0029</t>
  </si>
  <si>
    <t>D+M potrubí z pozinkovaného plechu trouba 150x150/500 v.p.</t>
  </si>
  <si>
    <t>Pol__0030</t>
  </si>
  <si>
    <t>D+M potrubí z pozinkovaného plechu trouba 150x150/2000</t>
  </si>
  <si>
    <t>Pol__0031</t>
  </si>
  <si>
    <t>D+M potrubí z pozinkovaného plechu trouba 100x200/300 v.p.</t>
  </si>
  <si>
    <t>Pol__0032</t>
  </si>
  <si>
    <t>D+M potrubí z pozinkovaného plechu trouba 100x100/300 v.p.</t>
  </si>
  <si>
    <t>Pol__0033</t>
  </si>
  <si>
    <t>D+M spirální potrubí - trouba TS 250</t>
  </si>
  <si>
    <t>bm</t>
  </si>
  <si>
    <t>Pol__0034</t>
  </si>
  <si>
    <t>D+M spirální potrubí - trouba TS 100</t>
  </si>
  <si>
    <t>Pol__0035</t>
  </si>
  <si>
    <t>D+M spirální pot.odbočka 100-100, jeden průběžný otvor zaslepit + vybavit nátrubek na odvod kondenz.</t>
  </si>
  <si>
    <t>Pol__0036</t>
  </si>
  <si>
    <t>D+M počet otvorů pro mřížky v SDK</t>
  </si>
  <si>
    <t>Pol__0037</t>
  </si>
  <si>
    <t>D+M počet otvorů  v    ŽB stropě/ cihelné zdivo</t>
  </si>
  <si>
    <t>Pol__0038</t>
  </si>
  <si>
    <t>D+M závěsný materiál</t>
  </si>
  <si>
    <t>Pol__0039</t>
  </si>
  <si>
    <t>D+M spojovací materiál</t>
  </si>
  <si>
    <t>Pol__0040</t>
  </si>
  <si>
    <t>D+M těsnící materiál</t>
  </si>
  <si>
    <t>Pol__0041</t>
  </si>
  <si>
    <t>D+M tepelná izolace 20MM</t>
  </si>
  <si>
    <t>Pol__0042</t>
  </si>
  <si>
    <t>D+M Al. Páska AKB 50</t>
  </si>
  <si>
    <t>Pol__0043</t>
  </si>
  <si>
    <t>D+M POŽÁRNÍ KLAPKA FDS-3G-200x100 H5-2   (  FDS-3G -200x100 H6-2 ) (H5-2  ovládání elektromagnetem 24V  nebo    H6-2  ovládání elektromagnetem 230V)</t>
  </si>
  <si>
    <t>Pol__0045</t>
  </si>
  <si>
    <t>D+M POŽÁRNÍ KLAPKA FDS-3G-100x100 H5-2   (  FDS-3G -100x100 H6-2 ) (H5-2  ovládání elektromagnetem 24V  nebo    H6-2  ovládání elektromagnetem 230V)</t>
  </si>
  <si>
    <t>Pol__0047</t>
  </si>
  <si>
    <t>D+M POŽÁRNÍ KLAPKA    prům.  100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</si>
</sst>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app01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3" t="s">
        <v>41</v>
      </c>
      <c r="B2" s="73"/>
      <c r="C2" s="73"/>
      <c r="D2" s="73"/>
      <c r="E2" s="73"/>
      <c r="F2" s="73"/>
      <c r="G2" s="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4" t="s">
        <v>4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24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23</v>
      </c>
      <c r="D5" s="121" t="s">
        <v>45</v>
      </c>
      <c r="E5" s="88"/>
      <c r="F5" s="88"/>
      <c r="G5" s="88"/>
      <c r="H5" s="18" t="s">
        <v>42</v>
      </c>
      <c r="I5" s="125" t="s">
        <v>49</v>
      </c>
      <c r="J5" s="8"/>
    </row>
    <row r="6" spans="1:15" ht="15.75" customHeight="1" x14ac:dyDescent="0.2">
      <c r="A6" s="2"/>
      <c r="B6" s="28"/>
      <c r="C6" s="53"/>
      <c r="D6" s="122" t="s">
        <v>46</v>
      </c>
      <c r="E6" s="89"/>
      <c r="F6" s="89"/>
      <c r="G6" s="89"/>
      <c r="H6" s="18" t="s">
        <v>36</v>
      </c>
      <c r="I6" s="22"/>
      <c r="J6" s="8"/>
    </row>
    <row r="7" spans="1:15" ht="15.75" customHeight="1" x14ac:dyDescent="0.2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126" t="s">
        <v>50</v>
      </c>
      <c r="H8" s="18" t="s">
        <v>42</v>
      </c>
      <c r="I8" s="125" t="s">
        <v>52</v>
      </c>
      <c r="J8" s="8"/>
    </row>
    <row r="9" spans="1:15" ht="15.75" hidden="1" customHeight="1" x14ac:dyDescent="0.2">
      <c r="A9" s="2"/>
      <c r="B9" s="2"/>
      <c r="D9" s="126" t="s">
        <v>51</v>
      </c>
      <c r="H9" s="18" t="s">
        <v>36</v>
      </c>
      <c r="I9" s="125" t="s">
        <v>53</v>
      </c>
      <c r="J9" s="8"/>
    </row>
    <row r="10" spans="1:15" ht="15.75" hidden="1" customHeight="1" x14ac:dyDescent="0.2">
      <c r="A10" s="2"/>
      <c r="B10" s="35"/>
      <c r="C10" s="54"/>
      <c r="D10" s="124" t="s">
        <v>48</v>
      </c>
      <c r="E10" s="127" t="s">
        <v>47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8"/>
      <c r="E11" s="128"/>
      <c r="F11" s="128"/>
      <c r="G11" s="128"/>
      <c r="H11" s="18" t="s">
        <v>42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8"/>
      <c r="D15" s="52"/>
      <c r="E15" s="83"/>
      <c r="F15" s="83"/>
      <c r="G15" s="84"/>
      <c r="H15" s="84"/>
      <c r="I15" s="84" t="s">
        <v>31</v>
      </c>
      <c r="J15" s="85"/>
    </row>
    <row r="16" spans="1:15" ht="23.25" customHeight="1" x14ac:dyDescent="0.2">
      <c r="A16" s="195" t="s">
        <v>26</v>
      </c>
      <c r="B16" s="38" t="s">
        <v>26</v>
      </c>
      <c r="C16" s="59"/>
      <c r="D16" s="60"/>
      <c r="E16" s="80"/>
      <c r="F16" s="81"/>
      <c r="G16" s="80"/>
      <c r="H16" s="81"/>
      <c r="I16" s="80">
        <f>SUMIF(F54:F85,A16,I54:I85)+SUMIF(F54:F85,"PSU",I54:I85)</f>
        <v>0</v>
      </c>
      <c r="J16" s="82"/>
    </row>
    <row r="17" spans="1:10" ht="23.25" customHeight="1" x14ac:dyDescent="0.2">
      <c r="A17" s="195" t="s">
        <v>27</v>
      </c>
      <c r="B17" s="38" t="s">
        <v>27</v>
      </c>
      <c r="C17" s="59"/>
      <c r="D17" s="60"/>
      <c r="E17" s="80"/>
      <c r="F17" s="81"/>
      <c r="G17" s="80"/>
      <c r="H17" s="81"/>
      <c r="I17" s="80">
        <f>SUMIF(F54:F85,A17,I54:I85)</f>
        <v>0</v>
      </c>
      <c r="J17" s="82"/>
    </row>
    <row r="18" spans="1:10" ht="23.25" customHeight="1" x14ac:dyDescent="0.2">
      <c r="A18" s="195" t="s">
        <v>28</v>
      </c>
      <c r="B18" s="38" t="s">
        <v>28</v>
      </c>
      <c r="C18" s="59"/>
      <c r="D18" s="60"/>
      <c r="E18" s="80"/>
      <c r="F18" s="81"/>
      <c r="G18" s="80"/>
      <c r="H18" s="81"/>
      <c r="I18" s="80">
        <f>SUMIF(F54:F85,A18,I54:I85)</f>
        <v>0</v>
      </c>
      <c r="J18" s="82"/>
    </row>
    <row r="19" spans="1:10" ht="23.25" customHeight="1" x14ac:dyDescent="0.2">
      <c r="A19" s="195" t="s">
        <v>134</v>
      </c>
      <c r="B19" s="38" t="s">
        <v>29</v>
      </c>
      <c r="C19" s="59"/>
      <c r="D19" s="60"/>
      <c r="E19" s="80"/>
      <c r="F19" s="81"/>
      <c r="G19" s="80"/>
      <c r="H19" s="81"/>
      <c r="I19" s="80">
        <f>SUMIF(F54:F85,A19,I54:I85)</f>
        <v>0</v>
      </c>
      <c r="J19" s="82"/>
    </row>
    <row r="20" spans="1:10" ht="23.25" customHeight="1" x14ac:dyDescent="0.2">
      <c r="A20" s="195" t="s">
        <v>137</v>
      </c>
      <c r="B20" s="38" t="s">
        <v>30</v>
      </c>
      <c r="C20" s="59"/>
      <c r="D20" s="60"/>
      <c r="E20" s="80"/>
      <c r="F20" s="81"/>
      <c r="G20" s="80"/>
      <c r="H20" s="81"/>
      <c r="I20" s="80">
        <f>SUMIF(F54:F85,A20,I54:I85)</f>
        <v>0</v>
      </c>
      <c r="J20" s="82"/>
    </row>
    <row r="21" spans="1:10" ht="23.25" customHeight="1" x14ac:dyDescent="0.2">
      <c r="A21" s="2"/>
      <c r="B21" s="48" t="s">
        <v>31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59"/>
      <c r="D23" s="60"/>
      <c r="E23" s="64">
        <v>12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59"/>
      <c r="D24" s="60"/>
      <c r="E24" s="64">
        <f>SazbaDPH1</f>
        <v>12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70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54</v>
      </c>
      <c r="C39" s="146"/>
      <c r="D39" s="146"/>
      <c r="E39" s="146"/>
      <c r="F39" s="147">
        <f>'02 02-00 Pol'!AE23+'02 02-01 Pol'!AE371+'02 02-02 Pol'!AE199+'02 02-03 Pol'!AE248+'02 02-04 Pol'!AE181+'02 02-05 Pol'!AE53</f>
        <v>0</v>
      </c>
      <c r="G39" s="148">
        <f>'02 02-00 Pol'!AF23+'02 02-01 Pol'!AF371+'02 02-02 Pol'!AF199+'02 02-03 Pol'!AF248+'02 02-04 Pol'!AF181+'02 02-05 Pol'!AF53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">
      <c r="A40" s="135">
        <v>2</v>
      </c>
      <c r="B40" s="151" t="s">
        <v>55</v>
      </c>
      <c r="C40" s="152" t="s">
        <v>56</v>
      </c>
      <c r="D40" s="152"/>
      <c r="E40" s="152"/>
      <c r="F40" s="153">
        <f>'02 02-00 Pol'!AE23+'02 02-01 Pol'!AE371+'02 02-02 Pol'!AE199+'02 02-03 Pol'!AE248+'02 02-04 Pol'!AE181+'02 02-05 Pol'!AE53</f>
        <v>0</v>
      </c>
      <c r="G40" s="154">
        <f>'02 02-00 Pol'!AF23+'02 02-01 Pol'!AF371+'02 02-02 Pol'!AF199+'02 02-03 Pol'!AF248+'02 02-04 Pol'!AF181+'02 02-05 Pol'!AF53</f>
        <v>0</v>
      </c>
      <c r="H40" s="154">
        <f>(F40*SazbaDPH1/100)+(G40*SazbaDPH2/100)</f>
        <v>0</v>
      </c>
      <c r="I40" s="154">
        <f>F40+G40+H40</f>
        <v>0</v>
      </c>
      <c r="J40" s="155" t="str">
        <f>IF(_xlfn.SINGLE(CenaCelkemVypocet)=0,"",I40/_xlfn.SINGLE(CenaCelkemVypocet)*100)</f>
        <v/>
      </c>
    </row>
    <row r="41" spans="1:10" ht="25.5" customHeight="1" x14ac:dyDescent="0.2">
      <c r="A41" s="135">
        <v>3</v>
      </c>
      <c r="B41" s="156" t="s">
        <v>57</v>
      </c>
      <c r="C41" s="146" t="s">
        <v>58</v>
      </c>
      <c r="D41" s="146"/>
      <c r="E41" s="146"/>
      <c r="F41" s="157">
        <f>'02 02-00 Pol'!AE23</f>
        <v>0</v>
      </c>
      <c r="G41" s="149">
        <f>'02 02-00 Pol'!AF23</f>
        <v>0</v>
      </c>
      <c r="H41" s="149">
        <f>(F41*SazbaDPH1/100)+(G41*SazbaDPH2/100)</f>
        <v>0</v>
      </c>
      <c r="I41" s="149">
        <f>F41+G41+H41</f>
        <v>0</v>
      </c>
      <c r="J41" s="150" t="str">
        <f>IF(_xlfn.SINGLE(CenaCelkemVypocet)=0,"",I41/_xlfn.SINGLE(CenaCelkemVypocet)*100)</f>
        <v/>
      </c>
    </row>
    <row r="42" spans="1:10" ht="25.5" customHeight="1" x14ac:dyDescent="0.2">
      <c r="A42" s="135">
        <v>3</v>
      </c>
      <c r="B42" s="156" t="s">
        <v>59</v>
      </c>
      <c r="C42" s="146" t="s">
        <v>60</v>
      </c>
      <c r="D42" s="146"/>
      <c r="E42" s="146"/>
      <c r="F42" s="157">
        <f>'02 02-01 Pol'!AE371</f>
        <v>0</v>
      </c>
      <c r="G42" s="149">
        <f>'02 02-01 Pol'!AF371</f>
        <v>0</v>
      </c>
      <c r="H42" s="149">
        <f>(F42*SazbaDPH1/100)+(G42*SazbaDPH2/100)</f>
        <v>0</v>
      </c>
      <c r="I42" s="149">
        <f>F42+G42+H42</f>
        <v>0</v>
      </c>
      <c r="J42" s="150" t="str">
        <f>IF(_xlfn.SINGLE(CenaCelkemVypocet)=0,"",I42/_xlfn.SINGLE(CenaCelkemVypocet)*100)</f>
        <v/>
      </c>
    </row>
    <row r="43" spans="1:10" ht="25.5" customHeight="1" x14ac:dyDescent="0.2">
      <c r="A43" s="135">
        <v>3</v>
      </c>
      <c r="B43" s="156" t="s">
        <v>61</v>
      </c>
      <c r="C43" s="146" t="s">
        <v>62</v>
      </c>
      <c r="D43" s="146"/>
      <c r="E43" s="146"/>
      <c r="F43" s="157">
        <f>'02 02-02 Pol'!AE199</f>
        <v>0</v>
      </c>
      <c r="G43" s="149">
        <f>'02 02-02 Pol'!AF199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">
      <c r="A44" s="135">
        <v>3</v>
      </c>
      <c r="B44" s="156" t="s">
        <v>63</v>
      </c>
      <c r="C44" s="146" t="s">
        <v>64</v>
      </c>
      <c r="D44" s="146"/>
      <c r="E44" s="146"/>
      <c r="F44" s="157">
        <f>'02 02-03 Pol'!AE248</f>
        <v>0</v>
      </c>
      <c r="G44" s="149">
        <f>'02 02-03 Pol'!AF248</f>
        <v>0</v>
      </c>
      <c r="H44" s="149">
        <f>(F44*SazbaDPH1/100)+(G44*SazbaDPH2/100)</f>
        <v>0</v>
      </c>
      <c r="I44" s="149">
        <f>F44+G44+H44</f>
        <v>0</v>
      </c>
      <c r="J44" s="150" t="str">
        <f>IF(_xlfn.SINGLE(CenaCelkemVypocet)=0,"",I44/_xlfn.SINGLE(CenaCelkemVypocet)*100)</f>
        <v/>
      </c>
    </row>
    <row r="45" spans="1:10" ht="25.5" customHeight="1" x14ac:dyDescent="0.2">
      <c r="A45" s="135">
        <v>3</v>
      </c>
      <c r="B45" s="156" t="s">
        <v>65</v>
      </c>
      <c r="C45" s="146" t="s">
        <v>66</v>
      </c>
      <c r="D45" s="146"/>
      <c r="E45" s="146"/>
      <c r="F45" s="157">
        <f>'02 02-04 Pol'!AE181</f>
        <v>0</v>
      </c>
      <c r="G45" s="149">
        <f>'02 02-04 Pol'!AF181</f>
        <v>0</v>
      </c>
      <c r="H45" s="149">
        <f>(F45*SazbaDPH1/100)+(G45*SazbaDPH2/100)</f>
        <v>0</v>
      </c>
      <c r="I45" s="149">
        <f>F45+G45+H45</f>
        <v>0</v>
      </c>
      <c r="J45" s="150" t="str">
        <f>IF(_xlfn.SINGLE(CenaCelkemVypocet)=0,"",I45/_xlfn.SINGLE(CenaCelkemVypocet)*100)</f>
        <v/>
      </c>
    </row>
    <row r="46" spans="1:10" ht="25.5" customHeight="1" x14ac:dyDescent="0.2">
      <c r="A46" s="135">
        <v>3</v>
      </c>
      <c r="B46" s="156" t="s">
        <v>67</v>
      </c>
      <c r="C46" s="146" t="s">
        <v>68</v>
      </c>
      <c r="D46" s="146"/>
      <c r="E46" s="146"/>
      <c r="F46" s="157">
        <f>'02 02-05 Pol'!AE53</f>
        <v>0</v>
      </c>
      <c r="G46" s="149">
        <f>'02 02-05 Pol'!AF53</f>
        <v>0</v>
      </c>
      <c r="H46" s="149">
        <f>(F46*SazbaDPH1/100)+(G46*SazbaDPH2/100)</f>
        <v>0</v>
      </c>
      <c r="I46" s="149">
        <f>F46+G46+H46</f>
        <v>0</v>
      </c>
      <c r="J46" s="150" t="str">
        <f>IF(_xlfn.SINGLE(CenaCelkemVypocet)=0,"",I46/_xlfn.SINGLE(CenaCelkemVypocet)*100)</f>
        <v/>
      </c>
    </row>
    <row r="47" spans="1:10" ht="25.5" customHeight="1" x14ac:dyDescent="0.2">
      <c r="A47" s="135"/>
      <c r="B47" s="158" t="s">
        <v>69</v>
      </c>
      <c r="C47" s="159"/>
      <c r="D47" s="159"/>
      <c r="E47" s="160"/>
      <c r="F47" s="161">
        <f>SUMIF(A39:A46,"=1",F39:F46)</f>
        <v>0</v>
      </c>
      <c r="G47" s="162">
        <f>SUMIF(A39:A46,"=1",G39:G46)</f>
        <v>0</v>
      </c>
      <c r="H47" s="162">
        <f>SUMIF(A39:A46,"=1",H39:H46)</f>
        <v>0</v>
      </c>
      <c r="I47" s="162">
        <f>SUMIF(A39:A46,"=1",I39:I46)</f>
        <v>0</v>
      </c>
      <c r="J47" s="163">
        <f>SUMIF(A39:A46,"=1",J39:J46)</f>
        <v>0</v>
      </c>
    </row>
    <row r="51" spans="1:10" ht="15.75" x14ac:dyDescent="0.25">
      <c r="B51" s="174" t="s">
        <v>71</v>
      </c>
    </row>
    <row r="53" spans="1:10" ht="25.5" customHeight="1" x14ac:dyDescent="0.2">
      <c r="A53" s="176"/>
      <c r="B53" s="179" t="s">
        <v>18</v>
      </c>
      <c r="C53" s="179" t="s">
        <v>6</v>
      </c>
      <c r="D53" s="180"/>
      <c r="E53" s="180"/>
      <c r="F53" s="181" t="s">
        <v>72</v>
      </c>
      <c r="G53" s="181"/>
      <c r="H53" s="181"/>
      <c r="I53" s="181" t="s">
        <v>31</v>
      </c>
      <c r="J53" s="181" t="s">
        <v>0</v>
      </c>
    </row>
    <row r="54" spans="1:10" ht="36.75" customHeight="1" x14ac:dyDescent="0.2">
      <c r="A54" s="177"/>
      <c r="B54" s="182" t="s">
        <v>73</v>
      </c>
      <c r="C54" s="183" t="s">
        <v>74</v>
      </c>
      <c r="D54" s="184"/>
      <c r="E54" s="184"/>
      <c r="F54" s="191" t="s">
        <v>26</v>
      </c>
      <c r="G54" s="192"/>
      <c r="H54" s="192"/>
      <c r="I54" s="192">
        <f>'02 02-01 Pol'!G8+'02 02-02 Pol'!G8</f>
        <v>0</v>
      </c>
      <c r="J54" s="188" t="str">
        <f>IF(I86=0,"",I54/I86*100)</f>
        <v/>
      </c>
    </row>
    <row r="55" spans="1:10" ht="36.75" customHeight="1" x14ac:dyDescent="0.2">
      <c r="A55" s="177"/>
      <c r="B55" s="182" t="s">
        <v>75</v>
      </c>
      <c r="C55" s="183" t="s">
        <v>76</v>
      </c>
      <c r="D55" s="184"/>
      <c r="E55" s="184"/>
      <c r="F55" s="191" t="s">
        <v>26</v>
      </c>
      <c r="G55" s="192"/>
      <c r="H55" s="192"/>
      <c r="I55" s="192">
        <f>'02 02-02 Pol'!G49</f>
        <v>0</v>
      </c>
      <c r="J55" s="188" t="str">
        <f>IF(I86=0,"",I55/I86*100)</f>
        <v/>
      </c>
    </row>
    <row r="56" spans="1:10" ht="36.75" customHeight="1" x14ac:dyDescent="0.2">
      <c r="A56" s="177"/>
      <c r="B56" s="182" t="s">
        <v>77</v>
      </c>
      <c r="C56" s="183" t="s">
        <v>78</v>
      </c>
      <c r="D56" s="184"/>
      <c r="E56" s="184"/>
      <c r="F56" s="191" t="s">
        <v>26</v>
      </c>
      <c r="G56" s="192"/>
      <c r="H56" s="192"/>
      <c r="I56" s="192">
        <f>'02 02-01 Pol'!G78</f>
        <v>0</v>
      </c>
      <c r="J56" s="188" t="str">
        <f>IF(I86=0,"",I56/I86*100)</f>
        <v/>
      </c>
    </row>
    <row r="57" spans="1:10" ht="36.75" customHeight="1" x14ac:dyDescent="0.2">
      <c r="A57" s="177"/>
      <c r="B57" s="182" t="s">
        <v>79</v>
      </c>
      <c r="C57" s="183" t="s">
        <v>80</v>
      </c>
      <c r="D57" s="184"/>
      <c r="E57" s="184"/>
      <c r="F57" s="191" t="s">
        <v>26</v>
      </c>
      <c r="G57" s="192"/>
      <c r="H57" s="192"/>
      <c r="I57" s="192">
        <f>'02 02-03 Pol'!G8</f>
        <v>0</v>
      </c>
      <c r="J57" s="188" t="str">
        <f>IF(I86=0,"",I57/I86*100)</f>
        <v/>
      </c>
    </row>
    <row r="58" spans="1:10" ht="36.75" customHeight="1" x14ac:dyDescent="0.2">
      <c r="A58" s="177"/>
      <c r="B58" s="182" t="s">
        <v>81</v>
      </c>
      <c r="C58" s="183" t="s">
        <v>82</v>
      </c>
      <c r="D58" s="184"/>
      <c r="E58" s="184"/>
      <c r="F58" s="191" t="s">
        <v>26</v>
      </c>
      <c r="G58" s="192"/>
      <c r="H58" s="192"/>
      <c r="I58" s="192">
        <f>'02 02-01 Pol'!G86+'02 02-02 Pol'!G60</f>
        <v>0</v>
      </c>
      <c r="J58" s="188" t="str">
        <f>IF(I86=0,"",I58/I86*100)</f>
        <v/>
      </c>
    </row>
    <row r="59" spans="1:10" ht="36.75" customHeight="1" x14ac:dyDescent="0.2">
      <c r="A59" s="177"/>
      <c r="B59" s="182" t="s">
        <v>83</v>
      </c>
      <c r="C59" s="183" t="s">
        <v>84</v>
      </c>
      <c r="D59" s="184"/>
      <c r="E59" s="184"/>
      <c r="F59" s="191" t="s">
        <v>26</v>
      </c>
      <c r="G59" s="192"/>
      <c r="H59" s="192"/>
      <c r="I59" s="192">
        <f>'02 02-01 Pol'!G140+'02 02-02 Pol'!G77</f>
        <v>0</v>
      </c>
      <c r="J59" s="188" t="str">
        <f>IF(I86=0,"",I59/I86*100)</f>
        <v/>
      </c>
    </row>
    <row r="60" spans="1:10" ht="36.75" customHeight="1" x14ac:dyDescent="0.2">
      <c r="A60" s="177"/>
      <c r="B60" s="182" t="s">
        <v>85</v>
      </c>
      <c r="C60" s="183" t="s">
        <v>86</v>
      </c>
      <c r="D60" s="184"/>
      <c r="E60" s="184"/>
      <c r="F60" s="191" t="s">
        <v>26</v>
      </c>
      <c r="G60" s="192"/>
      <c r="H60" s="192"/>
      <c r="I60" s="192">
        <f>'02 02-03 Pol'!G10</f>
        <v>0</v>
      </c>
      <c r="J60" s="188" t="str">
        <f>IF(I86=0,"",I60/I86*100)</f>
        <v/>
      </c>
    </row>
    <row r="61" spans="1:10" ht="36.75" customHeight="1" x14ac:dyDescent="0.2">
      <c r="A61" s="177"/>
      <c r="B61" s="182" t="s">
        <v>87</v>
      </c>
      <c r="C61" s="183" t="s">
        <v>88</v>
      </c>
      <c r="D61" s="184"/>
      <c r="E61" s="184"/>
      <c r="F61" s="191" t="s">
        <v>26</v>
      </c>
      <c r="G61" s="192"/>
      <c r="H61" s="192"/>
      <c r="I61" s="192">
        <f>'02 02-01 Pol'!G213+'02 02-02 Pol'!G100</f>
        <v>0</v>
      </c>
      <c r="J61" s="188" t="str">
        <f>IF(I86=0,"",I61/I86*100)</f>
        <v/>
      </c>
    </row>
    <row r="62" spans="1:10" ht="36.75" customHeight="1" x14ac:dyDescent="0.2">
      <c r="A62" s="177"/>
      <c r="B62" s="182" t="s">
        <v>89</v>
      </c>
      <c r="C62" s="183" t="s">
        <v>90</v>
      </c>
      <c r="D62" s="184"/>
      <c r="E62" s="184"/>
      <c r="F62" s="191" t="s">
        <v>27</v>
      </c>
      <c r="G62" s="192"/>
      <c r="H62" s="192"/>
      <c r="I62" s="192">
        <f>'02 02-01 Pol'!G215</f>
        <v>0</v>
      </c>
      <c r="J62" s="188" t="str">
        <f>IF(I86=0,"",I62/I86*100)</f>
        <v/>
      </c>
    </row>
    <row r="63" spans="1:10" ht="36.75" customHeight="1" x14ac:dyDescent="0.2">
      <c r="A63" s="177"/>
      <c r="B63" s="182" t="s">
        <v>91</v>
      </c>
      <c r="C63" s="183" t="s">
        <v>92</v>
      </c>
      <c r="D63" s="184"/>
      <c r="E63" s="184"/>
      <c r="F63" s="191" t="s">
        <v>27</v>
      </c>
      <c r="G63" s="192"/>
      <c r="H63" s="192"/>
      <c r="I63" s="192">
        <f>'02 02-03 Pol'!G13+'02 02-03 Pol'!G245</f>
        <v>0</v>
      </c>
      <c r="J63" s="188" t="str">
        <f>IF(I86=0,"",I63/I86*100)</f>
        <v/>
      </c>
    </row>
    <row r="64" spans="1:10" ht="36.75" customHeight="1" x14ac:dyDescent="0.2">
      <c r="A64" s="177"/>
      <c r="B64" s="182" t="s">
        <v>93</v>
      </c>
      <c r="C64" s="183" t="s">
        <v>94</v>
      </c>
      <c r="D64" s="184"/>
      <c r="E64" s="184"/>
      <c r="F64" s="191" t="s">
        <v>27</v>
      </c>
      <c r="G64" s="192"/>
      <c r="H64" s="192"/>
      <c r="I64" s="192">
        <f>'02 02-03 Pol'!G66</f>
        <v>0</v>
      </c>
      <c r="J64" s="188" t="str">
        <f>IF(I86=0,"",I64/I86*100)</f>
        <v/>
      </c>
    </row>
    <row r="65" spans="1:10" ht="36.75" customHeight="1" x14ac:dyDescent="0.2">
      <c r="A65" s="177"/>
      <c r="B65" s="182" t="s">
        <v>95</v>
      </c>
      <c r="C65" s="183" t="s">
        <v>96</v>
      </c>
      <c r="D65" s="184"/>
      <c r="E65" s="184"/>
      <c r="F65" s="191" t="s">
        <v>27</v>
      </c>
      <c r="G65" s="192"/>
      <c r="H65" s="192"/>
      <c r="I65" s="192">
        <f>'02 02-03 Pol'!G183</f>
        <v>0</v>
      </c>
      <c r="J65" s="188" t="str">
        <f>IF(I86=0,"",I65/I86*100)</f>
        <v/>
      </c>
    </row>
    <row r="66" spans="1:10" ht="36.75" customHeight="1" x14ac:dyDescent="0.2">
      <c r="A66" s="177"/>
      <c r="B66" s="182" t="s">
        <v>97</v>
      </c>
      <c r="C66" s="183" t="s">
        <v>98</v>
      </c>
      <c r="D66" s="184"/>
      <c r="E66" s="184"/>
      <c r="F66" s="191" t="s">
        <v>27</v>
      </c>
      <c r="G66" s="192"/>
      <c r="H66" s="192"/>
      <c r="I66" s="192">
        <f>'02 02-01 Pol'!G241+'02 02-02 Pol'!G102</f>
        <v>0</v>
      </c>
      <c r="J66" s="188" t="str">
        <f>IF(I86=0,"",I66/I86*100)</f>
        <v/>
      </c>
    </row>
    <row r="67" spans="1:10" ht="36.75" customHeight="1" x14ac:dyDescent="0.2">
      <c r="A67" s="177"/>
      <c r="B67" s="182" t="s">
        <v>99</v>
      </c>
      <c r="C67" s="183" t="s">
        <v>100</v>
      </c>
      <c r="D67" s="184"/>
      <c r="E67" s="184"/>
      <c r="F67" s="191" t="s">
        <v>27</v>
      </c>
      <c r="G67" s="192"/>
      <c r="H67" s="192"/>
      <c r="I67" s="192">
        <f>'02 02-01 Pol'!G270</f>
        <v>0</v>
      </c>
      <c r="J67" s="188" t="str">
        <f>IF(I86=0,"",I67/I86*100)</f>
        <v/>
      </c>
    </row>
    <row r="68" spans="1:10" ht="36.75" customHeight="1" x14ac:dyDescent="0.2">
      <c r="A68" s="177"/>
      <c r="B68" s="182" t="s">
        <v>101</v>
      </c>
      <c r="C68" s="183" t="s">
        <v>102</v>
      </c>
      <c r="D68" s="184"/>
      <c r="E68" s="184"/>
      <c r="F68" s="191" t="s">
        <v>27</v>
      </c>
      <c r="G68" s="192"/>
      <c r="H68" s="192"/>
      <c r="I68" s="192">
        <f>'02 02-01 Pol'!G292+'02 02-02 Pol'!G133</f>
        <v>0</v>
      </c>
      <c r="J68" s="188" t="str">
        <f>IF(I86=0,"",I68/I86*100)</f>
        <v/>
      </c>
    </row>
    <row r="69" spans="1:10" ht="36.75" customHeight="1" x14ac:dyDescent="0.2">
      <c r="A69" s="177"/>
      <c r="B69" s="182" t="s">
        <v>103</v>
      </c>
      <c r="C69" s="183" t="s">
        <v>104</v>
      </c>
      <c r="D69" s="184"/>
      <c r="E69" s="184"/>
      <c r="F69" s="191" t="s">
        <v>27</v>
      </c>
      <c r="G69" s="192"/>
      <c r="H69" s="192"/>
      <c r="I69" s="192">
        <f>'02 02-01 Pol'!G327</f>
        <v>0</v>
      </c>
      <c r="J69" s="188" t="str">
        <f>IF(I86=0,"",I69/I86*100)</f>
        <v/>
      </c>
    </row>
    <row r="70" spans="1:10" ht="36.75" customHeight="1" x14ac:dyDescent="0.2">
      <c r="A70" s="177"/>
      <c r="B70" s="182" t="s">
        <v>105</v>
      </c>
      <c r="C70" s="183" t="s">
        <v>106</v>
      </c>
      <c r="D70" s="184"/>
      <c r="E70" s="184"/>
      <c r="F70" s="191" t="s">
        <v>27</v>
      </c>
      <c r="G70" s="192"/>
      <c r="H70" s="192"/>
      <c r="I70" s="192">
        <f>'02 02-01 Pol'!G330+'02 02-02 Pol'!G156</f>
        <v>0</v>
      </c>
      <c r="J70" s="188" t="str">
        <f>IF(I86=0,"",I70/I86*100)</f>
        <v/>
      </c>
    </row>
    <row r="71" spans="1:10" ht="36.75" customHeight="1" x14ac:dyDescent="0.2">
      <c r="A71" s="177"/>
      <c r="B71" s="182" t="s">
        <v>107</v>
      </c>
      <c r="C71" s="183" t="s">
        <v>108</v>
      </c>
      <c r="D71" s="184"/>
      <c r="E71" s="184"/>
      <c r="F71" s="191" t="s">
        <v>28</v>
      </c>
      <c r="G71" s="192"/>
      <c r="H71" s="192"/>
      <c r="I71" s="192">
        <f>'02 02-04 Pol'!G8</f>
        <v>0</v>
      </c>
      <c r="J71" s="188" t="str">
        <f>IF(I86=0,"",I71/I86*100)</f>
        <v/>
      </c>
    </row>
    <row r="72" spans="1:10" ht="36.75" customHeight="1" x14ac:dyDescent="0.2">
      <c r="A72" s="177"/>
      <c r="B72" s="182" t="s">
        <v>109</v>
      </c>
      <c r="C72" s="183" t="s">
        <v>110</v>
      </c>
      <c r="D72" s="184"/>
      <c r="E72" s="184"/>
      <c r="F72" s="191" t="s">
        <v>28</v>
      </c>
      <c r="G72" s="192"/>
      <c r="H72" s="192"/>
      <c r="I72" s="192">
        <f>'02 02-04 Pol'!G33</f>
        <v>0</v>
      </c>
      <c r="J72" s="188" t="str">
        <f>IF(I86=0,"",I72/I86*100)</f>
        <v/>
      </c>
    </row>
    <row r="73" spans="1:10" ht="36.75" customHeight="1" x14ac:dyDescent="0.2">
      <c r="A73" s="177"/>
      <c r="B73" s="182" t="s">
        <v>111</v>
      </c>
      <c r="C73" s="183" t="s">
        <v>112</v>
      </c>
      <c r="D73" s="184"/>
      <c r="E73" s="184"/>
      <c r="F73" s="191" t="s">
        <v>28</v>
      </c>
      <c r="G73" s="192"/>
      <c r="H73" s="192"/>
      <c r="I73" s="192">
        <f>'02 02-04 Pol'!G68</f>
        <v>0</v>
      </c>
      <c r="J73" s="188" t="str">
        <f>IF(I86=0,"",I73/I86*100)</f>
        <v/>
      </c>
    </row>
    <row r="74" spans="1:10" ht="36.75" customHeight="1" x14ac:dyDescent="0.2">
      <c r="A74" s="177"/>
      <c r="B74" s="182" t="s">
        <v>113</v>
      </c>
      <c r="C74" s="183" t="s">
        <v>114</v>
      </c>
      <c r="D74" s="184"/>
      <c r="E74" s="184"/>
      <c r="F74" s="191" t="s">
        <v>28</v>
      </c>
      <c r="G74" s="192"/>
      <c r="H74" s="192"/>
      <c r="I74" s="192">
        <f>'02 02-04 Pol'!G96</f>
        <v>0</v>
      </c>
      <c r="J74" s="188" t="str">
        <f>IF(I86=0,"",I74/I86*100)</f>
        <v/>
      </c>
    </row>
    <row r="75" spans="1:10" ht="36.75" customHeight="1" x14ac:dyDescent="0.2">
      <c r="A75" s="177"/>
      <c r="B75" s="182" t="s">
        <v>115</v>
      </c>
      <c r="C75" s="183" t="s">
        <v>116</v>
      </c>
      <c r="D75" s="184"/>
      <c r="E75" s="184"/>
      <c r="F75" s="191" t="s">
        <v>28</v>
      </c>
      <c r="G75" s="192"/>
      <c r="H75" s="192"/>
      <c r="I75" s="192">
        <f>'02 02-04 Pol'!G104</f>
        <v>0</v>
      </c>
      <c r="J75" s="188" t="str">
        <f>IF(I86=0,"",I75/I86*100)</f>
        <v/>
      </c>
    </row>
    <row r="76" spans="1:10" ht="36.75" customHeight="1" x14ac:dyDescent="0.2">
      <c r="A76" s="177"/>
      <c r="B76" s="182" t="s">
        <v>117</v>
      </c>
      <c r="C76" s="183" t="s">
        <v>118</v>
      </c>
      <c r="D76" s="184"/>
      <c r="E76" s="184"/>
      <c r="F76" s="191" t="s">
        <v>28</v>
      </c>
      <c r="G76" s="192"/>
      <c r="H76" s="192"/>
      <c r="I76" s="192">
        <f>'02 02-04 Pol'!G133</f>
        <v>0</v>
      </c>
      <c r="J76" s="188" t="str">
        <f>IF(I86=0,"",I76/I86*100)</f>
        <v/>
      </c>
    </row>
    <row r="77" spans="1:10" ht="36.75" customHeight="1" x14ac:dyDescent="0.2">
      <c r="A77" s="177"/>
      <c r="B77" s="182" t="s">
        <v>119</v>
      </c>
      <c r="C77" s="183" t="s">
        <v>120</v>
      </c>
      <c r="D77" s="184"/>
      <c r="E77" s="184"/>
      <c r="F77" s="191" t="s">
        <v>28</v>
      </c>
      <c r="G77" s="192"/>
      <c r="H77" s="192"/>
      <c r="I77" s="192">
        <f>'02 02-04 Pol'!G155</f>
        <v>0</v>
      </c>
      <c r="J77" s="188" t="str">
        <f>IF(I86=0,"",I77/I86*100)</f>
        <v/>
      </c>
    </row>
    <row r="78" spans="1:10" ht="36.75" customHeight="1" x14ac:dyDescent="0.2">
      <c r="A78" s="177"/>
      <c r="B78" s="182" t="s">
        <v>121</v>
      </c>
      <c r="C78" s="183" t="s">
        <v>122</v>
      </c>
      <c r="D78" s="184"/>
      <c r="E78" s="184"/>
      <c r="F78" s="191" t="s">
        <v>28</v>
      </c>
      <c r="G78" s="192"/>
      <c r="H78" s="192"/>
      <c r="I78" s="192">
        <f>'02 02-04 Pol'!G164</f>
        <v>0</v>
      </c>
      <c r="J78" s="188" t="str">
        <f>IF(I86=0,"",I78/I86*100)</f>
        <v/>
      </c>
    </row>
    <row r="79" spans="1:10" ht="36.75" customHeight="1" x14ac:dyDescent="0.2">
      <c r="A79" s="177"/>
      <c r="B79" s="182" t="s">
        <v>123</v>
      </c>
      <c r="C79" s="183" t="s">
        <v>124</v>
      </c>
      <c r="D79" s="184"/>
      <c r="E79" s="184"/>
      <c r="F79" s="191" t="s">
        <v>28</v>
      </c>
      <c r="G79" s="192"/>
      <c r="H79" s="192"/>
      <c r="I79" s="192">
        <f>'02 02-04 Pol'!G166</f>
        <v>0</v>
      </c>
      <c r="J79" s="188" t="str">
        <f>IF(I86=0,"",I79/I86*100)</f>
        <v/>
      </c>
    </row>
    <row r="80" spans="1:10" ht="36.75" customHeight="1" x14ac:dyDescent="0.2">
      <c r="A80" s="177"/>
      <c r="B80" s="182" t="s">
        <v>125</v>
      </c>
      <c r="C80" s="183" t="s">
        <v>126</v>
      </c>
      <c r="D80" s="184"/>
      <c r="E80" s="184"/>
      <c r="F80" s="191" t="s">
        <v>28</v>
      </c>
      <c r="G80" s="192"/>
      <c r="H80" s="192"/>
      <c r="I80" s="192">
        <f>'02 02-04 Pol'!G168</f>
        <v>0</v>
      </c>
      <c r="J80" s="188" t="str">
        <f>IF(I86=0,"",I80/I86*100)</f>
        <v/>
      </c>
    </row>
    <row r="81" spans="1:10" ht="36.75" customHeight="1" x14ac:dyDescent="0.2">
      <c r="A81" s="177"/>
      <c r="B81" s="182" t="s">
        <v>127</v>
      </c>
      <c r="C81" s="183" t="s">
        <v>128</v>
      </c>
      <c r="D81" s="184"/>
      <c r="E81" s="184"/>
      <c r="F81" s="191" t="s">
        <v>28</v>
      </c>
      <c r="G81" s="192"/>
      <c r="H81" s="192"/>
      <c r="I81" s="192">
        <f>'02 02-04 Pol'!G174</f>
        <v>0</v>
      </c>
      <c r="J81" s="188" t="str">
        <f>IF(I86=0,"",I81/I86*100)</f>
        <v/>
      </c>
    </row>
    <row r="82" spans="1:10" ht="36.75" customHeight="1" x14ac:dyDescent="0.2">
      <c r="A82" s="177"/>
      <c r="B82" s="182" t="s">
        <v>129</v>
      </c>
      <c r="C82" s="183" t="s">
        <v>130</v>
      </c>
      <c r="D82" s="184"/>
      <c r="E82" s="184"/>
      <c r="F82" s="191" t="s">
        <v>28</v>
      </c>
      <c r="G82" s="192"/>
      <c r="H82" s="192"/>
      <c r="I82" s="192">
        <f>'02 02-05 Pol'!G8</f>
        <v>0</v>
      </c>
      <c r="J82" s="188" t="str">
        <f>IF(I86=0,"",I82/I86*100)</f>
        <v/>
      </c>
    </row>
    <row r="83" spans="1:10" ht="36.75" customHeight="1" x14ac:dyDescent="0.2">
      <c r="A83" s="177"/>
      <c r="B83" s="182" t="s">
        <v>131</v>
      </c>
      <c r="C83" s="183" t="s">
        <v>132</v>
      </c>
      <c r="D83" s="184"/>
      <c r="E83" s="184"/>
      <c r="F83" s="191" t="s">
        <v>133</v>
      </c>
      <c r="G83" s="192"/>
      <c r="H83" s="192"/>
      <c r="I83" s="192">
        <f>'02 02-01 Pol'!G344+'02 02-02 Pol'!G191</f>
        <v>0</v>
      </c>
      <c r="J83" s="188" t="str">
        <f>IF(I86=0,"",I83/I86*100)</f>
        <v/>
      </c>
    </row>
    <row r="84" spans="1:10" ht="36.75" customHeight="1" x14ac:dyDescent="0.2">
      <c r="A84" s="177"/>
      <c r="B84" s="182" t="s">
        <v>134</v>
      </c>
      <c r="C84" s="183" t="s">
        <v>29</v>
      </c>
      <c r="D84" s="184"/>
      <c r="E84" s="184"/>
      <c r="F84" s="191" t="s">
        <v>134</v>
      </c>
      <c r="G84" s="192"/>
      <c r="H84" s="192"/>
      <c r="I84" s="192">
        <f>'02 02-00 Pol'!G8</f>
        <v>0</v>
      </c>
      <c r="J84" s="188" t="str">
        <f>IF(I86=0,"",I84/I86*100)</f>
        <v/>
      </c>
    </row>
    <row r="85" spans="1:10" ht="36.75" customHeight="1" x14ac:dyDescent="0.2">
      <c r="A85" s="177"/>
      <c r="B85" s="182" t="s">
        <v>135</v>
      </c>
      <c r="C85" s="183" t="s">
        <v>136</v>
      </c>
      <c r="D85" s="184"/>
      <c r="E85" s="184"/>
      <c r="F85" s="191" t="s">
        <v>137</v>
      </c>
      <c r="G85" s="192"/>
      <c r="H85" s="192"/>
      <c r="I85" s="192">
        <f>'02 02-04 Pol'!G176</f>
        <v>0</v>
      </c>
      <c r="J85" s="188" t="str">
        <f>IF(I86=0,"",I85/I86*100)</f>
        <v/>
      </c>
    </row>
    <row r="86" spans="1:10" ht="25.5" customHeight="1" x14ac:dyDescent="0.2">
      <c r="A86" s="178"/>
      <c r="B86" s="185" t="s">
        <v>1</v>
      </c>
      <c r="C86" s="186"/>
      <c r="D86" s="187"/>
      <c r="E86" s="187"/>
      <c r="F86" s="193"/>
      <c r="G86" s="194"/>
      <c r="H86" s="194"/>
      <c r="I86" s="194">
        <f>SUM(I54:I85)</f>
        <v>0</v>
      </c>
      <c r="J86" s="189">
        <f>SUM(J54:J85)</f>
        <v>0</v>
      </c>
    </row>
    <row r="87" spans="1:10" x14ac:dyDescent="0.2">
      <c r="F87" s="134"/>
      <c r="G87" s="134"/>
      <c r="H87" s="134"/>
      <c r="I87" s="134"/>
      <c r="J87" s="190"/>
    </row>
    <row r="88" spans="1:10" x14ac:dyDescent="0.2">
      <c r="F88" s="134"/>
      <c r="G88" s="134"/>
      <c r="H88" s="134"/>
      <c r="I88" s="134"/>
      <c r="J88" s="190"/>
    </row>
    <row r="89" spans="1:10" x14ac:dyDescent="0.2">
      <c r="F89" s="134"/>
      <c r="G89" s="134"/>
      <c r="H89" s="134"/>
      <c r="I89" s="134"/>
      <c r="J89" s="1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85:E85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7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8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9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10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EB80C-F55E-4FAC-BDAB-D5F687E0BA1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138</v>
      </c>
    </row>
    <row r="2" spans="1:60" ht="24.95" customHeight="1" x14ac:dyDescent="0.2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139</v>
      </c>
    </row>
    <row r="3" spans="1:60" ht="24.95" customHeight="1" x14ac:dyDescent="0.2">
      <c r="A3" s="197" t="s">
        <v>9</v>
      </c>
      <c r="B3" s="49" t="s">
        <v>55</v>
      </c>
      <c r="C3" s="200" t="s">
        <v>56</v>
      </c>
      <c r="D3" s="198"/>
      <c r="E3" s="198"/>
      <c r="F3" s="198"/>
      <c r="G3" s="199"/>
      <c r="AC3" s="175" t="s">
        <v>139</v>
      </c>
      <c r="AG3" t="s">
        <v>140</v>
      </c>
    </row>
    <row r="4" spans="1:60" ht="24.95" customHeight="1" x14ac:dyDescent="0.2">
      <c r="A4" s="201" t="s">
        <v>10</v>
      </c>
      <c r="B4" s="202" t="s">
        <v>57</v>
      </c>
      <c r="C4" s="203" t="s">
        <v>58</v>
      </c>
      <c r="D4" s="204"/>
      <c r="E4" s="204"/>
      <c r="F4" s="204"/>
      <c r="G4" s="205"/>
      <c r="AG4" t="s">
        <v>141</v>
      </c>
    </row>
    <row r="5" spans="1:60" x14ac:dyDescent="0.2">
      <c r="D5" s="10"/>
    </row>
    <row r="6" spans="1:60" ht="38.25" x14ac:dyDescent="0.2">
      <c r="A6" s="207" t="s">
        <v>142</v>
      </c>
      <c r="B6" s="209" t="s">
        <v>143</v>
      </c>
      <c r="C6" s="209" t="s">
        <v>144</v>
      </c>
      <c r="D6" s="208" t="s">
        <v>145</v>
      </c>
      <c r="E6" s="207" t="s">
        <v>146</v>
      </c>
      <c r="F6" s="206" t="s">
        <v>147</v>
      </c>
      <c r="G6" s="207" t="s">
        <v>31</v>
      </c>
      <c r="H6" s="210" t="s">
        <v>32</v>
      </c>
      <c r="I6" s="210" t="s">
        <v>148</v>
      </c>
      <c r="J6" s="210" t="s">
        <v>33</v>
      </c>
      <c r="K6" s="210" t="s">
        <v>149</v>
      </c>
      <c r="L6" s="210" t="s">
        <v>150</v>
      </c>
      <c r="M6" s="210" t="s">
        <v>151</v>
      </c>
      <c r="N6" s="210" t="s">
        <v>152</v>
      </c>
      <c r="O6" s="210" t="s">
        <v>153</v>
      </c>
      <c r="P6" s="210" t="s">
        <v>154</v>
      </c>
      <c r="Q6" s="210" t="s">
        <v>155</v>
      </c>
      <c r="R6" s="210" t="s">
        <v>156</v>
      </c>
      <c r="S6" s="210" t="s">
        <v>157</v>
      </c>
      <c r="T6" s="210" t="s">
        <v>158</v>
      </c>
      <c r="U6" s="210" t="s">
        <v>159</v>
      </c>
      <c r="V6" s="210" t="s">
        <v>160</v>
      </c>
      <c r="W6" s="210" t="s">
        <v>161</v>
      </c>
      <c r="X6" s="210" t="s">
        <v>162</v>
      </c>
      <c r="Y6" s="210" t="s">
        <v>163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40" t="s">
        <v>164</v>
      </c>
      <c r="B8" s="241" t="s">
        <v>134</v>
      </c>
      <c r="C8" s="259" t="s">
        <v>29</v>
      </c>
      <c r="D8" s="242"/>
      <c r="E8" s="243"/>
      <c r="F8" s="244"/>
      <c r="G8" s="245">
        <f>SUMIF(AG9:AG21,"&lt;&gt;NOR",G9:G21)</f>
        <v>0</v>
      </c>
      <c r="H8" s="239"/>
      <c r="I8" s="239">
        <f>SUM(I9:I21)</f>
        <v>0</v>
      </c>
      <c r="J8" s="239"/>
      <c r="K8" s="239">
        <f>SUM(K9:K21)</f>
        <v>0</v>
      </c>
      <c r="L8" s="239"/>
      <c r="M8" s="239">
        <f>SUM(M9:M21)</f>
        <v>0</v>
      </c>
      <c r="N8" s="238"/>
      <c r="O8" s="238">
        <f>SUM(O9:O21)</f>
        <v>6.15</v>
      </c>
      <c r="P8" s="238"/>
      <c r="Q8" s="238">
        <f>SUM(Q9:Q21)</f>
        <v>0</v>
      </c>
      <c r="R8" s="239"/>
      <c r="S8" s="239"/>
      <c r="T8" s="239"/>
      <c r="U8" s="239"/>
      <c r="V8" s="239">
        <f>SUM(V9:V21)</f>
        <v>123.61</v>
      </c>
      <c r="W8" s="239"/>
      <c r="X8" s="239"/>
      <c r="Y8" s="239"/>
      <c r="AG8" t="s">
        <v>165</v>
      </c>
    </row>
    <row r="9" spans="1:60" outlineLevel="1" x14ac:dyDescent="0.2">
      <c r="A9" s="253">
        <v>1</v>
      </c>
      <c r="B9" s="254" t="s">
        <v>166</v>
      </c>
      <c r="C9" s="260" t="s">
        <v>167</v>
      </c>
      <c r="D9" s="255" t="s">
        <v>168</v>
      </c>
      <c r="E9" s="256">
        <v>1</v>
      </c>
      <c r="F9" s="257"/>
      <c r="G9" s="25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12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169</v>
      </c>
      <c r="T9" s="232" t="s">
        <v>170</v>
      </c>
      <c r="U9" s="232">
        <v>0</v>
      </c>
      <c r="V9" s="232">
        <f>ROUND(E9*U9,2)</f>
        <v>0</v>
      </c>
      <c r="W9" s="232"/>
      <c r="X9" s="232" t="s">
        <v>171</v>
      </c>
      <c r="Y9" s="232" t="s">
        <v>172</v>
      </c>
      <c r="Z9" s="211"/>
      <c r="AA9" s="211"/>
      <c r="AB9" s="211"/>
      <c r="AC9" s="211"/>
      <c r="AD9" s="211"/>
      <c r="AE9" s="211"/>
      <c r="AF9" s="211"/>
      <c r="AG9" s="211" t="s">
        <v>173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33.75" outlineLevel="1" x14ac:dyDescent="0.2">
      <c r="A10" s="247">
        <v>2</v>
      </c>
      <c r="B10" s="248" t="s">
        <v>174</v>
      </c>
      <c r="C10" s="261" t="s">
        <v>175</v>
      </c>
      <c r="D10" s="249" t="s">
        <v>176</v>
      </c>
      <c r="E10" s="250">
        <v>588.62</v>
      </c>
      <c r="F10" s="251"/>
      <c r="G10" s="252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12</v>
      </c>
      <c r="M10" s="232">
        <f>G10*(1+L10/100)</f>
        <v>0</v>
      </c>
      <c r="N10" s="231">
        <v>1.0449999999999999E-2</v>
      </c>
      <c r="O10" s="231">
        <f>ROUND(E10*N10,2)</f>
        <v>6.15</v>
      </c>
      <c r="P10" s="231">
        <v>0</v>
      </c>
      <c r="Q10" s="231">
        <f>ROUND(E10*P10,2)</f>
        <v>0</v>
      </c>
      <c r="R10" s="232"/>
      <c r="S10" s="232" t="s">
        <v>169</v>
      </c>
      <c r="T10" s="232" t="s">
        <v>170</v>
      </c>
      <c r="U10" s="232">
        <v>0.21</v>
      </c>
      <c r="V10" s="232">
        <f>ROUND(E10*U10,2)</f>
        <v>123.61</v>
      </c>
      <c r="W10" s="232"/>
      <c r="X10" s="232" t="s">
        <v>171</v>
      </c>
      <c r="Y10" s="232" t="s">
        <v>172</v>
      </c>
      <c r="Z10" s="211"/>
      <c r="AA10" s="211"/>
      <c r="AB10" s="211"/>
      <c r="AC10" s="211"/>
      <c r="AD10" s="211"/>
      <c r="AE10" s="211"/>
      <c r="AF10" s="211"/>
      <c r="AG10" s="211" t="s">
        <v>173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2" x14ac:dyDescent="0.2">
      <c r="A11" s="228"/>
      <c r="B11" s="229"/>
      <c r="C11" s="262" t="s">
        <v>177</v>
      </c>
      <c r="D11" s="234"/>
      <c r="E11" s="235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1"/>
      <c r="AA11" s="211"/>
      <c r="AB11" s="211"/>
      <c r="AC11" s="211"/>
      <c r="AD11" s="211"/>
      <c r="AE11" s="211"/>
      <c r="AF11" s="211"/>
      <c r="AG11" s="211" t="s">
        <v>178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3" x14ac:dyDescent="0.2">
      <c r="A12" s="228"/>
      <c r="B12" s="229"/>
      <c r="C12" s="263" t="s">
        <v>179</v>
      </c>
      <c r="D12" s="234"/>
      <c r="E12" s="235">
        <v>36.984999999999999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1"/>
      <c r="AA12" s="211"/>
      <c r="AB12" s="211"/>
      <c r="AC12" s="211"/>
      <c r="AD12" s="211"/>
      <c r="AE12" s="211"/>
      <c r="AF12" s="211"/>
      <c r="AG12" s="211" t="s">
        <v>178</v>
      </c>
      <c r="AH12" s="211">
        <v>2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3" x14ac:dyDescent="0.2">
      <c r="A13" s="228"/>
      <c r="B13" s="229"/>
      <c r="C13" s="263" t="s">
        <v>180</v>
      </c>
      <c r="D13" s="234"/>
      <c r="E13" s="235">
        <v>16.420000000000002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1"/>
      <c r="AA13" s="211"/>
      <c r="AB13" s="211"/>
      <c r="AC13" s="211"/>
      <c r="AD13" s="211"/>
      <c r="AE13" s="211"/>
      <c r="AF13" s="211"/>
      <c r="AG13" s="211" t="s">
        <v>178</v>
      </c>
      <c r="AH13" s="211">
        <v>2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3" x14ac:dyDescent="0.2">
      <c r="A14" s="228"/>
      <c r="B14" s="229"/>
      <c r="C14" s="262" t="s">
        <v>181</v>
      </c>
      <c r="D14" s="234"/>
      <c r="E14" s="235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1"/>
      <c r="AA14" s="211"/>
      <c r="AB14" s="211"/>
      <c r="AC14" s="211"/>
      <c r="AD14" s="211"/>
      <c r="AE14" s="211"/>
      <c r="AF14" s="211"/>
      <c r="AG14" s="211" t="s">
        <v>178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3" x14ac:dyDescent="0.2">
      <c r="A15" s="228"/>
      <c r="B15" s="229"/>
      <c r="C15" s="264" t="s">
        <v>182</v>
      </c>
      <c r="D15" s="236"/>
      <c r="E15" s="237">
        <v>480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1"/>
      <c r="AA15" s="211"/>
      <c r="AB15" s="211"/>
      <c r="AC15" s="211"/>
      <c r="AD15" s="211"/>
      <c r="AE15" s="211"/>
      <c r="AF15" s="211"/>
      <c r="AG15" s="211" t="s">
        <v>178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33.75" outlineLevel="3" x14ac:dyDescent="0.2">
      <c r="A16" s="228"/>
      <c r="B16" s="229"/>
      <c r="C16" s="264" t="s">
        <v>183</v>
      </c>
      <c r="D16" s="236"/>
      <c r="E16" s="237">
        <v>108.62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1"/>
      <c r="AA16" s="211"/>
      <c r="AB16" s="211"/>
      <c r="AC16" s="211"/>
      <c r="AD16" s="211"/>
      <c r="AE16" s="211"/>
      <c r="AF16" s="211"/>
      <c r="AG16" s="211" t="s">
        <v>178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53">
        <v>3</v>
      </c>
      <c r="B17" s="254" t="s">
        <v>184</v>
      </c>
      <c r="C17" s="260" t="s">
        <v>185</v>
      </c>
      <c r="D17" s="255" t="s">
        <v>168</v>
      </c>
      <c r="E17" s="256">
        <v>1</v>
      </c>
      <c r="F17" s="257"/>
      <c r="G17" s="258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12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169</v>
      </c>
      <c r="T17" s="232" t="s">
        <v>170</v>
      </c>
      <c r="U17" s="232">
        <v>0</v>
      </c>
      <c r="V17" s="232">
        <f>ROUND(E17*U17,2)</f>
        <v>0</v>
      </c>
      <c r="W17" s="232"/>
      <c r="X17" s="232" t="s">
        <v>171</v>
      </c>
      <c r="Y17" s="232" t="s">
        <v>172</v>
      </c>
      <c r="Z17" s="211"/>
      <c r="AA17" s="211"/>
      <c r="AB17" s="211"/>
      <c r="AC17" s="211"/>
      <c r="AD17" s="211"/>
      <c r="AE17" s="211"/>
      <c r="AF17" s="211"/>
      <c r="AG17" s="211" t="s">
        <v>173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53">
        <v>4</v>
      </c>
      <c r="B18" s="254" t="s">
        <v>186</v>
      </c>
      <c r="C18" s="260" t="s">
        <v>187</v>
      </c>
      <c r="D18" s="255" t="s">
        <v>168</v>
      </c>
      <c r="E18" s="256">
        <v>1</v>
      </c>
      <c r="F18" s="257"/>
      <c r="G18" s="258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12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169</v>
      </c>
      <c r="T18" s="232" t="s">
        <v>170</v>
      </c>
      <c r="U18" s="232">
        <v>0</v>
      </c>
      <c r="V18" s="232">
        <f>ROUND(E18*U18,2)</f>
        <v>0</v>
      </c>
      <c r="W18" s="232"/>
      <c r="X18" s="232" t="s">
        <v>171</v>
      </c>
      <c r="Y18" s="232" t="s">
        <v>172</v>
      </c>
      <c r="Z18" s="211"/>
      <c r="AA18" s="211"/>
      <c r="AB18" s="211"/>
      <c r="AC18" s="211"/>
      <c r="AD18" s="211"/>
      <c r="AE18" s="211"/>
      <c r="AF18" s="211"/>
      <c r="AG18" s="211" t="s">
        <v>173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53">
        <v>5</v>
      </c>
      <c r="B19" s="254" t="s">
        <v>188</v>
      </c>
      <c r="C19" s="260" t="s">
        <v>189</v>
      </c>
      <c r="D19" s="255" t="s">
        <v>168</v>
      </c>
      <c r="E19" s="256">
        <v>1</v>
      </c>
      <c r="F19" s="257"/>
      <c r="G19" s="258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12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169</v>
      </c>
      <c r="T19" s="232" t="s">
        <v>170</v>
      </c>
      <c r="U19" s="232">
        <v>0</v>
      </c>
      <c r="V19" s="232">
        <f>ROUND(E19*U19,2)</f>
        <v>0</v>
      </c>
      <c r="W19" s="232"/>
      <c r="X19" s="232" t="s">
        <v>171</v>
      </c>
      <c r="Y19" s="232" t="s">
        <v>172</v>
      </c>
      <c r="Z19" s="211"/>
      <c r="AA19" s="211"/>
      <c r="AB19" s="211"/>
      <c r="AC19" s="211"/>
      <c r="AD19" s="211"/>
      <c r="AE19" s="211"/>
      <c r="AF19" s="211"/>
      <c r="AG19" s="211" t="s">
        <v>173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53">
        <v>6</v>
      </c>
      <c r="B20" s="254" t="s">
        <v>190</v>
      </c>
      <c r="C20" s="260" t="s">
        <v>191</v>
      </c>
      <c r="D20" s="255" t="s">
        <v>168</v>
      </c>
      <c r="E20" s="256">
        <v>1</v>
      </c>
      <c r="F20" s="257"/>
      <c r="G20" s="258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12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169</v>
      </c>
      <c r="T20" s="232" t="s">
        <v>170</v>
      </c>
      <c r="U20" s="232">
        <v>0</v>
      </c>
      <c r="V20" s="232">
        <f>ROUND(E20*U20,2)</f>
        <v>0</v>
      </c>
      <c r="W20" s="232"/>
      <c r="X20" s="232" t="s">
        <v>171</v>
      </c>
      <c r="Y20" s="232" t="s">
        <v>172</v>
      </c>
      <c r="Z20" s="211"/>
      <c r="AA20" s="211"/>
      <c r="AB20" s="211"/>
      <c r="AC20" s="211"/>
      <c r="AD20" s="211"/>
      <c r="AE20" s="211"/>
      <c r="AF20" s="211"/>
      <c r="AG20" s="211" t="s">
        <v>173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7">
        <v>7</v>
      </c>
      <c r="B21" s="248" t="s">
        <v>192</v>
      </c>
      <c r="C21" s="261" t="s">
        <v>193</v>
      </c>
      <c r="D21" s="249" t="s">
        <v>168</v>
      </c>
      <c r="E21" s="250">
        <v>1</v>
      </c>
      <c r="F21" s="251"/>
      <c r="G21" s="252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12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169</v>
      </c>
      <c r="T21" s="232" t="s">
        <v>170</v>
      </c>
      <c r="U21" s="232">
        <v>0</v>
      </c>
      <c r="V21" s="232">
        <f>ROUND(E21*U21,2)</f>
        <v>0</v>
      </c>
      <c r="W21" s="232"/>
      <c r="X21" s="232" t="s">
        <v>171</v>
      </c>
      <c r="Y21" s="232" t="s">
        <v>172</v>
      </c>
      <c r="Z21" s="211"/>
      <c r="AA21" s="211"/>
      <c r="AB21" s="211"/>
      <c r="AC21" s="211"/>
      <c r="AD21" s="211"/>
      <c r="AE21" s="211"/>
      <c r="AF21" s="211"/>
      <c r="AG21" s="211" t="s">
        <v>173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x14ac:dyDescent="0.2">
      <c r="A22" s="3"/>
      <c r="B22" s="4"/>
      <c r="C22" s="265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150</v>
      </c>
    </row>
    <row r="23" spans="1:60" x14ac:dyDescent="0.2">
      <c r="A23" s="214"/>
      <c r="B23" s="215" t="s">
        <v>31</v>
      </c>
      <c r="C23" s="266"/>
      <c r="D23" s="216"/>
      <c r="E23" s="217"/>
      <c r="F23" s="217"/>
      <c r="G23" s="246">
        <f>G8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194</v>
      </c>
    </row>
    <row r="24" spans="1:60" x14ac:dyDescent="0.2">
      <c r="A24" s="3"/>
      <c r="B24" s="4"/>
      <c r="C24" s="265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3"/>
      <c r="B25" s="4"/>
      <c r="C25" s="265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18" t="s">
        <v>195</v>
      </c>
      <c r="B26" s="218"/>
      <c r="C26" s="26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19"/>
      <c r="B27" s="220"/>
      <c r="C27" s="268"/>
      <c r="D27" s="220"/>
      <c r="E27" s="220"/>
      <c r="F27" s="220"/>
      <c r="G27" s="22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G27" t="s">
        <v>196</v>
      </c>
    </row>
    <row r="28" spans="1:60" x14ac:dyDescent="0.2">
      <c r="A28" s="222"/>
      <c r="B28" s="223"/>
      <c r="C28" s="269"/>
      <c r="D28" s="223"/>
      <c r="E28" s="223"/>
      <c r="F28" s="223"/>
      <c r="G28" s="22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22"/>
      <c r="B29" s="223"/>
      <c r="C29" s="269"/>
      <c r="D29" s="223"/>
      <c r="E29" s="223"/>
      <c r="F29" s="223"/>
      <c r="G29" s="22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22"/>
      <c r="B30" s="223"/>
      <c r="C30" s="269"/>
      <c r="D30" s="223"/>
      <c r="E30" s="223"/>
      <c r="F30" s="223"/>
      <c r="G30" s="22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25"/>
      <c r="B31" s="226"/>
      <c r="C31" s="270"/>
      <c r="D31" s="226"/>
      <c r="E31" s="226"/>
      <c r="F31" s="226"/>
      <c r="G31" s="22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265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 x14ac:dyDescent="0.2">
      <c r="C33" s="271"/>
      <c r="D33" s="10"/>
      <c r="AG33" t="s">
        <v>197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6:C26"/>
    <mergeCell ref="A27:G3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8F75-71E8-4ED7-ADD9-5F330ACB44A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138</v>
      </c>
    </row>
    <row r="2" spans="1:60" ht="24.95" customHeight="1" x14ac:dyDescent="0.2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139</v>
      </c>
    </row>
    <row r="3" spans="1:60" ht="24.95" customHeight="1" x14ac:dyDescent="0.2">
      <c r="A3" s="197" t="s">
        <v>9</v>
      </c>
      <c r="B3" s="49" t="s">
        <v>55</v>
      </c>
      <c r="C3" s="200" t="s">
        <v>56</v>
      </c>
      <c r="D3" s="198"/>
      <c r="E3" s="198"/>
      <c r="F3" s="198"/>
      <c r="G3" s="199"/>
      <c r="AC3" s="175" t="s">
        <v>139</v>
      </c>
      <c r="AG3" t="s">
        <v>140</v>
      </c>
    </row>
    <row r="4" spans="1:60" ht="24.95" customHeight="1" x14ac:dyDescent="0.2">
      <c r="A4" s="201" t="s">
        <v>10</v>
      </c>
      <c r="B4" s="202" t="s">
        <v>59</v>
      </c>
      <c r="C4" s="203" t="s">
        <v>60</v>
      </c>
      <c r="D4" s="204"/>
      <c r="E4" s="204"/>
      <c r="F4" s="204"/>
      <c r="G4" s="205"/>
      <c r="AG4" t="s">
        <v>141</v>
      </c>
    </row>
    <row r="5" spans="1:60" x14ac:dyDescent="0.2">
      <c r="D5" s="10"/>
    </row>
    <row r="6" spans="1:60" ht="38.25" x14ac:dyDescent="0.2">
      <c r="A6" s="207" t="s">
        <v>142</v>
      </c>
      <c r="B6" s="209" t="s">
        <v>143</v>
      </c>
      <c r="C6" s="209" t="s">
        <v>144</v>
      </c>
      <c r="D6" s="208" t="s">
        <v>145</v>
      </c>
      <c r="E6" s="207" t="s">
        <v>146</v>
      </c>
      <c r="F6" s="206" t="s">
        <v>147</v>
      </c>
      <c r="G6" s="207" t="s">
        <v>31</v>
      </c>
      <c r="H6" s="210" t="s">
        <v>32</v>
      </c>
      <c r="I6" s="210" t="s">
        <v>148</v>
      </c>
      <c r="J6" s="210" t="s">
        <v>33</v>
      </c>
      <c r="K6" s="210" t="s">
        <v>149</v>
      </c>
      <c r="L6" s="210" t="s">
        <v>150</v>
      </c>
      <c r="M6" s="210" t="s">
        <v>151</v>
      </c>
      <c r="N6" s="210" t="s">
        <v>152</v>
      </c>
      <c r="O6" s="210" t="s">
        <v>153</v>
      </c>
      <c r="P6" s="210" t="s">
        <v>154</v>
      </c>
      <c r="Q6" s="210" t="s">
        <v>155</v>
      </c>
      <c r="R6" s="210" t="s">
        <v>156</v>
      </c>
      <c r="S6" s="210" t="s">
        <v>157</v>
      </c>
      <c r="T6" s="210" t="s">
        <v>158</v>
      </c>
      <c r="U6" s="210" t="s">
        <v>159</v>
      </c>
      <c r="V6" s="210" t="s">
        <v>160</v>
      </c>
      <c r="W6" s="210" t="s">
        <v>161</v>
      </c>
      <c r="X6" s="210" t="s">
        <v>162</v>
      </c>
      <c r="Y6" s="210" t="s">
        <v>163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40" t="s">
        <v>164</v>
      </c>
      <c r="B8" s="241" t="s">
        <v>73</v>
      </c>
      <c r="C8" s="259" t="s">
        <v>74</v>
      </c>
      <c r="D8" s="242"/>
      <c r="E8" s="243"/>
      <c r="F8" s="244"/>
      <c r="G8" s="245">
        <f>SUMIF(AG9:AG77,"&lt;&gt;NOR",G9:G77)</f>
        <v>0</v>
      </c>
      <c r="H8" s="239"/>
      <c r="I8" s="239">
        <f>SUM(I9:I77)</f>
        <v>0</v>
      </c>
      <c r="J8" s="239"/>
      <c r="K8" s="239">
        <f>SUM(K9:K77)</f>
        <v>0</v>
      </c>
      <c r="L8" s="239"/>
      <c r="M8" s="239">
        <f>SUM(M9:M77)</f>
        <v>0</v>
      </c>
      <c r="N8" s="238"/>
      <c r="O8" s="238">
        <f>SUM(O9:O77)</f>
        <v>59.259999999999991</v>
      </c>
      <c r="P8" s="238"/>
      <c r="Q8" s="238">
        <f>SUM(Q9:Q77)</f>
        <v>0</v>
      </c>
      <c r="R8" s="239"/>
      <c r="S8" s="239"/>
      <c r="T8" s="239"/>
      <c r="U8" s="239"/>
      <c r="V8" s="239">
        <f>SUM(V9:V77)</f>
        <v>2865.8</v>
      </c>
      <c r="W8" s="239"/>
      <c r="X8" s="239"/>
      <c r="Y8" s="239"/>
      <c r="AG8" t="s">
        <v>165</v>
      </c>
    </row>
    <row r="9" spans="1:60" ht="33.75" outlineLevel="1" x14ac:dyDescent="0.2">
      <c r="A9" s="247">
        <v>1</v>
      </c>
      <c r="B9" s="248" t="s">
        <v>198</v>
      </c>
      <c r="C9" s="261" t="s">
        <v>199</v>
      </c>
      <c r="D9" s="249" t="s">
        <v>176</v>
      </c>
      <c r="E9" s="250">
        <v>96</v>
      </c>
      <c r="F9" s="251"/>
      <c r="G9" s="252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12</v>
      </c>
      <c r="M9" s="232">
        <f>G9*(1+L9/100)</f>
        <v>0</v>
      </c>
      <c r="N9" s="231">
        <v>4.2439999999999999E-2</v>
      </c>
      <c r="O9" s="231">
        <f>ROUND(E9*N9,2)</f>
        <v>4.07</v>
      </c>
      <c r="P9" s="231">
        <v>0</v>
      </c>
      <c r="Q9" s="231">
        <f>ROUND(E9*P9,2)</f>
        <v>0</v>
      </c>
      <c r="R9" s="232"/>
      <c r="S9" s="232" t="s">
        <v>200</v>
      </c>
      <c r="T9" s="232" t="s">
        <v>200</v>
      </c>
      <c r="U9" s="232">
        <v>1.4039999999999999</v>
      </c>
      <c r="V9" s="232">
        <f>ROUND(E9*U9,2)</f>
        <v>134.78</v>
      </c>
      <c r="W9" s="232"/>
      <c r="X9" s="232" t="s">
        <v>201</v>
      </c>
      <c r="Y9" s="232" t="s">
        <v>172</v>
      </c>
      <c r="Z9" s="211"/>
      <c r="AA9" s="211"/>
      <c r="AB9" s="211"/>
      <c r="AC9" s="211"/>
      <c r="AD9" s="211"/>
      <c r="AE9" s="211"/>
      <c r="AF9" s="211"/>
      <c r="AG9" s="211" t="s">
        <v>202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">
      <c r="A10" s="228"/>
      <c r="B10" s="229"/>
      <c r="C10" s="262" t="s">
        <v>177</v>
      </c>
      <c r="D10" s="234"/>
      <c r="E10" s="235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1"/>
      <c r="AA10" s="211"/>
      <c r="AB10" s="211"/>
      <c r="AC10" s="211"/>
      <c r="AD10" s="211"/>
      <c r="AE10" s="211"/>
      <c r="AF10" s="211"/>
      <c r="AG10" s="211" t="s">
        <v>178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3" x14ac:dyDescent="0.2">
      <c r="A11" s="228"/>
      <c r="B11" s="229"/>
      <c r="C11" s="263" t="s">
        <v>203</v>
      </c>
      <c r="D11" s="234"/>
      <c r="E11" s="235">
        <v>3.1269999999999998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1"/>
      <c r="AA11" s="211"/>
      <c r="AB11" s="211"/>
      <c r="AC11" s="211"/>
      <c r="AD11" s="211"/>
      <c r="AE11" s="211"/>
      <c r="AF11" s="211"/>
      <c r="AG11" s="211" t="s">
        <v>178</v>
      </c>
      <c r="AH11" s="211">
        <v>2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3" x14ac:dyDescent="0.2">
      <c r="A12" s="228"/>
      <c r="B12" s="229"/>
      <c r="C12" s="263" t="s">
        <v>204</v>
      </c>
      <c r="D12" s="234"/>
      <c r="E12" s="235">
        <v>-1.5760000000000001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1"/>
      <c r="AA12" s="211"/>
      <c r="AB12" s="211"/>
      <c r="AC12" s="211"/>
      <c r="AD12" s="211"/>
      <c r="AE12" s="211"/>
      <c r="AF12" s="211"/>
      <c r="AG12" s="211" t="s">
        <v>178</v>
      </c>
      <c r="AH12" s="211">
        <v>2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3" x14ac:dyDescent="0.2">
      <c r="A13" s="228"/>
      <c r="B13" s="229"/>
      <c r="C13" s="262" t="s">
        <v>181</v>
      </c>
      <c r="D13" s="234"/>
      <c r="E13" s="235"/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1"/>
      <c r="AA13" s="211"/>
      <c r="AB13" s="211"/>
      <c r="AC13" s="211"/>
      <c r="AD13" s="211"/>
      <c r="AE13" s="211"/>
      <c r="AF13" s="211"/>
      <c r="AG13" s="211" t="s">
        <v>178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3" x14ac:dyDescent="0.2">
      <c r="A14" s="228"/>
      <c r="B14" s="229"/>
      <c r="C14" s="264" t="s">
        <v>205</v>
      </c>
      <c r="D14" s="236"/>
      <c r="E14" s="237">
        <v>96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1"/>
      <c r="AA14" s="211"/>
      <c r="AB14" s="211"/>
      <c r="AC14" s="211"/>
      <c r="AD14" s="211"/>
      <c r="AE14" s="211"/>
      <c r="AF14" s="211"/>
      <c r="AG14" s="211" t="s">
        <v>178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33.75" outlineLevel="1" x14ac:dyDescent="0.2">
      <c r="A15" s="247">
        <v>2</v>
      </c>
      <c r="B15" s="248" t="s">
        <v>206</v>
      </c>
      <c r="C15" s="261" t="s">
        <v>207</v>
      </c>
      <c r="D15" s="249" t="s">
        <v>176</v>
      </c>
      <c r="E15" s="250">
        <v>282</v>
      </c>
      <c r="F15" s="251"/>
      <c r="G15" s="252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12</v>
      </c>
      <c r="M15" s="232">
        <f>G15*(1+L15/100)</f>
        <v>0</v>
      </c>
      <c r="N15" s="231">
        <v>4.3299999999999998E-2</v>
      </c>
      <c r="O15" s="231">
        <f>ROUND(E15*N15,2)</f>
        <v>12.21</v>
      </c>
      <c r="P15" s="231">
        <v>0</v>
      </c>
      <c r="Q15" s="231">
        <f>ROUND(E15*P15,2)</f>
        <v>0</v>
      </c>
      <c r="R15" s="232"/>
      <c r="S15" s="232" t="s">
        <v>200</v>
      </c>
      <c r="T15" s="232" t="s">
        <v>200</v>
      </c>
      <c r="U15" s="232">
        <v>1.2869999999999999</v>
      </c>
      <c r="V15" s="232">
        <f>ROUND(E15*U15,2)</f>
        <v>362.93</v>
      </c>
      <c r="W15" s="232"/>
      <c r="X15" s="232" t="s">
        <v>201</v>
      </c>
      <c r="Y15" s="232" t="s">
        <v>172</v>
      </c>
      <c r="Z15" s="211"/>
      <c r="AA15" s="211"/>
      <c r="AB15" s="211"/>
      <c r="AC15" s="211"/>
      <c r="AD15" s="211"/>
      <c r="AE15" s="211"/>
      <c r="AF15" s="211"/>
      <c r="AG15" s="211" t="s">
        <v>202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2" x14ac:dyDescent="0.2">
      <c r="A16" s="228"/>
      <c r="B16" s="229"/>
      <c r="C16" s="262" t="s">
        <v>177</v>
      </c>
      <c r="D16" s="234"/>
      <c r="E16" s="235"/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1"/>
      <c r="AA16" s="211"/>
      <c r="AB16" s="211"/>
      <c r="AC16" s="211"/>
      <c r="AD16" s="211"/>
      <c r="AE16" s="211"/>
      <c r="AF16" s="211"/>
      <c r="AG16" s="211" t="s">
        <v>178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3" x14ac:dyDescent="0.2">
      <c r="A17" s="228"/>
      <c r="B17" s="229"/>
      <c r="C17" s="263" t="s">
        <v>208</v>
      </c>
      <c r="D17" s="234"/>
      <c r="E17" s="235">
        <v>4.6772499999999999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1"/>
      <c r="AA17" s="211"/>
      <c r="AB17" s="211"/>
      <c r="AC17" s="211"/>
      <c r="AD17" s="211"/>
      <c r="AE17" s="211"/>
      <c r="AF17" s="211"/>
      <c r="AG17" s="211" t="s">
        <v>178</v>
      </c>
      <c r="AH17" s="211">
        <v>2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3" x14ac:dyDescent="0.2">
      <c r="A18" s="228"/>
      <c r="B18" s="229"/>
      <c r="C18" s="262" t="s">
        <v>181</v>
      </c>
      <c r="D18" s="234"/>
      <c r="E18" s="235"/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1"/>
      <c r="AA18" s="211"/>
      <c r="AB18" s="211"/>
      <c r="AC18" s="211"/>
      <c r="AD18" s="211"/>
      <c r="AE18" s="211"/>
      <c r="AF18" s="211"/>
      <c r="AG18" s="211" t="s">
        <v>178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3" x14ac:dyDescent="0.2">
      <c r="A19" s="228"/>
      <c r="B19" s="229"/>
      <c r="C19" s="264" t="s">
        <v>209</v>
      </c>
      <c r="D19" s="236"/>
      <c r="E19" s="237">
        <v>282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1"/>
      <c r="AA19" s="211"/>
      <c r="AB19" s="211"/>
      <c r="AC19" s="211"/>
      <c r="AD19" s="211"/>
      <c r="AE19" s="211"/>
      <c r="AF19" s="211"/>
      <c r="AG19" s="211" t="s">
        <v>178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33.75" outlineLevel="1" x14ac:dyDescent="0.2">
      <c r="A20" s="247">
        <v>3</v>
      </c>
      <c r="B20" s="248" t="s">
        <v>210</v>
      </c>
      <c r="C20" s="261" t="s">
        <v>211</v>
      </c>
      <c r="D20" s="249" t="s">
        <v>176</v>
      </c>
      <c r="E20" s="250">
        <v>342</v>
      </c>
      <c r="F20" s="251"/>
      <c r="G20" s="252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12</v>
      </c>
      <c r="M20" s="232">
        <f>G20*(1+L20/100)</f>
        <v>0</v>
      </c>
      <c r="N20" s="231">
        <v>4.5019999999999998E-2</v>
      </c>
      <c r="O20" s="231">
        <f>ROUND(E20*N20,2)</f>
        <v>15.4</v>
      </c>
      <c r="P20" s="231">
        <v>0</v>
      </c>
      <c r="Q20" s="231">
        <f>ROUND(E20*P20,2)</f>
        <v>0</v>
      </c>
      <c r="R20" s="232"/>
      <c r="S20" s="232" t="s">
        <v>200</v>
      </c>
      <c r="T20" s="232" t="s">
        <v>200</v>
      </c>
      <c r="U20" s="232">
        <v>1.2869999999999999</v>
      </c>
      <c r="V20" s="232">
        <f>ROUND(E20*U20,2)</f>
        <v>440.15</v>
      </c>
      <c r="W20" s="232"/>
      <c r="X20" s="232" t="s">
        <v>201</v>
      </c>
      <c r="Y20" s="232" t="s">
        <v>172</v>
      </c>
      <c r="Z20" s="211"/>
      <c r="AA20" s="211"/>
      <c r="AB20" s="211"/>
      <c r="AC20" s="211"/>
      <c r="AD20" s="211"/>
      <c r="AE20" s="211"/>
      <c r="AF20" s="211"/>
      <c r="AG20" s="211" t="s">
        <v>202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2" x14ac:dyDescent="0.2">
      <c r="A21" s="228"/>
      <c r="B21" s="229"/>
      <c r="C21" s="262" t="s">
        <v>177</v>
      </c>
      <c r="D21" s="234"/>
      <c r="E21" s="235"/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1"/>
      <c r="AA21" s="211"/>
      <c r="AB21" s="211"/>
      <c r="AC21" s="211"/>
      <c r="AD21" s="211"/>
      <c r="AE21" s="211"/>
      <c r="AF21" s="211"/>
      <c r="AG21" s="211" t="s">
        <v>178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3" x14ac:dyDescent="0.2">
      <c r="A22" s="228"/>
      <c r="B22" s="229"/>
      <c r="C22" s="263" t="s">
        <v>212</v>
      </c>
      <c r="D22" s="234"/>
      <c r="E22" s="235">
        <v>5.6710000000000003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1"/>
      <c r="AA22" s="211"/>
      <c r="AB22" s="211"/>
      <c r="AC22" s="211"/>
      <c r="AD22" s="211"/>
      <c r="AE22" s="211"/>
      <c r="AF22" s="211"/>
      <c r="AG22" s="211" t="s">
        <v>178</v>
      </c>
      <c r="AH22" s="211">
        <v>2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3" x14ac:dyDescent="0.2">
      <c r="A23" s="228"/>
      <c r="B23" s="229"/>
      <c r="C23" s="262" t="s">
        <v>181</v>
      </c>
      <c r="D23" s="234"/>
      <c r="E23" s="235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1"/>
      <c r="AA23" s="211"/>
      <c r="AB23" s="211"/>
      <c r="AC23" s="211"/>
      <c r="AD23" s="211"/>
      <c r="AE23" s="211"/>
      <c r="AF23" s="211"/>
      <c r="AG23" s="211" t="s">
        <v>178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3" x14ac:dyDescent="0.2">
      <c r="A24" s="228"/>
      <c r="B24" s="229"/>
      <c r="C24" s="264" t="s">
        <v>213</v>
      </c>
      <c r="D24" s="236"/>
      <c r="E24" s="237">
        <v>342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1"/>
      <c r="AA24" s="211"/>
      <c r="AB24" s="211"/>
      <c r="AC24" s="211"/>
      <c r="AD24" s="211"/>
      <c r="AE24" s="211"/>
      <c r="AF24" s="211"/>
      <c r="AG24" s="211" t="s">
        <v>178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1" x14ac:dyDescent="0.2">
      <c r="A25" s="247">
        <v>4</v>
      </c>
      <c r="B25" s="248" t="s">
        <v>214</v>
      </c>
      <c r="C25" s="261" t="s">
        <v>215</v>
      </c>
      <c r="D25" s="249" t="s">
        <v>216</v>
      </c>
      <c r="E25" s="250">
        <v>300</v>
      </c>
      <c r="F25" s="251"/>
      <c r="G25" s="252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12</v>
      </c>
      <c r="M25" s="232">
        <f>G25*(1+L25/100)</f>
        <v>0</v>
      </c>
      <c r="N25" s="231">
        <v>3.32E-3</v>
      </c>
      <c r="O25" s="231">
        <f>ROUND(E25*N25,2)</f>
        <v>1</v>
      </c>
      <c r="P25" s="231">
        <v>0</v>
      </c>
      <c r="Q25" s="231">
        <f>ROUND(E25*P25,2)</f>
        <v>0</v>
      </c>
      <c r="R25" s="232"/>
      <c r="S25" s="232" t="s">
        <v>200</v>
      </c>
      <c r="T25" s="232" t="s">
        <v>200</v>
      </c>
      <c r="U25" s="232">
        <v>0.36</v>
      </c>
      <c r="V25" s="232">
        <f>ROUND(E25*U25,2)</f>
        <v>108</v>
      </c>
      <c r="W25" s="232"/>
      <c r="X25" s="232" t="s">
        <v>201</v>
      </c>
      <c r="Y25" s="232" t="s">
        <v>172</v>
      </c>
      <c r="Z25" s="211"/>
      <c r="AA25" s="211"/>
      <c r="AB25" s="211"/>
      <c r="AC25" s="211"/>
      <c r="AD25" s="211"/>
      <c r="AE25" s="211"/>
      <c r="AF25" s="211"/>
      <c r="AG25" s="211" t="s">
        <v>202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2" x14ac:dyDescent="0.2">
      <c r="A26" s="228"/>
      <c r="B26" s="229"/>
      <c r="C26" s="262" t="s">
        <v>177</v>
      </c>
      <c r="D26" s="234"/>
      <c r="E26" s="235"/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1"/>
      <c r="AA26" s="211"/>
      <c r="AB26" s="211"/>
      <c r="AC26" s="211"/>
      <c r="AD26" s="211"/>
      <c r="AE26" s="211"/>
      <c r="AF26" s="211"/>
      <c r="AG26" s="211" t="s">
        <v>178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3" x14ac:dyDescent="0.2">
      <c r="A27" s="228"/>
      <c r="B27" s="229"/>
      <c r="C27" s="263" t="s">
        <v>217</v>
      </c>
      <c r="D27" s="234"/>
      <c r="E27" s="235">
        <v>1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1"/>
      <c r="AA27" s="211"/>
      <c r="AB27" s="211"/>
      <c r="AC27" s="211"/>
      <c r="AD27" s="211"/>
      <c r="AE27" s="211"/>
      <c r="AF27" s="211"/>
      <c r="AG27" s="211" t="s">
        <v>178</v>
      </c>
      <c r="AH27" s="211">
        <v>2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3" x14ac:dyDescent="0.2">
      <c r="A28" s="228"/>
      <c r="B28" s="229"/>
      <c r="C28" s="263" t="s">
        <v>218</v>
      </c>
      <c r="D28" s="234"/>
      <c r="E28" s="235">
        <v>2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1"/>
      <c r="AA28" s="211"/>
      <c r="AB28" s="211"/>
      <c r="AC28" s="211"/>
      <c r="AD28" s="211"/>
      <c r="AE28" s="211"/>
      <c r="AF28" s="211"/>
      <c r="AG28" s="211" t="s">
        <v>178</v>
      </c>
      <c r="AH28" s="211">
        <v>2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3" x14ac:dyDescent="0.2">
      <c r="A29" s="228"/>
      <c r="B29" s="229"/>
      <c r="C29" s="263" t="s">
        <v>219</v>
      </c>
      <c r="D29" s="234"/>
      <c r="E29" s="235">
        <v>2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1"/>
      <c r="AA29" s="211"/>
      <c r="AB29" s="211"/>
      <c r="AC29" s="211"/>
      <c r="AD29" s="211"/>
      <c r="AE29" s="211"/>
      <c r="AF29" s="211"/>
      <c r="AG29" s="211" t="s">
        <v>178</v>
      </c>
      <c r="AH29" s="211">
        <v>2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3" x14ac:dyDescent="0.2">
      <c r="A30" s="228"/>
      <c r="B30" s="229"/>
      <c r="C30" s="262" t="s">
        <v>181</v>
      </c>
      <c r="D30" s="234"/>
      <c r="E30" s="235"/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1"/>
      <c r="AA30" s="211"/>
      <c r="AB30" s="211"/>
      <c r="AC30" s="211"/>
      <c r="AD30" s="211"/>
      <c r="AE30" s="211"/>
      <c r="AF30" s="211"/>
      <c r="AG30" s="211" t="s">
        <v>178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3" x14ac:dyDescent="0.2">
      <c r="A31" s="228"/>
      <c r="B31" s="229"/>
      <c r="C31" s="264" t="s">
        <v>220</v>
      </c>
      <c r="D31" s="236"/>
      <c r="E31" s="237">
        <v>300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1"/>
      <c r="AA31" s="211"/>
      <c r="AB31" s="211"/>
      <c r="AC31" s="211"/>
      <c r="AD31" s="211"/>
      <c r="AE31" s="211"/>
      <c r="AF31" s="211"/>
      <c r="AG31" s="211" t="s">
        <v>178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7">
        <v>5</v>
      </c>
      <c r="B32" s="248" t="s">
        <v>221</v>
      </c>
      <c r="C32" s="261" t="s">
        <v>222</v>
      </c>
      <c r="D32" s="249" t="s">
        <v>216</v>
      </c>
      <c r="E32" s="250">
        <v>60</v>
      </c>
      <c r="F32" s="251"/>
      <c r="G32" s="252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12</v>
      </c>
      <c r="M32" s="232">
        <f>G32*(1+L32/100)</f>
        <v>0</v>
      </c>
      <c r="N32" s="231">
        <v>2.4000000000000001E-4</v>
      </c>
      <c r="O32" s="231">
        <f>ROUND(E32*N32,2)</f>
        <v>0.01</v>
      </c>
      <c r="P32" s="231">
        <v>0</v>
      </c>
      <c r="Q32" s="231">
        <f>ROUND(E32*P32,2)</f>
        <v>0</v>
      </c>
      <c r="R32" s="232"/>
      <c r="S32" s="232" t="s">
        <v>200</v>
      </c>
      <c r="T32" s="232" t="s">
        <v>200</v>
      </c>
      <c r="U32" s="232">
        <v>1.04</v>
      </c>
      <c r="V32" s="232">
        <f>ROUND(E32*U32,2)</f>
        <v>62.4</v>
      </c>
      <c r="W32" s="232"/>
      <c r="X32" s="232" t="s">
        <v>201</v>
      </c>
      <c r="Y32" s="232" t="s">
        <v>172</v>
      </c>
      <c r="Z32" s="211"/>
      <c r="AA32" s="211"/>
      <c r="AB32" s="211"/>
      <c r="AC32" s="211"/>
      <c r="AD32" s="211"/>
      <c r="AE32" s="211"/>
      <c r="AF32" s="211"/>
      <c r="AG32" s="211" t="s">
        <v>202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2" x14ac:dyDescent="0.2">
      <c r="A33" s="228"/>
      <c r="B33" s="229"/>
      <c r="C33" s="264" t="s">
        <v>223</v>
      </c>
      <c r="D33" s="236"/>
      <c r="E33" s="237">
        <v>60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1"/>
      <c r="AA33" s="211"/>
      <c r="AB33" s="211"/>
      <c r="AC33" s="211"/>
      <c r="AD33" s="211"/>
      <c r="AE33" s="211"/>
      <c r="AF33" s="211"/>
      <c r="AG33" s="211" t="s">
        <v>178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7">
        <v>6</v>
      </c>
      <c r="B34" s="248" t="s">
        <v>224</v>
      </c>
      <c r="C34" s="261" t="s">
        <v>225</v>
      </c>
      <c r="D34" s="249" t="s">
        <v>216</v>
      </c>
      <c r="E34" s="250">
        <v>60</v>
      </c>
      <c r="F34" s="251"/>
      <c r="G34" s="252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12</v>
      </c>
      <c r="M34" s="232">
        <f>G34*(1+L34/100)</f>
        <v>0</v>
      </c>
      <c r="N34" s="231">
        <v>6.3200000000000001E-3</v>
      </c>
      <c r="O34" s="231">
        <f>ROUND(E34*N34,2)</f>
        <v>0.38</v>
      </c>
      <c r="P34" s="231">
        <v>0</v>
      </c>
      <c r="Q34" s="231">
        <f>ROUND(E34*P34,2)</f>
        <v>0</v>
      </c>
      <c r="R34" s="232"/>
      <c r="S34" s="232" t="s">
        <v>200</v>
      </c>
      <c r="T34" s="232" t="s">
        <v>200</v>
      </c>
      <c r="U34" s="232">
        <v>0.95699999999999996</v>
      </c>
      <c r="V34" s="232">
        <f>ROUND(E34*U34,2)</f>
        <v>57.42</v>
      </c>
      <c r="W34" s="232"/>
      <c r="X34" s="232" t="s">
        <v>201</v>
      </c>
      <c r="Y34" s="232" t="s">
        <v>172</v>
      </c>
      <c r="Z34" s="211"/>
      <c r="AA34" s="211"/>
      <c r="AB34" s="211"/>
      <c r="AC34" s="211"/>
      <c r="AD34" s="211"/>
      <c r="AE34" s="211"/>
      <c r="AF34" s="211"/>
      <c r="AG34" s="211" t="s">
        <v>202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2" x14ac:dyDescent="0.2">
      <c r="A35" s="228"/>
      <c r="B35" s="229"/>
      <c r="C35" s="264" t="s">
        <v>223</v>
      </c>
      <c r="D35" s="236"/>
      <c r="E35" s="237">
        <v>60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1"/>
      <c r="AA35" s="211"/>
      <c r="AB35" s="211"/>
      <c r="AC35" s="211"/>
      <c r="AD35" s="211"/>
      <c r="AE35" s="211"/>
      <c r="AF35" s="211"/>
      <c r="AG35" s="211" t="s">
        <v>178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33.75" outlineLevel="1" x14ac:dyDescent="0.2">
      <c r="A36" s="247">
        <v>7</v>
      </c>
      <c r="B36" s="248" t="s">
        <v>226</v>
      </c>
      <c r="C36" s="261" t="s">
        <v>227</v>
      </c>
      <c r="D36" s="249" t="s">
        <v>176</v>
      </c>
      <c r="E36" s="250">
        <v>420</v>
      </c>
      <c r="F36" s="251"/>
      <c r="G36" s="252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12</v>
      </c>
      <c r="M36" s="232">
        <f>G36*(1+L36/100)</f>
        <v>0</v>
      </c>
      <c r="N36" s="231">
        <v>8.0000000000000002E-3</v>
      </c>
      <c r="O36" s="231">
        <f>ROUND(E36*N36,2)</f>
        <v>3.36</v>
      </c>
      <c r="P36" s="231">
        <v>0</v>
      </c>
      <c r="Q36" s="231">
        <f>ROUND(E36*P36,2)</f>
        <v>0</v>
      </c>
      <c r="R36" s="232"/>
      <c r="S36" s="232" t="s">
        <v>200</v>
      </c>
      <c r="T36" s="232" t="s">
        <v>200</v>
      </c>
      <c r="U36" s="232">
        <v>0</v>
      </c>
      <c r="V36" s="232">
        <f>ROUND(E36*U36,2)</f>
        <v>0</v>
      </c>
      <c r="W36" s="232"/>
      <c r="X36" s="232" t="s">
        <v>201</v>
      </c>
      <c r="Y36" s="232" t="s">
        <v>172</v>
      </c>
      <c r="Z36" s="211"/>
      <c r="AA36" s="211"/>
      <c r="AB36" s="211"/>
      <c r="AC36" s="211"/>
      <c r="AD36" s="211"/>
      <c r="AE36" s="211"/>
      <c r="AF36" s="211"/>
      <c r="AG36" s="211" t="s">
        <v>202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2" x14ac:dyDescent="0.2">
      <c r="A37" s="228"/>
      <c r="B37" s="229"/>
      <c r="C37" s="262" t="s">
        <v>177</v>
      </c>
      <c r="D37" s="234"/>
      <c r="E37" s="235"/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1"/>
      <c r="AA37" s="211"/>
      <c r="AB37" s="211"/>
      <c r="AC37" s="211"/>
      <c r="AD37" s="211"/>
      <c r="AE37" s="211"/>
      <c r="AF37" s="211"/>
      <c r="AG37" s="211" t="s">
        <v>178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3" x14ac:dyDescent="0.2">
      <c r="A38" s="228"/>
      <c r="B38" s="229"/>
      <c r="C38" s="263" t="s">
        <v>228</v>
      </c>
      <c r="D38" s="234"/>
      <c r="E38" s="235">
        <v>6.7575000000000003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1"/>
      <c r="AA38" s="211"/>
      <c r="AB38" s="211"/>
      <c r="AC38" s="211"/>
      <c r="AD38" s="211"/>
      <c r="AE38" s="211"/>
      <c r="AF38" s="211"/>
      <c r="AG38" s="211" t="s">
        <v>178</v>
      </c>
      <c r="AH38" s="211">
        <v>2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3" x14ac:dyDescent="0.2">
      <c r="A39" s="228"/>
      <c r="B39" s="229"/>
      <c r="C39" s="262" t="s">
        <v>181</v>
      </c>
      <c r="D39" s="234"/>
      <c r="E39" s="235"/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1"/>
      <c r="AA39" s="211"/>
      <c r="AB39" s="211"/>
      <c r="AC39" s="211"/>
      <c r="AD39" s="211"/>
      <c r="AE39" s="211"/>
      <c r="AF39" s="211"/>
      <c r="AG39" s="211" t="s">
        <v>178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3" x14ac:dyDescent="0.2">
      <c r="A40" s="228"/>
      <c r="B40" s="229"/>
      <c r="C40" s="264" t="s">
        <v>229</v>
      </c>
      <c r="D40" s="236"/>
      <c r="E40" s="237">
        <v>420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1"/>
      <c r="AA40" s="211"/>
      <c r="AB40" s="211"/>
      <c r="AC40" s="211"/>
      <c r="AD40" s="211"/>
      <c r="AE40" s="211"/>
      <c r="AF40" s="211"/>
      <c r="AG40" s="211" t="s">
        <v>178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47">
        <v>8</v>
      </c>
      <c r="B41" s="248" t="s">
        <v>230</v>
      </c>
      <c r="C41" s="261" t="s">
        <v>231</v>
      </c>
      <c r="D41" s="249" t="s">
        <v>176</v>
      </c>
      <c r="E41" s="250">
        <v>942</v>
      </c>
      <c r="F41" s="251"/>
      <c r="G41" s="252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12</v>
      </c>
      <c r="M41" s="232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200</v>
      </c>
      <c r="T41" s="232" t="s">
        <v>200</v>
      </c>
      <c r="U41" s="232">
        <v>0.15</v>
      </c>
      <c r="V41" s="232">
        <f>ROUND(E41*U41,2)</f>
        <v>141.30000000000001</v>
      </c>
      <c r="W41" s="232"/>
      <c r="X41" s="232" t="s">
        <v>201</v>
      </c>
      <c r="Y41" s="232" t="s">
        <v>172</v>
      </c>
      <c r="Z41" s="211"/>
      <c r="AA41" s="211"/>
      <c r="AB41" s="211"/>
      <c r="AC41" s="211"/>
      <c r="AD41" s="211"/>
      <c r="AE41" s="211"/>
      <c r="AF41" s="211"/>
      <c r="AG41" s="211" t="s">
        <v>202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2" x14ac:dyDescent="0.2">
      <c r="A42" s="228"/>
      <c r="B42" s="229"/>
      <c r="C42" s="264" t="s">
        <v>232</v>
      </c>
      <c r="D42" s="236"/>
      <c r="E42" s="237">
        <v>720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1"/>
      <c r="AA42" s="211"/>
      <c r="AB42" s="211"/>
      <c r="AC42" s="211"/>
      <c r="AD42" s="211"/>
      <c r="AE42" s="211"/>
      <c r="AF42" s="211"/>
      <c r="AG42" s="211" t="s">
        <v>178</v>
      </c>
      <c r="AH42" s="211">
        <v>5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3" x14ac:dyDescent="0.2">
      <c r="A43" s="228"/>
      <c r="B43" s="229"/>
      <c r="C43" s="264" t="s">
        <v>233</v>
      </c>
      <c r="D43" s="236"/>
      <c r="E43" s="237">
        <v>222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1"/>
      <c r="AA43" s="211"/>
      <c r="AB43" s="211"/>
      <c r="AC43" s="211"/>
      <c r="AD43" s="211"/>
      <c r="AE43" s="211"/>
      <c r="AF43" s="211"/>
      <c r="AG43" s="211" t="s">
        <v>178</v>
      </c>
      <c r="AH43" s="211">
        <v>5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22.5" outlineLevel="1" x14ac:dyDescent="0.2">
      <c r="A44" s="247">
        <v>9</v>
      </c>
      <c r="B44" s="248" t="s">
        <v>234</v>
      </c>
      <c r="C44" s="261" t="s">
        <v>235</v>
      </c>
      <c r="D44" s="249" t="s">
        <v>236</v>
      </c>
      <c r="E44" s="250">
        <v>128.4</v>
      </c>
      <c r="F44" s="251"/>
      <c r="G44" s="252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12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200</v>
      </c>
      <c r="T44" s="232" t="s">
        <v>200</v>
      </c>
      <c r="U44" s="232">
        <v>0.8</v>
      </c>
      <c r="V44" s="232">
        <f>ROUND(E44*U44,2)</f>
        <v>102.72</v>
      </c>
      <c r="W44" s="232"/>
      <c r="X44" s="232" t="s">
        <v>201</v>
      </c>
      <c r="Y44" s="232" t="s">
        <v>172</v>
      </c>
      <c r="Z44" s="211"/>
      <c r="AA44" s="211"/>
      <c r="AB44" s="211"/>
      <c r="AC44" s="211"/>
      <c r="AD44" s="211"/>
      <c r="AE44" s="211"/>
      <c r="AF44" s="211"/>
      <c r="AG44" s="211" t="s">
        <v>202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2" x14ac:dyDescent="0.2">
      <c r="A45" s="228"/>
      <c r="B45" s="229"/>
      <c r="C45" s="262" t="s">
        <v>177</v>
      </c>
      <c r="D45" s="234"/>
      <c r="E45" s="235"/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1"/>
      <c r="AA45" s="211"/>
      <c r="AB45" s="211"/>
      <c r="AC45" s="211"/>
      <c r="AD45" s="211"/>
      <c r="AE45" s="211"/>
      <c r="AF45" s="211"/>
      <c r="AG45" s="211" t="s">
        <v>178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3" x14ac:dyDescent="0.2">
      <c r="A46" s="228"/>
      <c r="B46" s="229"/>
      <c r="C46" s="263" t="s">
        <v>237</v>
      </c>
      <c r="D46" s="234"/>
      <c r="E46" s="235">
        <v>2.14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1"/>
      <c r="AA46" s="211"/>
      <c r="AB46" s="211"/>
      <c r="AC46" s="211"/>
      <c r="AD46" s="211"/>
      <c r="AE46" s="211"/>
      <c r="AF46" s="211"/>
      <c r="AG46" s="211" t="s">
        <v>178</v>
      </c>
      <c r="AH46" s="211">
        <v>2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3" x14ac:dyDescent="0.2">
      <c r="A47" s="228"/>
      <c r="B47" s="229"/>
      <c r="C47" s="262" t="s">
        <v>181</v>
      </c>
      <c r="D47" s="234"/>
      <c r="E47" s="235"/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1"/>
      <c r="AA47" s="211"/>
      <c r="AB47" s="211"/>
      <c r="AC47" s="211"/>
      <c r="AD47" s="211"/>
      <c r="AE47" s="211"/>
      <c r="AF47" s="211"/>
      <c r="AG47" s="211" t="s">
        <v>178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3" x14ac:dyDescent="0.2">
      <c r="A48" s="228"/>
      <c r="B48" s="229"/>
      <c r="C48" s="264" t="s">
        <v>238</v>
      </c>
      <c r="D48" s="236"/>
      <c r="E48" s="237">
        <v>128.4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1"/>
      <c r="AA48" s="211"/>
      <c r="AB48" s="211"/>
      <c r="AC48" s="211"/>
      <c r="AD48" s="211"/>
      <c r="AE48" s="211"/>
      <c r="AF48" s="211"/>
      <c r="AG48" s="211" t="s">
        <v>178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7">
        <v>10</v>
      </c>
      <c r="B49" s="248" t="s">
        <v>239</v>
      </c>
      <c r="C49" s="261" t="s">
        <v>240</v>
      </c>
      <c r="D49" s="249" t="s">
        <v>176</v>
      </c>
      <c r="E49" s="250">
        <v>720</v>
      </c>
      <c r="F49" s="251"/>
      <c r="G49" s="252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12</v>
      </c>
      <c r="M49" s="232">
        <f>G49*(1+L49/100)</f>
        <v>0</v>
      </c>
      <c r="N49" s="231">
        <v>2E-3</v>
      </c>
      <c r="O49" s="231">
        <f>ROUND(E49*N49,2)</f>
        <v>1.44</v>
      </c>
      <c r="P49" s="231">
        <v>0</v>
      </c>
      <c r="Q49" s="231">
        <f>ROUND(E49*P49,2)</f>
        <v>0</v>
      </c>
      <c r="R49" s="232"/>
      <c r="S49" s="232" t="s">
        <v>200</v>
      </c>
      <c r="T49" s="232" t="s">
        <v>200</v>
      </c>
      <c r="U49" s="232">
        <v>0</v>
      </c>
      <c r="V49" s="232">
        <f>ROUND(E49*U49,2)</f>
        <v>0</v>
      </c>
      <c r="W49" s="232"/>
      <c r="X49" s="232" t="s">
        <v>201</v>
      </c>
      <c r="Y49" s="232" t="s">
        <v>172</v>
      </c>
      <c r="Z49" s="211"/>
      <c r="AA49" s="211"/>
      <c r="AB49" s="211"/>
      <c r="AC49" s="211"/>
      <c r="AD49" s="211"/>
      <c r="AE49" s="211"/>
      <c r="AF49" s="211"/>
      <c r="AG49" s="211" t="s">
        <v>202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2" x14ac:dyDescent="0.2">
      <c r="A50" s="228"/>
      <c r="B50" s="229"/>
      <c r="C50" s="264" t="s">
        <v>241</v>
      </c>
      <c r="D50" s="236"/>
      <c r="E50" s="237">
        <v>96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1"/>
      <c r="AA50" s="211"/>
      <c r="AB50" s="211"/>
      <c r="AC50" s="211"/>
      <c r="AD50" s="211"/>
      <c r="AE50" s="211"/>
      <c r="AF50" s="211"/>
      <c r="AG50" s="211" t="s">
        <v>178</v>
      </c>
      <c r="AH50" s="211">
        <v>5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3" x14ac:dyDescent="0.2">
      <c r="A51" s="228"/>
      <c r="B51" s="229"/>
      <c r="C51" s="264" t="s">
        <v>242</v>
      </c>
      <c r="D51" s="236"/>
      <c r="E51" s="237">
        <v>282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1"/>
      <c r="AA51" s="211"/>
      <c r="AB51" s="211"/>
      <c r="AC51" s="211"/>
      <c r="AD51" s="211"/>
      <c r="AE51" s="211"/>
      <c r="AF51" s="211"/>
      <c r="AG51" s="211" t="s">
        <v>178</v>
      </c>
      <c r="AH51" s="211">
        <v>5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3" x14ac:dyDescent="0.2">
      <c r="A52" s="228"/>
      <c r="B52" s="229"/>
      <c r="C52" s="264" t="s">
        <v>243</v>
      </c>
      <c r="D52" s="236"/>
      <c r="E52" s="237">
        <v>342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1"/>
      <c r="AA52" s="211"/>
      <c r="AB52" s="211"/>
      <c r="AC52" s="211"/>
      <c r="AD52" s="211"/>
      <c r="AE52" s="211"/>
      <c r="AF52" s="211"/>
      <c r="AG52" s="211" t="s">
        <v>178</v>
      </c>
      <c r="AH52" s="211">
        <v>5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47">
        <v>11</v>
      </c>
      <c r="B53" s="248" t="s">
        <v>244</v>
      </c>
      <c r="C53" s="261" t="s">
        <v>245</v>
      </c>
      <c r="D53" s="249" t="s">
        <v>176</v>
      </c>
      <c r="E53" s="250">
        <v>378</v>
      </c>
      <c r="F53" s="251"/>
      <c r="G53" s="252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12</v>
      </c>
      <c r="M53" s="232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2"/>
      <c r="S53" s="232" t="s">
        <v>200</v>
      </c>
      <c r="T53" s="232" t="s">
        <v>200</v>
      </c>
      <c r="U53" s="232">
        <v>0.32</v>
      </c>
      <c r="V53" s="232">
        <f>ROUND(E53*U53,2)</f>
        <v>120.96</v>
      </c>
      <c r="W53" s="232"/>
      <c r="X53" s="232" t="s">
        <v>201</v>
      </c>
      <c r="Y53" s="232" t="s">
        <v>172</v>
      </c>
      <c r="Z53" s="211"/>
      <c r="AA53" s="211"/>
      <c r="AB53" s="211"/>
      <c r="AC53" s="211"/>
      <c r="AD53" s="211"/>
      <c r="AE53" s="211"/>
      <c r="AF53" s="211"/>
      <c r="AG53" s="211" t="s">
        <v>202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2" x14ac:dyDescent="0.2">
      <c r="A54" s="228"/>
      <c r="B54" s="229"/>
      <c r="C54" s="264" t="s">
        <v>241</v>
      </c>
      <c r="D54" s="236"/>
      <c r="E54" s="237">
        <v>96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1"/>
      <c r="AA54" s="211"/>
      <c r="AB54" s="211"/>
      <c r="AC54" s="211"/>
      <c r="AD54" s="211"/>
      <c r="AE54" s="211"/>
      <c r="AF54" s="211"/>
      <c r="AG54" s="211" t="s">
        <v>178</v>
      </c>
      <c r="AH54" s="211">
        <v>5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3" x14ac:dyDescent="0.2">
      <c r="A55" s="228"/>
      <c r="B55" s="229"/>
      <c r="C55" s="264" t="s">
        <v>242</v>
      </c>
      <c r="D55" s="236"/>
      <c r="E55" s="237">
        <v>282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1"/>
      <c r="AA55" s="211"/>
      <c r="AB55" s="211"/>
      <c r="AC55" s="211"/>
      <c r="AD55" s="211"/>
      <c r="AE55" s="211"/>
      <c r="AF55" s="211"/>
      <c r="AG55" s="211" t="s">
        <v>178</v>
      </c>
      <c r="AH55" s="211">
        <v>5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22.5" outlineLevel="1" x14ac:dyDescent="0.2">
      <c r="A56" s="247">
        <v>12</v>
      </c>
      <c r="B56" s="248" t="s">
        <v>246</v>
      </c>
      <c r="C56" s="261" t="s">
        <v>247</v>
      </c>
      <c r="D56" s="249" t="s">
        <v>216</v>
      </c>
      <c r="E56" s="250">
        <v>60</v>
      </c>
      <c r="F56" s="251"/>
      <c r="G56" s="252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12</v>
      </c>
      <c r="M56" s="232">
        <f>G56*(1+L56/100)</f>
        <v>0</v>
      </c>
      <c r="N56" s="231">
        <v>1.0279999999999999E-2</v>
      </c>
      <c r="O56" s="231">
        <f>ROUND(E56*N56,2)</f>
        <v>0.62</v>
      </c>
      <c r="P56" s="231">
        <v>0</v>
      </c>
      <c r="Q56" s="231">
        <f>ROUND(E56*P56,2)</f>
        <v>0</v>
      </c>
      <c r="R56" s="232"/>
      <c r="S56" s="232" t="s">
        <v>200</v>
      </c>
      <c r="T56" s="232" t="s">
        <v>200</v>
      </c>
      <c r="U56" s="232">
        <v>1.19</v>
      </c>
      <c r="V56" s="232">
        <f>ROUND(E56*U56,2)</f>
        <v>71.400000000000006</v>
      </c>
      <c r="W56" s="232"/>
      <c r="X56" s="232" t="s">
        <v>201</v>
      </c>
      <c r="Y56" s="232" t="s">
        <v>172</v>
      </c>
      <c r="Z56" s="211"/>
      <c r="AA56" s="211"/>
      <c r="AB56" s="211"/>
      <c r="AC56" s="211"/>
      <c r="AD56" s="211"/>
      <c r="AE56" s="211"/>
      <c r="AF56" s="211"/>
      <c r="AG56" s="211" t="s">
        <v>202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2" x14ac:dyDescent="0.2">
      <c r="A57" s="228"/>
      <c r="B57" s="229"/>
      <c r="C57" s="264" t="s">
        <v>248</v>
      </c>
      <c r="D57" s="236"/>
      <c r="E57" s="237">
        <v>60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1"/>
      <c r="AA57" s="211"/>
      <c r="AB57" s="211"/>
      <c r="AC57" s="211"/>
      <c r="AD57" s="211"/>
      <c r="AE57" s="211"/>
      <c r="AF57" s="211"/>
      <c r="AG57" s="211" t="s">
        <v>178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7">
        <v>13</v>
      </c>
      <c r="B58" s="248" t="s">
        <v>249</v>
      </c>
      <c r="C58" s="261" t="s">
        <v>250</v>
      </c>
      <c r="D58" s="249" t="s">
        <v>216</v>
      </c>
      <c r="E58" s="250">
        <v>60</v>
      </c>
      <c r="F58" s="251"/>
      <c r="G58" s="252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12</v>
      </c>
      <c r="M58" s="232">
        <f>G58*(1+L58/100)</f>
        <v>0</v>
      </c>
      <c r="N58" s="231">
        <v>5.203E-2</v>
      </c>
      <c r="O58" s="231">
        <f>ROUND(E58*N58,2)</f>
        <v>3.12</v>
      </c>
      <c r="P58" s="231">
        <v>0</v>
      </c>
      <c r="Q58" s="231">
        <f>ROUND(E58*P58,2)</f>
        <v>0</v>
      </c>
      <c r="R58" s="232"/>
      <c r="S58" s="232" t="s">
        <v>200</v>
      </c>
      <c r="T58" s="232" t="s">
        <v>200</v>
      </c>
      <c r="U58" s="232">
        <v>1.006</v>
      </c>
      <c r="V58" s="232">
        <f>ROUND(E58*U58,2)</f>
        <v>60.36</v>
      </c>
      <c r="W58" s="232"/>
      <c r="X58" s="232" t="s">
        <v>201</v>
      </c>
      <c r="Y58" s="232" t="s">
        <v>172</v>
      </c>
      <c r="Z58" s="211"/>
      <c r="AA58" s="211"/>
      <c r="AB58" s="211"/>
      <c r="AC58" s="211"/>
      <c r="AD58" s="211"/>
      <c r="AE58" s="211"/>
      <c r="AF58" s="211"/>
      <c r="AG58" s="211" t="s">
        <v>202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2" x14ac:dyDescent="0.2">
      <c r="A59" s="228"/>
      <c r="B59" s="229"/>
      <c r="C59" s="264" t="s">
        <v>251</v>
      </c>
      <c r="D59" s="236"/>
      <c r="E59" s="237">
        <v>60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1"/>
      <c r="AA59" s="211"/>
      <c r="AB59" s="211"/>
      <c r="AC59" s="211"/>
      <c r="AD59" s="211"/>
      <c r="AE59" s="211"/>
      <c r="AF59" s="211"/>
      <c r="AG59" s="211" t="s">
        <v>178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ht="22.5" outlineLevel="1" x14ac:dyDescent="0.2">
      <c r="A60" s="247">
        <v>14</v>
      </c>
      <c r="B60" s="248" t="s">
        <v>252</v>
      </c>
      <c r="C60" s="261" t="s">
        <v>253</v>
      </c>
      <c r="D60" s="249" t="s">
        <v>176</v>
      </c>
      <c r="E60" s="250">
        <v>222</v>
      </c>
      <c r="F60" s="251"/>
      <c r="G60" s="252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12</v>
      </c>
      <c r="M60" s="232">
        <f>G60*(1+L60/100)</f>
        <v>0</v>
      </c>
      <c r="N60" s="231">
        <v>1.2149999999999999E-2</v>
      </c>
      <c r="O60" s="231">
        <f>ROUND(E60*N60,2)</f>
        <v>2.7</v>
      </c>
      <c r="P60" s="231">
        <v>0</v>
      </c>
      <c r="Q60" s="231">
        <f>ROUND(E60*P60,2)</f>
        <v>0</v>
      </c>
      <c r="R60" s="232"/>
      <c r="S60" s="232" t="s">
        <v>200</v>
      </c>
      <c r="T60" s="232" t="s">
        <v>200</v>
      </c>
      <c r="U60" s="232">
        <v>1.0109999999999999</v>
      </c>
      <c r="V60" s="232">
        <f>ROUND(E60*U60,2)</f>
        <v>224.44</v>
      </c>
      <c r="W60" s="232"/>
      <c r="X60" s="232" t="s">
        <v>201</v>
      </c>
      <c r="Y60" s="232" t="s">
        <v>172</v>
      </c>
      <c r="Z60" s="211"/>
      <c r="AA60" s="211"/>
      <c r="AB60" s="211"/>
      <c r="AC60" s="211"/>
      <c r="AD60" s="211"/>
      <c r="AE60" s="211"/>
      <c r="AF60" s="211"/>
      <c r="AG60" s="211" t="s">
        <v>202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2" x14ac:dyDescent="0.2">
      <c r="A61" s="228"/>
      <c r="B61" s="229"/>
      <c r="C61" s="262" t="s">
        <v>177</v>
      </c>
      <c r="D61" s="234"/>
      <c r="E61" s="235"/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1"/>
      <c r="AA61" s="211"/>
      <c r="AB61" s="211"/>
      <c r="AC61" s="211"/>
      <c r="AD61" s="211"/>
      <c r="AE61" s="211"/>
      <c r="AF61" s="211"/>
      <c r="AG61" s="211" t="s">
        <v>178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3" x14ac:dyDescent="0.2">
      <c r="A62" s="228"/>
      <c r="B62" s="229"/>
      <c r="C62" s="263" t="s">
        <v>254</v>
      </c>
      <c r="D62" s="234"/>
      <c r="E62" s="235">
        <v>3.6166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1"/>
      <c r="AA62" s="211"/>
      <c r="AB62" s="211"/>
      <c r="AC62" s="211"/>
      <c r="AD62" s="211"/>
      <c r="AE62" s="211"/>
      <c r="AF62" s="211"/>
      <c r="AG62" s="211" t="s">
        <v>178</v>
      </c>
      <c r="AH62" s="211">
        <v>2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3" x14ac:dyDescent="0.2">
      <c r="A63" s="228"/>
      <c r="B63" s="229"/>
      <c r="C63" s="262" t="s">
        <v>181</v>
      </c>
      <c r="D63" s="234"/>
      <c r="E63" s="235"/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1"/>
      <c r="AA63" s="211"/>
      <c r="AB63" s="211"/>
      <c r="AC63" s="211"/>
      <c r="AD63" s="211"/>
      <c r="AE63" s="211"/>
      <c r="AF63" s="211"/>
      <c r="AG63" s="211" t="s">
        <v>178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3" x14ac:dyDescent="0.2">
      <c r="A64" s="228"/>
      <c r="B64" s="229"/>
      <c r="C64" s="264" t="s">
        <v>255</v>
      </c>
      <c r="D64" s="236"/>
      <c r="E64" s="237">
        <v>222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1"/>
      <c r="AA64" s="211"/>
      <c r="AB64" s="211"/>
      <c r="AC64" s="211"/>
      <c r="AD64" s="211"/>
      <c r="AE64" s="211"/>
      <c r="AF64" s="211"/>
      <c r="AG64" s="211" t="s">
        <v>178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47">
        <v>15</v>
      </c>
      <c r="B65" s="248" t="s">
        <v>256</v>
      </c>
      <c r="C65" s="261" t="s">
        <v>257</v>
      </c>
      <c r="D65" s="249" t="s">
        <v>176</v>
      </c>
      <c r="E65" s="250">
        <v>222</v>
      </c>
      <c r="F65" s="251"/>
      <c r="G65" s="252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12</v>
      </c>
      <c r="M65" s="232">
        <f>G65*(1+L65/100)</f>
        <v>0</v>
      </c>
      <c r="N65" s="231">
        <v>0</v>
      </c>
      <c r="O65" s="231">
        <f>ROUND(E65*N65,2)</f>
        <v>0</v>
      </c>
      <c r="P65" s="231">
        <v>0</v>
      </c>
      <c r="Q65" s="231">
        <f>ROUND(E65*P65,2)</f>
        <v>0</v>
      </c>
      <c r="R65" s="232"/>
      <c r="S65" s="232" t="s">
        <v>200</v>
      </c>
      <c r="T65" s="232" t="s">
        <v>200</v>
      </c>
      <c r="U65" s="232">
        <v>0.57999999999999996</v>
      </c>
      <c r="V65" s="232">
        <f>ROUND(E65*U65,2)</f>
        <v>128.76</v>
      </c>
      <c r="W65" s="232"/>
      <c r="X65" s="232" t="s">
        <v>201</v>
      </c>
      <c r="Y65" s="232" t="s">
        <v>172</v>
      </c>
      <c r="Z65" s="211"/>
      <c r="AA65" s="211"/>
      <c r="AB65" s="211"/>
      <c r="AC65" s="211"/>
      <c r="AD65" s="211"/>
      <c r="AE65" s="211"/>
      <c r="AF65" s="211"/>
      <c r="AG65" s="211" t="s">
        <v>202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2" x14ac:dyDescent="0.2">
      <c r="A66" s="228"/>
      <c r="B66" s="229"/>
      <c r="C66" s="264" t="s">
        <v>258</v>
      </c>
      <c r="D66" s="236"/>
      <c r="E66" s="237">
        <v>222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1"/>
      <c r="AA66" s="211"/>
      <c r="AB66" s="211"/>
      <c r="AC66" s="211"/>
      <c r="AD66" s="211"/>
      <c r="AE66" s="211"/>
      <c r="AF66" s="211"/>
      <c r="AG66" s="211" t="s">
        <v>178</v>
      </c>
      <c r="AH66" s="211">
        <v>5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47">
        <v>16</v>
      </c>
      <c r="B67" s="248" t="s">
        <v>259</v>
      </c>
      <c r="C67" s="261" t="s">
        <v>260</v>
      </c>
      <c r="D67" s="249" t="s">
        <v>176</v>
      </c>
      <c r="E67" s="250">
        <v>1200</v>
      </c>
      <c r="F67" s="251"/>
      <c r="G67" s="252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12</v>
      </c>
      <c r="M67" s="232">
        <f>G67*(1+L67/100)</f>
        <v>0</v>
      </c>
      <c r="N67" s="231">
        <v>3.5E-4</v>
      </c>
      <c r="O67" s="231">
        <f>ROUND(E67*N67,2)</f>
        <v>0.42</v>
      </c>
      <c r="P67" s="231">
        <v>0</v>
      </c>
      <c r="Q67" s="231">
        <f>ROUND(E67*P67,2)</f>
        <v>0</v>
      </c>
      <c r="R67" s="232"/>
      <c r="S67" s="232" t="s">
        <v>200</v>
      </c>
      <c r="T67" s="232" t="s">
        <v>200</v>
      </c>
      <c r="U67" s="232">
        <v>7.0000000000000007E-2</v>
      </c>
      <c r="V67" s="232">
        <f>ROUND(E67*U67,2)</f>
        <v>84</v>
      </c>
      <c r="W67" s="232"/>
      <c r="X67" s="232" t="s">
        <v>201</v>
      </c>
      <c r="Y67" s="232" t="s">
        <v>172</v>
      </c>
      <c r="Z67" s="211"/>
      <c r="AA67" s="211"/>
      <c r="AB67" s="211"/>
      <c r="AC67" s="211"/>
      <c r="AD67" s="211"/>
      <c r="AE67" s="211"/>
      <c r="AF67" s="211"/>
      <c r="AG67" s="211" t="s">
        <v>202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2" x14ac:dyDescent="0.2">
      <c r="A68" s="228"/>
      <c r="B68" s="229"/>
      <c r="C68" s="264" t="s">
        <v>261</v>
      </c>
      <c r="D68" s="236"/>
      <c r="E68" s="237">
        <v>1200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1"/>
      <c r="AA68" s="211"/>
      <c r="AB68" s="211"/>
      <c r="AC68" s="211"/>
      <c r="AD68" s="211"/>
      <c r="AE68" s="211"/>
      <c r="AF68" s="211"/>
      <c r="AG68" s="211" t="s">
        <v>178</v>
      </c>
      <c r="AH68" s="211">
        <v>5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ht="22.5" outlineLevel="1" x14ac:dyDescent="0.2">
      <c r="A69" s="247">
        <v>17</v>
      </c>
      <c r="B69" s="248" t="s">
        <v>262</v>
      </c>
      <c r="C69" s="261" t="s">
        <v>263</v>
      </c>
      <c r="D69" s="249" t="s">
        <v>176</v>
      </c>
      <c r="E69" s="250">
        <v>1200</v>
      </c>
      <c r="F69" s="251"/>
      <c r="G69" s="252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12</v>
      </c>
      <c r="M69" s="232">
        <f>G69*(1+L69/100)</f>
        <v>0</v>
      </c>
      <c r="N69" s="231">
        <v>3.6099999999999999E-3</v>
      </c>
      <c r="O69" s="231">
        <f>ROUND(E69*N69,2)</f>
        <v>4.33</v>
      </c>
      <c r="P69" s="231">
        <v>0</v>
      </c>
      <c r="Q69" s="231">
        <f>ROUND(E69*P69,2)</f>
        <v>0</v>
      </c>
      <c r="R69" s="232"/>
      <c r="S69" s="232" t="s">
        <v>200</v>
      </c>
      <c r="T69" s="232" t="s">
        <v>200</v>
      </c>
      <c r="U69" s="232">
        <v>0.36199999999999999</v>
      </c>
      <c r="V69" s="232">
        <f>ROUND(E69*U69,2)</f>
        <v>434.4</v>
      </c>
      <c r="W69" s="232"/>
      <c r="X69" s="232" t="s">
        <v>201</v>
      </c>
      <c r="Y69" s="232" t="s">
        <v>172</v>
      </c>
      <c r="Z69" s="211"/>
      <c r="AA69" s="211"/>
      <c r="AB69" s="211"/>
      <c r="AC69" s="211"/>
      <c r="AD69" s="211"/>
      <c r="AE69" s="211"/>
      <c r="AF69" s="211"/>
      <c r="AG69" s="211" t="s">
        <v>202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2" x14ac:dyDescent="0.2">
      <c r="A70" s="228"/>
      <c r="B70" s="229"/>
      <c r="C70" s="264" t="s">
        <v>264</v>
      </c>
      <c r="D70" s="236"/>
      <c r="E70" s="237"/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1"/>
      <c r="AA70" s="211"/>
      <c r="AB70" s="211"/>
      <c r="AC70" s="211"/>
      <c r="AD70" s="211"/>
      <c r="AE70" s="211"/>
      <c r="AF70" s="211"/>
      <c r="AG70" s="211" t="s">
        <v>178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3" x14ac:dyDescent="0.2">
      <c r="A71" s="228"/>
      <c r="B71" s="229"/>
      <c r="C71" s="264" t="s">
        <v>265</v>
      </c>
      <c r="D71" s="236"/>
      <c r="E71" s="237">
        <v>1200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1"/>
      <c r="AA71" s="211"/>
      <c r="AB71" s="211"/>
      <c r="AC71" s="211"/>
      <c r="AD71" s="211"/>
      <c r="AE71" s="211"/>
      <c r="AF71" s="211"/>
      <c r="AG71" s="211" t="s">
        <v>178</v>
      </c>
      <c r="AH71" s="211">
        <v>5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47">
        <v>18</v>
      </c>
      <c r="B72" s="248" t="s">
        <v>266</v>
      </c>
      <c r="C72" s="261" t="s">
        <v>267</v>
      </c>
      <c r="D72" s="249" t="s">
        <v>216</v>
      </c>
      <c r="E72" s="250">
        <v>60</v>
      </c>
      <c r="F72" s="251"/>
      <c r="G72" s="252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12</v>
      </c>
      <c r="M72" s="232">
        <f>G72*(1+L72/100)</f>
        <v>0</v>
      </c>
      <c r="N72" s="231">
        <v>0</v>
      </c>
      <c r="O72" s="231">
        <f>ROUND(E72*N72,2)</f>
        <v>0</v>
      </c>
      <c r="P72" s="231">
        <v>0</v>
      </c>
      <c r="Q72" s="231">
        <f>ROUND(E72*P72,2)</f>
        <v>0</v>
      </c>
      <c r="R72" s="232"/>
      <c r="S72" s="232" t="s">
        <v>200</v>
      </c>
      <c r="T72" s="232" t="s">
        <v>200</v>
      </c>
      <c r="U72" s="232">
        <v>0.85</v>
      </c>
      <c r="V72" s="232">
        <f>ROUND(E72*U72,2)</f>
        <v>51</v>
      </c>
      <c r="W72" s="232"/>
      <c r="X72" s="232" t="s">
        <v>201</v>
      </c>
      <c r="Y72" s="232" t="s">
        <v>172</v>
      </c>
      <c r="Z72" s="211"/>
      <c r="AA72" s="211"/>
      <c r="AB72" s="211"/>
      <c r="AC72" s="211"/>
      <c r="AD72" s="211"/>
      <c r="AE72" s="211"/>
      <c r="AF72" s="211"/>
      <c r="AG72" s="211" t="s">
        <v>202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2" x14ac:dyDescent="0.2">
      <c r="A73" s="228"/>
      <c r="B73" s="229"/>
      <c r="C73" s="264" t="s">
        <v>268</v>
      </c>
      <c r="D73" s="236"/>
      <c r="E73" s="237">
        <v>60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1"/>
      <c r="AA73" s="211"/>
      <c r="AB73" s="211"/>
      <c r="AC73" s="211"/>
      <c r="AD73" s="211"/>
      <c r="AE73" s="211"/>
      <c r="AF73" s="211"/>
      <c r="AG73" s="211" t="s">
        <v>178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ht="33.75" outlineLevel="1" x14ac:dyDescent="0.2">
      <c r="A74" s="247">
        <v>19</v>
      </c>
      <c r="B74" s="248" t="s">
        <v>269</v>
      </c>
      <c r="C74" s="261" t="s">
        <v>270</v>
      </c>
      <c r="D74" s="249" t="s">
        <v>216</v>
      </c>
      <c r="E74" s="250">
        <v>60</v>
      </c>
      <c r="F74" s="251"/>
      <c r="G74" s="252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12</v>
      </c>
      <c r="M74" s="232">
        <f>G74*(1+L74/100)</f>
        <v>0</v>
      </c>
      <c r="N74" s="231">
        <v>0.14530000000000001</v>
      </c>
      <c r="O74" s="231">
        <f>ROUND(E74*N74,2)</f>
        <v>8.7200000000000006</v>
      </c>
      <c r="P74" s="231">
        <v>0</v>
      </c>
      <c r="Q74" s="231">
        <f>ROUND(E74*P74,2)</f>
        <v>0</v>
      </c>
      <c r="R74" s="232"/>
      <c r="S74" s="232" t="s">
        <v>169</v>
      </c>
      <c r="T74" s="232" t="s">
        <v>200</v>
      </c>
      <c r="U74" s="232">
        <v>4.6796600000000002</v>
      </c>
      <c r="V74" s="232">
        <f>ROUND(E74*U74,2)</f>
        <v>280.77999999999997</v>
      </c>
      <c r="W74" s="232"/>
      <c r="X74" s="232" t="s">
        <v>201</v>
      </c>
      <c r="Y74" s="232" t="s">
        <v>172</v>
      </c>
      <c r="Z74" s="211"/>
      <c r="AA74" s="211"/>
      <c r="AB74" s="211"/>
      <c r="AC74" s="211"/>
      <c r="AD74" s="211"/>
      <c r="AE74" s="211"/>
      <c r="AF74" s="211"/>
      <c r="AG74" s="211" t="s">
        <v>202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2" x14ac:dyDescent="0.2">
      <c r="A75" s="228"/>
      <c r="B75" s="229"/>
      <c r="C75" s="264" t="s">
        <v>268</v>
      </c>
      <c r="D75" s="236"/>
      <c r="E75" s="237">
        <v>60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1"/>
      <c r="AA75" s="211"/>
      <c r="AB75" s="211"/>
      <c r="AC75" s="211"/>
      <c r="AD75" s="211"/>
      <c r="AE75" s="211"/>
      <c r="AF75" s="211"/>
      <c r="AG75" s="211" t="s">
        <v>178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47">
        <v>20</v>
      </c>
      <c r="B76" s="248" t="s">
        <v>271</v>
      </c>
      <c r="C76" s="261" t="s">
        <v>272</v>
      </c>
      <c r="D76" s="249" t="s">
        <v>216</v>
      </c>
      <c r="E76" s="250">
        <v>60</v>
      </c>
      <c r="F76" s="251"/>
      <c r="G76" s="252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12</v>
      </c>
      <c r="M76" s="232">
        <f>G76*(1+L76/100)</f>
        <v>0</v>
      </c>
      <c r="N76" s="231">
        <v>2.47E-2</v>
      </c>
      <c r="O76" s="231">
        <f>ROUND(E76*N76,2)</f>
        <v>1.48</v>
      </c>
      <c r="P76" s="231">
        <v>0</v>
      </c>
      <c r="Q76" s="231">
        <f>ROUND(E76*P76,2)</f>
        <v>0</v>
      </c>
      <c r="R76" s="232" t="s">
        <v>273</v>
      </c>
      <c r="S76" s="232" t="s">
        <v>200</v>
      </c>
      <c r="T76" s="232" t="s">
        <v>200</v>
      </c>
      <c r="U76" s="232">
        <v>0</v>
      </c>
      <c r="V76" s="232">
        <f>ROUND(E76*U76,2)</f>
        <v>0</v>
      </c>
      <c r="W76" s="232"/>
      <c r="X76" s="232" t="s">
        <v>274</v>
      </c>
      <c r="Y76" s="232" t="s">
        <v>172</v>
      </c>
      <c r="Z76" s="211"/>
      <c r="AA76" s="211"/>
      <c r="AB76" s="211"/>
      <c r="AC76" s="211"/>
      <c r="AD76" s="211"/>
      <c r="AE76" s="211"/>
      <c r="AF76" s="211"/>
      <c r="AG76" s="211" t="s">
        <v>275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2" x14ac:dyDescent="0.2">
      <c r="A77" s="228"/>
      <c r="B77" s="229"/>
      <c r="C77" s="264" t="s">
        <v>276</v>
      </c>
      <c r="D77" s="236"/>
      <c r="E77" s="237">
        <v>60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1"/>
      <c r="AA77" s="211"/>
      <c r="AB77" s="211"/>
      <c r="AC77" s="211"/>
      <c r="AD77" s="211"/>
      <c r="AE77" s="211"/>
      <c r="AF77" s="211"/>
      <c r="AG77" s="211" t="s">
        <v>178</v>
      </c>
      <c r="AH77" s="211">
        <v>5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x14ac:dyDescent="0.2">
      <c r="A78" s="240" t="s">
        <v>164</v>
      </c>
      <c r="B78" s="241" t="s">
        <v>77</v>
      </c>
      <c r="C78" s="259" t="s">
        <v>78</v>
      </c>
      <c r="D78" s="242"/>
      <c r="E78" s="243"/>
      <c r="F78" s="244"/>
      <c r="G78" s="245">
        <f>SUMIF(AG79:AG85,"&lt;&gt;NOR",G79:G85)</f>
        <v>0</v>
      </c>
      <c r="H78" s="239"/>
      <c r="I78" s="239">
        <f>SUM(I79:I85)</f>
        <v>0</v>
      </c>
      <c r="J78" s="239"/>
      <c r="K78" s="239">
        <f>SUM(K79:K85)</f>
        <v>0</v>
      </c>
      <c r="L78" s="239"/>
      <c r="M78" s="239">
        <f>SUM(M79:M85)</f>
        <v>0</v>
      </c>
      <c r="N78" s="238"/>
      <c r="O78" s="238">
        <f>SUM(O79:O85)</f>
        <v>12.75</v>
      </c>
      <c r="P78" s="238"/>
      <c r="Q78" s="238">
        <f>SUM(Q79:Q85)</f>
        <v>0</v>
      </c>
      <c r="R78" s="239"/>
      <c r="S78" s="239"/>
      <c r="T78" s="239"/>
      <c r="U78" s="239"/>
      <c r="V78" s="239">
        <f>SUM(V79:V85)</f>
        <v>263.38</v>
      </c>
      <c r="W78" s="239"/>
      <c r="X78" s="239"/>
      <c r="Y78" s="239"/>
      <c r="AG78" t="s">
        <v>165</v>
      </c>
    </row>
    <row r="79" spans="1:60" ht="22.5" outlineLevel="1" x14ac:dyDescent="0.2">
      <c r="A79" s="247">
        <v>21</v>
      </c>
      <c r="B79" s="248" t="s">
        <v>277</v>
      </c>
      <c r="C79" s="261" t="s">
        <v>278</v>
      </c>
      <c r="D79" s="249" t="s">
        <v>176</v>
      </c>
      <c r="E79" s="250">
        <v>708</v>
      </c>
      <c r="F79" s="251"/>
      <c r="G79" s="252">
        <f>ROUND(E79*F79,2)</f>
        <v>0</v>
      </c>
      <c r="H79" s="233"/>
      <c r="I79" s="232">
        <f>ROUND(E79*H79,2)</f>
        <v>0</v>
      </c>
      <c r="J79" s="233"/>
      <c r="K79" s="232">
        <f>ROUND(E79*J79,2)</f>
        <v>0</v>
      </c>
      <c r="L79" s="232">
        <v>12</v>
      </c>
      <c r="M79" s="232">
        <f>G79*(1+L79/100)</f>
        <v>0</v>
      </c>
      <c r="N79" s="231">
        <v>1.8010000000000002E-2</v>
      </c>
      <c r="O79" s="231">
        <f>ROUND(E79*N79,2)</f>
        <v>12.75</v>
      </c>
      <c r="P79" s="231">
        <v>0</v>
      </c>
      <c r="Q79" s="231">
        <f>ROUND(E79*P79,2)</f>
        <v>0</v>
      </c>
      <c r="R79" s="232"/>
      <c r="S79" s="232" t="s">
        <v>200</v>
      </c>
      <c r="T79" s="232" t="s">
        <v>200</v>
      </c>
      <c r="U79" s="232">
        <v>0.372</v>
      </c>
      <c r="V79" s="232">
        <f>ROUND(E79*U79,2)</f>
        <v>263.38</v>
      </c>
      <c r="W79" s="232"/>
      <c r="X79" s="232" t="s">
        <v>201</v>
      </c>
      <c r="Y79" s="232" t="s">
        <v>172</v>
      </c>
      <c r="Z79" s="211"/>
      <c r="AA79" s="211"/>
      <c r="AB79" s="211"/>
      <c r="AC79" s="211"/>
      <c r="AD79" s="211"/>
      <c r="AE79" s="211"/>
      <c r="AF79" s="211"/>
      <c r="AG79" s="211" t="s">
        <v>202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2" x14ac:dyDescent="0.2">
      <c r="A80" s="228"/>
      <c r="B80" s="229"/>
      <c r="C80" s="262" t="s">
        <v>177</v>
      </c>
      <c r="D80" s="234"/>
      <c r="E80" s="235"/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1"/>
      <c r="AA80" s="211"/>
      <c r="AB80" s="211"/>
      <c r="AC80" s="211"/>
      <c r="AD80" s="211"/>
      <c r="AE80" s="211"/>
      <c r="AF80" s="211"/>
      <c r="AG80" s="211" t="s">
        <v>178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3" x14ac:dyDescent="0.2">
      <c r="A81" s="228"/>
      <c r="B81" s="229"/>
      <c r="C81" s="263" t="s">
        <v>279</v>
      </c>
      <c r="D81" s="234"/>
      <c r="E81" s="235">
        <v>4.3941999999999997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1"/>
      <c r="AA81" s="211"/>
      <c r="AB81" s="211"/>
      <c r="AC81" s="211"/>
      <c r="AD81" s="211"/>
      <c r="AE81" s="211"/>
      <c r="AF81" s="211"/>
      <c r="AG81" s="211" t="s">
        <v>178</v>
      </c>
      <c r="AH81" s="211">
        <v>2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3" x14ac:dyDescent="0.2">
      <c r="A82" s="228"/>
      <c r="B82" s="229"/>
      <c r="C82" s="263" t="s">
        <v>280</v>
      </c>
      <c r="D82" s="234"/>
      <c r="E82" s="235">
        <v>3.7877999999999998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1"/>
      <c r="AA82" s="211"/>
      <c r="AB82" s="211"/>
      <c r="AC82" s="211"/>
      <c r="AD82" s="211"/>
      <c r="AE82" s="211"/>
      <c r="AF82" s="211"/>
      <c r="AG82" s="211" t="s">
        <v>178</v>
      </c>
      <c r="AH82" s="211">
        <v>2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3" x14ac:dyDescent="0.2">
      <c r="A83" s="228"/>
      <c r="B83" s="229"/>
      <c r="C83" s="263" t="s">
        <v>281</v>
      </c>
      <c r="D83" s="234"/>
      <c r="E83" s="235">
        <v>3.6166</v>
      </c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1"/>
      <c r="AA83" s="211"/>
      <c r="AB83" s="211"/>
      <c r="AC83" s="211"/>
      <c r="AD83" s="211"/>
      <c r="AE83" s="211"/>
      <c r="AF83" s="211"/>
      <c r="AG83" s="211" t="s">
        <v>178</v>
      </c>
      <c r="AH83" s="211">
        <v>2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3" x14ac:dyDescent="0.2">
      <c r="A84" s="228"/>
      <c r="B84" s="229"/>
      <c r="C84" s="262" t="s">
        <v>181</v>
      </c>
      <c r="D84" s="234"/>
      <c r="E84" s="235"/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1"/>
      <c r="AA84" s="211"/>
      <c r="AB84" s="211"/>
      <c r="AC84" s="211"/>
      <c r="AD84" s="211"/>
      <c r="AE84" s="211"/>
      <c r="AF84" s="211"/>
      <c r="AG84" s="211" t="s">
        <v>178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3" x14ac:dyDescent="0.2">
      <c r="A85" s="228"/>
      <c r="B85" s="229"/>
      <c r="C85" s="264" t="s">
        <v>282</v>
      </c>
      <c r="D85" s="236"/>
      <c r="E85" s="237">
        <v>708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1"/>
      <c r="AA85" s="211"/>
      <c r="AB85" s="211"/>
      <c r="AC85" s="211"/>
      <c r="AD85" s="211"/>
      <c r="AE85" s="211"/>
      <c r="AF85" s="211"/>
      <c r="AG85" s="211" t="s">
        <v>178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ht="25.5" x14ac:dyDescent="0.2">
      <c r="A86" s="240" t="s">
        <v>164</v>
      </c>
      <c r="B86" s="241" t="s">
        <v>81</v>
      </c>
      <c r="C86" s="259" t="s">
        <v>82</v>
      </c>
      <c r="D86" s="242"/>
      <c r="E86" s="243"/>
      <c r="F86" s="244"/>
      <c r="G86" s="245">
        <f>SUMIF(AG87:AG139,"&lt;&gt;NOR",G87:G139)</f>
        <v>0</v>
      </c>
      <c r="H86" s="239"/>
      <c r="I86" s="239">
        <f>SUM(I87:I139)</f>
        <v>0</v>
      </c>
      <c r="J86" s="239"/>
      <c r="K86" s="239">
        <f>SUM(K87:K139)</f>
        <v>0</v>
      </c>
      <c r="L86" s="239"/>
      <c r="M86" s="239">
        <f>SUM(M87:M139)</f>
        <v>0</v>
      </c>
      <c r="N86" s="238"/>
      <c r="O86" s="238">
        <f>SUM(O87:O139)</f>
        <v>2.1299999999999994</v>
      </c>
      <c r="P86" s="238"/>
      <c r="Q86" s="238">
        <f>SUM(Q87:Q139)</f>
        <v>0</v>
      </c>
      <c r="R86" s="239"/>
      <c r="S86" s="239"/>
      <c r="T86" s="239"/>
      <c r="U86" s="239"/>
      <c r="V86" s="239">
        <f>SUM(V87:V139)</f>
        <v>3301.43</v>
      </c>
      <c r="W86" s="239"/>
      <c r="X86" s="239"/>
      <c r="Y86" s="239"/>
      <c r="AG86" t="s">
        <v>165</v>
      </c>
    </row>
    <row r="87" spans="1:60" ht="22.5" outlineLevel="1" x14ac:dyDescent="0.2">
      <c r="A87" s="247">
        <v>22</v>
      </c>
      <c r="B87" s="248" t="s">
        <v>283</v>
      </c>
      <c r="C87" s="261" t="s">
        <v>284</v>
      </c>
      <c r="D87" s="249" t="s">
        <v>176</v>
      </c>
      <c r="E87" s="250">
        <v>660</v>
      </c>
      <c r="F87" s="251"/>
      <c r="G87" s="252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12</v>
      </c>
      <c r="M87" s="232">
        <f>G87*(1+L87/100)</f>
        <v>0</v>
      </c>
      <c r="N87" s="231">
        <v>4.0000000000000003E-5</v>
      </c>
      <c r="O87" s="231">
        <f>ROUND(E87*N87,2)</f>
        <v>0.03</v>
      </c>
      <c r="P87" s="231">
        <v>0</v>
      </c>
      <c r="Q87" s="231">
        <f>ROUND(E87*P87,2)</f>
        <v>0</v>
      </c>
      <c r="R87" s="232"/>
      <c r="S87" s="232" t="s">
        <v>200</v>
      </c>
      <c r="T87" s="232" t="s">
        <v>200</v>
      </c>
      <c r="U87" s="232">
        <v>7.8E-2</v>
      </c>
      <c r="V87" s="232">
        <f>ROUND(E87*U87,2)</f>
        <v>51.48</v>
      </c>
      <c r="W87" s="232"/>
      <c r="X87" s="232" t="s">
        <v>201</v>
      </c>
      <c r="Y87" s="232" t="s">
        <v>172</v>
      </c>
      <c r="Z87" s="211"/>
      <c r="AA87" s="211"/>
      <c r="AB87" s="211"/>
      <c r="AC87" s="211"/>
      <c r="AD87" s="211"/>
      <c r="AE87" s="211"/>
      <c r="AF87" s="211"/>
      <c r="AG87" s="211" t="s">
        <v>202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2" x14ac:dyDescent="0.2">
      <c r="A88" s="228"/>
      <c r="B88" s="229"/>
      <c r="C88" s="262" t="s">
        <v>177</v>
      </c>
      <c r="D88" s="234"/>
      <c r="E88" s="235"/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1"/>
      <c r="AA88" s="211"/>
      <c r="AB88" s="211"/>
      <c r="AC88" s="211"/>
      <c r="AD88" s="211"/>
      <c r="AE88" s="211"/>
      <c r="AF88" s="211"/>
      <c r="AG88" s="211" t="s">
        <v>178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3" x14ac:dyDescent="0.2">
      <c r="A89" s="228"/>
      <c r="B89" s="229"/>
      <c r="C89" s="263" t="s">
        <v>285</v>
      </c>
      <c r="D89" s="234"/>
      <c r="E89" s="235">
        <v>4.6905000000000001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1"/>
      <c r="AA89" s="211"/>
      <c r="AB89" s="211"/>
      <c r="AC89" s="211"/>
      <c r="AD89" s="211"/>
      <c r="AE89" s="211"/>
      <c r="AF89" s="211"/>
      <c r="AG89" s="211" t="s">
        <v>178</v>
      </c>
      <c r="AH89" s="211">
        <v>2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3" x14ac:dyDescent="0.2">
      <c r="A90" s="228"/>
      <c r="B90" s="229"/>
      <c r="C90" s="263" t="s">
        <v>286</v>
      </c>
      <c r="D90" s="234"/>
      <c r="E90" s="235">
        <v>6.3040000000000003</v>
      </c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1"/>
      <c r="AA90" s="211"/>
      <c r="AB90" s="211"/>
      <c r="AC90" s="211"/>
      <c r="AD90" s="211"/>
      <c r="AE90" s="211"/>
      <c r="AF90" s="211"/>
      <c r="AG90" s="211" t="s">
        <v>178</v>
      </c>
      <c r="AH90" s="211">
        <v>2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3" x14ac:dyDescent="0.2">
      <c r="A91" s="228"/>
      <c r="B91" s="229"/>
      <c r="C91" s="262" t="s">
        <v>181</v>
      </c>
      <c r="D91" s="234"/>
      <c r="E91" s="235"/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1"/>
      <c r="AA91" s="211"/>
      <c r="AB91" s="211"/>
      <c r="AC91" s="211"/>
      <c r="AD91" s="211"/>
      <c r="AE91" s="211"/>
      <c r="AF91" s="211"/>
      <c r="AG91" s="211" t="s">
        <v>178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3" x14ac:dyDescent="0.2">
      <c r="A92" s="228"/>
      <c r="B92" s="229"/>
      <c r="C92" s="264" t="s">
        <v>287</v>
      </c>
      <c r="D92" s="236"/>
      <c r="E92" s="237">
        <v>660</v>
      </c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1"/>
      <c r="AA92" s="211"/>
      <c r="AB92" s="211"/>
      <c r="AC92" s="211"/>
      <c r="AD92" s="211"/>
      <c r="AE92" s="211"/>
      <c r="AF92" s="211"/>
      <c r="AG92" s="211" t="s">
        <v>178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47">
        <v>23</v>
      </c>
      <c r="B93" s="248" t="s">
        <v>288</v>
      </c>
      <c r="C93" s="261" t="s">
        <v>289</v>
      </c>
      <c r="D93" s="249" t="s">
        <v>176</v>
      </c>
      <c r="E93" s="250">
        <v>420</v>
      </c>
      <c r="F93" s="251"/>
      <c r="G93" s="252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12</v>
      </c>
      <c r="M93" s="232">
        <f>G93*(1+L93/100)</f>
        <v>0</v>
      </c>
      <c r="N93" s="231">
        <v>2.14E-3</v>
      </c>
      <c r="O93" s="231">
        <f>ROUND(E93*N93,2)</f>
        <v>0.9</v>
      </c>
      <c r="P93" s="231">
        <v>0</v>
      </c>
      <c r="Q93" s="231">
        <f>ROUND(E93*P93,2)</f>
        <v>0</v>
      </c>
      <c r="R93" s="232"/>
      <c r="S93" s="232" t="s">
        <v>200</v>
      </c>
      <c r="T93" s="232" t="s">
        <v>200</v>
      </c>
      <c r="U93" s="232">
        <v>0.59099999999999997</v>
      </c>
      <c r="V93" s="232">
        <f>ROUND(E93*U93,2)</f>
        <v>248.22</v>
      </c>
      <c r="W93" s="232"/>
      <c r="X93" s="232" t="s">
        <v>201</v>
      </c>
      <c r="Y93" s="232" t="s">
        <v>172</v>
      </c>
      <c r="Z93" s="211"/>
      <c r="AA93" s="211"/>
      <c r="AB93" s="211"/>
      <c r="AC93" s="211"/>
      <c r="AD93" s="211"/>
      <c r="AE93" s="211"/>
      <c r="AF93" s="211"/>
      <c r="AG93" s="211" t="s">
        <v>290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2" x14ac:dyDescent="0.2">
      <c r="A94" s="228"/>
      <c r="B94" s="229"/>
      <c r="C94" s="262" t="s">
        <v>177</v>
      </c>
      <c r="D94" s="234"/>
      <c r="E94" s="235"/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1"/>
      <c r="AA94" s="211"/>
      <c r="AB94" s="211"/>
      <c r="AC94" s="211"/>
      <c r="AD94" s="211"/>
      <c r="AE94" s="211"/>
      <c r="AF94" s="211"/>
      <c r="AG94" s="211" t="s">
        <v>178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3" x14ac:dyDescent="0.2">
      <c r="A95" s="228"/>
      <c r="B95" s="229"/>
      <c r="C95" s="263" t="s">
        <v>291</v>
      </c>
      <c r="D95" s="234"/>
      <c r="E95" s="235">
        <v>2.996</v>
      </c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1"/>
      <c r="AA95" s="211"/>
      <c r="AB95" s="211"/>
      <c r="AC95" s="211"/>
      <c r="AD95" s="211"/>
      <c r="AE95" s="211"/>
      <c r="AF95" s="211"/>
      <c r="AG95" s="211" t="s">
        <v>178</v>
      </c>
      <c r="AH95" s="211">
        <v>2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3" x14ac:dyDescent="0.2">
      <c r="A96" s="228"/>
      <c r="B96" s="229"/>
      <c r="C96" s="263" t="s">
        <v>292</v>
      </c>
      <c r="D96" s="234"/>
      <c r="E96" s="235">
        <v>3.6166</v>
      </c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1"/>
      <c r="AA96" s="211"/>
      <c r="AB96" s="211"/>
      <c r="AC96" s="211"/>
      <c r="AD96" s="211"/>
      <c r="AE96" s="211"/>
      <c r="AF96" s="211"/>
      <c r="AG96" s="211" t="s">
        <v>178</v>
      </c>
      <c r="AH96" s="211">
        <v>2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3" x14ac:dyDescent="0.2">
      <c r="A97" s="228"/>
      <c r="B97" s="229"/>
      <c r="C97" s="262" t="s">
        <v>181</v>
      </c>
      <c r="D97" s="234"/>
      <c r="E97" s="235"/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1"/>
      <c r="AA97" s="211"/>
      <c r="AB97" s="211"/>
      <c r="AC97" s="211"/>
      <c r="AD97" s="211"/>
      <c r="AE97" s="211"/>
      <c r="AF97" s="211"/>
      <c r="AG97" s="211" t="s">
        <v>178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3" x14ac:dyDescent="0.2">
      <c r="A98" s="228"/>
      <c r="B98" s="229"/>
      <c r="C98" s="264" t="s">
        <v>229</v>
      </c>
      <c r="D98" s="236"/>
      <c r="E98" s="237">
        <v>420</v>
      </c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1"/>
      <c r="AA98" s="211"/>
      <c r="AB98" s="211"/>
      <c r="AC98" s="211"/>
      <c r="AD98" s="211"/>
      <c r="AE98" s="211"/>
      <c r="AF98" s="211"/>
      <c r="AG98" s="211" t="s">
        <v>178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47">
        <v>24</v>
      </c>
      <c r="B99" s="248" t="s">
        <v>293</v>
      </c>
      <c r="C99" s="261" t="s">
        <v>294</v>
      </c>
      <c r="D99" s="249" t="s">
        <v>176</v>
      </c>
      <c r="E99" s="250">
        <v>696</v>
      </c>
      <c r="F99" s="251"/>
      <c r="G99" s="252">
        <f>ROUND(E99*F99,2)</f>
        <v>0</v>
      </c>
      <c r="H99" s="233"/>
      <c r="I99" s="232">
        <f>ROUND(E99*H99,2)</f>
        <v>0</v>
      </c>
      <c r="J99" s="233"/>
      <c r="K99" s="232">
        <f>ROUND(E99*J99,2)</f>
        <v>0</v>
      </c>
      <c r="L99" s="232">
        <v>12</v>
      </c>
      <c r="M99" s="232">
        <f>G99*(1+L99/100)</f>
        <v>0</v>
      </c>
      <c r="N99" s="231">
        <v>0</v>
      </c>
      <c r="O99" s="231">
        <f>ROUND(E99*N99,2)</f>
        <v>0</v>
      </c>
      <c r="P99" s="231">
        <v>0</v>
      </c>
      <c r="Q99" s="231">
        <f>ROUND(E99*P99,2)</f>
        <v>0</v>
      </c>
      <c r="R99" s="232"/>
      <c r="S99" s="232" t="s">
        <v>200</v>
      </c>
      <c r="T99" s="232" t="s">
        <v>200</v>
      </c>
      <c r="U99" s="232">
        <v>0.308</v>
      </c>
      <c r="V99" s="232">
        <f>ROUND(E99*U99,2)</f>
        <v>214.37</v>
      </c>
      <c r="W99" s="232"/>
      <c r="X99" s="232" t="s">
        <v>201</v>
      </c>
      <c r="Y99" s="232" t="s">
        <v>172</v>
      </c>
      <c r="Z99" s="211"/>
      <c r="AA99" s="211"/>
      <c r="AB99" s="211"/>
      <c r="AC99" s="211"/>
      <c r="AD99" s="211"/>
      <c r="AE99" s="211"/>
      <c r="AF99" s="211"/>
      <c r="AG99" s="211" t="s">
        <v>290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2" x14ac:dyDescent="0.2">
      <c r="A100" s="228"/>
      <c r="B100" s="229"/>
      <c r="C100" s="262" t="s">
        <v>177</v>
      </c>
      <c r="D100" s="234"/>
      <c r="E100" s="235"/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1"/>
      <c r="AA100" s="211"/>
      <c r="AB100" s="211"/>
      <c r="AC100" s="211"/>
      <c r="AD100" s="211"/>
      <c r="AE100" s="211"/>
      <c r="AF100" s="211"/>
      <c r="AG100" s="211" t="s">
        <v>178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3" x14ac:dyDescent="0.2">
      <c r="A101" s="228"/>
      <c r="B101" s="229"/>
      <c r="C101" s="263" t="s">
        <v>279</v>
      </c>
      <c r="D101" s="234"/>
      <c r="E101" s="235">
        <v>4.3941999999999997</v>
      </c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1"/>
      <c r="AA101" s="211"/>
      <c r="AB101" s="211"/>
      <c r="AC101" s="211"/>
      <c r="AD101" s="211"/>
      <c r="AE101" s="211"/>
      <c r="AF101" s="211"/>
      <c r="AG101" s="211" t="s">
        <v>178</v>
      </c>
      <c r="AH101" s="211">
        <v>2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3" x14ac:dyDescent="0.2">
      <c r="A102" s="228"/>
      <c r="B102" s="229"/>
      <c r="C102" s="263" t="s">
        <v>280</v>
      </c>
      <c r="D102" s="234"/>
      <c r="E102" s="235">
        <v>3.7877999999999998</v>
      </c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1"/>
      <c r="AA102" s="211"/>
      <c r="AB102" s="211"/>
      <c r="AC102" s="211"/>
      <c r="AD102" s="211"/>
      <c r="AE102" s="211"/>
      <c r="AF102" s="211"/>
      <c r="AG102" s="211" t="s">
        <v>178</v>
      </c>
      <c r="AH102" s="211">
        <v>2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3" x14ac:dyDescent="0.2">
      <c r="A103" s="228"/>
      <c r="B103" s="229"/>
      <c r="C103" s="263" t="s">
        <v>295</v>
      </c>
      <c r="D103" s="234"/>
      <c r="E103" s="235">
        <v>3.37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1"/>
      <c r="AA103" s="211"/>
      <c r="AB103" s="211"/>
      <c r="AC103" s="211"/>
      <c r="AD103" s="211"/>
      <c r="AE103" s="211"/>
      <c r="AF103" s="211"/>
      <c r="AG103" s="211" t="s">
        <v>178</v>
      </c>
      <c r="AH103" s="211">
        <v>2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3" x14ac:dyDescent="0.2">
      <c r="A104" s="228"/>
      <c r="B104" s="229"/>
      <c r="C104" s="262" t="s">
        <v>181</v>
      </c>
      <c r="D104" s="234"/>
      <c r="E104" s="235"/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1"/>
      <c r="AA104" s="211"/>
      <c r="AB104" s="211"/>
      <c r="AC104" s="211"/>
      <c r="AD104" s="211"/>
      <c r="AE104" s="211"/>
      <c r="AF104" s="211"/>
      <c r="AG104" s="211" t="s">
        <v>178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3" x14ac:dyDescent="0.2">
      <c r="A105" s="228"/>
      <c r="B105" s="229"/>
      <c r="C105" s="264" t="s">
        <v>296</v>
      </c>
      <c r="D105" s="236"/>
      <c r="E105" s="237">
        <v>696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1"/>
      <c r="AA105" s="211"/>
      <c r="AB105" s="211"/>
      <c r="AC105" s="211"/>
      <c r="AD105" s="211"/>
      <c r="AE105" s="211"/>
      <c r="AF105" s="211"/>
      <c r="AG105" s="211" t="s">
        <v>178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ht="22.5" outlineLevel="1" x14ac:dyDescent="0.2">
      <c r="A106" s="247">
        <v>25</v>
      </c>
      <c r="B106" s="248" t="s">
        <v>297</v>
      </c>
      <c r="C106" s="261" t="s">
        <v>298</v>
      </c>
      <c r="D106" s="249" t="s">
        <v>216</v>
      </c>
      <c r="E106" s="250">
        <v>120</v>
      </c>
      <c r="F106" s="251"/>
      <c r="G106" s="252">
        <f>ROUND(E106*F106,2)</f>
        <v>0</v>
      </c>
      <c r="H106" s="233"/>
      <c r="I106" s="232">
        <f>ROUND(E106*H106,2)</f>
        <v>0</v>
      </c>
      <c r="J106" s="233"/>
      <c r="K106" s="232">
        <f>ROUND(E106*J106,2)</f>
        <v>0</v>
      </c>
      <c r="L106" s="232">
        <v>12</v>
      </c>
      <c r="M106" s="232">
        <f>G106*(1+L106/100)</f>
        <v>0</v>
      </c>
      <c r="N106" s="231">
        <v>0</v>
      </c>
      <c r="O106" s="231">
        <f>ROUND(E106*N106,2)</f>
        <v>0</v>
      </c>
      <c r="P106" s="231">
        <v>0</v>
      </c>
      <c r="Q106" s="231">
        <f>ROUND(E106*P106,2)</f>
        <v>0</v>
      </c>
      <c r="R106" s="232"/>
      <c r="S106" s="232" t="s">
        <v>200</v>
      </c>
      <c r="T106" s="232" t="s">
        <v>200</v>
      </c>
      <c r="U106" s="232">
        <v>10.728</v>
      </c>
      <c r="V106" s="232">
        <f>ROUND(E106*U106,2)</f>
        <v>1287.3599999999999</v>
      </c>
      <c r="W106" s="232"/>
      <c r="X106" s="232" t="s">
        <v>201</v>
      </c>
      <c r="Y106" s="232" t="s">
        <v>172</v>
      </c>
      <c r="Z106" s="211"/>
      <c r="AA106" s="211"/>
      <c r="AB106" s="211"/>
      <c r="AC106" s="211"/>
      <c r="AD106" s="211"/>
      <c r="AE106" s="211"/>
      <c r="AF106" s="211"/>
      <c r="AG106" s="211" t="s">
        <v>202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2" x14ac:dyDescent="0.2">
      <c r="A107" s="228"/>
      <c r="B107" s="229"/>
      <c r="C107" s="262" t="s">
        <v>177</v>
      </c>
      <c r="D107" s="234"/>
      <c r="E107" s="235"/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1"/>
      <c r="AA107" s="211"/>
      <c r="AB107" s="211"/>
      <c r="AC107" s="211"/>
      <c r="AD107" s="211"/>
      <c r="AE107" s="211"/>
      <c r="AF107" s="211"/>
      <c r="AG107" s="211" t="s">
        <v>178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3" x14ac:dyDescent="0.2">
      <c r="A108" s="228"/>
      <c r="B108" s="229"/>
      <c r="C108" s="263" t="s">
        <v>299</v>
      </c>
      <c r="D108" s="234"/>
      <c r="E108" s="235">
        <v>1</v>
      </c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1"/>
      <c r="AA108" s="211"/>
      <c r="AB108" s="211"/>
      <c r="AC108" s="211"/>
      <c r="AD108" s="211"/>
      <c r="AE108" s="211"/>
      <c r="AF108" s="211"/>
      <c r="AG108" s="211" t="s">
        <v>178</v>
      </c>
      <c r="AH108" s="211">
        <v>2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3" x14ac:dyDescent="0.2">
      <c r="A109" s="228"/>
      <c r="B109" s="229"/>
      <c r="C109" s="263" t="s">
        <v>300</v>
      </c>
      <c r="D109" s="234"/>
      <c r="E109" s="235">
        <v>1</v>
      </c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1"/>
      <c r="AA109" s="211"/>
      <c r="AB109" s="211"/>
      <c r="AC109" s="211"/>
      <c r="AD109" s="211"/>
      <c r="AE109" s="211"/>
      <c r="AF109" s="211"/>
      <c r="AG109" s="211" t="s">
        <v>178</v>
      </c>
      <c r="AH109" s="211">
        <v>2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3" x14ac:dyDescent="0.2">
      <c r="A110" s="228"/>
      <c r="B110" s="229"/>
      <c r="C110" s="262" t="s">
        <v>181</v>
      </c>
      <c r="D110" s="234"/>
      <c r="E110" s="235"/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1"/>
      <c r="AA110" s="211"/>
      <c r="AB110" s="211"/>
      <c r="AC110" s="211"/>
      <c r="AD110" s="211"/>
      <c r="AE110" s="211"/>
      <c r="AF110" s="211"/>
      <c r="AG110" s="211" t="s">
        <v>178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3" x14ac:dyDescent="0.2">
      <c r="A111" s="228"/>
      <c r="B111" s="229"/>
      <c r="C111" s="264" t="s">
        <v>301</v>
      </c>
      <c r="D111" s="236"/>
      <c r="E111" s="237">
        <v>120</v>
      </c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1"/>
      <c r="AA111" s="211"/>
      <c r="AB111" s="211"/>
      <c r="AC111" s="211"/>
      <c r="AD111" s="211"/>
      <c r="AE111" s="211"/>
      <c r="AF111" s="211"/>
      <c r="AG111" s="211" t="s">
        <v>178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ht="22.5" outlineLevel="1" x14ac:dyDescent="0.2">
      <c r="A112" s="247">
        <v>26</v>
      </c>
      <c r="B112" s="248" t="s">
        <v>302</v>
      </c>
      <c r="C112" s="261" t="s">
        <v>303</v>
      </c>
      <c r="D112" s="249" t="s">
        <v>304</v>
      </c>
      <c r="E112" s="250">
        <v>960</v>
      </c>
      <c r="F112" s="251"/>
      <c r="G112" s="252">
        <f>ROUND(E112*F112,2)</f>
        <v>0</v>
      </c>
      <c r="H112" s="233"/>
      <c r="I112" s="232">
        <f>ROUND(E112*H112,2)</f>
        <v>0</v>
      </c>
      <c r="J112" s="233"/>
      <c r="K112" s="232">
        <f>ROUND(E112*J112,2)</f>
        <v>0</v>
      </c>
      <c r="L112" s="232">
        <v>12</v>
      </c>
      <c r="M112" s="232">
        <f>G112*(1+L112/100)</f>
        <v>0</v>
      </c>
      <c r="N112" s="231">
        <v>0</v>
      </c>
      <c r="O112" s="231">
        <f>ROUND(E112*N112,2)</f>
        <v>0</v>
      </c>
      <c r="P112" s="231">
        <v>0</v>
      </c>
      <c r="Q112" s="231">
        <f>ROUND(E112*P112,2)</f>
        <v>0</v>
      </c>
      <c r="R112" s="232"/>
      <c r="S112" s="232" t="s">
        <v>200</v>
      </c>
      <c r="T112" s="232" t="s">
        <v>200</v>
      </c>
      <c r="U112" s="232">
        <v>1</v>
      </c>
      <c r="V112" s="232">
        <f>ROUND(E112*U112,2)</f>
        <v>960</v>
      </c>
      <c r="W112" s="232"/>
      <c r="X112" s="232" t="s">
        <v>201</v>
      </c>
      <c r="Y112" s="232" t="s">
        <v>172</v>
      </c>
      <c r="Z112" s="211"/>
      <c r="AA112" s="211"/>
      <c r="AB112" s="211"/>
      <c r="AC112" s="211"/>
      <c r="AD112" s="211"/>
      <c r="AE112" s="211"/>
      <c r="AF112" s="211"/>
      <c r="AG112" s="211" t="s">
        <v>202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2" x14ac:dyDescent="0.2">
      <c r="A113" s="228"/>
      <c r="B113" s="229"/>
      <c r="C113" s="264" t="s">
        <v>305</v>
      </c>
      <c r="D113" s="236"/>
      <c r="E113" s="237">
        <v>480</v>
      </c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1"/>
      <c r="AA113" s="211"/>
      <c r="AB113" s="211"/>
      <c r="AC113" s="211"/>
      <c r="AD113" s="211"/>
      <c r="AE113" s="211"/>
      <c r="AF113" s="211"/>
      <c r="AG113" s="211" t="s">
        <v>178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3" x14ac:dyDescent="0.2">
      <c r="A114" s="228"/>
      <c r="B114" s="229"/>
      <c r="C114" s="264" t="s">
        <v>306</v>
      </c>
      <c r="D114" s="236"/>
      <c r="E114" s="237">
        <v>480</v>
      </c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1"/>
      <c r="AA114" s="211"/>
      <c r="AB114" s="211"/>
      <c r="AC114" s="211"/>
      <c r="AD114" s="211"/>
      <c r="AE114" s="211"/>
      <c r="AF114" s="211"/>
      <c r="AG114" s="211" t="s">
        <v>178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ht="22.5" outlineLevel="1" x14ac:dyDescent="0.2">
      <c r="A115" s="247">
        <v>27</v>
      </c>
      <c r="B115" s="248" t="s">
        <v>307</v>
      </c>
      <c r="C115" s="261" t="s">
        <v>308</v>
      </c>
      <c r="D115" s="249" t="s">
        <v>304</v>
      </c>
      <c r="E115" s="250">
        <v>540</v>
      </c>
      <c r="F115" s="251"/>
      <c r="G115" s="252">
        <f>ROUND(E115*F115,2)</f>
        <v>0</v>
      </c>
      <c r="H115" s="233"/>
      <c r="I115" s="232">
        <f>ROUND(E115*H115,2)</f>
        <v>0</v>
      </c>
      <c r="J115" s="233"/>
      <c r="K115" s="232">
        <f>ROUND(E115*J115,2)</f>
        <v>0</v>
      </c>
      <c r="L115" s="232">
        <v>12</v>
      </c>
      <c r="M115" s="232">
        <f>G115*(1+L115/100)</f>
        <v>0</v>
      </c>
      <c r="N115" s="231">
        <v>0</v>
      </c>
      <c r="O115" s="231">
        <f>ROUND(E115*N115,2)</f>
        <v>0</v>
      </c>
      <c r="P115" s="231">
        <v>0</v>
      </c>
      <c r="Q115" s="231">
        <f>ROUND(E115*P115,2)</f>
        <v>0</v>
      </c>
      <c r="R115" s="232" t="s">
        <v>309</v>
      </c>
      <c r="S115" s="232" t="s">
        <v>200</v>
      </c>
      <c r="T115" s="232" t="s">
        <v>200</v>
      </c>
      <c r="U115" s="232">
        <v>1</v>
      </c>
      <c r="V115" s="232">
        <f>ROUND(E115*U115,2)</f>
        <v>540</v>
      </c>
      <c r="W115" s="232"/>
      <c r="X115" s="232" t="s">
        <v>310</v>
      </c>
      <c r="Y115" s="232" t="s">
        <v>172</v>
      </c>
      <c r="Z115" s="211"/>
      <c r="AA115" s="211"/>
      <c r="AB115" s="211"/>
      <c r="AC115" s="211"/>
      <c r="AD115" s="211"/>
      <c r="AE115" s="211"/>
      <c r="AF115" s="211"/>
      <c r="AG115" s="211" t="s">
        <v>311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2" x14ac:dyDescent="0.2">
      <c r="A116" s="228"/>
      <c r="B116" s="229"/>
      <c r="C116" s="262" t="s">
        <v>177</v>
      </c>
      <c r="D116" s="234"/>
      <c r="E116" s="235"/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1"/>
      <c r="AA116" s="211"/>
      <c r="AB116" s="211"/>
      <c r="AC116" s="211"/>
      <c r="AD116" s="211"/>
      <c r="AE116" s="211"/>
      <c r="AF116" s="211"/>
      <c r="AG116" s="211" t="s">
        <v>178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3" x14ac:dyDescent="0.2">
      <c r="A117" s="228"/>
      <c r="B117" s="229"/>
      <c r="C117" s="263" t="s">
        <v>312</v>
      </c>
      <c r="D117" s="234"/>
      <c r="E117" s="235">
        <v>9</v>
      </c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1"/>
      <c r="AA117" s="211"/>
      <c r="AB117" s="211"/>
      <c r="AC117" s="211"/>
      <c r="AD117" s="211"/>
      <c r="AE117" s="211"/>
      <c r="AF117" s="211"/>
      <c r="AG117" s="211" t="s">
        <v>178</v>
      </c>
      <c r="AH117" s="211">
        <v>2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3" x14ac:dyDescent="0.2">
      <c r="A118" s="228"/>
      <c r="B118" s="229"/>
      <c r="C118" s="262" t="s">
        <v>181</v>
      </c>
      <c r="D118" s="234"/>
      <c r="E118" s="235"/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1"/>
      <c r="AA118" s="211"/>
      <c r="AB118" s="211"/>
      <c r="AC118" s="211"/>
      <c r="AD118" s="211"/>
      <c r="AE118" s="211"/>
      <c r="AF118" s="211"/>
      <c r="AG118" s="211" t="s">
        <v>178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3" x14ac:dyDescent="0.2">
      <c r="A119" s="228"/>
      <c r="B119" s="229"/>
      <c r="C119" s="264" t="s">
        <v>313</v>
      </c>
      <c r="D119" s="236"/>
      <c r="E119" s="237">
        <v>540</v>
      </c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1"/>
      <c r="AA119" s="211"/>
      <c r="AB119" s="211"/>
      <c r="AC119" s="211"/>
      <c r="AD119" s="211"/>
      <c r="AE119" s="211"/>
      <c r="AF119" s="211"/>
      <c r="AG119" s="211" t="s">
        <v>178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47">
        <v>28</v>
      </c>
      <c r="B120" s="248" t="s">
        <v>314</v>
      </c>
      <c r="C120" s="261" t="s">
        <v>315</v>
      </c>
      <c r="D120" s="249" t="s">
        <v>216</v>
      </c>
      <c r="E120" s="250">
        <v>60</v>
      </c>
      <c r="F120" s="251"/>
      <c r="G120" s="252">
        <f>ROUND(E120*F120,2)</f>
        <v>0</v>
      </c>
      <c r="H120" s="233"/>
      <c r="I120" s="232">
        <f>ROUND(E120*H120,2)</f>
        <v>0</v>
      </c>
      <c r="J120" s="233"/>
      <c r="K120" s="232">
        <f>ROUND(E120*J120,2)</f>
        <v>0</v>
      </c>
      <c r="L120" s="232">
        <v>12</v>
      </c>
      <c r="M120" s="232">
        <f>G120*(1+L120/100)</f>
        <v>0</v>
      </c>
      <c r="N120" s="231">
        <v>2.0000000000000001E-4</v>
      </c>
      <c r="O120" s="231">
        <f>ROUND(E120*N120,2)</f>
        <v>0.01</v>
      </c>
      <c r="P120" s="231">
        <v>0</v>
      </c>
      <c r="Q120" s="231">
        <f>ROUND(E120*P120,2)</f>
        <v>0</v>
      </c>
      <c r="R120" s="232" t="s">
        <v>273</v>
      </c>
      <c r="S120" s="232" t="s">
        <v>200</v>
      </c>
      <c r="T120" s="232" t="s">
        <v>200</v>
      </c>
      <c r="U120" s="232">
        <v>0</v>
      </c>
      <c r="V120" s="232">
        <f>ROUND(E120*U120,2)</f>
        <v>0</v>
      </c>
      <c r="W120" s="232"/>
      <c r="X120" s="232" t="s">
        <v>274</v>
      </c>
      <c r="Y120" s="232" t="s">
        <v>172</v>
      </c>
      <c r="Z120" s="211"/>
      <c r="AA120" s="211"/>
      <c r="AB120" s="211"/>
      <c r="AC120" s="211"/>
      <c r="AD120" s="211"/>
      <c r="AE120" s="211"/>
      <c r="AF120" s="211"/>
      <c r="AG120" s="211" t="s">
        <v>275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2" x14ac:dyDescent="0.2">
      <c r="A121" s="228"/>
      <c r="B121" s="229"/>
      <c r="C121" s="264" t="s">
        <v>316</v>
      </c>
      <c r="D121" s="236"/>
      <c r="E121" s="237">
        <v>60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1"/>
      <c r="AA121" s="211"/>
      <c r="AB121" s="211"/>
      <c r="AC121" s="211"/>
      <c r="AD121" s="211"/>
      <c r="AE121" s="211"/>
      <c r="AF121" s="211"/>
      <c r="AG121" s="211" t="s">
        <v>178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47">
        <v>29</v>
      </c>
      <c r="B122" s="248" t="s">
        <v>317</v>
      </c>
      <c r="C122" s="261" t="s">
        <v>318</v>
      </c>
      <c r="D122" s="249" t="s">
        <v>216</v>
      </c>
      <c r="E122" s="250">
        <v>60</v>
      </c>
      <c r="F122" s="251"/>
      <c r="G122" s="252">
        <f>ROUND(E122*F122,2)</f>
        <v>0</v>
      </c>
      <c r="H122" s="233"/>
      <c r="I122" s="232">
        <f>ROUND(E122*H122,2)</f>
        <v>0</v>
      </c>
      <c r="J122" s="233"/>
      <c r="K122" s="232">
        <f>ROUND(E122*J122,2)</f>
        <v>0</v>
      </c>
      <c r="L122" s="232">
        <v>12</v>
      </c>
      <c r="M122" s="232">
        <f>G122*(1+L122/100)</f>
        <v>0</v>
      </c>
      <c r="N122" s="231">
        <v>0</v>
      </c>
      <c r="O122" s="231">
        <f>ROUND(E122*N122,2)</f>
        <v>0</v>
      </c>
      <c r="P122" s="231">
        <v>0</v>
      </c>
      <c r="Q122" s="231">
        <f>ROUND(E122*P122,2)</f>
        <v>0</v>
      </c>
      <c r="R122" s="232"/>
      <c r="S122" s="232" t="s">
        <v>169</v>
      </c>
      <c r="T122" s="232" t="s">
        <v>170</v>
      </c>
      <c r="U122" s="232">
        <v>0</v>
      </c>
      <c r="V122" s="232">
        <f>ROUND(E122*U122,2)</f>
        <v>0</v>
      </c>
      <c r="W122" s="232"/>
      <c r="X122" s="232" t="s">
        <v>274</v>
      </c>
      <c r="Y122" s="232" t="s">
        <v>172</v>
      </c>
      <c r="Z122" s="211"/>
      <c r="AA122" s="211"/>
      <c r="AB122" s="211"/>
      <c r="AC122" s="211"/>
      <c r="AD122" s="211"/>
      <c r="AE122" s="211"/>
      <c r="AF122" s="211"/>
      <c r="AG122" s="211" t="s">
        <v>275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2" x14ac:dyDescent="0.2">
      <c r="A123" s="228"/>
      <c r="B123" s="229"/>
      <c r="C123" s="264" t="s">
        <v>319</v>
      </c>
      <c r="D123" s="236"/>
      <c r="E123" s="237">
        <v>60</v>
      </c>
      <c r="F123" s="232"/>
      <c r="G123" s="232"/>
      <c r="H123" s="232"/>
      <c r="I123" s="232"/>
      <c r="J123" s="232"/>
      <c r="K123" s="232"/>
      <c r="L123" s="232"/>
      <c r="M123" s="232"/>
      <c r="N123" s="231"/>
      <c r="O123" s="231"/>
      <c r="P123" s="231"/>
      <c r="Q123" s="231"/>
      <c r="R123" s="232"/>
      <c r="S123" s="232"/>
      <c r="T123" s="232"/>
      <c r="U123" s="232"/>
      <c r="V123" s="232"/>
      <c r="W123" s="232"/>
      <c r="X123" s="232"/>
      <c r="Y123" s="232"/>
      <c r="Z123" s="211"/>
      <c r="AA123" s="211"/>
      <c r="AB123" s="211"/>
      <c r="AC123" s="211"/>
      <c r="AD123" s="211"/>
      <c r="AE123" s="211"/>
      <c r="AF123" s="211"/>
      <c r="AG123" s="211" t="s">
        <v>178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ht="22.5" outlineLevel="1" x14ac:dyDescent="0.2">
      <c r="A124" s="247">
        <v>30</v>
      </c>
      <c r="B124" s="248" t="s">
        <v>320</v>
      </c>
      <c r="C124" s="261" t="s">
        <v>321</v>
      </c>
      <c r="D124" s="249" t="s">
        <v>216</v>
      </c>
      <c r="E124" s="250">
        <v>60</v>
      </c>
      <c r="F124" s="251"/>
      <c r="G124" s="252">
        <f>ROUND(E124*F124,2)</f>
        <v>0</v>
      </c>
      <c r="H124" s="233"/>
      <c r="I124" s="232">
        <f>ROUND(E124*H124,2)</f>
        <v>0</v>
      </c>
      <c r="J124" s="233"/>
      <c r="K124" s="232">
        <f>ROUND(E124*J124,2)</f>
        <v>0</v>
      </c>
      <c r="L124" s="232">
        <v>12</v>
      </c>
      <c r="M124" s="232">
        <f>G124*(1+L124/100)</f>
        <v>0</v>
      </c>
      <c r="N124" s="231">
        <v>0</v>
      </c>
      <c r="O124" s="231">
        <f>ROUND(E124*N124,2)</f>
        <v>0</v>
      </c>
      <c r="P124" s="231">
        <v>0</v>
      </c>
      <c r="Q124" s="231">
        <f>ROUND(E124*P124,2)</f>
        <v>0</v>
      </c>
      <c r="R124" s="232"/>
      <c r="S124" s="232" t="s">
        <v>169</v>
      </c>
      <c r="T124" s="232" t="s">
        <v>170</v>
      </c>
      <c r="U124" s="232">
        <v>0</v>
      </c>
      <c r="V124" s="232">
        <f>ROUND(E124*U124,2)</f>
        <v>0</v>
      </c>
      <c r="W124" s="232"/>
      <c r="X124" s="232" t="s">
        <v>274</v>
      </c>
      <c r="Y124" s="232" t="s">
        <v>172</v>
      </c>
      <c r="Z124" s="211"/>
      <c r="AA124" s="211"/>
      <c r="AB124" s="211"/>
      <c r="AC124" s="211"/>
      <c r="AD124" s="211"/>
      <c r="AE124" s="211"/>
      <c r="AF124" s="211"/>
      <c r="AG124" s="211" t="s">
        <v>275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2" x14ac:dyDescent="0.2">
      <c r="A125" s="228"/>
      <c r="B125" s="229"/>
      <c r="C125" s="264" t="s">
        <v>322</v>
      </c>
      <c r="D125" s="236"/>
      <c r="E125" s="237">
        <v>60</v>
      </c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1"/>
      <c r="AA125" s="211"/>
      <c r="AB125" s="211"/>
      <c r="AC125" s="211"/>
      <c r="AD125" s="211"/>
      <c r="AE125" s="211"/>
      <c r="AF125" s="211"/>
      <c r="AG125" s="211" t="s">
        <v>178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ht="22.5" outlineLevel="1" x14ac:dyDescent="0.2">
      <c r="A126" s="247">
        <v>31</v>
      </c>
      <c r="B126" s="248" t="s">
        <v>323</v>
      </c>
      <c r="C126" s="261" t="s">
        <v>324</v>
      </c>
      <c r="D126" s="249" t="s">
        <v>216</v>
      </c>
      <c r="E126" s="250">
        <v>60</v>
      </c>
      <c r="F126" s="251"/>
      <c r="G126" s="252">
        <f>ROUND(E126*F126,2)</f>
        <v>0</v>
      </c>
      <c r="H126" s="233"/>
      <c r="I126" s="232">
        <f>ROUND(E126*H126,2)</f>
        <v>0</v>
      </c>
      <c r="J126" s="233"/>
      <c r="K126" s="232">
        <f>ROUND(E126*J126,2)</f>
        <v>0</v>
      </c>
      <c r="L126" s="232">
        <v>12</v>
      </c>
      <c r="M126" s="232">
        <f>G126*(1+L126/100)</f>
        <v>0</v>
      </c>
      <c r="N126" s="231">
        <v>0</v>
      </c>
      <c r="O126" s="231">
        <f>ROUND(E126*N126,2)</f>
        <v>0</v>
      </c>
      <c r="P126" s="231">
        <v>0</v>
      </c>
      <c r="Q126" s="231">
        <f>ROUND(E126*P126,2)</f>
        <v>0</v>
      </c>
      <c r="R126" s="232"/>
      <c r="S126" s="232" t="s">
        <v>169</v>
      </c>
      <c r="T126" s="232" t="s">
        <v>170</v>
      </c>
      <c r="U126" s="232">
        <v>0</v>
      </c>
      <c r="V126" s="232">
        <f>ROUND(E126*U126,2)</f>
        <v>0</v>
      </c>
      <c r="W126" s="232"/>
      <c r="X126" s="232" t="s">
        <v>274</v>
      </c>
      <c r="Y126" s="232" t="s">
        <v>172</v>
      </c>
      <c r="Z126" s="211"/>
      <c r="AA126" s="211"/>
      <c r="AB126" s="211"/>
      <c r="AC126" s="211"/>
      <c r="AD126" s="211"/>
      <c r="AE126" s="211"/>
      <c r="AF126" s="211"/>
      <c r="AG126" s="211" t="s">
        <v>275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2" x14ac:dyDescent="0.2">
      <c r="A127" s="228"/>
      <c r="B127" s="229"/>
      <c r="C127" s="264" t="s">
        <v>325</v>
      </c>
      <c r="D127" s="236"/>
      <c r="E127" s="237">
        <v>60</v>
      </c>
      <c r="F127" s="232"/>
      <c r="G127" s="23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32"/>
      <c r="Z127" s="211"/>
      <c r="AA127" s="211"/>
      <c r="AB127" s="211"/>
      <c r="AC127" s="211"/>
      <c r="AD127" s="211"/>
      <c r="AE127" s="211"/>
      <c r="AF127" s="211"/>
      <c r="AG127" s="211" t="s">
        <v>178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ht="22.5" outlineLevel="1" x14ac:dyDescent="0.2">
      <c r="A128" s="247">
        <v>32</v>
      </c>
      <c r="B128" s="248" t="s">
        <v>326</v>
      </c>
      <c r="C128" s="261" t="s">
        <v>327</v>
      </c>
      <c r="D128" s="249" t="s">
        <v>216</v>
      </c>
      <c r="E128" s="250">
        <v>60</v>
      </c>
      <c r="F128" s="251"/>
      <c r="G128" s="252">
        <f>ROUND(E128*F128,2)</f>
        <v>0</v>
      </c>
      <c r="H128" s="233"/>
      <c r="I128" s="232">
        <f>ROUND(E128*H128,2)</f>
        <v>0</v>
      </c>
      <c r="J128" s="233"/>
      <c r="K128" s="232">
        <f>ROUND(E128*J128,2)</f>
        <v>0</v>
      </c>
      <c r="L128" s="232">
        <v>12</v>
      </c>
      <c r="M128" s="232">
        <f>G128*(1+L128/100)</f>
        <v>0</v>
      </c>
      <c r="N128" s="231">
        <v>8.0000000000000002E-3</v>
      </c>
      <c r="O128" s="231">
        <f>ROUND(E128*N128,2)</f>
        <v>0.48</v>
      </c>
      <c r="P128" s="231">
        <v>0</v>
      </c>
      <c r="Q128" s="231">
        <f>ROUND(E128*P128,2)</f>
        <v>0</v>
      </c>
      <c r="R128" s="232" t="s">
        <v>273</v>
      </c>
      <c r="S128" s="232" t="s">
        <v>200</v>
      </c>
      <c r="T128" s="232" t="s">
        <v>200</v>
      </c>
      <c r="U128" s="232">
        <v>0</v>
      </c>
      <c r="V128" s="232">
        <f>ROUND(E128*U128,2)</f>
        <v>0</v>
      </c>
      <c r="W128" s="232"/>
      <c r="X128" s="232" t="s">
        <v>274</v>
      </c>
      <c r="Y128" s="232" t="s">
        <v>172</v>
      </c>
      <c r="Z128" s="211"/>
      <c r="AA128" s="211"/>
      <c r="AB128" s="211"/>
      <c r="AC128" s="211"/>
      <c r="AD128" s="211"/>
      <c r="AE128" s="211"/>
      <c r="AF128" s="211"/>
      <c r="AG128" s="211" t="s">
        <v>275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2" x14ac:dyDescent="0.2">
      <c r="A129" s="228"/>
      <c r="B129" s="229"/>
      <c r="C129" s="264" t="s">
        <v>328</v>
      </c>
      <c r="D129" s="236"/>
      <c r="E129" s="237">
        <v>60</v>
      </c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1"/>
      <c r="AA129" s="211"/>
      <c r="AB129" s="211"/>
      <c r="AC129" s="211"/>
      <c r="AD129" s="211"/>
      <c r="AE129" s="211"/>
      <c r="AF129" s="211"/>
      <c r="AG129" s="211" t="s">
        <v>178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ht="22.5" outlineLevel="1" x14ac:dyDescent="0.2">
      <c r="A130" s="247">
        <v>33</v>
      </c>
      <c r="B130" s="248" t="s">
        <v>329</v>
      </c>
      <c r="C130" s="261" t="s">
        <v>330</v>
      </c>
      <c r="D130" s="249" t="s">
        <v>216</v>
      </c>
      <c r="E130" s="250">
        <v>120</v>
      </c>
      <c r="F130" s="251"/>
      <c r="G130" s="252">
        <f>ROUND(E130*F130,2)</f>
        <v>0</v>
      </c>
      <c r="H130" s="233"/>
      <c r="I130" s="232">
        <f>ROUND(E130*H130,2)</f>
        <v>0</v>
      </c>
      <c r="J130" s="233"/>
      <c r="K130" s="232">
        <f>ROUND(E130*J130,2)</f>
        <v>0</v>
      </c>
      <c r="L130" s="232">
        <v>12</v>
      </c>
      <c r="M130" s="232">
        <f>G130*(1+L130/100)</f>
        <v>0</v>
      </c>
      <c r="N130" s="231">
        <v>1.2999999999999999E-3</v>
      </c>
      <c r="O130" s="231">
        <f>ROUND(E130*N130,2)</f>
        <v>0.16</v>
      </c>
      <c r="P130" s="231">
        <v>0</v>
      </c>
      <c r="Q130" s="231">
        <f>ROUND(E130*P130,2)</f>
        <v>0</v>
      </c>
      <c r="R130" s="232" t="s">
        <v>273</v>
      </c>
      <c r="S130" s="232" t="s">
        <v>200</v>
      </c>
      <c r="T130" s="232" t="s">
        <v>200</v>
      </c>
      <c r="U130" s="232">
        <v>0</v>
      </c>
      <c r="V130" s="232">
        <f>ROUND(E130*U130,2)</f>
        <v>0</v>
      </c>
      <c r="W130" s="232"/>
      <c r="X130" s="232" t="s">
        <v>274</v>
      </c>
      <c r="Y130" s="232" t="s">
        <v>172</v>
      </c>
      <c r="Z130" s="211"/>
      <c r="AA130" s="211"/>
      <c r="AB130" s="211"/>
      <c r="AC130" s="211"/>
      <c r="AD130" s="211"/>
      <c r="AE130" s="211"/>
      <c r="AF130" s="211"/>
      <c r="AG130" s="211" t="s">
        <v>275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2" x14ac:dyDescent="0.2">
      <c r="A131" s="228"/>
      <c r="B131" s="229"/>
      <c r="C131" s="264" t="s">
        <v>331</v>
      </c>
      <c r="D131" s="236"/>
      <c r="E131" s="237">
        <v>120</v>
      </c>
      <c r="F131" s="232"/>
      <c r="G131" s="23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1"/>
      <c r="AA131" s="211"/>
      <c r="AB131" s="211"/>
      <c r="AC131" s="211"/>
      <c r="AD131" s="211"/>
      <c r="AE131" s="211"/>
      <c r="AF131" s="211"/>
      <c r="AG131" s="211" t="s">
        <v>178</v>
      </c>
      <c r="AH131" s="211">
        <v>0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ht="22.5" outlineLevel="1" x14ac:dyDescent="0.2">
      <c r="A132" s="247">
        <v>34</v>
      </c>
      <c r="B132" s="248" t="s">
        <v>332</v>
      </c>
      <c r="C132" s="261" t="s">
        <v>333</v>
      </c>
      <c r="D132" s="249" t="s">
        <v>216</v>
      </c>
      <c r="E132" s="250">
        <v>60</v>
      </c>
      <c r="F132" s="251"/>
      <c r="G132" s="252">
        <f>ROUND(E132*F132,2)</f>
        <v>0</v>
      </c>
      <c r="H132" s="233"/>
      <c r="I132" s="232">
        <f>ROUND(E132*H132,2)</f>
        <v>0</v>
      </c>
      <c r="J132" s="233"/>
      <c r="K132" s="232">
        <f>ROUND(E132*J132,2)</f>
        <v>0</v>
      </c>
      <c r="L132" s="232">
        <v>12</v>
      </c>
      <c r="M132" s="232">
        <f>G132*(1+L132/100)</f>
        <v>0</v>
      </c>
      <c r="N132" s="231">
        <v>2E-3</v>
      </c>
      <c r="O132" s="231">
        <f>ROUND(E132*N132,2)</f>
        <v>0.12</v>
      </c>
      <c r="P132" s="231">
        <v>0</v>
      </c>
      <c r="Q132" s="231">
        <f>ROUND(E132*P132,2)</f>
        <v>0</v>
      </c>
      <c r="R132" s="232"/>
      <c r="S132" s="232" t="s">
        <v>169</v>
      </c>
      <c r="T132" s="232" t="s">
        <v>170</v>
      </c>
      <c r="U132" s="232">
        <v>0</v>
      </c>
      <c r="V132" s="232">
        <f>ROUND(E132*U132,2)</f>
        <v>0</v>
      </c>
      <c r="W132" s="232"/>
      <c r="X132" s="232" t="s">
        <v>274</v>
      </c>
      <c r="Y132" s="232" t="s">
        <v>172</v>
      </c>
      <c r="Z132" s="211"/>
      <c r="AA132" s="211"/>
      <c r="AB132" s="211"/>
      <c r="AC132" s="211"/>
      <c r="AD132" s="211"/>
      <c r="AE132" s="211"/>
      <c r="AF132" s="211"/>
      <c r="AG132" s="211" t="s">
        <v>275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2" x14ac:dyDescent="0.2">
      <c r="A133" s="228"/>
      <c r="B133" s="229"/>
      <c r="C133" s="264" t="s">
        <v>334</v>
      </c>
      <c r="D133" s="236"/>
      <c r="E133" s="237">
        <v>60</v>
      </c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1"/>
      <c r="AA133" s="211"/>
      <c r="AB133" s="211"/>
      <c r="AC133" s="211"/>
      <c r="AD133" s="211"/>
      <c r="AE133" s="211"/>
      <c r="AF133" s="211"/>
      <c r="AG133" s="211" t="s">
        <v>178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ht="22.5" outlineLevel="1" x14ac:dyDescent="0.2">
      <c r="A134" s="247">
        <v>35</v>
      </c>
      <c r="B134" s="248" t="s">
        <v>335</v>
      </c>
      <c r="C134" s="261" t="s">
        <v>336</v>
      </c>
      <c r="D134" s="249" t="s">
        <v>216</v>
      </c>
      <c r="E134" s="250">
        <v>60</v>
      </c>
      <c r="F134" s="251"/>
      <c r="G134" s="252">
        <f>ROUND(E134*F134,2)</f>
        <v>0</v>
      </c>
      <c r="H134" s="233"/>
      <c r="I134" s="232">
        <f>ROUND(E134*H134,2)</f>
        <v>0</v>
      </c>
      <c r="J134" s="233"/>
      <c r="K134" s="232">
        <f>ROUND(E134*J134,2)</f>
        <v>0</v>
      </c>
      <c r="L134" s="232">
        <v>12</v>
      </c>
      <c r="M134" s="232">
        <f>G134*(1+L134/100)</f>
        <v>0</v>
      </c>
      <c r="N134" s="231">
        <v>2.2000000000000001E-3</v>
      </c>
      <c r="O134" s="231">
        <f>ROUND(E134*N134,2)</f>
        <v>0.13</v>
      </c>
      <c r="P134" s="231">
        <v>0</v>
      </c>
      <c r="Q134" s="231">
        <f>ROUND(E134*P134,2)</f>
        <v>0</v>
      </c>
      <c r="R134" s="232" t="s">
        <v>273</v>
      </c>
      <c r="S134" s="232" t="s">
        <v>200</v>
      </c>
      <c r="T134" s="232" t="s">
        <v>200</v>
      </c>
      <c r="U134" s="232">
        <v>0</v>
      </c>
      <c r="V134" s="232">
        <f>ROUND(E134*U134,2)</f>
        <v>0</v>
      </c>
      <c r="W134" s="232"/>
      <c r="X134" s="232" t="s">
        <v>274</v>
      </c>
      <c r="Y134" s="232" t="s">
        <v>172</v>
      </c>
      <c r="Z134" s="211"/>
      <c r="AA134" s="211"/>
      <c r="AB134" s="211"/>
      <c r="AC134" s="211"/>
      <c r="AD134" s="211"/>
      <c r="AE134" s="211"/>
      <c r="AF134" s="211"/>
      <c r="AG134" s="211" t="s">
        <v>275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2" x14ac:dyDescent="0.2">
      <c r="A135" s="228"/>
      <c r="B135" s="229"/>
      <c r="C135" s="264" t="s">
        <v>337</v>
      </c>
      <c r="D135" s="236"/>
      <c r="E135" s="237">
        <v>60</v>
      </c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1"/>
      <c r="AA135" s="211"/>
      <c r="AB135" s="211"/>
      <c r="AC135" s="211"/>
      <c r="AD135" s="211"/>
      <c r="AE135" s="211"/>
      <c r="AF135" s="211"/>
      <c r="AG135" s="211" t="s">
        <v>178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47">
        <v>36</v>
      </c>
      <c r="B136" s="248" t="s">
        <v>338</v>
      </c>
      <c r="C136" s="261" t="s">
        <v>339</v>
      </c>
      <c r="D136" s="249" t="s">
        <v>216</v>
      </c>
      <c r="E136" s="250">
        <v>60</v>
      </c>
      <c r="F136" s="251"/>
      <c r="G136" s="252">
        <f>ROUND(E136*F136,2)</f>
        <v>0</v>
      </c>
      <c r="H136" s="233"/>
      <c r="I136" s="232">
        <f>ROUND(E136*H136,2)</f>
        <v>0</v>
      </c>
      <c r="J136" s="233"/>
      <c r="K136" s="232">
        <f>ROUND(E136*J136,2)</f>
        <v>0</v>
      </c>
      <c r="L136" s="232">
        <v>12</v>
      </c>
      <c r="M136" s="232">
        <f>G136*(1+L136/100)</f>
        <v>0</v>
      </c>
      <c r="N136" s="231">
        <v>5.0000000000000001E-3</v>
      </c>
      <c r="O136" s="231">
        <f>ROUND(E136*N136,2)</f>
        <v>0.3</v>
      </c>
      <c r="P136" s="231">
        <v>0</v>
      </c>
      <c r="Q136" s="231">
        <f>ROUND(E136*P136,2)</f>
        <v>0</v>
      </c>
      <c r="R136" s="232" t="s">
        <v>273</v>
      </c>
      <c r="S136" s="232" t="s">
        <v>340</v>
      </c>
      <c r="T136" s="232" t="s">
        <v>170</v>
      </c>
      <c r="U136" s="232">
        <v>0</v>
      </c>
      <c r="V136" s="232">
        <f>ROUND(E136*U136,2)</f>
        <v>0</v>
      </c>
      <c r="W136" s="232"/>
      <c r="X136" s="232" t="s">
        <v>274</v>
      </c>
      <c r="Y136" s="232" t="s">
        <v>172</v>
      </c>
      <c r="Z136" s="211"/>
      <c r="AA136" s="211"/>
      <c r="AB136" s="211"/>
      <c r="AC136" s="211"/>
      <c r="AD136" s="211"/>
      <c r="AE136" s="211"/>
      <c r="AF136" s="211"/>
      <c r="AG136" s="211" t="s">
        <v>275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2" x14ac:dyDescent="0.2">
      <c r="A137" s="228"/>
      <c r="B137" s="229"/>
      <c r="C137" s="264" t="s">
        <v>341</v>
      </c>
      <c r="D137" s="236"/>
      <c r="E137" s="237">
        <v>60</v>
      </c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1"/>
      <c r="AA137" s="211"/>
      <c r="AB137" s="211"/>
      <c r="AC137" s="211"/>
      <c r="AD137" s="211"/>
      <c r="AE137" s="211"/>
      <c r="AF137" s="211"/>
      <c r="AG137" s="211" t="s">
        <v>178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ht="22.5" outlineLevel="1" x14ac:dyDescent="0.2">
      <c r="A138" s="247">
        <v>37</v>
      </c>
      <c r="B138" s="248" t="s">
        <v>342</v>
      </c>
      <c r="C138" s="261" t="s">
        <v>343</v>
      </c>
      <c r="D138" s="249" t="s">
        <v>216</v>
      </c>
      <c r="E138" s="250">
        <v>60</v>
      </c>
      <c r="F138" s="251"/>
      <c r="G138" s="252">
        <f>ROUND(E138*F138,2)</f>
        <v>0</v>
      </c>
      <c r="H138" s="233"/>
      <c r="I138" s="232">
        <f>ROUND(E138*H138,2)</f>
        <v>0</v>
      </c>
      <c r="J138" s="233"/>
      <c r="K138" s="232">
        <f>ROUND(E138*J138,2)</f>
        <v>0</v>
      </c>
      <c r="L138" s="232">
        <v>12</v>
      </c>
      <c r="M138" s="232">
        <f>G138*(1+L138/100)</f>
        <v>0</v>
      </c>
      <c r="N138" s="231">
        <v>0</v>
      </c>
      <c r="O138" s="231">
        <f>ROUND(E138*N138,2)</f>
        <v>0</v>
      </c>
      <c r="P138" s="231">
        <v>0</v>
      </c>
      <c r="Q138" s="231">
        <f>ROUND(E138*P138,2)</f>
        <v>0</v>
      </c>
      <c r="R138" s="232"/>
      <c r="S138" s="232" t="s">
        <v>169</v>
      </c>
      <c r="T138" s="232" t="s">
        <v>170</v>
      </c>
      <c r="U138" s="232">
        <v>0</v>
      </c>
      <c r="V138" s="232">
        <f>ROUND(E138*U138,2)</f>
        <v>0</v>
      </c>
      <c r="W138" s="232"/>
      <c r="X138" s="232" t="s">
        <v>274</v>
      </c>
      <c r="Y138" s="232" t="s">
        <v>172</v>
      </c>
      <c r="Z138" s="211"/>
      <c r="AA138" s="211"/>
      <c r="AB138" s="211"/>
      <c r="AC138" s="211"/>
      <c r="AD138" s="211"/>
      <c r="AE138" s="211"/>
      <c r="AF138" s="211"/>
      <c r="AG138" s="211" t="s">
        <v>275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2" x14ac:dyDescent="0.2">
      <c r="A139" s="228"/>
      <c r="B139" s="229"/>
      <c r="C139" s="264" t="s">
        <v>344</v>
      </c>
      <c r="D139" s="236"/>
      <c r="E139" s="237">
        <v>60</v>
      </c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1"/>
      <c r="AA139" s="211"/>
      <c r="AB139" s="211"/>
      <c r="AC139" s="211"/>
      <c r="AD139" s="211"/>
      <c r="AE139" s="211"/>
      <c r="AF139" s="211"/>
      <c r="AG139" s="211" t="s">
        <v>178</v>
      </c>
      <c r="AH139" s="211">
        <v>0</v>
      </c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x14ac:dyDescent="0.2">
      <c r="A140" s="240" t="s">
        <v>164</v>
      </c>
      <c r="B140" s="241" t="s">
        <v>83</v>
      </c>
      <c r="C140" s="259" t="s">
        <v>84</v>
      </c>
      <c r="D140" s="242"/>
      <c r="E140" s="243"/>
      <c r="F140" s="244"/>
      <c r="G140" s="245">
        <f>SUMIF(AG141:AG212,"&lt;&gt;NOR",G141:G212)</f>
        <v>0</v>
      </c>
      <c r="H140" s="239"/>
      <c r="I140" s="239">
        <f>SUM(I141:I212)</f>
        <v>0</v>
      </c>
      <c r="J140" s="239"/>
      <c r="K140" s="239">
        <f>SUM(K141:K212)</f>
        <v>0</v>
      </c>
      <c r="L140" s="239"/>
      <c r="M140" s="239">
        <f>SUM(M141:M212)</f>
        <v>0</v>
      </c>
      <c r="N140" s="238"/>
      <c r="O140" s="238">
        <f>SUM(O141:O212)</f>
        <v>3.63</v>
      </c>
      <c r="P140" s="238"/>
      <c r="Q140" s="238">
        <f>SUM(Q141:Q212)</f>
        <v>275.19000000000005</v>
      </c>
      <c r="R140" s="239"/>
      <c r="S140" s="239"/>
      <c r="T140" s="239"/>
      <c r="U140" s="239"/>
      <c r="V140" s="239">
        <f>SUM(V141:V212)</f>
        <v>2984.9200000000005</v>
      </c>
      <c r="W140" s="239"/>
      <c r="X140" s="239"/>
      <c r="Y140" s="239"/>
      <c r="AG140" t="s">
        <v>165</v>
      </c>
    </row>
    <row r="141" spans="1:60" outlineLevel="1" x14ac:dyDescent="0.2">
      <c r="A141" s="247">
        <v>38</v>
      </c>
      <c r="B141" s="248" t="s">
        <v>345</v>
      </c>
      <c r="C141" s="261" t="s">
        <v>346</v>
      </c>
      <c r="D141" s="249" t="s">
        <v>176</v>
      </c>
      <c r="E141" s="250">
        <v>783</v>
      </c>
      <c r="F141" s="251"/>
      <c r="G141" s="252">
        <f>ROUND(E141*F141,2)</f>
        <v>0</v>
      </c>
      <c r="H141" s="233"/>
      <c r="I141" s="232">
        <f>ROUND(E141*H141,2)</f>
        <v>0</v>
      </c>
      <c r="J141" s="233"/>
      <c r="K141" s="232">
        <f>ROUND(E141*J141,2)</f>
        <v>0</v>
      </c>
      <c r="L141" s="232">
        <v>12</v>
      </c>
      <c r="M141" s="232">
        <f>G141*(1+L141/100)</f>
        <v>0</v>
      </c>
      <c r="N141" s="231">
        <v>2.1700000000000001E-3</v>
      </c>
      <c r="O141" s="231">
        <f>ROUND(E141*N141,2)</f>
        <v>1.7</v>
      </c>
      <c r="P141" s="231">
        <v>0</v>
      </c>
      <c r="Q141" s="231">
        <f>ROUND(E141*P141,2)</f>
        <v>0</v>
      </c>
      <c r="R141" s="232"/>
      <c r="S141" s="232" t="s">
        <v>200</v>
      </c>
      <c r="T141" s="232" t="s">
        <v>200</v>
      </c>
      <c r="U141" s="232">
        <v>0.251</v>
      </c>
      <c r="V141" s="232">
        <f>ROUND(E141*U141,2)</f>
        <v>196.53</v>
      </c>
      <c r="W141" s="232"/>
      <c r="X141" s="232" t="s">
        <v>201</v>
      </c>
      <c r="Y141" s="232" t="s">
        <v>172</v>
      </c>
      <c r="Z141" s="211"/>
      <c r="AA141" s="211"/>
      <c r="AB141" s="211"/>
      <c r="AC141" s="211"/>
      <c r="AD141" s="211"/>
      <c r="AE141" s="211"/>
      <c r="AF141" s="211"/>
      <c r="AG141" s="211" t="s">
        <v>202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2" x14ac:dyDescent="0.2">
      <c r="A142" s="228"/>
      <c r="B142" s="229"/>
      <c r="C142" s="262" t="s">
        <v>177</v>
      </c>
      <c r="D142" s="234"/>
      <c r="E142" s="235"/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1"/>
      <c r="AA142" s="211"/>
      <c r="AB142" s="211"/>
      <c r="AC142" s="211"/>
      <c r="AD142" s="211"/>
      <c r="AE142" s="211"/>
      <c r="AF142" s="211"/>
      <c r="AG142" s="211" t="s">
        <v>178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3" x14ac:dyDescent="0.2">
      <c r="A143" s="228"/>
      <c r="B143" s="229"/>
      <c r="C143" s="263" t="s">
        <v>347</v>
      </c>
      <c r="D143" s="234"/>
      <c r="E143" s="235">
        <v>14.628</v>
      </c>
      <c r="F143" s="232"/>
      <c r="G143" s="232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32"/>
      <c r="Z143" s="211"/>
      <c r="AA143" s="211"/>
      <c r="AB143" s="211"/>
      <c r="AC143" s="211"/>
      <c r="AD143" s="211"/>
      <c r="AE143" s="211"/>
      <c r="AF143" s="211"/>
      <c r="AG143" s="211" t="s">
        <v>178</v>
      </c>
      <c r="AH143" s="211">
        <v>2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3" x14ac:dyDescent="0.2">
      <c r="A144" s="228"/>
      <c r="B144" s="229"/>
      <c r="C144" s="263" t="s">
        <v>204</v>
      </c>
      <c r="D144" s="234"/>
      <c r="E144" s="235">
        <v>-1.5760000000000001</v>
      </c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1"/>
      <c r="AA144" s="211"/>
      <c r="AB144" s="211"/>
      <c r="AC144" s="211"/>
      <c r="AD144" s="211"/>
      <c r="AE144" s="211"/>
      <c r="AF144" s="211"/>
      <c r="AG144" s="211" t="s">
        <v>178</v>
      </c>
      <c r="AH144" s="211">
        <v>2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3" x14ac:dyDescent="0.2">
      <c r="A145" s="228"/>
      <c r="B145" s="229"/>
      <c r="C145" s="262" t="s">
        <v>181</v>
      </c>
      <c r="D145" s="234"/>
      <c r="E145" s="235"/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1"/>
      <c r="AA145" s="211"/>
      <c r="AB145" s="211"/>
      <c r="AC145" s="211"/>
      <c r="AD145" s="211"/>
      <c r="AE145" s="211"/>
      <c r="AF145" s="211"/>
      <c r="AG145" s="211" t="s">
        <v>178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3" x14ac:dyDescent="0.2">
      <c r="A146" s="228"/>
      <c r="B146" s="229"/>
      <c r="C146" s="264" t="s">
        <v>348</v>
      </c>
      <c r="D146" s="236"/>
      <c r="E146" s="237">
        <v>783</v>
      </c>
      <c r="F146" s="232"/>
      <c r="G146" s="232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32"/>
      <c r="Z146" s="211"/>
      <c r="AA146" s="211"/>
      <c r="AB146" s="211"/>
      <c r="AC146" s="211"/>
      <c r="AD146" s="211"/>
      <c r="AE146" s="211"/>
      <c r="AF146" s="211"/>
      <c r="AG146" s="211" t="s">
        <v>178</v>
      </c>
      <c r="AH146" s="211">
        <v>0</v>
      </c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47">
        <v>39</v>
      </c>
      <c r="B147" s="248" t="s">
        <v>349</v>
      </c>
      <c r="C147" s="261" t="s">
        <v>350</v>
      </c>
      <c r="D147" s="249" t="s">
        <v>236</v>
      </c>
      <c r="E147" s="250">
        <v>302.39999999999998</v>
      </c>
      <c r="F147" s="251"/>
      <c r="G147" s="252">
        <f>ROUND(E147*F147,2)</f>
        <v>0</v>
      </c>
      <c r="H147" s="233"/>
      <c r="I147" s="232">
        <f>ROUND(E147*H147,2)</f>
        <v>0</v>
      </c>
      <c r="J147" s="233"/>
      <c r="K147" s="232">
        <f>ROUND(E147*J147,2)</f>
        <v>0</v>
      </c>
      <c r="L147" s="232">
        <v>12</v>
      </c>
      <c r="M147" s="232">
        <f>G147*(1+L147/100)</f>
        <v>0</v>
      </c>
      <c r="N147" s="231">
        <v>0</v>
      </c>
      <c r="O147" s="231">
        <f>ROUND(E147*N147,2)</f>
        <v>0</v>
      </c>
      <c r="P147" s="231">
        <v>0</v>
      </c>
      <c r="Q147" s="231">
        <f>ROUND(E147*P147,2)</f>
        <v>0</v>
      </c>
      <c r="R147" s="232"/>
      <c r="S147" s="232" t="s">
        <v>200</v>
      </c>
      <c r="T147" s="232" t="s">
        <v>200</v>
      </c>
      <c r="U147" s="232">
        <v>7.3999999999999996E-2</v>
      </c>
      <c r="V147" s="232">
        <f>ROUND(E147*U147,2)</f>
        <v>22.38</v>
      </c>
      <c r="W147" s="232"/>
      <c r="X147" s="232" t="s">
        <v>201</v>
      </c>
      <c r="Y147" s="232" t="s">
        <v>172</v>
      </c>
      <c r="Z147" s="211"/>
      <c r="AA147" s="211"/>
      <c r="AB147" s="211"/>
      <c r="AC147" s="211"/>
      <c r="AD147" s="211"/>
      <c r="AE147" s="211"/>
      <c r="AF147" s="211"/>
      <c r="AG147" s="211" t="s">
        <v>202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2" x14ac:dyDescent="0.2">
      <c r="A148" s="228"/>
      <c r="B148" s="229"/>
      <c r="C148" s="262" t="s">
        <v>177</v>
      </c>
      <c r="D148" s="234"/>
      <c r="E148" s="235"/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1"/>
      <c r="AA148" s="211"/>
      <c r="AB148" s="211"/>
      <c r="AC148" s="211"/>
      <c r="AD148" s="211"/>
      <c r="AE148" s="211"/>
      <c r="AF148" s="211"/>
      <c r="AG148" s="211" t="s">
        <v>178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3" x14ac:dyDescent="0.2">
      <c r="A149" s="228"/>
      <c r="B149" s="229"/>
      <c r="C149" s="263" t="s">
        <v>351</v>
      </c>
      <c r="D149" s="234"/>
      <c r="E149" s="235">
        <v>2.56</v>
      </c>
      <c r="F149" s="232"/>
      <c r="G149" s="232"/>
      <c r="H149" s="232"/>
      <c r="I149" s="232"/>
      <c r="J149" s="232"/>
      <c r="K149" s="232"/>
      <c r="L149" s="232"/>
      <c r="M149" s="232"/>
      <c r="N149" s="231"/>
      <c r="O149" s="231"/>
      <c r="P149" s="231"/>
      <c r="Q149" s="231"/>
      <c r="R149" s="232"/>
      <c r="S149" s="232"/>
      <c r="T149" s="232"/>
      <c r="U149" s="232"/>
      <c r="V149" s="232"/>
      <c r="W149" s="232"/>
      <c r="X149" s="232"/>
      <c r="Y149" s="232"/>
      <c r="Z149" s="211"/>
      <c r="AA149" s="211"/>
      <c r="AB149" s="211"/>
      <c r="AC149" s="211"/>
      <c r="AD149" s="211"/>
      <c r="AE149" s="211"/>
      <c r="AF149" s="211"/>
      <c r="AG149" s="211" t="s">
        <v>178</v>
      </c>
      <c r="AH149" s="211">
        <v>2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3" x14ac:dyDescent="0.2">
      <c r="A150" s="228"/>
      <c r="B150" s="229"/>
      <c r="C150" s="263" t="s">
        <v>352</v>
      </c>
      <c r="D150" s="234"/>
      <c r="E150" s="235">
        <v>1.6</v>
      </c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1"/>
      <c r="AA150" s="211"/>
      <c r="AB150" s="211"/>
      <c r="AC150" s="211"/>
      <c r="AD150" s="211"/>
      <c r="AE150" s="211"/>
      <c r="AF150" s="211"/>
      <c r="AG150" s="211" t="s">
        <v>178</v>
      </c>
      <c r="AH150" s="211">
        <v>2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3" x14ac:dyDescent="0.2">
      <c r="A151" s="228"/>
      <c r="B151" s="229"/>
      <c r="C151" s="263" t="s">
        <v>353</v>
      </c>
      <c r="D151" s="234"/>
      <c r="E151" s="235">
        <v>0.88</v>
      </c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1"/>
      <c r="AA151" s="211"/>
      <c r="AB151" s="211"/>
      <c r="AC151" s="211"/>
      <c r="AD151" s="211"/>
      <c r="AE151" s="211"/>
      <c r="AF151" s="211"/>
      <c r="AG151" s="211" t="s">
        <v>178</v>
      </c>
      <c r="AH151" s="211">
        <v>2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3" x14ac:dyDescent="0.2">
      <c r="A152" s="228"/>
      <c r="B152" s="229"/>
      <c r="C152" s="262" t="s">
        <v>181</v>
      </c>
      <c r="D152" s="234"/>
      <c r="E152" s="235"/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32"/>
      <c r="Z152" s="211"/>
      <c r="AA152" s="211"/>
      <c r="AB152" s="211"/>
      <c r="AC152" s="211"/>
      <c r="AD152" s="211"/>
      <c r="AE152" s="211"/>
      <c r="AF152" s="211"/>
      <c r="AG152" s="211" t="s">
        <v>178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3" x14ac:dyDescent="0.2">
      <c r="A153" s="228"/>
      <c r="B153" s="229"/>
      <c r="C153" s="264" t="s">
        <v>354</v>
      </c>
      <c r="D153" s="236"/>
      <c r="E153" s="237">
        <v>302.39999999999998</v>
      </c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1"/>
      <c r="AA153" s="211"/>
      <c r="AB153" s="211"/>
      <c r="AC153" s="211"/>
      <c r="AD153" s="211"/>
      <c r="AE153" s="211"/>
      <c r="AF153" s="211"/>
      <c r="AG153" s="211" t="s">
        <v>178</v>
      </c>
      <c r="AH153" s="211">
        <v>0</v>
      </c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ht="22.5" outlineLevel="1" x14ac:dyDescent="0.2">
      <c r="A154" s="247">
        <v>40</v>
      </c>
      <c r="B154" s="248" t="s">
        <v>355</v>
      </c>
      <c r="C154" s="261" t="s">
        <v>356</v>
      </c>
      <c r="D154" s="249" t="s">
        <v>176</v>
      </c>
      <c r="E154" s="250">
        <v>2100</v>
      </c>
      <c r="F154" s="251"/>
      <c r="G154" s="252">
        <f>ROUND(E154*F154,2)</f>
        <v>0</v>
      </c>
      <c r="H154" s="233"/>
      <c r="I154" s="232">
        <f>ROUND(E154*H154,2)</f>
        <v>0</v>
      </c>
      <c r="J154" s="233"/>
      <c r="K154" s="232">
        <f>ROUND(E154*J154,2)</f>
        <v>0</v>
      </c>
      <c r="L154" s="232">
        <v>12</v>
      </c>
      <c r="M154" s="232">
        <f>G154*(1+L154/100)</f>
        <v>0</v>
      </c>
      <c r="N154" s="231">
        <v>6.7000000000000002E-4</v>
      </c>
      <c r="O154" s="231">
        <f>ROUND(E154*N154,2)</f>
        <v>1.41</v>
      </c>
      <c r="P154" s="231">
        <v>0.1</v>
      </c>
      <c r="Q154" s="231">
        <f>ROUND(E154*P154,2)</f>
        <v>210</v>
      </c>
      <c r="R154" s="232"/>
      <c r="S154" s="232" t="s">
        <v>200</v>
      </c>
      <c r="T154" s="232" t="s">
        <v>200</v>
      </c>
      <c r="U154" s="232">
        <v>0.35799999999999998</v>
      </c>
      <c r="V154" s="232">
        <f>ROUND(E154*U154,2)</f>
        <v>751.8</v>
      </c>
      <c r="W154" s="232"/>
      <c r="X154" s="232" t="s">
        <v>201</v>
      </c>
      <c r="Y154" s="232" t="s">
        <v>172</v>
      </c>
      <c r="Z154" s="211"/>
      <c r="AA154" s="211"/>
      <c r="AB154" s="211"/>
      <c r="AC154" s="211"/>
      <c r="AD154" s="211"/>
      <c r="AE154" s="211"/>
      <c r="AF154" s="211"/>
      <c r="AG154" s="211" t="s">
        <v>202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2" x14ac:dyDescent="0.2">
      <c r="A155" s="228"/>
      <c r="B155" s="229"/>
      <c r="C155" s="262" t="s">
        <v>177</v>
      </c>
      <c r="D155" s="234"/>
      <c r="E155" s="235"/>
      <c r="F155" s="232"/>
      <c r="G155" s="232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1"/>
      <c r="AA155" s="211"/>
      <c r="AB155" s="211"/>
      <c r="AC155" s="211"/>
      <c r="AD155" s="211"/>
      <c r="AE155" s="211"/>
      <c r="AF155" s="211"/>
      <c r="AG155" s="211" t="s">
        <v>178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3" x14ac:dyDescent="0.2">
      <c r="A156" s="228"/>
      <c r="B156" s="229"/>
      <c r="C156" s="263" t="s">
        <v>357</v>
      </c>
      <c r="D156" s="234"/>
      <c r="E156" s="235">
        <v>30.21</v>
      </c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32"/>
      <c r="Z156" s="211"/>
      <c r="AA156" s="211"/>
      <c r="AB156" s="211"/>
      <c r="AC156" s="211"/>
      <c r="AD156" s="211"/>
      <c r="AE156" s="211"/>
      <c r="AF156" s="211"/>
      <c r="AG156" s="211" t="s">
        <v>178</v>
      </c>
      <c r="AH156" s="211">
        <v>2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3" x14ac:dyDescent="0.2">
      <c r="A157" s="228"/>
      <c r="B157" s="229"/>
      <c r="C157" s="263" t="s">
        <v>358</v>
      </c>
      <c r="D157" s="234"/>
      <c r="E157" s="235">
        <v>-2.3639999999999999</v>
      </c>
      <c r="F157" s="232"/>
      <c r="G157" s="23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32"/>
      <c r="Z157" s="211"/>
      <c r="AA157" s="211"/>
      <c r="AB157" s="211"/>
      <c r="AC157" s="211"/>
      <c r="AD157" s="211"/>
      <c r="AE157" s="211"/>
      <c r="AF157" s="211"/>
      <c r="AG157" s="211" t="s">
        <v>178</v>
      </c>
      <c r="AH157" s="211">
        <v>2</v>
      </c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3" x14ac:dyDescent="0.2">
      <c r="A158" s="228"/>
      <c r="B158" s="229"/>
      <c r="C158" s="263" t="s">
        <v>359</v>
      </c>
      <c r="D158" s="234"/>
      <c r="E158" s="235">
        <v>3.1269999999999998</v>
      </c>
      <c r="F158" s="232"/>
      <c r="G158" s="232"/>
      <c r="H158" s="232"/>
      <c r="I158" s="232"/>
      <c r="J158" s="232"/>
      <c r="K158" s="232"/>
      <c r="L158" s="232"/>
      <c r="M158" s="232"/>
      <c r="N158" s="231"/>
      <c r="O158" s="231"/>
      <c r="P158" s="231"/>
      <c r="Q158" s="231"/>
      <c r="R158" s="232"/>
      <c r="S158" s="232"/>
      <c r="T158" s="232"/>
      <c r="U158" s="232"/>
      <c r="V158" s="232"/>
      <c r="W158" s="232"/>
      <c r="X158" s="232"/>
      <c r="Y158" s="232"/>
      <c r="Z158" s="211"/>
      <c r="AA158" s="211"/>
      <c r="AB158" s="211"/>
      <c r="AC158" s="211"/>
      <c r="AD158" s="211"/>
      <c r="AE158" s="211"/>
      <c r="AF158" s="211"/>
      <c r="AG158" s="211" t="s">
        <v>178</v>
      </c>
      <c r="AH158" s="211">
        <v>2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3" x14ac:dyDescent="0.2">
      <c r="A159" s="228"/>
      <c r="B159" s="229"/>
      <c r="C159" s="263" t="s">
        <v>360</v>
      </c>
      <c r="D159" s="234"/>
      <c r="E159" s="235">
        <v>3.9750000000000001</v>
      </c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1"/>
      <c r="AA159" s="211"/>
      <c r="AB159" s="211"/>
      <c r="AC159" s="211"/>
      <c r="AD159" s="211"/>
      <c r="AE159" s="211"/>
      <c r="AF159" s="211"/>
      <c r="AG159" s="211" t="s">
        <v>178</v>
      </c>
      <c r="AH159" s="211">
        <v>2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3" x14ac:dyDescent="0.2">
      <c r="A160" s="228"/>
      <c r="B160" s="229"/>
      <c r="C160" s="262" t="s">
        <v>181</v>
      </c>
      <c r="D160" s="234"/>
      <c r="E160" s="235"/>
      <c r="F160" s="232"/>
      <c r="G160" s="232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32"/>
      <c r="Z160" s="211"/>
      <c r="AA160" s="211"/>
      <c r="AB160" s="211"/>
      <c r="AC160" s="211"/>
      <c r="AD160" s="211"/>
      <c r="AE160" s="211"/>
      <c r="AF160" s="211"/>
      <c r="AG160" s="211" t="s">
        <v>178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3" x14ac:dyDescent="0.2">
      <c r="A161" s="228"/>
      <c r="B161" s="229"/>
      <c r="C161" s="264" t="s">
        <v>361</v>
      </c>
      <c r="D161" s="236"/>
      <c r="E161" s="237">
        <v>2100</v>
      </c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1"/>
      <c r="AA161" s="211"/>
      <c r="AB161" s="211"/>
      <c r="AC161" s="211"/>
      <c r="AD161" s="211"/>
      <c r="AE161" s="211"/>
      <c r="AF161" s="211"/>
      <c r="AG161" s="211" t="s">
        <v>178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47">
        <v>41</v>
      </c>
      <c r="B162" s="248" t="s">
        <v>362</v>
      </c>
      <c r="C162" s="261" t="s">
        <v>363</v>
      </c>
      <c r="D162" s="249" t="s">
        <v>176</v>
      </c>
      <c r="E162" s="250">
        <v>720</v>
      </c>
      <c r="F162" s="251"/>
      <c r="G162" s="252">
        <f>ROUND(E162*F162,2)</f>
        <v>0</v>
      </c>
      <c r="H162" s="233"/>
      <c r="I162" s="232">
        <f>ROUND(E162*H162,2)</f>
        <v>0</v>
      </c>
      <c r="J162" s="233"/>
      <c r="K162" s="232">
        <f>ROUND(E162*J162,2)</f>
        <v>0</v>
      </c>
      <c r="L162" s="232">
        <v>12</v>
      </c>
      <c r="M162" s="232">
        <f>G162*(1+L162/100)</f>
        <v>0</v>
      </c>
      <c r="N162" s="231">
        <v>0</v>
      </c>
      <c r="O162" s="231">
        <f>ROUND(E162*N162,2)</f>
        <v>0</v>
      </c>
      <c r="P162" s="231">
        <v>1.26E-2</v>
      </c>
      <c r="Q162" s="231">
        <f>ROUND(E162*P162,2)</f>
        <v>9.07</v>
      </c>
      <c r="R162" s="232"/>
      <c r="S162" s="232" t="s">
        <v>200</v>
      </c>
      <c r="T162" s="232" t="s">
        <v>200</v>
      </c>
      <c r="U162" s="232">
        <v>0.33</v>
      </c>
      <c r="V162" s="232">
        <f>ROUND(E162*U162,2)</f>
        <v>237.6</v>
      </c>
      <c r="W162" s="232"/>
      <c r="X162" s="232" t="s">
        <v>201</v>
      </c>
      <c r="Y162" s="232" t="s">
        <v>172</v>
      </c>
      <c r="Z162" s="211"/>
      <c r="AA162" s="211"/>
      <c r="AB162" s="211"/>
      <c r="AC162" s="211"/>
      <c r="AD162" s="211"/>
      <c r="AE162" s="211"/>
      <c r="AF162" s="211"/>
      <c r="AG162" s="211" t="s">
        <v>202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2" x14ac:dyDescent="0.2">
      <c r="A163" s="228"/>
      <c r="B163" s="229"/>
      <c r="C163" s="262" t="s">
        <v>177</v>
      </c>
      <c r="D163" s="234"/>
      <c r="E163" s="235"/>
      <c r="F163" s="232"/>
      <c r="G163" s="23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32"/>
      <c r="Z163" s="211"/>
      <c r="AA163" s="211"/>
      <c r="AB163" s="211"/>
      <c r="AC163" s="211"/>
      <c r="AD163" s="211"/>
      <c r="AE163" s="211"/>
      <c r="AF163" s="211"/>
      <c r="AG163" s="211" t="s">
        <v>178</v>
      </c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3" x14ac:dyDescent="0.2">
      <c r="A164" s="228"/>
      <c r="B164" s="229"/>
      <c r="C164" s="263" t="s">
        <v>364</v>
      </c>
      <c r="D164" s="234"/>
      <c r="E164" s="235">
        <v>3.6166</v>
      </c>
      <c r="F164" s="232"/>
      <c r="G164" s="232"/>
      <c r="H164" s="232"/>
      <c r="I164" s="232"/>
      <c r="J164" s="232"/>
      <c r="K164" s="232"/>
      <c r="L164" s="232"/>
      <c r="M164" s="232"/>
      <c r="N164" s="231"/>
      <c r="O164" s="231"/>
      <c r="P164" s="231"/>
      <c r="Q164" s="231"/>
      <c r="R164" s="232"/>
      <c r="S164" s="232"/>
      <c r="T164" s="232"/>
      <c r="U164" s="232"/>
      <c r="V164" s="232"/>
      <c r="W164" s="232"/>
      <c r="X164" s="232"/>
      <c r="Y164" s="232"/>
      <c r="Z164" s="211"/>
      <c r="AA164" s="211"/>
      <c r="AB164" s="211"/>
      <c r="AC164" s="211"/>
      <c r="AD164" s="211"/>
      <c r="AE164" s="211"/>
      <c r="AF164" s="211"/>
      <c r="AG164" s="211" t="s">
        <v>178</v>
      </c>
      <c r="AH164" s="211">
        <v>2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3" x14ac:dyDescent="0.2">
      <c r="A165" s="228"/>
      <c r="B165" s="229"/>
      <c r="C165" s="263" t="s">
        <v>365</v>
      </c>
      <c r="D165" s="234"/>
      <c r="E165" s="235">
        <v>0.12</v>
      </c>
      <c r="F165" s="232"/>
      <c r="G165" s="23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32"/>
      <c r="Z165" s="211"/>
      <c r="AA165" s="211"/>
      <c r="AB165" s="211"/>
      <c r="AC165" s="211"/>
      <c r="AD165" s="211"/>
      <c r="AE165" s="211"/>
      <c r="AF165" s="211"/>
      <c r="AG165" s="211" t="s">
        <v>178</v>
      </c>
      <c r="AH165" s="211">
        <v>2</v>
      </c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3" x14ac:dyDescent="0.2">
      <c r="A166" s="228"/>
      <c r="B166" s="229"/>
      <c r="C166" s="263" t="s">
        <v>279</v>
      </c>
      <c r="D166" s="234"/>
      <c r="E166" s="235">
        <v>4.3941999999999997</v>
      </c>
      <c r="F166" s="232"/>
      <c r="G166" s="232"/>
      <c r="H166" s="232"/>
      <c r="I166" s="232"/>
      <c r="J166" s="232"/>
      <c r="K166" s="232"/>
      <c r="L166" s="232"/>
      <c r="M166" s="232"/>
      <c r="N166" s="231"/>
      <c r="O166" s="231"/>
      <c r="P166" s="231"/>
      <c r="Q166" s="231"/>
      <c r="R166" s="232"/>
      <c r="S166" s="232"/>
      <c r="T166" s="232"/>
      <c r="U166" s="232"/>
      <c r="V166" s="232"/>
      <c r="W166" s="232"/>
      <c r="X166" s="232"/>
      <c r="Y166" s="232"/>
      <c r="Z166" s="211"/>
      <c r="AA166" s="211"/>
      <c r="AB166" s="211"/>
      <c r="AC166" s="211"/>
      <c r="AD166" s="211"/>
      <c r="AE166" s="211"/>
      <c r="AF166" s="211"/>
      <c r="AG166" s="211" t="s">
        <v>178</v>
      </c>
      <c r="AH166" s="211">
        <v>2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3" x14ac:dyDescent="0.2">
      <c r="A167" s="228"/>
      <c r="B167" s="229"/>
      <c r="C167" s="263" t="s">
        <v>280</v>
      </c>
      <c r="D167" s="234"/>
      <c r="E167" s="235">
        <v>3.7877999999999998</v>
      </c>
      <c r="F167" s="232"/>
      <c r="G167" s="23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1"/>
      <c r="AA167" s="211"/>
      <c r="AB167" s="211"/>
      <c r="AC167" s="211"/>
      <c r="AD167" s="211"/>
      <c r="AE167" s="211"/>
      <c r="AF167" s="211"/>
      <c r="AG167" s="211" t="s">
        <v>178</v>
      </c>
      <c r="AH167" s="211">
        <v>2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3" x14ac:dyDescent="0.2">
      <c r="A168" s="228"/>
      <c r="B168" s="229"/>
      <c r="C168" s="262" t="s">
        <v>181</v>
      </c>
      <c r="D168" s="234"/>
      <c r="E168" s="235"/>
      <c r="F168" s="232"/>
      <c r="G168" s="232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32"/>
      <c r="Z168" s="211"/>
      <c r="AA168" s="211"/>
      <c r="AB168" s="211"/>
      <c r="AC168" s="211"/>
      <c r="AD168" s="211"/>
      <c r="AE168" s="211"/>
      <c r="AF168" s="211"/>
      <c r="AG168" s="211" t="s">
        <v>178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3" x14ac:dyDescent="0.2">
      <c r="A169" s="228"/>
      <c r="B169" s="229"/>
      <c r="C169" s="264" t="s">
        <v>366</v>
      </c>
      <c r="D169" s="236"/>
      <c r="E169" s="237">
        <v>720</v>
      </c>
      <c r="F169" s="232"/>
      <c r="G169" s="232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32"/>
      <c r="Z169" s="211"/>
      <c r="AA169" s="211"/>
      <c r="AB169" s="211"/>
      <c r="AC169" s="211"/>
      <c r="AD169" s="211"/>
      <c r="AE169" s="211"/>
      <c r="AF169" s="211"/>
      <c r="AG169" s="211" t="s">
        <v>178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47">
        <v>42</v>
      </c>
      <c r="B170" s="248" t="s">
        <v>367</v>
      </c>
      <c r="C170" s="261" t="s">
        <v>368</v>
      </c>
      <c r="D170" s="249" t="s">
        <v>176</v>
      </c>
      <c r="E170" s="250">
        <v>210</v>
      </c>
      <c r="F170" s="251"/>
      <c r="G170" s="252">
        <f>ROUND(E170*F170,2)</f>
        <v>0</v>
      </c>
      <c r="H170" s="233"/>
      <c r="I170" s="232">
        <f>ROUND(E170*H170,2)</f>
        <v>0</v>
      </c>
      <c r="J170" s="233"/>
      <c r="K170" s="232">
        <f>ROUND(E170*J170,2)</f>
        <v>0</v>
      </c>
      <c r="L170" s="232">
        <v>12</v>
      </c>
      <c r="M170" s="232">
        <f>G170*(1+L170/100)</f>
        <v>0</v>
      </c>
      <c r="N170" s="231">
        <v>0</v>
      </c>
      <c r="O170" s="231">
        <f>ROUND(E170*N170,2)</f>
        <v>0</v>
      </c>
      <c r="P170" s="231">
        <v>7.5600000000000001E-2</v>
      </c>
      <c r="Q170" s="231">
        <f>ROUND(E170*P170,2)</f>
        <v>15.88</v>
      </c>
      <c r="R170" s="232"/>
      <c r="S170" s="232" t="s">
        <v>200</v>
      </c>
      <c r="T170" s="232" t="s">
        <v>200</v>
      </c>
      <c r="U170" s="232">
        <v>0.1</v>
      </c>
      <c r="V170" s="232">
        <f>ROUND(E170*U170,2)</f>
        <v>21</v>
      </c>
      <c r="W170" s="232"/>
      <c r="X170" s="232" t="s">
        <v>201</v>
      </c>
      <c r="Y170" s="232" t="s">
        <v>172</v>
      </c>
      <c r="Z170" s="211"/>
      <c r="AA170" s="211"/>
      <c r="AB170" s="211"/>
      <c r="AC170" s="211"/>
      <c r="AD170" s="211"/>
      <c r="AE170" s="211"/>
      <c r="AF170" s="211"/>
      <c r="AG170" s="211" t="s">
        <v>202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2" x14ac:dyDescent="0.2">
      <c r="A171" s="228"/>
      <c r="B171" s="229"/>
      <c r="C171" s="262" t="s">
        <v>177</v>
      </c>
      <c r="D171" s="234"/>
      <c r="E171" s="235"/>
      <c r="F171" s="232"/>
      <c r="G171" s="23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32"/>
      <c r="Z171" s="211"/>
      <c r="AA171" s="211"/>
      <c r="AB171" s="211"/>
      <c r="AC171" s="211"/>
      <c r="AD171" s="211"/>
      <c r="AE171" s="211"/>
      <c r="AF171" s="211"/>
      <c r="AG171" s="211" t="s">
        <v>178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3" x14ac:dyDescent="0.2">
      <c r="A172" s="228"/>
      <c r="B172" s="229"/>
      <c r="C172" s="263" t="s">
        <v>369</v>
      </c>
      <c r="D172" s="234"/>
      <c r="E172" s="235">
        <v>3.37</v>
      </c>
      <c r="F172" s="232"/>
      <c r="G172" s="232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1"/>
      <c r="AA172" s="211"/>
      <c r="AB172" s="211"/>
      <c r="AC172" s="211"/>
      <c r="AD172" s="211"/>
      <c r="AE172" s="211"/>
      <c r="AF172" s="211"/>
      <c r="AG172" s="211" t="s">
        <v>178</v>
      </c>
      <c r="AH172" s="211">
        <v>2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3" x14ac:dyDescent="0.2">
      <c r="A173" s="228"/>
      <c r="B173" s="229"/>
      <c r="C173" s="263" t="s">
        <v>365</v>
      </c>
      <c r="D173" s="234"/>
      <c r="E173" s="235">
        <v>0.12</v>
      </c>
      <c r="F173" s="232"/>
      <c r="G173" s="23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1"/>
      <c r="AA173" s="211"/>
      <c r="AB173" s="211"/>
      <c r="AC173" s="211"/>
      <c r="AD173" s="211"/>
      <c r="AE173" s="211"/>
      <c r="AF173" s="211"/>
      <c r="AG173" s="211" t="s">
        <v>178</v>
      </c>
      <c r="AH173" s="211">
        <v>2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3" x14ac:dyDescent="0.2">
      <c r="A174" s="228"/>
      <c r="B174" s="229"/>
      <c r="C174" s="262" t="s">
        <v>181</v>
      </c>
      <c r="D174" s="234"/>
      <c r="E174" s="235"/>
      <c r="F174" s="232"/>
      <c r="G174" s="232"/>
      <c r="H174" s="232"/>
      <c r="I174" s="232"/>
      <c r="J174" s="232"/>
      <c r="K174" s="232"/>
      <c r="L174" s="232"/>
      <c r="M174" s="232"/>
      <c r="N174" s="231"/>
      <c r="O174" s="231"/>
      <c r="P174" s="231"/>
      <c r="Q174" s="231"/>
      <c r="R174" s="232"/>
      <c r="S174" s="232"/>
      <c r="T174" s="232"/>
      <c r="U174" s="232"/>
      <c r="V174" s="232"/>
      <c r="W174" s="232"/>
      <c r="X174" s="232"/>
      <c r="Y174" s="232"/>
      <c r="Z174" s="211"/>
      <c r="AA174" s="211"/>
      <c r="AB174" s="211"/>
      <c r="AC174" s="211"/>
      <c r="AD174" s="211"/>
      <c r="AE174" s="211"/>
      <c r="AF174" s="211"/>
      <c r="AG174" s="211" t="s">
        <v>178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3" x14ac:dyDescent="0.2">
      <c r="A175" s="228"/>
      <c r="B175" s="229"/>
      <c r="C175" s="264" t="s">
        <v>370</v>
      </c>
      <c r="D175" s="236"/>
      <c r="E175" s="237">
        <v>210</v>
      </c>
      <c r="F175" s="232"/>
      <c r="G175" s="232"/>
      <c r="H175" s="232"/>
      <c r="I175" s="232"/>
      <c r="J175" s="232"/>
      <c r="K175" s="232"/>
      <c r="L175" s="232"/>
      <c r="M175" s="232"/>
      <c r="N175" s="231"/>
      <c r="O175" s="231"/>
      <c r="P175" s="231"/>
      <c r="Q175" s="231"/>
      <c r="R175" s="232"/>
      <c r="S175" s="232"/>
      <c r="T175" s="232"/>
      <c r="U175" s="232"/>
      <c r="V175" s="232"/>
      <c r="W175" s="232"/>
      <c r="X175" s="232"/>
      <c r="Y175" s="232"/>
      <c r="Z175" s="211"/>
      <c r="AA175" s="211"/>
      <c r="AB175" s="211"/>
      <c r="AC175" s="211"/>
      <c r="AD175" s="211"/>
      <c r="AE175" s="211"/>
      <c r="AF175" s="211"/>
      <c r="AG175" s="211" t="s">
        <v>178</v>
      </c>
      <c r="AH175" s="211">
        <v>0</v>
      </c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47">
        <v>43</v>
      </c>
      <c r="B176" s="248" t="s">
        <v>371</v>
      </c>
      <c r="C176" s="261" t="s">
        <v>372</v>
      </c>
      <c r="D176" s="249" t="s">
        <v>176</v>
      </c>
      <c r="E176" s="250">
        <v>15</v>
      </c>
      <c r="F176" s="251"/>
      <c r="G176" s="252">
        <f>ROUND(E176*F176,2)</f>
        <v>0</v>
      </c>
      <c r="H176" s="233"/>
      <c r="I176" s="232">
        <f>ROUND(E176*H176,2)</f>
        <v>0</v>
      </c>
      <c r="J176" s="233"/>
      <c r="K176" s="232">
        <f>ROUND(E176*J176,2)</f>
        <v>0</v>
      </c>
      <c r="L176" s="232">
        <v>12</v>
      </c>
      <c r="M176" s="232">
        <f>G176*(1+L176/100)</f>
        <v>0</v>
      </c>
      <c r="N176" s="231">
        <v>0</v>
      </c>
      <c r="O176" s="231">
        <f>ROUND(E176*N176,2)</f>
        <v>0</v>
      </c>
      <c r="P176" s="231">
        <v>0.50600000000000001</v>
      </c>
      <c r="Q176" s="231">
        <f>ROUND(E176*P176,2)</f>
        <v>7.59</v>
      </c>
      <c r="R176" s="232"/>
      <c r="S176" s="232" t="s">
        <v>200</v>
      </c>
      <c r="T176" s="232" t="s">
        <v>200</v>
      </c>
      <c r="U176" s="232">
        <v>2.2850000000000001</v>
      </c>
      <c r="V176" s="232">
        <f>ROUND(E176*U176,2)</f>
        <v>34.28</v>
      </c>
      <c r="W176" s="232"/>
      <c r="X176" s="232" t="s">
        <v>201</v>
      </c>
      <c r="Y176" s="232" t="s">
        <v>172</v>
      </c>
      <c r="Z176" s="211"/>
      <c r="AA176" s="211"/>
      <c r="AB176" s="211"/>
      <c r="AC176" s="211"/>
      <c r="AD176" s="211"/>
      <c r="AE176" s="211"/>
      <c r="AF176" s="211"/>
      <c r="AG176" s="211" t="s">
        <v>202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2" x14ac:dyDescent="0.2">
      <c r="A177" s="228"/>
      <c r="B177" s="229"/>
      <c r="C177" s="262" t="s">
        <v>177</v>
      </c>
      <c r="D177" s="234"/>
      <c r="E177" s="235"/>
      <c r="F177" s="232"/>
      <c r="G177" s="232"/>
      <c r="H177" s="232"/>
      <c r="I177" s="232"/>
      <c r="J177" s="232"/>
      <c r="K177" s="232"/>
      <c r="L177" s="232"/>
      <c r="M177" s="232"/>
      <c r="N177" s="231"/>
      <c r="O177" s="231"/>
      <c r="P177" s="231"/>
      <c r="Q177" s="231"/>
      <c r="R177" s="232"/>
      <c r="S177" s="232"/>
      <c r="T177" s="232"/>
      <c r="U177" s="232"/>
      <c r="V177" s="232"/>
      <c r="W177" s="232"/>
      <c r="X177" s="232"/>
      <c r="Y177" s="232"/>
      <c r="Z177" s="211"/>
      <c r="AA177" s="211"/>
      <c r="AB177" s="211"/>
      <c r="AC177" s="211"/>
      <c r="AD177" s="211"/>
      <c r="AE177" s="211"/>
      <c r="AF177" s="211"/>
      <c r="AG177" s="211" t="s">
        <v>178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3" x14ac:dyDescent="0.2">
      <c r="A178" s="228"/>
      <c r="B178" s="229"/>
      <c r="C178" s="263" t="s">
        <v>373</v>
      </c>
      <c r="D178" s="234"/>
      <c r="E178" s="235">
        <v>0.11799999999999999</v>
      </c>
      <c r="F178" s="232"/>
      <c r="G178" s="232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1"/>
      <c r="AA178" s="211"/>
      <c r="AB178" s="211"/>
      <c r="AC178" s="211"/>
      <c r="AD178" s="211"/>
      <c r="AE178" s="211"/>
      <c r="AF178" s="211"/>
      <c r="AG178" s="211" t="s">
        <v>178</v>
      </c>
      <c r="AH178" s="211">
        <v>2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3" x14ac:dyDescent="0.2">
      <c r="A179" s="228"/>
      <c r="B179" s="229"/>
      <c r="C179" s="263" t="s">
        <v>374</v>
      </c>
      <c r="D179" s="234"/>
      <c r="E179" s="235">
        <v>7.0000000000000007E-2</v>
      </c>
      <c r="F179" s="232"/>
      <c r="G179" s="232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1"/>
      <c r="AA179" s="211"/>
      <c r="AB179" s="211"/>
      <c r="AC179" s="211"/>
      <c r="AD179" s="211"/>
      <c r="AE179" s="211"/>
      <c r="AF179" s="211"/>
      <c r="AG179" s="211" t="s">
        <v>178</v>
      </c>
      <c r="AH179" s="211">
        <v>2</v>
      </c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3" x14ac:dyDescent="0.2">
      <c r="A180" s="228"/>
      <c r="B180" s="229"/>
      <c r="C180" s="263" t="s">
        <v>375</v>
      </c>
      <c r="D180" s="234"/>
      <c r="E180" s="235">
        <v>1.95E-2</v>
      </c>
      <c r="F180" s="232"/>
      <c r="G180" s="232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1"/>
      <c r="AA180" s="211"/>
      <c r="AB180" s="211"/>
      <c r="AC180" s="211"/>
      <c r="AD180" s="211"/>
      <c r="AE180" s="211"/>
      <c r="AF180" s="211"/>
      <c r="AG180" s="211" t="s">
        <v>178</v>
      </c>
      <c r="AH180" s="211">
        <v>2</v>
      </c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3" x14ac:dyDescent="0.2">
      <c r="A181" s="228"/>
      <c r="B181" s="229"/>
      <c r="C181" s="262" t="s">
        <v>181</v>
      </c>
      <c r="D181" s="234"/>
      <c r="E181" s="235"/>
      <c r="F181" s="232"/>
      <c r="G181" s="232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1"/>
      <c r="AA181" s="211"/>
      <c r="AB181" s="211"/>
      <c r="AC181" s="211"/>
      <c r="AD181" s="211"/>
      <c r="AE181" s="211"/>
      <c r="AF181" s="211"/>
      <c r="AG181" s="211" t="s">
        <v>178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3" x14ac:dyDescent="0.2">
      <c r="A182" s="228"/>
      <c r="B182" s="229"/>
      <c r="C182" s="264" t="s">
        <v>376</v>
      </c>
      <c r="D182" s="236"/>
      <c r="E182" s="237">
        <v>15</v>
      </c>
      <c r="F182" s="232"/>
      <c r="G182" s="232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1"/>
      <c r="AA182" s="211"/>
      <c r="AB182" s="211"/>
      <c r="AC182" s="211"/>
      <c r="AD182" s="211"/>
      <c r="AE182" s="211"/>
      <c r="AF182" s="211"/>
      <c r="AG182" s="211" t="s">
        <v>178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47">
        <v>44</v>
      </c>
      <c r="B183" s="248" t="s">
        <v>377</v>
      </c>
      <c r="C183" s="261" t="s">
        <v>378</v>
      </c>
      <c r="D183" s="249" t="s">
        <v>216</v>
      </c>
      <c r="E183" s="250">
        <v>120</v>
      </c>
      <c r="F183" s="251"/>
      <c r="G183" s="252">
        <f>ROUND(E183*F183,2)</f>
        <v>0</v>
      </c>
      <c r="H183" s="233"/>
      <c r="I183" s="232">
        <f>ROUND(E183*H183,2)</f>
        <v>0</v>
      </c>
      <c r="J183" s="233"/>
      <c r="K183" s="232">
        <f>ROUND(E183*J183,2)</f>
        <v>0</v>
      </c>
      <c r="L183" s="232">
        <v>12</v>
      </c>
      <c r="M183" s="232">
        <f>G183*(1+L183/100)</f>
        <v>0</v>
      </c>
      <c r="N183" s="231">
        <v>0</v>
      </c>
      <c r="O183" s="231">
        <f>ROUND(E183*N183,2)</f>
        <v>0</v>
      </c>
      <c r="P183" s="231">
        <v>0</v>
      </c>
      <c r="Q183" s="231">
        <f>ROUND(E183*P183,2)</f>
        <v>0</v>
      </c>
      <c r="R183" s="232"/>
      <c r="S183" s="232" t="s">
        <v>200</v>
      </c>
      <c r="T183" s="232" t="s">
        <v>200</v>
      </c>
      <c r="U183" s="232">
        <v>0.05</v>
      </c>
      <c r="V183" s="232">
        <f>ROUND(E183*U183,2)</f>
        <v>6</v>
      </c>
      <c r="W183" s="232"/>
      <c r="X183" s="232" t="s">
        <v>201</v>
      </c>
      <c r="Y183" s="232" t="s">
        <v>172</v>
      </c>
      <c r="Z183" s="211"/>
      <c r="AA183" s="211"/>
      <c r="AB183" s="211"/>
      <c r="AC183" s="211"/>
      <c r="AD183" s="211"/>
      <c r="AE183" s="211"/>
      <c r="AF183" s="211"/>
      <c r="AG183" s="211" t="s">
        <v>290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2" x14ac:dyDescent="0.2">
      <c r="A184" s="228"/>
      <c r="B184" s="229"/>
      <c r="C184" s="264" t="s">
        <v>301</v>
      </c>
      <c r="D184" s="236"/>
      <c r="E184" s="237">
        <v>120</v>
      </c>
      <c r="F184" s="232"/>
      <c r="G184" s="232"/>
      <c r="H184" s="232"/>
      <c r="I184" s="232"/>
      <c r="J184" s="232"/>
      <c r="K184" s="232"/>
      <c r="L184" s="232"/>
      <c r="M184" s="232"/>
      <c r="N184" s="231"/>
      <c r="O184" s="231"/>
      <c r="P184" s="231"/>
      <c r="Q184" s="231"/>
      <c r="R184" s="232"/>
      <c r="S184" s="232"/>
      <c r="T184" s="232"/>
      <c r="U184" s="232"/>
      <c r="V184" s="232"/>
      <c r="W184" s="232"/>
      <c r="X184" s="232"/>
      <c r="Y184" s="232"/>
      <c r="Z184" s="211"/>
      <c r="AA184" s="211"/>
      <c r="AB184" s="211"/>
      <c r="AC184" s="211"/>
      <c r="AD184" s="211"/>
      <c r="AE184" s="211"/>
      <c r="AF184" s="211"/>
      <c r="AG184" s="211" t="s">
        <v>178</v>
      </c>
      <c r="AH184" s="211">
        <v>0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47">
        <v>45</v>
      </c>
      <c r="B185" s="248" t="s">
        <v>379</v>
      </c>
      <c r="C185" s="261" t="s">
        <v>380</v>
      </c>
      <c r="D185" s="249" t="s">
        <v>176</v>
      </c>
      <c r="E185" s="250">
        <v>144</v>
      </c>
      <c r="F185" s="251"/>
      <c r="G185" s="252">
        <f>ROUND(E185*F185,2)</f>
        <v>0</v>
      </c>
      <c r="H185" s="233"/>
      <c r="I185" s="232">
        <f>ROUND(E185*H185,2)</f>
        <v>0</v>
      </c>
      <c r="J185" s="233"/>
      <c r="K185" s="232">
        <f>ROUND(E185*J185,2)</f>
        <v>0</v>
      </c>
      <c r="L185" s="232">
        <v>12</v>
      </c>
      <c r="M185" s="232">
        <f>G185*(1+L185/100)</f>
        <v>0</v>
      </c>
      <c r="N185" s="231">
        <v>1.17E-3</v>
      </c>
      <c r="O185" s="231">
        <f>ROUND(E185*N185,2)</f>
        <v>0.17</v>
      </c>
      <c r="P185" s="231">
        <v>7.5999999999999998E-2</v>
      </c>
      <c r="Q185" s="231">
        <f>ROUND(E185*P185,2)</f>
        <v>10.94</v>
      </c>
      <c r="R185" s="232"/>
      <c r="S185" s="232" t="s">
        <v>200</v>
      </c>
      <c r="T185" s="232" t="s">
        <v>200</v>
      </c>
      <c r="U185" s="232">
        <v>0.93899999999999995</v>
      </c>
      <c r="V185" s="232">
        <f>ROUND(E185*U185,2)</f>
        <v>135.22</v>
      </c>
      <c r="W185" s="232"/>
      <c r="X185" s="232" t="s">
        <v>201</v>
      </c>
      <c r="Y185" s="232" t="s">
        <v>172</v>
      </c>
      <c r="Z185" s="211"/>
      <c r="AA185" s="211"/>
      <c r="AB185" s="211"/>
      <c r="AC185" s="211"/>
      <c r="AD185" s="211"/>
      <c r="AE185" s="211"/>
      <c r="AF185" s="211"/>
      <c r="AG185" s="211" t="s">
        <v>202</v>
      </c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2" x14ac:dyDescent="0.2">
      <c r="A186" s="228"/>
      <c r="B186" s="229"/>
      <c r="C186" s="262" t="s">
        <v>177</v>
      </c>
      <c r="D186" s="234"/>
      <c r="E186" s="235"/>
      <c r="F186" s="232"/>
      <c r="G186" s="232"/>
      <c r="H186" s="232"/>
      <c r="I186" s="232"/>
      <c r="J186" s="232"/>
      <c r="K186" s="232"/>
      <c r="L186" s="232"/>
      <c r="M186" s="232"/>
      <c r="N186" s="231"/>
      <c r="O186" s="231"/>
      <c r="P186" s="231"/>
      <c r="Q186" s="231"/>
      <c r="R186" s="232"/>
      <c r="S186" s="232"/>
      <c r="T186" s="232"/>
      <c r="U186" s="232"/>
      <c r="V186" s="232"/>
      <c r="W186" s="232"/>
      <c r="X186" s="232"/>
      <c r="Y186" s="232"/>
      <c r="Z186" s="211"/>
      <c r="AA186" s="211"/>
      <c r="AB186" s="211"/>
      <c r="AC186" s="211"/>
      <c r="AD186" s="211"/>
      <c r="AE186" s="211"/>
      <c r="AF186" s="211"/>
      <c r="AG186" s="211" t="s">
        <v>178</v>
      </c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3" x14ac:dyDescent="0.2">
      <c r="A187" s="228"/>
      <c r="B187" s="229"/>
      <c r="C187" s="263" t="s">
        <v>381</v>
      </c>
      <c r="D187" s="234"/>
      <c r="E187" s="235">
        <v>2.3639999999999999</v>
      </c>
      <c r="F187" s="232"/>
      <c r="G187" s="232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1"/>
      <c r="AA187" s="211"/>
      <c r="AB187" s="211"/>
      <c r="AC187" s="211"/>
      <c r="AD187" s="211"/>
      <c r="AE187" s="211"/>
      <c r="AF187" s="211"/>
      <c r="AG187" s="211" t="s">
        <v>178</v>
      </c>
      <c r="AH187" s="211">
        <v>2</v>
      </c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3" x14ac:dyDescent="0.2">
      <c r="A188" s="228"/>
      <c r="B188" s="229"/>
      <c r="C188" s="262" t="s">
        <v>181</v>
      </c>
      <c r="D188" s="234"/>
      <c r="E188" s="235"/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1"/>
      <c r="AA188" s="211"/>
      <c r="AB188" s="211"/>
      <c r="AC188" s="211"/>
      <c r="AD188" s="211"/>
      <c r="AE188" s="211"/>
      <c r="AF188" s="211"/>
      <c r="AG188" s="211" t="s">
        <v>178</v>
      </c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3" x14ac:dyDescent="0.2">
      <c r="A189" s="228"/>
      <c r="B189" s="229"/>
      <c r="C189" s="264" t="s">
        <v>382</v>
      </c>
      <c r="D189" s="236"/>
      <c r="E189" s="237">
        <v>144</v>
      </c>
      <c r="F189" s="232"/>
      <c r="G189" s="232"/>
      <c r="H189" s="232"/>
      <c r="I189" s="232"/>
      <c r="J189" s="232"/>
      <c r="K189" s="232"/>
      <c r="L189" s="232"/>
      <c r="M189" s="232"/>
      <c r="N189" s="231"/>
      <c r="O189" s="231"/>
      <c r="P189" s="231"/>
      <c r="Q189" s="231"/>
      <c r="R189" s="232"/>
      <c r="S189" s="232"/>
      <c r="T189" s="232"/>
      <c r="U189" s="232"/>
      <c r="V189" s="232"/>
      <c r="W189" s="232"/>
      <c r="X189" s="232"/>
      <c r="Y189" s="232"/>
      <c r="Z189" s="211"/>
      <c r="AA189" s="211"/>
      <c r="AB189" s="211"/>
      <c r="AC189" s="211"/>
      <c r="AD189" s="211"/>
      <c r="AE189" s="211"/>
      <c r="AF189" s="211"/>
      <c r="AG189" s="211" t="s">
        <v>178</v>
      </c>
      <c r="AH189" s="211">
        <v>0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ht="22.5" outlineLevel="1" x14ac:dyDescent="0.2">
      <c r="A190" s="247">
        <v>46</v>
      </c>
      <c r="B190" s="248" t="s">
        <v>383</v>
      </c>
      <c r="C190" s="261" t="s">
        <v>384</v>
      </c>
      <c r="D190" s="249" t="s">
        <v>216</v>
      </c>
      <c r="E190" s="250">
        <v>60</v>
      </c>
      <c r="F190" s="251"/>
      <c r="G190" s="252">
        <f>ROUND(E190*F190,2)</f>
        <v>0</v>
      </c>
      <c r="H190" s="233"/>
      <c r="I190" s="232">
        <f>ROUND(E190*H190,2)</f>
        <v>0</v>
      </c>
      <c r="J190" s="233"/>
      <c r="K190" s="232">
        <f>ROUND(E190*J190,2)</f>
        <v>0</v>
      </c>
      <c r="L190" s="232">
        <v>12</v>
      </c>
      <c r="M190" s="232">
        <f>G190*(1+L190/100)</f>
        <v>0</v>
      </c>
      <c r="N190" s="231">
        <v>0</v>
      </c>
      <c r="O190" s="231">
        <f>ROUND(E190*N190,2)</f>
        <v>0</v>
      </c>
      <c r="P190" s="231">
        <v>7.85E-2</v>
      </c>
      <c r="Q190" s="231">
        <f>ROUND(E190*P190,2)</f>
        <v>4.71</v>
      </c>
      <c r="R190" s="232"/>
      <c r="S190" s="232" t="s">
        <v>200</v>
      </c>
      <c r="T190" s="232" t="s">
        <v>170</v>
      </c>
      <c r="U190" s="232">
        <v>6.2</v>
      </c>
      <c r="V190" s="232">
        <f>ROUND(E190*U190,2)</f>
        <v>372</v>
      </c>
      <c r="W190" s="232"/>
      <c r="X190" s="232" t="s">
        <v>201</v>
      </c>
      <c r="Y190" s="232" t="s">
        <v>172</v>
      </c>
      <c r="Z190" s="211"/>
      <c r="AA190" s="211"/>
      <c r="AB190" s="211"/>
      <c r="AC190" s="211"/>
      <c r="AD190" s="211"/>
      <c r="AE190" s="211"/>
      <c r="AF190" s="211"/>
      <c r="AG190" s="211" t="s">
        <v>202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2" x14ac:dyDescent="0.2">
      <c r="A191" s="228"/>
      <c r="B191" s="229"/>
      <c r="C191" s="264" t="s">
        <v>223</v>
      </c>
      <c r="D191" s="236"/>
      <c r="E191" s="237">
        <v>60</v>
      </c>
      <c r="F191" s="232"/>
      <c r="G191" s="232"/>
      <c r="H191" s="232"/>
      <c r="I191" s="232"/>
      <c r="J191" s="232"/>
      <c r="K191" s="232"/>
      <c r="L191" s="232"/>
      <c r="M191" s="232"/>
      <c r="N191" s="231"/>
      <c r="O191" s="231"/>
      <c r="P191" s="231"/>
      <c r="Q191" s="231"/>
      <c r="R191" s="232"/>
      <c r="S191" s="232"/>
      <c r="T191" s="232"/>
      <c r="U191" s="232"/>
      <c r="V191" s="232"/>
      <c r="W191" s="232"/>
      <c r="X191" s="232"/>
      <c r="Y191" s="232"/>
      <c r="Z191" s="211"/>
      <c r="AA191" s="211"/>
      <c r="AB191" s="211"/>
      <c r="AC191" s="211"/>
      <c r="AD191" s="211"/>
      <c r="AE191" s="211"/>
      <c r="AF191" s="211"/>
      <c r="AG191" s="211" t="s">
        <v>178</v>
      </c>
      <c r="AH191" s="211">
        <v>0</v>
      </c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ht="22.5" outlineLevel="1" x14ac:dyDescent="0.2">
      <c r="A192" s="247">
        <v>47</v>
      </c>
      <c r="B192" s="248" t="s">
        <v>385</v>
      </c>
      <c r="C192" s="261" t="s">
        <v>386</v>
      </c>
      <c r="D192" s="249" t="s">
        <v>216</v>
      </c>
      <c r="E192" s="250">
        <v>8</v>
      </c>
      <c r="F192" s="251"/>
      <c r="G192" s="252">
        <f>ROUND(E192*F192,2)</f>
        <v>0</v>
      </c>
      <c r="H192" s="233"/>
      <c r="I192" s="232">
        <f>ROUND(E192*H192,2)</f>
        <v>0</v>
      </c>
      <c r="J192" s="233"/>
      <c r="K192" s="232">
        <f>ROUND(E192*J192,2)</f>
        <v>0</v>
      </c>
      <c r="L192" s="232">
        <v>12</v>
      </c>
      <c r="M192" s="232">
        <f>G192*(1+L192/100)</f>
        <v>0</v>
      </c>
      <c r="N192" s="231">
        <v>0</v>
      </c>
      <c r="O192" s="231">
        <f>ROUND(E192*N192,2)</f>
        <v>0</v>
      </c>
      <c r="P192" s="231">
        <v>8.9999999999999993E-3</v>
      </c>
      <c r="Q192" s="231">
        <f>ROUND(E192*P192,2)</f>
        <v>7.0000000000000007E-2</v>
      </c>
      <c r="R192" s="232"/>
      <c r="S192" s="232" t="s">
        <v>200</v>
      </c>
      <c r="T192" s="232" t="s">
        <v>200</v>
      </c>
      <c r="U192" s="232">
        <v>0.86699999999999999</v>
      </c>
      <c r="V192" s="232">
        <f>ROUND(E192*U192,2)</f>
        <v>6.94</v>
      </c>
      <c r="W192" s="232"/>
      <c r="X192" s="232" t="s">
        <v>201</v>
      </c>
      <c r="Y192" s="232" t="s">
        <v>172</v>
      </c>
      <c r="Z192" s="211"/>
      <c r="AA192" s="211"/>
      <c r="AB192" s="211"/>
      <c r="AC192" s="211"/>
      <c r="AD192" s="211"/>
      <c r="AE192" s="211"/>
      <c r="AF192" s="211"/>
      <c r="AG192" s="211" t="s">
        <v>202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2" x14ac:dyDescent="0.2">
      <c r="A193" s="228"/>
      <c r="B193" s="229"/>
      <c r="C193" s="264" t="s">
        <v>387</v>
      </c>
      <c r="D193" s="236"/>
      <c r="E193" s="237">
        <v>8</v>
      </c>
      <c r="F193" s="232"/>
      <c r="G193" s="232"/>
      <c r="H193" s="232"/>
      <c r="I193" s="232"/>
      <c r="J193" s="232"/>
      <c r="K193" s="232"/>
      <c r="L193" s="232"/>
      <c r="M193" s="232"/>
      <c r="N193" s="231"/>
      <c r="O193" s="231"/>
      <c r="P193" s="231"/>
      <c r="Q193" s="231"/>
      <c r="R193" s="232"/>
      <c r="S193" s="232"/>
      <c r="T193" s="232"/>
      <c r="U193" s="232"/>
      <c r="V193" s="232"/>
      <c r="W193" s="232"/>
      <c r="X193" s="232"/>
      <c r="Y193" s="232"/>
      <c r="Z193" s="211"/>
      <c r="AA193" s="211"/>
      <c r="AB193" s="211"/>
      <c r="AC193" s="211"/>
      <c r="AD193" s="211"/>
      <c r="AE193" s="211"/>
      <c r="AF193" s="211"/>
      <c r="AG193" s="211" t="s">
        <v>178</v>
      </c>
      <c r="AH193" s="211">
        <v>0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ht="22.5" outlineLevel="1" x14ac:dyDescent="0.2">
      <c r="A194" s="247">
        <v>48</v>
      </c>
      <c r="B194" s="248" t="s">
        <v>388</v>
      </c>
      <c r="C194" s="261" t="s">
        <v>389</v>
      </c>
      <c r="D194" s="249" t="s">
        <v>236</v>
      </c>
      <c r="E194" s="250">
        <v>1248</v>
      </c>
      <c r="F194" s="251"/>
      <c r="G194" s="252">
        <f>ROUND(E194*F194,2)</f>
        <v>0</v>
      </c>
      <c r="H194" s="233"/>
      <c r="I194" s="232">
        <f>ROUND(E194*H194,2)</f>
        <v>0</v>
      </c>
      <c r="J194" s="233"/>
      <c r="K194" s="232">
        <f>ROUND(E194*J194,2)</f>
        <v>0</v>
      </c>
      <c r="L194" s="232">
        <v>12</v>
      </c>
      <c r="M194" s="232">
        <f>G194*(1+L194/100)</f>
        <v>0</v>
      </c>
      <c r="N194" s="231">
        <v>0</v>
      </c>
      <c r="O194" s="231">
        <f>ROUND(E194*N194,2)</f>
        <v>0</v>
      </c>
      <c r="P194" s="231">
        <v>6.6899999999999998E-3</v>
      </c>
      <c r="Q194" s="231">
        <f>ROUND(E194*P194,2)</f>
        <v>8.35</v>
      </c>
      <c r="R194" s="232"/>
      <c r="S194" s="232" t="s">
        <v>200</v>
      </c>
      <c r="T194" s="232" t="s">
        <v>200</v>
      </c>
      <c r="U194" s="232">
        <v>0.186</v>
      </c>
      <c r="V194" s="232">
        <f>ROUND(E194*U194,2)</f>
        <v>232.13</v>
      </c>
      <c r="W194" s="232"/>
      <c r="X194" s="232" t="s">
        <v>201</v>
      </c>
      <c r="Y194" s="232" t="s">
        <v>172</v>
      </c>
      <c r="Z194" s="211"/>
      <c r="AA194" s="211"/>
      <c r="AB194" s="211"/>
      <c r="AC194" s="211"/>
      <c r="AD194" s="211"/>
      <c r="AE194" s="211"/>
      <c r="AF194" s="211"/>
      <c r="AG194" s="211" t="s">
        <v>202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ht="22.5" outlineLevel="2" x14ac:dyDescent="0.2">
      <c r="A195" s="228"/>
      <c r="B195" s="229"/>
      <c r="C195" s="264" t="s">
        <v>390</v>
      </c>
      <c r="D195" s="236"/>
      <c r="E195" s="237">
        <v>1248</v>
      </c>
      <c r="F195" s="232"/>
      <c r="G195" s="232"/>
      <c r="H195" s="232"/>
      <c r="I195" s="232"/>
      <c r="J195" s="232"/>
      <c r="K195" s="232"/>
      <c r="L195" s="232"/>
      <c r="M195" s="232"/>
      <c r="N195" s="231"/>
      <c r="O195" s="231"/>
      <c r="P195" s="231"/>
      <c r="Q195" s="231"/>
      <c r="R195" s="232"/>
      <c r="S195" s="232"/>
      <c r="T195" s="232"/>
      <c r="U195" s="232"/>
      <c r="V195" s="232"/>
      <c r="W195" s="232"/>
      <c r="X195" s="232"/>
      <c r="Y195" s="232"/>
      <c r="Z195" s="211"/>
      <c r="AA195" s="211"/>
      <c r="AB195" s="211"/>
      <c r="AC195" s="211"/>
      <c r="AD195" s="211"/>
      <c r="AE195" s="211"/>
      <c r="AF195" s="211"/>
      <c r="AG195" s="211" t="s">
        <v>178</v>
      </c>
      <c r="AH195" s="211">
        <v>0</v>
      </c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47">
        <v>49</v>
      </c>
      <c r="B196" s="248" t="s">
        <v>391</v>
      </c>
      <c r="C196" s="261" t="s">
        <v>392</v>
      </c>
      <c r="D196" s="249" t="s">
        <v>176</v>
      </c>
      <c r="E196" s="250">
        <v>222</v>
      </c>
      <c r="F196" s="251"/>
      <c r="G196" s="252">
        <f>ROUND(E196*F196,2)</f>
        <v>0</v>
      </c>
      <c r="H196" s="233"/>
      <c r="I196" s="232">
        <f>ROUND(E196*H196,2)</f>
        <v>0</v>
      </c>
      <c r="J196" s="233"/>
      <c r="K196" s="232">
        <f>ROUND(E196*J196,2)</f>
        <v>0</v>
      </c>
      <c r="L196" s="232">
        <v>12</v>
      </c>
      <c r="M196" s="232">
        <f>G196*(1+L196/100)</f>
        <v>0</v>
      </c>
      <c r="N196" s="231">
        <v>0</v>
      </c>
      <c r="O196" s="231">
        <f>ROUND(E196*N196,2)</f>
        <v>0</v>
      </c>
      <c r="P196" s="231">
        <v>4.0000000000000001E-3</v>
      </c>
      <c r="Q196" s="231">
        <f>ROUND(E196*P196,2)</f>
        <v>0.89</v>
      </c>
      <c r="R196" s="232"/>
      <c r="S196" s="232" t="s">
        <v>200</v>
      </c>
      <c r="T196" s="232" t="s">
        <v>200</v>
      </c>
      <c r="U196" s="232">
        <v>0.41</v>
      </c>
      <c r="V196" s="232">
        <f>ROUND(E196*U196,2)</f>
        <v>91.02</v>
      </c>
      <c r="W196" s="232"/>
      <c r="X196" s="232" t="s">
        <v>201</v>
      </c>
      <c r="Y196" s="232" t="s">
        <v>172</v>
      </c>
      <c r="Z196" s="211"/>
      <c r="AA196" s="211"/>
      <c r="AB196" s="211"/>
      <c r="AC196" s="211"/>
      <c r="AD196" s="211"/>
      <c r="AE196" s="211"/>
      <c r="AF196" s="211"/>
      <c r="AG196" s="211" t="s">
        <v>202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2" x14ac:dyDescent="0.2">
      <c r="A197" s="228"/>
      <c r="B197" s="229"/>
      <c r="C197" s="262" t="s">
        <v>177</v>
      </c>
      <c r="D197" s="234"/>
      <c r="E197" s="235"/>
      <c r="F197" s="232"/>
      <c r="G197" s="232"/>
      <c r="H197" s="232"/>
      <c r="I197" s="232"/>
      <c r="J197" s="232"/>
      <c r="K197" s="232"/>
      <c r="L197" s="232"/>
      <c r="M197" s="232"/>
      <c r="N197" s="231"/>
      <c r="O197" s="231"/>
      <c r="P197" s="231"/>
      <c r="Q197" s="231"/>
      <c r="R197" s="232"/>
      <c r="S197" s="232"/>
      <c r="T197" s="232"/>
      <c r="U197" s="232"/>
      <c r="V197" s="232"/>
      <c r="W197" s="232"/>
      <c r="X197" s="232"/>
      <c r="Y197" s="232"/>
      <c r="Z197" s="211"/>
      <c r="AA197" s="211"/>
      <c r="AB197" s="211"/>
      <c r="AC197" s="211"/>
      <c r="AD197" s="211"/>
      <c r="AE197" s="211"/>
      <c r="AF197" s="211"/>
      <c r="AG197" s="211" t="s">
        <v>178</v>
      </c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3" x14ac:dyDescent="0.2">
      <c r="A198" s="228"/>
      <c r="B198" s="229"/>
      <c r="C198" s="263" t="s">
        <v>393</v>
      </c>
      <c r="D198" s="234"/>
      <c r="E198" s="235">
        <v>3.6166</v>
      </c>
      <c r="F198" s="232"/>
      <c r="G198" s="232"/>
      <c r="H198" s="232"/>
      <c r="I198" s="232"/>
      <c r="J198" s="232"/>
      <c r="K198" s="232"/>
      <c r="L198" s="232"/>
      <c r="M198" s="232"/>
      <c r="N198" s="231"/>
      <c r="O198" s="231"/>
      <c r="P198" s="231"/>
      <c r="Q198" s="231"/>
      <c r="R198" s="232"/>
      <c r="S198" s="232"/>
      <c r="T198" s="232"/>
      <c r="U198" s="232"/>
      <c r="V198" s="232"/>
      <c r="W198" s="232"/>
      <c r="X198" s="232"/>
      <c r="Y198" s="232"/>
      <c r="Z198" s="211"/>
      <c r="AA198" s="211"/>
      <c r="AB198" s="211"/>
      <c r="AC198" s="211"/>
      <c r="AD198" s="211"/>
      <c r="AE198" s="211"/>
      <c r="AF198" s="211"/>
      <c r="AG198" s="211" t="s">
        <v>178</v>
      </c>
      <c r="AH198" s="211">
        <v>2</v>
      </c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3" x14ac:dyDescent="0.2">
      <c r="A199" s="228"/>
      <c r="B199" s="229"/>
      <c r="C199" s="262" t="s">
        <v>181</v>
      </c>
      <c r="D199" s="234"/>
      <c r="E199" s="235"/>
      <c r="F199" s="232"/>
      <c r="G199" s="232"/>
      <c r="H199" s="232"/>
      <c r="I199" s="232"/>
      <c r="J199" s="232"/>
      <c r="K199" s="232"/>
      <c r="L199" s="232"/>
      <c r="M199" s="232"/>
      <c r="N199" s="231"/>
      <c r="O199" s="231"/>
      <c r="P199" s="231"/>
      <c r="Q199" s="231"/>
      <c r="R199" s="232"/>
      <c r="S199" s="232"/>
      <c r="T199" s="232"/>
      <c r="U199" s="232"/>
      <c r="V199" s="232"/>
      <c r="W199" s="232"/>
      <c r="X199" s="232"/>
      <c r="Y199" s="232"/>
      <c r="Z199" s="211"/>
      <c r="AA199" s="211"/>
      <c r="AB199" s="211"/>
      <c r="AC199" s="211"/>
      <c r="AD199" s="211"/>
      <c r="AE199" s="211"/>
      <c r="AF199" s="211"/>
      <c r="AG199" s="211" t="s">
        <v>178</v>
      </c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3" x14ac:dyDescent="0.2">
      <c r="A200" s="228"/>
      <c r="B200" s="229"/>
      <c r="C200" s="264" t="s">
        <v>255</v>
      </c>
      <c r="D200" s="236"/>
      <c r="E200" s="237">
        <v>222</v>
      </c>
      <c r="F200" s="232"/>
      <c r="G200" s="232"/>
      <c r="H200" s="232"/>
      <c r="I200" s="232"/>
      <c r="J200" s="232"/>
      <c r="K200" s="232"/>
      <c r="L200" s="232"/>
      <c r="M200" s="232"/>
      <c r="N200" s="231"/>
      <c r="O200" s="231"/>
      <c r="P200" s="231"/>
      <c r="Q200" s="231"/>
      <c r="R200" s="232"/>
      <c r="S200" s="232"/>
      <c r="T200" s="232"/>
      <c r="U200" s="232"/>
      <c r="V200" s="232"/>
      <c r="W200" s="232"/>
      <c r="X200" s="232"/>
      <c r="Y200" s="232"/>
      <c r="Z200" s="211"/>
      <c r="AA200" s="211"/>
      <c r="AB200" s="211"/>
      <c r="AC200" s="211"/>
      <c r="AD200" s="211"/>
      <c r="AE200" s="211"/>
      <c r="AF200" s="211"/>
      <c r="AG200" s="211" t="s">
        <v>178</v>
      </c>
      <c r="AH200" s="211">
        <v>0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47">
        <v>50</v>
      </c>
      <c r="B201" s="248" t="s">
        <v>394</v>
      </c>
      <c r="C201" s="261" t="s">
        <v>395</v>
      </c>
      <c r="D201" s="249" t="s">
        <v>396</v>
      </c>
      <c r="E201" s="250">
        <v>6966</v>
      </c>
      <c r="F201" s="251"/>
      <c r="G201" s="252">
        <f>ROUND(E201*F201,2)</f>
        <v>0</v>
      </c>
      <c r="H201" s="233"/>
      <c r="I201" s="232">
        <f>ROUND(E201*H201,2)</f>
        <v>0</v>
      </c>
      <c r="J201" s="233"/>
      <c r="K201" s="232">
        <f>ROUND(E201*J201,2)</f>
        <v>0</v>
      </c>
      <c r="L201" s="232">
        <v>12</v>
      </c>
      <c r="M201" s="232">
        <f>G201*(1+L201/100)</f>
        <v>0</v>
      </c>
      <c r="N201" s="231">
        <v>5.0000000000000002E-5</v>
      </c>
      <c r="O201" s="231">
        <f>ROUND(E201*N201,2)</f>
        <v>0.35</v>
      </c>
      <c r="P201" s="231">
        <v>1E-3</v>
      </c>
      <c r="Q201" s="231">
        <f>ROUND(E201*P201,2)</f>
        <v>6.97</v>
      </c>
      <c r="R201" s="232"/>
      <c r="S201" s="232" t="s">
        <v>200</v>
      </c>
      <c r="T201" s="232" t="s">
        <v>200</v>
      </c>
      <c r="U201" s="232">
        <v>9.7000000000000003E-2</v>
      </c>
      <c r="V201" s="232">
        <f>ROUND(E201*U201,2)</f>
        <v>675.7</v>
      </c>
      <c r="W201" s="232"/>
      <c r="X201" s="232" t="s">
        <v>201</v>
      </c>
      <c r="Y201" s="232" t="s">
        <v>172</v>
      </c>
      <c r="Z201" s="211"/>
      <c r="AA201" s="211"/>
      <c r="AB201" s="211"/>
      <c r="AC201" s="211"/>
      <c r="AD201" s="211"/>
      <c r="AE201" s="211"/>
      <c r="AF201" s="211"/>
      <c r="AG201" s="211" t="s">
        <v>202</v>
      </c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2" x14ac:dyDescent="0.2">
      <c r="A202" s="228"/>
      <c r="B202" s="229"/>
      <c r="C202" s="264" t="s">
        <v>397</v>
      </c>
      <c r="D202" s="236"/>
      <c r="E202" s="237"/>
      <c r="F202" s="232"/>
      <c r="G202" s="232"/>
      <c r="H202" s="232"/>
      <c r="I202" s="232"/>
      <c r="J202" s="232"/>
      <c r="K202" s="232"/>
      <c r="L202" s="232"/>
      <c r="M202" s="232"/>
      <c r="N202" s="231"/>
      <c r="O202" s="231"/>
      <c r="P202" s="231"/>
      <c r="Q202" s="231"/>
      <c r="R202" s="232"/>
      <c r="S202" s="232"/>
      <c r="T202" s="232"/>
      <c r="U202" s="232"/>
      <c r="V202" s="232"/>
      <c r="W202" s="232"/>
      <c r="X202" s="232"/>
      <c r="Y202" s="232"/>
      <c r="Z202" s="211"/>
      <c r="AA202" s="211"/>
      <c r="AB202" s="211"/>
      <c r="AC202" s="211"/>
      <c r="AD202" s="211"/>
      <c r="AE202" s="211"/>
      <c r="AF202" s="211"/>
      <c r="AG202" s="211" t="s">
        <v>178</v>
      </c>
      <c r="AH202" s="211">
        <v>0</v>
      </c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3" x14ac:dyDescent="0.2">
      <c r="A203" s="228"/>
      <c r="B203" s="229"/>
      <c r="C203" s="264" t="s">
        <v>398</v>
      </c>
      <c r="D203" s="236"/>
      <c r="E203" s="237">
        <v>6300</v>
      </c>
      <c r="F203" s="232"/>
      <c r="G203" s="232"/>
      <c r="H203" s="232"/>
      <c r="I203" s="232"/>
      <c r="J203" s="232"/>
      <c r="K203" s="232"/>
      <c r="L203" s="232"/>
      <c r="M203" s="232"/>
      <c r="N203" s="231"/>
      <c r="O203" s="231"/>
      <c r="P203" s="231"/>
      <c r="Q203" s="231"/>
      <c r="R203" s="232"/>
      <c r="S203" s="232"/>
      <c r="T203" s="232"/>
      <c r="U203" s="232"/>
      <c r="V203" s="232"/>
      <c r="W203" s="232"/>
      <c r="X203" s="232"/>
      <c r="Y203" s="232"/>
      <c r="Z203" s="211"/>
      <c r="AA203" s="211"/>
      <c r="AB203" s="211"/>
      <c r="AC203" s="211"/>
      <c r="AD203" s="211"/>
      <c r="AE203" s="211"/>
      <c r="AF203" s="211"/>
      <c r="AG203" s="211" t="s">
        <v>178</v>
      </c>
      <c r="AH203" s="211">
        <v>5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3" x14ac:dyDescent="0.2">
      <c r="A204" s="228"/>
      <c r="B204" s="229"/>
      <c r="C204" s="264" t="s">
        <v>399</v>
      </c>
      <c r="D204" s="236"/>
      <c r="E204" s="237">
        <v>666</v>
      </c>
      <c r="F204" s="232"/>
      <c r="G204" s="232"/>
      <c r="H204" s="232"/>
      <c r="I204" s="232"/>
      <c r="J204" s="232"/>
      <c r="K204" s="232"/>
      <c r="L204" s="232"/>
      <c r="M204" s="232"/>
      <c r="N204" s="231"/>
      <c r="O204" s="231"/>
      <c r="P204" s="231"/>
      <c r="Q204" s="231"/>
      <c r="R204" s="232"/>
      <c r="S204" s="232"/>
      <c r="T204" s="232"/>
      <c r="U204" s="232"/>
      <c r="V204" s="232"/>
      <c r="W204" s="232"/>
      <c r="X204" s="232"/>
      <c r="Y204" s="232"/>
      <c r="Z204" s="211"/>
      <c r="AA204" s="211"/>
      <c r="AB204" s="211"/>
      <c r="AC204" s="211"/>
      <c r="AD204" s="211"/>
      <c r="AE204" s="211"/>
      <c r="AF204" s="211"/>
      <c r="AG204" s="211" t="s">
        <v>178</v>
      </c>
      <c r="AH204" s="211">
        <v>5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ht="22.5" outlineLevel="1" x14ac:dyDescent="0.2">
      <c r="A205" s="247">
        <v>51</v>
      </c>
      <c r="B205" s="248" t="s">
        <v>400</v>
      </c>
      <c r="C205" s="261" t="s">
        <v>401</v>
      </c>
      <c r="D205" s="249" t="s">
        <v>176</v>
      </c>
      <c r="E205" s="250">
        <v>720</v>
      </c>
      <c r="F205" s="251"/>
      <c r="G205" s="252">
        <f>ROUND(E205*F205,2)</f>
        <v>0</v>
      </c>
      <c r="H205" s="233"/>
      <c r="I205" s="232">
        <f>ROUND(E205*H205,2)</f>
        <v>0</v>
      </c>
      <c r="J205" s="233"/>
      <c r="K205" s="232">
        <f>ROUND(E205*J205,2)</f>
        <v>0</v>
      </c>
      <c r="L205" s="232">
        <v>12</v>
      </c>
      <c r="M205" s="232">
        <f>G205*(1+L205/100)</f>
        <v>0</v>
      </c>
      <c r="N205" s="231">
        <v>0</v>
      </c>
      <c r="O205" s="231">
        <f>ROUND(E205*N205,2)</f>
        <v>0</v>
      </c>
      <c r="P205" s="231">
        <v>1E-3</v>
      </c>
      <c r="Q205" s="231">
        <f>ROUND(E205*P205,2)</f>
        <v>0.72</v>
      </c>
      <c r="R205" s="232"/>
      <c r="S205" s="232" t="s">
        <v>200</v>
      </c>
      <c r="T205" s="232" t="s">
        <v>200</v>
      </c>
      <c r="U205" s="232">
        <v>0.28100000000000003</v>
      </c>
      <c r="V205" s="232">
        <f>ROUND(E205*U205,2)</f>
        <v>202.32</v>
      </c>
      <c r="W205" s="232"/>
      <c r="X205" s="232" t="s">
        <v>201</v>
      </c>
      <c r="Y205" s="232" t="s">
        <v>172</v>
      </c>
      <c r="Z205" s="211"/>
      <c r="AA205" s="211"/>
      <c r="AB205" s="211"/>
      <c r="AC205" s="211"/>
      <c r="AD205" s="211"/>
      <c r="AE205" s="211"/>
      <c r="AF205" s="211"/>
      <c r="AG205" s="211" t="s">
        <v>202</v>
      </c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2" x14ac:dyDescent="0.2">
      <c r="A206" s="228"/>
      <c r="B206" s="229"/>
      <c r="C206" s="262" t="s">
        <v>177</v>
      </c>
      <c r="D206" s="234"/>
      <c r="E206" s="235"/>
      <c r="F206" s="232"/>
      <c r="G206" s="232"/>
      <c r="H206" s="232"/>
      <c r="I206" s="232"/>
      <c r="J206" s="232"/>
      <c r="K206" s="232"/>
      <c r="L206" s="232"/>
      <c r="M206" s="232"/>
      <c r="N206" s="231"/>
      <c r="O206" s="231"/>
      <c r="P206" s="231"/>
      <c r="Q206" s="231"/>
      <c r="R206" s="232"/>
      <c r="S206" s="232"/>
      <c r="T206" s="232"/>
      <c r="U206" s="232"/>
      <c r="V206" s="232"/>
      <c r="W206" s="232"/>
      <c r="X206" s="232"/>
      <c r="Y206" s="232"/>
      <c r="Z206" s="211"/>
      <c r="AA206" s="211"/>
      <c r="AB206" s="211"/>
      <c r="AC206" s="211"/>
      <c r="AD206" s="211"/>
      <c r="AE206" s="211"/>
      <c r="AF206" s="211"/>
      <c r="AG206" s="211" t="s">
        <v>178</v>
      </c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3" x14ac:dyDescent="0.2">
      <c r="A207" s="228"/>
      <c r="B207" s="229"/>
      <c r="C207" s="263" t="s">
        <v>364</v>
      </c>
      <c r="D207" s="234"/>
      <c r="E207" s="235">
        <v>3.6166</v>
      </c>
      <c r="F207" s="232"/>
      <c r="G207" s="232"/>
      <c r="H207" s="232"/>
      <c r="I207" s="232"/>
      <c r="J207" s="232"/>
      <c r="K207" s="232"/>
      <c r="L207" s="232"/>
      <c r="M207" s="232"/>
      <c r="N207" s="231"/>
      <c r="O207" s="231"/>
      <c r="P207" s="231"/>
      <c r="Q207" s="231"/>
      <c r="R207" s="232"/>
      <c r="S207" s="232"/>
      <c r="T207" s="232"/>
      <c r="U207" s="232"/>
      <c r="V207" s="232"/>
      <c r="W207" s="232"/>
      <c r="X207" s="232"/>
      <c r="Y207" s="232"/>
      <c r="Z207" s="211"/>
      <c r="AA207" s="211"/>
      <c r="AB207" s="211"/>
      <c r="AC207" s="211"/>
      <c r="AD207" s="211"/>
      <c r="AE207" s="211"/>
      <c r="AF207" s="211"/>
      <c r="AG207" s="211" t="s">
        <v>178</v>
      </c>
      <c r="AH207" s="211">
        <v>2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3" x14ac:dyDescent="0.2">
      <c r="A208" s="228"/>
      <c r="B208" s="229"/>
      <c r="C208" s="263" t="s">
        <v>365</v>
      </c>
      <c r="D208" s="234"/>
      <c r="E208" s="235">
        <v>0.12</v>
      </c>
      <c r="F208" s="232"/>
      <c r="G208" s="232"/>
      <c r="H208" s="232"/>
      <c r="I208" s="232"/>
      <c r="J208" s="232"/>
      <c r="K208" s="232"/>
      <c r="L208" s="232"/>
      <c r="M208" s="232"/>
      <c r="N208" s="231"/>
      <c r="O208" s="231"/>
      <c r="P208" s="231"/>
      <c r="Q208" s="231"/>
      <c r="R208" s="232"/>
      <c r="S208" s="232"/>
      <c r="T208" s="232"/>
      <c r="U208" s="232"/>
      <c r="V208" s="232"/>
      <c r="W208" s="232"/>
      <c r="X208" s="232"/>
      <c r="Y208" s="232"/>
      <c r="Z208" s="211"/>
      <c r="AA208" s="211"/>
      <c r="AB208" s="211"/>
      <c r="AC208" s="211"/>
      <c r="AD208" s="211"/>
      <c r="AE208" s="211"/>
      <c r="AF208" s="211"/>
      <c r="AG208" s="211" t="s">
        <v>178</v>
      </c>
      <c r="AH208" s="211">
        <v>2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3" x14ac:dyDescent="0.2">
      <c r="A209" s="228"/>
      <c r="B209" s="229"/>
      <c r="C209" s="263" t="s">
        <v>279</v>
      </c>
      <c r="D209" s="234"/>
      <c r="E209" s="235">
        <v>4.3941999999999997</v>
      </c>
      <c r="F209" s="232"/>
      <c r="G209" s="232"/>
      <c r="H209" s="232"/>
      <c r="I209" s="232"/>
      <c r="J209" s="232"/>
      <c r="K209" s="232"/>
      <c r="L209" s="232"/>
      <c r="M209" s="232"/>
      <c r="N209" s="231"/>
      <c r="O209" s="231"/>
      <c r="P209" s="231"/>
      <c r="Q209" s="231"/>
      <c r="R209" s="232"/>
      <c r="S209" s="232"/>
      <c r="T209" s="232"/>
      <c r="U209" s="232"/>
      <c r="V209" s="232"/>
      <c r="W209" s="232"/>
      <c r="X209" s="232"/>
      <c r="Y209" s="232"/>
      <c r="Z209" s="211"/>
      <c r="AA209" s="211"/>
      <c r="AB209" s="211"/>
      <c r="AC209" s="211"/>
      <c r="AD209" s="211"/>
      <c r="AE209" s="211"/>
      <c r="AF209" s="211"/>
      <c r="AG209" s="211" t="s">
        <v>178</v>
      </c>
      <c r="AH209" s="211">
        <v>2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3" x14ac:dyDescent="0.2">
      <c r="A210" s="228"/>
      <c r="B210" s="229"/>
      <c r="C210" s="263" t="s">
        <v>280</v>
      </c>
      <c r="D210" s="234"/>
      <c r="E210" s="235">
        <v>3.7877999999999998</v>
      </c>
      <c r="F210" s="232"/>
      <c r="G210" s="232"/>
      <c r="H210" s="232"/>
      <c r="I210" s="232"/>
      <c r="J210" s="232"/>
      <c r="K210" s="232"/>
      <c r="L210" s="232"/>
      <c r="M210" s="232"/>
      <c r="N210" s="231"/>
      <c r="O210" s="231"/>
      <c r="P210" s="231"/>
      <c r="Q210" s="231"/>
      <c r="R210" s="232"/>
      <c r="S210" s="232"/>
      <c r="T210" s="232"/>
      <c r="U210" s="232"/>
      <c r="V210" s="232"/>
      <c r="W210" s="232"/>
      <c r="X210" s="232"/>
      <c r="Y210" s="232"/>
      <c r="Z210" s="211"/>
      <c r="AA210" s="211"/>
      <c r="AB210" s="211"/>
      <c r="AC210" s="211"/>
      <c r="AD210" s="211"/>
      <c r="AE210" s="211"/>
      <c r="AF210" s="211"/>
      <c r="AG210" s="211" t="s">
        <v>178</v>
      </c>
      <c r="AH210" s="211">
        <v>2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3" x14ac:dyDescent="0.2">
      <c r="A211" s="228"/>
      <c r="B211" s="229"/>
      <c r="C211" s="262" t="s">
        <v>181</v>
      </c>
      <c r="D211" s="234"/>
      <c r="E211" s="235"/>
      <c r="F211" s="232"/>
      <c r="G211" s="232"/>
      <c r="H211" s="232"/>
      <c r="I211" s="232"/>
      <c r="J211" s="232"/>
      <c r="K211" s="232"/>
      <c r="L211" s="232"/>
      <c r="M211" s="232"/>
      <c r="N211" s="231"/>
      <c r="O211" s="231"/>
      <c r="P211" s="231"/>
      <c r="Q211" s="231"/>
      <c r="R211" s="232"/>
      <c r="S211" s="232"/>
      <c r="T211" s="232"/>
      <c r="U211" s="232"/>
      <c r="V211" s="232"/>
      <c r="W211" s="232"/>
      <c r="X211" s="232"/>
      <c r="Y211" s="232"/>
      <c r="Z211" s="211"/>
      <c r="AA211" s="211"/>
      <c r="AB211" s="211"/>
      <c r="AC211" s="211"/>
      <c r="AD211" s="211"/>
      <c r="AE211" s="211"/>
      <c r="AF211" s="211"/>
      <c r="AG211" s="211" t="s">
        <v>178</v>
      </c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3" x14ac:dyDescent="0.2">
      <c r="A212" s="228"/>
      <c r="B212" s="229"/>
      <c r="C212" s="264" t="s">
        <v>366</v>
      </c>
      <c r="D212" s="236"/>
      <c r="E212" s="237">
        <v>720</v>
      </c>
      <c r="F212" s="232"/>
      <c r="G212" s="232"/>
      <c r="H212" s="232"/>
      <c r="I212" s="232"/>
      <c r="J212" s="232"/>
      <c r="K212" s="232"/>
      <c r="L212" s="232"/>
      <c r="M212" s="232"/>
      <c r="N212" s="231"/>
      <c r="O212" s="231"/>
      <c r="P212" s="231"/>
      <c r="Q212" s="231"/>
      <c r="R212" s="232"/>
      <c r="S212" s="232"/>
      <c r="T212" s="232"/>
      <c r="U212" s="232"/>
      <c r="V212" s="232"/>
      <c r="W212" s="232"/>
      <c r="X212" s="232"/>
      <c r="Y212" s="232"/>
      <c r="Z212" s="211"/>
      <c r="AA212" s="211"/>
      <c r="AB212" s="211"/>
      <c r="AC212" s="211"/>
      <c r="AD212" s="211"/>
      <c r="AE212" s="211"/>
      <c r="AF212" s="211"/>
      <c r="AG212" s="211" t="s">
        <v>178</v>
      </c>
      <c r="AH212" s="211">
        <v>0</v>
      </c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x14ac:dyDescent="0.2">
      <c r="A213" s="240" t="s">
        <v>164</v>
      </c>
      <c r="B213" s="241" t="s">
        <v>87</v>
      </c>
      <c r="C213" s="259" t="s">
        <v>88</v>
      </c>
      <c r="D213" s="242"/>
      <c r="E213" s="243"/>
      <c r="F213" s="244"/>
      <c r="G213" s="245">
        <f>SUMIF(AG214:AG214,"&lt;&gt;NOR",G214:G214)</f>
        <v>0</v>
      </c>
      <c r="H213" s="239"/>
      <c r="I213" s="239">
        <f>SUM(I214:I214)</f>
        <v>0</v>
      </c>
      <c r="J213" s="239"/>
      <c r="K213" s="239">
        <f>SUM(K214:K214)</f>
        <v>0</v>
      </c>
      <c r="L213" s="239"/>
      <c r="M213" s="239">
        <f>SUM(M214:M214)</f>
        <v>0</v>
      </c>
      <c r="N213" s="238"/>
      <c r="O213" s="238">
        <f>SUM(O214:O214)</f>
        <v>0</v>
      </c>
      <c r="P213" s="238"/>
      <c r="Q213" s="238">
        <f>SUM(Q214:Q214)</f>
        <v>0</v>
      </c>
      <c r="R213" s="239"/>
      <c r="S213" s="239"/>
      <c r="T213" s="239"/>
      <c r="U213" s="239"/>
      <c r="V213" s="239">
        <f>SUM(V214:V214)</f>
        <v>427.67</v>
      </c>
      <c r="W213" s="239"/>
      <c r="X213" s="239"/>
      <c r="Y213" s="239"/>
      <c r="AG213" t="s">
        <v>165</v>
      </c>
    </row>
    <row r="214" spans="1:60" ht="22.5" outlineLevel="1" x14ac:dyDescent="0.2">
      <c r="A214" s="253">
        <v>52</v>
      </c>
      <c r="B214" s="254" t="s">
        <v>402</v>
      </c>
      <c r="C214" s="260" t="s">
        <v>403</v>
      </c>
      <c r="D214" s="255" t="s">
        <v>404</v>
      </c>
      <c r="E214" s="256">
        <v>77.758349999999993</v>
      </c>
      <c r="F214" s="257"/>
      <c r="G214" s="258">
        <f>ROUND(E214*F214,2)</f>
        <v>0</v>
      </c>
      <c r="H214" s="233"/>
      <c r="I214" s="232">
        <f>ROUND(E214*H214,2)</f>
        <v>0</v>
      </c>
      <c r="J214" s="233"/>
      <c r="K214" s="232">
        <f>ROUND(E214*J214,2)</f>
        <v>0</v>
      </c>
      <c r="L214" s="232">
        <v>12</v>
      </c>
      <c r="M214" s="232">
        <f>G214*(1+L214/100)</f>
        <v>0</v>
      </c>
      <c r="N214" s="231">
        <v>0</v>
      </c>
      <c r="O214" s="231">
        <f>ROUND(E214*N214,2)</f>
        <v>0</v>
      </c>
      <c r="P214" s="231">
        <v>0</v>
      </c>
      <c r="Q214" s="231">
        <f>ROUND(E214*P214,2)</f>
        <v>0</v>
      </c>
      <c r="R214" s="232"/>
      <c r="S214" s="232" t="s">
        <v>200</v>
      </c>
      <c r="T214" s="232" t="s">
        <v>200</v>
      </c>
      <c r="U214" s="232">
        <v>5.5</v>
      </c>
      <c r="V214" s="232">
        <f>ROUND(E214*U214,2)</f>
        <v>427.67</v>
      </c>
      <c r="W214" s="232"/>
      <c r="X214" s="232" t="s">
        <v>405</v>
      </c>
      <c r="Y214" s="232" t="s">
        <v>172</v>
      </c>
      <c r="Z214" s="211"/>
      <c r="AA214" s="211"/>
      <c r="AB214" s="211"/>
      <c r="AC214" s="211"/>
      <c r="AD214" s="211"/>
      <c r="AE214" s="211"/>
      <c r="AF214" s="211"/>
      <c r="AG214" s="211" t="s">
        <v>406</v>
      </c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x14ac:dyDescent="0.2">
      <c r="A215" s="240" t="s">
        <v>164</v>
      </c>
      <c r="B215" s="241" t="s">
        <v>89</v>
      </c>
      <c r="C215" s="259" t="s">
        <v>90</v>
      </c>
      <c r="D215" s="242"/>
      <c r="E215" s="243"/>
      <c r="F215" s="244"/>
      <c r="G215" s="245">
        <f>SUMIF(AG216:AG240,"&lt;&gt;NOR",G216:G240)</f>
        <v>0</v>
      </c>
      <c r="H215" s="239"/>
      <c r="I215" s="239">
        <f>SUM(I216:I240)</f>
        <v>0</v>
      </c>
      <c r="J215" s="239"/>
      <c r="K215" s="239">
        <f>SUM(K216:K240)</f>
        <v>0</v>
      </c>
      <c r="L215" s="239"/>
      <c r="M215" s="239">
        <f>SUM(M216:M240)</f>
        <v>0</v>
      </c>
      <c r="N215" s="238"/>
      <c r="O215" s="238">
        <f>SUM(O216:O240)</f>
        <v>3.2099999999999995</v>
      </c>
      <c r="P215" s="238"/>
      <c r="Q215" s="238">
        <f>SUM(Q216:Q240)</f>
        <v>0</v>
      </c>
      <c r="R215" s="239"/>
      <c r="S215" s="239"/>
      <c r="T215" s="239"/>
      <c r="U215" s="239"/>
      <c r="V215" s="239">
        <f>SUM(V216:V240)</f>
        <v>549.95999999999992</v>
      </c>
      <c r="W215" s="239"/>
      <c r="X215" s="239"/>
      <c r="Y215" s="239"/>
      <c r="AG215" t="s">
        <v>165</v>
      </c>
    </row>
    <row r="216" spans="1:60" ht="22.5" outlineLevel="1" x14ac:dyDescent="0.2">
      <c r="A216" s="247">
        <v>53</v>
      </c>
      <c r="B216" s="248" t="s">
        <v>407</v>
      </c>
      <c r="C216" s="261" t="s">
        <v>408</v>
      </c>
      <c r="D216" s="249" t="s">
        <v>176</v>
      </c>
      <c r="E216" s="250">
        <v>780</v>
      </c>
      <c r="F216" s="251"/>
      <c r="G216" s="252">
        <f>ROUND(E216*F216,2)</f>
        <v>0</v>
      </c>
      <c r="H216" s="233"/>
      <c r="I216" s="232">
        <f>ROUND(E216*H216,2)</f>
        <v>0</v>
      </c>
      <c r="J216" s="233"/>
      <c r="K216" s="232">
        <f>ROUND(E216*J216,2)</f>
        <v>0</v>
      </c>
      <c r="L216" s="232">
        <v>12</v>
      </c>
      <c r="M216" s="232">
        <f>G216*(1+L216/100)</f>
        <v>0</v>
      </c>
      <c r="N216" s="231">
        <v>3.3999999999999998E-3</v>
      </c>
      <c r="O216" s="231">
        <f>ROUND(E216*N216,2)</f>
        <v>2.65</v>
      </c>
      <c r="P216" s="231">
        <v>0</v>
      </c>
      <c r="Q216" s="231">
        <f>ROUND(E216*P216,2)</f>
        <v>0</v>
      </c>
      <c r="R216" s="232"/>
      <c r="S216" s="232" t="s">
        <v>200</v>
      </c>
      <c r="T216" s="232" t="s">
        <v>200</v>
      </c>
      <c r="U216" s="232">
        <v>0.38500000000000001</v>
      </c>
      <c r="V216" s="232">
        <f>ROUND(E216*U216,2)</f>
        <v>300.3</v>
      </c>
      <c r="W216" s="232"/>
      <c r="X216" s="232" t="s">
        <v>201</v>
      </c>
      <c r="Y216" s="232" t="s">
        <v>172</v>
      </c>
      <c r="Z216" s="211"/>
      <c r="AA216" s="211"/>
      <c r="AB216" s="211"/>
      <c r="AC216" s="211"/>
      <c r="AD216" s="211"/>
      <c r="AE216" s="211"/>
      <c r="AF216" s="211"/>
      <c r="AG216" s="211" t="s">
        <v>202</v>
      </c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2" x14ac:dyDescent="0.2">
      <c r="A217" s="228"/>
      <c r="B217" s="229"/>
      <c r="C217" s="262" t="s">
        <v>177</v>
      </c>
      <c r="D217" s="234"/>
      <c r="E217" s="235"/>
      <c r="F217" s="232"/>
      <c r="G217" s="232"/>
      <c r="H217" s="232"/>
      <c r="I217" s="232"/>
      <c r="J217" s="232"/>
      <c r="K217" s="232"/>
      <c r="L217" s="232"/>
      <c r="M217" s="232"/>
      <c r="N217" s="231"/>
      <c r="O217" s="231"/>
      <c r="P217" s="231"/>
      <c r="Q217" s="231"/>
      <c r="R217" s="232"/>
      <c r="S217" s="232"/>
      <c r="T217" s="232"/>
      <c r="U217" s="232"/>
      <c r="V217" s="232"/>
      <c r="W217" s="232"/>
      <c r="X217" s="232"/>
      <c r="Y217" s="232"/>
      <c r="Z217" s="211"/>
      <c r="AA217" s="211"/>
      <c r="AB217" s="211"/>
      <c r="AC217" s="211"/>
      <c r="AD217" s="211"/>
      <c r="AE217" s="211"/>
      <c r="AF217" s="211"/>
      <c r="AG217" s="211" t="s">
        <v>178</v>
      </c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3" x14ac:dyDescent="0.2">
      <c r="A218" s="228"/>
      <c r="B218" s="229"/>
      <c r="C218" s="263" t="s">
        <v>409</v>
      </c>
      <c r="D218" s="234"/>
      <c r="E218" s="235">
        <v>3</v>
      </c>
      <c r="F218" s="232"/>
      <c r="G218" s="232"/>
      <c r="H218" s="232"/>
      <c r="I218" s="232"/>
      <c r="J218" s="232"/>
      <c r="K218" s="232"/>
      <c r="L218" s="232"/>
      <c r="M218" s="232"/>
      <c r="N218" s="231"/>
      <c r="O218" s="231"/>
      <c r="P218" s="231"/>
      <c r="Q218" s="231"/>
      <c r="R218" s="232"/>
      <c r="S218" s="232"/>
      <c r="T218" s="232"/>
      <c r="U218" s="232"/>
      <c r="V218" s="232"/>
      <c r="W218" s="232"/>
      <c r="X218" s="232"/>
      <c r="Y218" s="232"/>
      <c r="Z218" s="211"/>
      <c r="AA218" s="211"/>
      <c r="AB218" s="211"/>
      <c r="AC218" s="211"/>
      <c r="AD218" s="211"/>
      <c r="AE218" s="211"/>
      <c r="AF218" s="211"/>
      <c r="AG218" s="211" t="s">
        <v>178</v>
      </c>
      <c r="AH218" s="211">
        <v>2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3" x14ac:dyDescent="0.2">
      <c r="A219" s="228"/>
      <c r="B219" s="229"/>
      <c r="C219" s="263" t="s">
        <v>410</v>
      </c>
      <c r="D219" s="234"/>
      <c r="E219" s="235">
        <v>20</v>
      </c>
      <c r="F219" s="232"/>
      <c r="G219" s="232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1"/>
      <c r="AA219" s="211"/>
      <c r="AB219" s="211"/>
      <c r="AC219" s="211"/>
      <c r="AD219" s="211"/>
      <c r="AE219" s="211"/>
      <c r="AF219" s="211"/>
      <c r="AG219" s="211" t="s">
        <v>178</v>
      </c>
      <c r="AH219" s="211">
        <v>2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3" x14ac:dyDescent="0.2">
      <c r="A220" s="228"/>
      <c r="B220" s="229"/>
      <c r="C220" s="263" t="s">
        <v>411</v>
      </c>
      <c r="D220" s="234"/>
      <c r="E220" s="235">
        <v>-1.819</v>
      </c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1"/>
      <c r="AA220" s="211"/>
      <c r="AB220" s="211"/>
      <c r="AC220" s="211"/>
      <c r="AD220" s="211"/>
      <c r="AE220" s="211"/>
      <c r="AF220" s="211"/>
      <c r="AG220" s="211" t="s">
        <v>178</v>
      </c>
      <c r="AH220" s="211">
        <v>2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ht="22.5" outlineLevel="3" x14ac:dyDescent="0.2">
      <c r="A221" s="228"/>
      <c r="B221" s="229"/>
      <c r="C221" s="263" t="s">
        <v>412</v>
      </c>
      <c r="D221" s="234"/>
      <c r="E221" s="235">
        <v>-8.2200000000000006</v>
      </c>
      <c r="F221" s="232"/>
      <c r="G221" s="232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1"/>
      <c r="AA221" s="211"/>
      <c r="AB221" s="211"/>
      <c r="AC221" s="211"/>
      <c r="AD221" s="211"/>
      <c r="AE221" s="211"/>
      <c r="AF221" s="211"/>
      <c r="AG221" s="211" t="s">
        <v>178</v>
      </c>
      <c r="AH221" s="211">
        <v>2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3" x14ac:dyDescent="0.2">
      <c r="A222" s="228"/>
      <c r="B222" s="229"/>
      <c r="C222" s="262" t="s">
        <v>181</v>
      </c>
      <c r="D222" s="234"/>
      <c r="E222" s="235"/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1"/>
      <c r="AA222" s="211"/>
      <c r="AB222" s="211"/>
      <c r="AC222" s="211"/>
      <c r="AD222" s="211"/>
      <c r="AE222" s="211"/>
      <c r="AF222" s="211"/>
      <c r="AG222" s="211" t="s">
        <v>178</v>
      </c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3" x14ac:dyDescent="0.2">
      <c r="A223" s="228"/>
      <c r="B223" s="229"/>
      <c r="C223" s="264" t="s">
        <v>413</v>
      </c>
      <c r="D223" s="236"/>
      <c r="E223" s="237">
        <v>780</v>
      </c>
      <c r="F223" s="232"/>
      <c r="G223" s="23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1"/>
      <c r="AA223" s="211"/>
      <c r="AB223" s="211"/>
      <c r="AC223" s="211"/>
      <c r="AD223" s="211"/>
      <c r="AE223" s="211"/>
      <c r="AF223" s="211"/>
      <c r="AG223" s="211" t="s">
        <v>178</v>
      </c>
      <c r="AH223" s="211">
        <v>0</v>
      </c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47">
        <v>54</v>
      </c>
      <c r="B224" s="248" t="s">
        <v>414</v>
      </c>
      <c r="C224" s="261" t="s">
        <v>415</v>
      </c>
      <c r="D224" s="249" t="s">
        <v>236</v>
      </c>
      <c r="E224" s="250">
        <v>630</v>
      </c>
      <c r="F224" s="251"/>
      <c r="G224" s="252">
        <f>ROUND(E224*F224,2)</f>
        <v>0</v>
      </c>
      <c r="H224" s="233"/>
      <c r="I224" s="232">
        <f>ROUND(E224*H224,2)</f>
        <v>0</v>
      </c>
      <c r="J224" s="233"/>
      <c r="K224" s="232">
        <f>ROUND(E224*J224,2)</f>
        <v>0</v>
      </c>
      <c r="L224" s="232">
        <v>12</v>
      </c>
      <c r="M224" s="232">
        <f>G224*(1+L224/100)</f>
        <v>0</v>
      </c>
      <c r="N224" s="231">
        <v>2.9E-4</v>
      </c>
      <c r="O224" s="231">
        <f>ROUND(E224*N224,2)</f>
        <v>0.18</v>
      </c>
      <c r="P224" s="231">
        <v>0</v>
      </c>
      <c r="Q224" s="231">
        <f>ROUND(E224*P224,2)</f>
        <v>0</v>
      </c>
      <c r="R224" s="232"/>
      <c r="S224" s="232" t="s">
        <v>200</v>
      </c>
      <c r="T224" s="232" t="s">
        <v>200</v>
      </c>
      <c r="U224" s="232">
        <v>0.11</v>
      </c>
      <c r="V224" s="232">
        <f>ROUND(E224*U224,2)</f>
        <v>69.3</v>
      </c>
      <c r="W224" s="232"/>
      <c r="X224" s="232" t="s">
        <v>201</v>
      </c>
      <c r="Y224" s="232" t="s">
        <v>172</v>
      </c>
      <c r="Z224" s="211"/>
      <c r="AA224" s="211"/>
      <c r="AB224" s="211"/>
      <c r="AC224" s="211"/>
      <c r="AD224" s="211"/>
      <c r="AE224" s="211"/>
      <c r="AF224" s="211"/>
      <c r="AG224" s="211" t="s">
        <v>202</v>
      </c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2" x14ac:dyDescent="0.2">
      <c r="A225" s="228"/>
      <c r="B225" s="229"/>
      <c r="C225" s="262" t="s">
        <v>177</v>
      </c>
      <c r="D225" s="234"/>
      <c r="E225" s="235"/>
      <c r="F225" s="232"/>
      <c r="G225" s="232"/>
      <c r="H225" s="232"/>
      <c r="I225" s="232"/>
      <c r="J225" s="232"/>
      <c r="K225" s="232"/>
      <c r="L225" s="232"/>
      <c r="M225" s="232"/>
      <c r="N225" s="231"/>
      <c r="O225" s="231"/>
      <c r="P225" s="231"/>
      <c r="Q225" s="231"/>
      <c r="R225" s="232"/>
      <c r="S225" s="232"/>
      <c r="T225" s="232"/>
      <c r="U225" s="232"/>
      <c r="V225" s="232"/>
      <c r="W225" s="232"/>
      <c r="X225" s="232"/>
      <c r="Y225" s="232"/>
      <c r="Z225" s="211"/>
      <c r="AA225" s="211"/>
      <c r="AB225" s="211"/>
      <c r="AC225" s="211"/>
      <c r="AD225" s="211"/>
      <c r="AE225" s="211"/>
      <c r="AF225" s="211"/>
      <c r="AG225" s="211" t="s">
        <v>178</v>
      </c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3" x14ac:dyDescent="0.2">
      <c r="A226" s="228"/>
      <c r="B226" s="229"/>
      <c r="C226" s="263" t="s">
        <v>416</v>
      </c>
      <c r="D226" s="234"/>
      <c r="E226" s="235">
        <v>7.36</v>
      </c>
      <c r="F226" s="232"/>
      <c r="G226" s="232"/>
      <c r="H226" s="232"/>
      <c r="I226" s="232"/>
      <c r="J226" s="232"/>
      <c r="K226" s="232"/>
      <c r="L226" s="232"/>
      <c r="M226" s="232"/>
      <c r="N226" s="231"/>
      <c r="O226" s="231"/>
      <c r="P226" s="231"/>
      <c r="Q226" s="231"/>
      <c r="R226" s="232"/>
      <c r="S226" s="232"/>
      <c r="T226" s="232"/>
      <c r="U226" s="232"/>
      <c r="V226" s="232"/>
      <c r="W226" s="232"/>
      <c r="X226" s="232"/>
      <c r="Y226" s="232"/>
      <c r="Z226" s="211"/>
      <c r="AA226" s="211"/>
      <c r="AB226" s="211"/>
      <c r="AC226" s="211"/>
      <c r="AD226" s="211"/>
      <c r="AE226" s="211"/>
      <c r="AF226" s="211"/>
      <c r="AG226" s="211" t="s">
        <v>178</v>
      </c>
      <c r="AH226" s="211">
        <v>2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3" x14ac:dyDescent="0.2">
      <c r="A227" s="228"/>
      <c r="B227" s="229"/>
      <c r="C227" s="263" t="s">
        <v>417</v>
      </c>
      <c r="D227" s="234"/>
      <c r="E227" s="235">
        <v>1.2649999999999999</v>
      </c>
      <c r="F227" s="232"/>
      <c r="G227" s="232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1"/>
      <c r="AA227" s="211"/>
      <c r="AB227" s="211"/>
      <c r="AC227" s="211"/>
      <c r="AD227" s="211"/>
      <c r="AE227" s="211"/>
      <c r="AF227" s="211"/>
      <c r="AG227" s="211" t="s">
        <v>178</v>
      </c>
      <c r="AH227" s="211">
        <v>2</v>
      </c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3" x14ac:dyDescent="0.2">
      <c r="A228" s="228"/>
      <c r="B228" s="229"/>
      <c r="C228" s="263" t="s">
        <v>418</v>
      </c>
      <c r="D228" s="234"/>
      <c r="E228" s="235">
        <v>1.84</v>
      </c>
      <c r="F228" s="232"/>
      <c r="G228" s="232"/>
      <c r="H228" s="232"/>
      <c r="I228" s="232"/>
      <c r="J228" s="232"/>
      <c r="K228" s="232"/>
      <c r="L228" s="232"/>
      <c r="M228" s="232"/>
      <c r="N228" s="231"/>
      <c r="O228" s="231"/>
      <c r="P228" s="231"/>
      <c r="Q228" s="231"/>
      <c r="R228" s="232"/>
      <c r="S228" s="232"/>
      <c r="T228" s="232"/>
      <c r="U228" s="232"/>
      <c r="V228" s="232"/>
      <c r="W228" s="232"/>
      <c r="X228" s="232"/>
      <c r="Y228" s="232"/>
      <c r="Z228" s="211"/>
      <c r="AA228" s="211"/>
      <c r="AB228" s="211"/>
      <c r="AC228" s="211"/>
      <c r="AD228" s="211"/>
      <c r="AE228" s="211"/>
      <c r="AF228" s="211"/>
      <c r="AG228" s="211" t="s">
        <v>178</v>
      </c>
      <c r="AH228" s="211">
        <v>2</v>
      </c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3" x14ac:dyDescent="0.2">
      <c r="A229" s="228"/>
      <c r="B229" s="229"/>
      <c r="C229" s="262" t="s">
        <v>181</v>
      </c>
      <c r="D229" s="234"/>
      <c r="E229" s="235"/>
      <c r="F229" s="232"/>
      <c r="G229" s="232"/>
      <c r="H229" s="232"/>
      <c r="I229" s="232"/>
      <c r="J229" s="232"/>
      <c r="K229" s="232"/>
      <c r="L229" s="232"/>
      <c r="M229" s="232"/>
      <c r="N229" s="231"/>
      <c r="O229" s="231"/>
      <c r="P229" s="231"/>
      <c r="Q229" s="231"/>
      <c r="R229" s="232"/>
      <c r="S229" s="232"/>
      <c r="T229" s="232"/>
      <c r="U229" s="232"/>
      <c r="V229" s="232"/>
      <c r="W229" s="232"/>
      <c r="X229" s="232"/>
      <c r="Y229" s="232"/>
      <c r="Z229" s="211"/>
      <c r="AA229" s="211"/>
      <c r="AB229" s="211"/>
      <c r="AC229" s="211"/>
      <c r="AD229" s="211"/>
      <c r="AE229" s="211"/>
      <c r="AF229" s="211"/>
      <c r="AG229" s="211" t="s">
        <v>178</v>
      </c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3" x14ac:dyDescent="0.2">
      <c r="A230" s="228"/>
      <c r="B230" s="229"/>
      <c r="C230" s="264" t="s">
        <v>419</v>
      </c>
      <c r="D230" s="236"/>
      <c r="E230" s="237">
        <v>630</v>
      </c>
      <c r="F230" s="232"/>
      <c r="G230" s="232"/>
      <c r="H230" s="232"/>
      <c r="I230" s="232"/>
      <c r="J230" s="232"/>
      <c r="K230" s="232"/>
      <c r="L230" s="232"/>
      <c r="M230" s="232"/>
      <c r="N230" s="231"/>
      <c r="O230" s="231"/>
      <c r="P230" s="231"/>
      <c r="Q230" s="231"/>
      <c r="R230" s="232"/>
      <c r="S230" s="232"/>
      <c r="T230" s="232"/>
      <c r="U230" s="232"/>
      <c r="V230" s="232"/>
      <c r="W230" s="232"/>
      <c r="X230" s="232"/>
      <c r="Y230" s="232"/>
      <c r="Z230" s="211"/>
      <c r="AA230" s="211"/>
      <c r="AB230" s="211"/>
      <c r="AC230" s="211"/>
      <c r="AD230" s="211"/>
      <c r="AE230" s="211"/>
      <c r="AF230" s="211"/>
      <c r="AG230" s="211" t="s">
        <v>178</v>
      </c>
      <c r="AH230" s="211">
        <v>0</v>
      </c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ht="22.5" outlineLevel="1" x14ac:dyDescent="0.2">
      <c r="A231" s="247">
        <v>55</v>
      </c>
      <c r="B231" s="248" t="s">
        <v>420</v>
      </c>
      <c r="C231" s="261" t="s">
        <v>421</v>
      </c>
      <c r="D231" s="249" t="s">
        <v>216</v>
      </c>
      <c r="E231" s="250">
        <v>480</v>
      </c>
      <c r="F231" s="251"/>
      <c r="G231" s="252">
        <f>ROUND(E231*F231,2)</f>
        <v>0</v>
      </c>
      <c r="H231" s="233"/>
      <c r="I231" s="232">
        <f>ROUND(E231*H231,2)</f>
        <v>0</v>
      </c>
      <c r="J231" s="233"/>
      <c r="K231" s="232">
        <f>ROUND(E231*J231,2)</f>
        <v>0</v>
      </c>
      <c r="L231" s="232">
        <v>12</v>
      </c>
      <c r="M231" s="232">
        <f>G231*(1+L231/100)</f>
        <v>0</v>
      </c>
      <c r="N231" s="231">
        <v>1.1E-4</v>
      </c>
      <c r="O231" s="231">
        <f>ROUND(E231*N231,2)</f>
        <v>0.05</v>
      </c>
      <c r="P231" s="231">
        <v>0</v>
      </c>
      <c r="Q231" s="231">
        <f>ROUND(E231*P231,2)</f>
        <v>0</v>
      </c>
      <c r="R231" s="232"/>
      <c r="S231" s="232" t="s">
        <v>200</v>
      </c>
      <c r="T231" s="232" t="s">
        <v>200</v>
      </c>
      <c r="U231" s="232">
        <v>6.7000000000000004E-2</v>
      </c>
      <c r="V231" s="232">
        <f>ROUND(E231*U231,2)</f>
        <v>32.159999999999997</v>
      </c>
      <c r="W231" s="232"/>
      <c r="X231" s="232" t="s">
        <v>201</v>
      </c>
      <c r="Y231" s="232" t="s">
        <v>172</v>
      </c>
      <c r="Z231" s="211"/>
      <c r="AA231" s="211"/>
      <c r="AB231" s="211"/>
      <c r="AC231" s="211"/>
      <c r="AD231" s="211"/>
      <c r="AE231" s="211"/>
      <c r="AF231" s="211"/>
      <c r="AG231" s="211" t="s">
        <v>202</v>
      </c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2" x14ac:dyDescent="0.2">
      <c r="A232" s="228"/>
      <c r="B232" s="229"/>
      <c r="C232" s="264" t="s">
        <v>422</v>
      </c>
      <c r="D232" s="236"/>
      <c r="E232" s="237">
        <v>480</v>
      </c>
      <c r="F232" s="232"/>
      <c r="G232" s="232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1"/>
      <c r="AA232" s="211"/>
      <c r="AB232" s="211"/>
      <c r="AC232" s="211"/>
      <c r="AD232" s="211"/>
      <c r="AE232" s="211"/>
      <c r="AF232" s="211"/>
      <c r="AG232" s="211" t="s">
        <v>178</v>
      </c>
      <c r="AH232" s="211">
        <v>0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">
      <c r="A233" s="247">
        <v>56</v>
      </c>
      <c r="B233" s="248" t="s">
        <v>423</v>
      </c>
      <c r="C233" s="261" t="s">
        <v>424</v>
      </c>
      <c r="D233" s="249" t="s">
        <v>236</v>
      </c>
      <c r="E233" s="250">
        <v>1020</v>
      </c>
      <c r="F233" s="251"/>
      <c r="G233" s="252">
        <f>ROUND(E233*F233,2)</f>
        <v>0</v>
      </c>
      <c r="H233" s="233"/>
      <c r="I233" s="232">
        <f>ROUND(E233*H233,2)</f>
        <v>0</v>
      </c>
      <c r="J233" s="233"/>
      <c r="K233" s="232">
        <f>ROUND(E233*J233,2)</f>
        <v>0</v>
      </c>
      <c r="L233" s="232">
        <v>12</v>
      </c>
      <c r="M233" s="232">
        <f>G233*(1+L233/100)</f>
        <v>0</v>
      </c>
      <c r="N233" s="231">
        <v>2.9E-4</v>
      </c>
      <c r="O233" s="231">
        <f>ROUND(E233*N233,2)</f>
        <v>0.3</v>
      </c>
      <c r="P233" s="231">
        <v>0</v>
      </c>
      <c r="Q233" s="231">
        <f>ROUND(E233*P233,2)</f>
        <v>0</v>
      </c>
      <c r="R233" s="232"/>
      <c r="S233" s="232" t="s">
        <v>200</v>
      </c>
      <c r="T233" s="232" t="s">
        <v>200</v>
      </c>
      <c r="U233" s="232">
        <v>0.14000000000000001</v>
      </c>
      <c r="V233" s="232">
        <f>ROUND(E233*U233,2)</f>
        <v>142.80000000000001</v>
      </c>
      <c r="W233" s="232"/>
      <c r="X233" s="232" t="s">
        <v>201</v>
      </c>
      <c r="Y233" s="232" t="s">
        <v>172</v>
      </c>
      <c r="Z233" s="211"/>
      <c r="AA233" s="211"/>
      <c r="AB233" s="211"/>
      <c r="AC233" s="211"/>
      <c r="AD233" s="211"/>
      <c r="AE233" s="211"/>
      <c r="AF233" s="211"/>
      <c r="AG233" s="211" t="s">
        <v>202</v>
      </c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2" x14ac:dyDescent="0.2">
      <c r="A234" s="228"/>
      <c r="B234" s="229"/>
      <c r="C234" s="262" t="s">
        <v>177</v>
      </c>
      <c r="D234" s="234"/>
      <c r="E234" s="235"/>
      <c r="F234" s="232"/>
      <c r="G234" s="232"/>
      <c r="H234" s="232"/>
      <c r="I234" s="232"/>
      <c r="J234" s="232"/>
      <c r="K234" s="232"/>
      <c r="L234" s="232"/>
      <c r="M234" s="232"/>
      <c r="N234" s="231"/>
      <c r="O234" s="231"/>
      <c r="P234" s="231"/>
      <c r="Q234" s="231"/>
      <c r="R234" s="232"/>
      <c r="S234" s="232"/>
      <c r="T234" s="232"/>
      <c r="U234" s="232"/>
      <c r="V234" s="232"/>
      <c r="W234" s="232"/>
      <c r="X234" s="232"/>
      <c r="Y234" s="232"/>
      <c r="Z234" s="211"/>
      <c r="AA234" s="211"/>
      <c r="AB234" s="211"/>
      <c r="AC234" s="211"/>
      <c r="AD234" s="211"/>
      <c r="AE234" s="211"/>
      <c r="AF234" s="211"/>
      <c r="AG234" s="211" t="s">
        <v>178</v>
      </c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3" x14ac:dyDescent="0.2">
      <c r="A235" s="228"/>
      <c r="B235" s="229"/>
      <c r="C235" s="263" t="s">
        <v>425</v>
      </c>
      <c r="D235" s="234"/>
      <c r="E235" s="235">
        <v>16.8</v>
      </c>
      <c r="F235" s="232"/>
      <c r="G235" s="232"/>
      <c r="H235" s="232"/>
      <c r="I235" s="232"/>
      <c r="J235" s="232"/>
      <c r="K235" s="232"/>
      <c r="L235" s="232"/>
      <c r="M235" s="232"/>
      <c r="N235" s="231"/>
      <c r="O235" s="231"/>
      <c r="P235" s="231"/>
      <c r="Q235" s="231"/>
      <c r="R235" s="232"/>
      <c r="S235" s="232"/>
      <c r="T235" s="232"/>
      <c r="U235" s="232"/>
      <c r="V235" s="232"/>
      <c r="W235" s="232"/>
      <c r="X235" s="232"/>
      <c r="Y235" s="232"/>
      <c r="Z235" s="211"/>
      <c r="AA235" s="211"/>
      <c r="AB235" s="211"/>
      <c r="AC235" s="211"/>
      <c r="AD235" s="211"/>
      <c r="AE235" s="211"/>
      <c r="AF235" s="211"/>
      <c r="AG235" s="211" t="s">
        <v>178</v>
      </c>
      <c r="AH235" s="211">
        <v>2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3" x14ac:dyDescent="0.2">
      <c r="A236" s="228"/>
      <c r="B236" s="229"/>
      <c r="C236" s="262" t="s">
        <v>181</v>
      </c>
      <c r="D236" s="234"/>
      <c r="E236" s="235"/>
      <c r="F236" s="232"/>
      <c r="G236" s="232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1"/>
      <c r="AA236" s="211"/>
      <c r="AB236" s="211"/>
      <c r="AC236" s="211"/>
      <c r="AD236" s="211"/>
      <c r="AE236" s="211"/>
      <c r="AF236" s="211"/>
      <c r="AG236" s="211" t="s">
        <v>178</v>
      </c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3" x14ac:dyDescent="0.2">
      <c r="A237" s="228"/>
      <c r="B237" s="229"/>
      <c r="C237" s="264" t="s">
        <v>426</v>
      </c>
      <c r="D237" s="236"/>
      <c r="E237" s="237">
        <v>1020</v>
      </c>
      <c r="F237" s="232"/>
      <c r="G237" s="232"/>
      <c r="H237" s="232"/>
      <c r="I237" s="232"/>
      <c r="J237" s="232"/>
      <c r="K237" s="232"/>
      <c r="L237" s="232"/>
      <c r="M237" s="232"/>
      <c r="N237" s="231"/>
      <c r="O237" s="231"/>
      <c r="P237" s="231"/>
      <c r="Q237" s="231"/>
      <c r="R237" s="232"/>
      <c r="S237" s="232"/>
      <c r="T237" s="232"/>
      <c r="U237" s="232"/>
      <c r="V237" s="232"/>
      <c r="W237" s="232"/>
      <c r="X237" s="232"/>
      <c r="Y237" s="232"/>
      <c r="Z237" s="211"/>
      <c r="AA237" s="211"/>
      <c r="AB237" s="211"/>
      <c r="AC237" s="211"/>
      <c r="AD237" s="211"/>
      <c r="AE237" s="211"/>
      <c r="AF237" s="211"/>
      <c r="AG237" s="211" t="s">
        <v>178</v>
      </c>
      <c r="AH237" s="211">
        <v>0</v>
      </c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47">
        <v>57</v>
      </c>
      <c r="B238" s="248" t="s">
        <v>427</v>
      </c>
      <c r="C238" s="261" t="s">
        <v>428</v>
      </c>
      <c r="D238" s="249" t="s">
        <v>216</v>
      </c>
      <c r="E238" s="250">
        <v>60</v>
      </c>
      <c r="F238" s="251"/>
      <c r="G238" s="252">
        <f>ROUND(E238*F238,2)</f>
        <v>0</v>
      </c>
      <c r="H238" s="233"/>
      <c r="I238" s="232">
        <f>ROUND(E238*H238,2)</f>
        <v>0</v>
      </c>
      <c r="J238" s="233"/>
      <c r="K238" s="232">
        <f>ROUND(E238*J238,2)</f>
        <v>0</v>
      </c>
      <c r="L238" s="232">
        <v>12</v>
      </c>
      <c r="M238" s="232">
        <f>G238*(1+L238/100)</f>
        <v>0</v>
      </c>
      <c r="N238" s="231">
        <v>5.4000000000000001E-4</v>
      </c>
      <c r="O238" s="231">
        <f>ROUND(E238*N238,2)</f>
        <v>0.03</v>
      </c>
      <c r="P238" s="231">
        <v>0</v>
      </c>
      <c r="Q238" s="231">
        <f>ROUND(E238*P238,2)</f>
        <v>0</v>
      </c>
      <c r="R238" s="232"/>
      <c r="S238" s="232" t="s">
        <v>200</v>
      </c>
      <c r="T238" s="232" t="s">
        <v>200</v>
      </c>
      <c r="U238" s="232">
        <v>0.09</v>
      </c>
      <c r="V238" s="232">
        <f>ROUND(E238*U238,2)</f>
        <v>5.4</v>
      </c>
      <c r="W238" s="232"/>
      <c r="X238" s="232" t="s">
        <v>201</v>
      </c>
      <c r="Y238" s="232" t="s">
        <v>172</v>
      </c>
      <c r="Z238" s="211"/>
      <c r="AA238" s="211"/>
      <c r="AB238" s="211"/>
      <c r="AC238" s="211"/>
      <c r="AD238" s="211"/>
      <c r="AE238" s="211"/>
      <c r="AF238" s="211"/>
      <c r="AG238" s="211" t="s">
        <v>202</v>
      </c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2" x14ac:dyDescent="0.2">
      <c r="A239" s="228"/>
      <c r="B239" s="229"/>
      <c r="C239" s="264" t="s">
        <v>223</v>
      </c>
      <c r="D239" s="236"/>
      <c r="E239" s="237">
        <v>60</v>
      </c>
      <c r="F239" s="232"/>
      <c r="G239" s="232"/>
      <c r="H239" s="232"/>
      <c r="I239" s="232"/>
      <c r="J239" s="232"/>
      <c r="K239" s="232"/>
      <c r="L239" s="232"/>
      <c r="M239" s="232"/>
      <c r="N239" s="231"/>
      <c r="O239" s="231"/>
      <c r="P239" s="231"/>
      <c r="Q239" s="231"/>
      <c r="R239" s="232"/>
      <c r="S239" s="232"/>
      <c r="T239" s="232"/>
      <c r="U239" s="232"/>
      <c r="V239" s="232"/>
      <c r="W239" s="232"/>
      <c r="X239" s="232"/>
      <c r="Y239" s="232"/>
      <c r="Z239" s="211"/>
      <c r="AA239" s="211"/>
      <c r="AB239" s="211"/>
      <c r="AC239" s="211"/>
      <c r="AD239" s="211"/>
      <c r="AE239" s="211"/>
      <c r="AF239" s="211"/>
      <c r="AG239" s="211" t="s">
        <v>178</v>
      </c>
      <c r="AH239" s="211">
        <v>0</v>
      </c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28">
        <v>58</v>
      </c>
      <c r="B240" s="229" t="s">
        <v>429</v>
      </c>
      <c r="C240" s="275" t="s">
        <v>430</v>
      </c>
      <c r="D240" s="230" t="s">
        <v>0</v>
      </c>
      <c r="E240" s="274"/>
      <c r="F240" s="233"/>
      <c r="G240" s="232">
        <f>ROUND(E240*F240,2)</f>
        <v>0</v>
      </c>
      <c r="H240" s="233"/>
      <c r="I240" s="232">
        <f>ROUND(E240*H240,2)</f>
        <v>0</v>
      </c>
      <c r="J240" s="233"/>
      <c r="K240" s="232">
        <f>ROUND(E240*J240,2)</f>
        <v>0</v>
      </c>
      <c r="L240" s="232">
        <v>12</v>
      </c>
      <c r="M240" s="232">
        <f>G240*(1+L240/100)</f>
        <v>0</v>
      </c>
      <c r="N240" s="231">
        <v>0</v>
      </c>
      <c r="O240" s="231">
        <f>ROUND(E240*N240,2)</f>
        <v>0</v>
      </c>
      <c r="P240" s="231">
        <v>0</v>
      </c>
      <c r="Q240" s="231">
        <f>ROUND(E240*P240,2)</f>
        <v>0</v>
      </c>
      <c r="R240" s="232"/>
      <c r="S240" s="232" t="s">
        <v>200</v>
      </c>
      <c r="T240" s="232" t="s">
        <v>200</v>
      </c>
      <c r="U240" s="232">
        <v>0</v>
      </c>
      <c r="V240" s="232">
        <f>ROUND(E240*U240,2)</f>
        <v>0</v>
      </c>
      <c r="W240" s="232"/>
      <c r="X240" s="232" t="s">
        <v>405</v>
      </c>
      <c r="Y240" s="232" t="s">
        <v>172</v>
      </c>
      <c r="Z240" s="211"/>
      <c r="AA240" s="211"/>
      <c r="AB240" s="211"/>
      <c r="AC240" s="211"/>
      <c r="AD240" s="211"/>
      <c r="AE240" s="211"/>
      <c r="AF240" s="211"/>
      <c r="AG240" s="211" t="s">
        <v>406</v>
      </c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x14ac:dyDescent="0.2">
      <c r="A241" s="240" t="s">
        <v>164</v>
      </c>
      <c r="B241" s="241" t="s">
        <v>97</v>
      </c>
      <c r="C241" s="259" t="s">
        <v>98</v>
      </c>
      <c r="D241" s="242"/>
      <c r="E241" s="243"/>
      <c r="F241" s="244"/>
      <c r="G241" s="245">
        <f>SUMIF(AG242:AG269,"&lt;&gt;NOR",G242:G269)</f>
        <v>0</v>
      </c>
      <c r="H241" s="239"/>
      <c r="I241" s="239">
        <f>SUM(I242:I269)</f>
        <v>0</v>
      </c>
      <c r="J241" s="239"/>
      <c r="K241" s="239">
        <f>SUM(K242:K269)</f>
        <v>0</v>
      </c>
      <c r="L241" s="239"/>
      <c r="M241" s="239">
        <f>SUM(M242:M269)</f>
        <v>0</v>
      </c>
      <c r="N241" s="238"/>
      <c r="O241" s="238">
        <f>SUM(O242:O269)</f>
        <v>4.6099999999999994</v>
      </c>
      <c r="P241" s="238"/>
      <c r="Q241" s="238">
        <f>SUM(Q242:Q269)</f>
        <v>0</v>
      </c>
      <c r="R241" s="239"/>
      <c r="S241" s="239"/>
      <c r="T241" s="239"/>
      <c r="U241" s="239"/>
      <c r="V241" s="239">
        <f>SUM(V242:V269)</f>
        <v>553.91999999999996</v>
      </c>
      <c r="W241" s="239"/>
      <c r="X241" s="239"/>
      <c r="Y241" s="239"/>
      <c r="AG241" t="s">
        <v>165</v>
      </c>
    </row>
    <row r="242" spans="1:60" outlineLevel="1" x14ac:dyDescent="0.2">
      <c r="A242" s="247">
        <v>59</v>
      </c>
      <c r="B242" s="248" t="s">
        <v>431</v>
      </c>
      <c r="C242" s="261" t="s">
        <v>432</v>
      </c>
      <c r="D242" s="249" t="s">
        <v>176</v>
      </c>
      <c r="E242" s="250">
        <v>180</v>
      </c>
      <c r="F242" s="251"/>
      <c r="G242" s="252">
        <f>ROUND(E242*F242,2)</f>
        <v>0</v>
      </c>
      <c r="H242" s="233"/>
      <c r="I242" s="232">
        <f>ROUND(E242*H242,2)</f>
        <v>0</v>
      </c>
      <c r="J242" s="233"/>
      <c r="K242" s="232">
        <f>ROUND(E242*J242,2)</f>
        <v>0</v>
      </c>
      <c r="L242" s="232">
        <v>12</v>
      </c>
      <c r="M242" s="232">
        <f>G242*(1+L242/100)</f>
        <v>0</v>
      </c>
      <c r="N242" s="231">
        <v>2.1000000000000001E-4</v>
      </c>
      <c r="O242" s="231">
        <f>ROUND(E242*N242,2)</f>
        <v>0.04</v>
      </c>
      <c r="P242" s="231">
        <v>0</v>
      </c>
      <c r="Q242" s="231">
        <f>ROUND(E242*P242,2)</f>
        <v>0</v>
      </c>
      <c r="R242" s="232"/>
      <c r="S242" s="232" t="s">
        <v>200</v>
      </c>
      <c r="T242" s="232" t="s">
        <v>200</v>
      </c>
      <c r="U242" s="232">
        <v>0.05</v>
      </c>
      <c r="V242" s="232">
        <f>ROUND(E242*U242,2)</f>
        <v>9</v>
      </c>
      <c r="W242" s="232"/>
      <c r="X242" s="232" t="s">
        <v>201</v>
      </c>
      <c r="Y242" s="232" t="s">
        <v>172</v>
      </c>
      <c r="Z242" s="211"/>
      <c r="AA242" s="211"/>
      <c r="AB242" s="211"/>
      <c r="AC242" s="211"/>
      <c r="AD242" s="211"/>
      <c r="AE242" s="211"/>
      <c r="AF242" s="211"/>
      <c r="AG242" s="211" t="s">
        <v>202</v>
      </c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2" x14ac:dyDescent="0.2">
      <c r="A243" s="228"/>
      <c r="B243" s="229"/>
      <c r="C243" s="264" t="s">
        <v>433</v>
      </c>
      <c r="D243" s="236"/>
      <c r="E243" s="237">
        <v>180</v>
      </c>
      <c r="F243" s="232"/>
      <c r="G243" s="232"/>
      <c r="H243" s="232"/>
      <c r="I243" s="232"/>
      <c r="J243" s="232"/>
      <c r="K243" s="232"/>
      <c r="L243" s="232"/>
      <c r="M243" s="232"/>
      <c r="N243" s="231"/>
      <c r="O243" s="231"/>
      <c r="P243" s="231"/>
      <c r="Q243" s="231"/>
      <c r="R243" s="232"/>
      <c r="S243" s="232"/>
      <c r="T243" s="232"/>
      <c r="U243" s="232"/>
      <c r="V243" s="232"/>
      <c r="W243" s="232"/>
      <c r="X243" s="232"/>
      <c r="Y243" s="232"/>
      <c r="Z243" s="211"/>
      <c r="AA243" s="211"/>
      <c r="AB243" s="211"/>
      <c r="AC243" s="211"/>
      <c r="AD243" s="211"/>
      <c r="AE243" s="211"/>
      <c r="AF243" s="211"/>
      <c r="AG243" s="211" t="s">
        <v>178</v>
      </c>
      <c r="AH243" s="211">
        <v>5</v>
      </c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47">
        <v>60</v>
      </c>
      <c r="B244" s="248" t="s">
        <v>434</v>
      </c>
      <c r="C244" s="261" t="s">
        <v>435</v>
      </c>
      <c r="D244" s="249" t="s">
        <v>176</v>
      </c>
      <c r="E244" s="250">
        <v>180</v>
      </c>
      <c r="F244" s="251"/>
      <c r="G244" s="252">
        <f>ROUND(E244*F244,2)</f>
        <v>0</v>
      </c>
      <c r="H244" s="233"/>
      <c r="I244" s="232">
        <f>ROUND(E244*H244,2)</f>
        <v>0</v>
      </c>
      <c r="J244" s="233"/>
      <c r="K244" s="232">
        <f>ROUND(E244*J244,2)</f>
        <v>0</v>
      </c>
      <c r="L244" s="232">
        <v>12</v>
      </c>
      <c r="M244" s="232">
        <f>G244*(1+L244/100)</f>
        <v>0</v>
      </c>
      <c r="N244" s="231">
        <v>3.7299999999999998E-3</v>
      </c>
      <c r="O244" s="231">
        <f>ROUND(E244*N244,2)</f>
        <v>0.67</v>
      </c>
      <c r="P244" s="231">
        <v>0</v>
      </c>
      <c r="Q244" s="231">
        <f>ROUND(E244*P244,2)</f>
        <v>0</v>
      </c>
      <c r="R244" s="232"/>
      <c r="S244" s="232" t="s">
        <v>200</v>
      </c>
      <c r="T244" s="232" t="s">
        <v>200</v>
      </c>
      <c r="U244" s="232">
        <v>0.97799999999999998</v>
      </c>
      <c r="V244" s="232">
        <f>ROUND(E244*U244,2)</f>
        <v>176.04</v>
      </c>
      <c r="W244" s="232"/>
      <c r="X244" s="232" t="s">
        <v>201</v>
      </c>
      <c r="Y244" s="232" t="s">
        <v>172</v>
      </c>
      <c r="Z244" s="211"/>
      <c r="AA244" s="211"/>
      <c r="AB244" s="211"/>
      <c r="AC244" s="211"/>
      <c r="AD244" s="211"/>
      <c r="AE244" s="211"/>
      <c r="AF244" s="211"/>
      <c r="AG244" s="211" t="s">
        <v>202</v>
      </c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2" x14ac:dyDescent="0.2">
      <c r="A245" s="228"/>
      <c r="B245" s="229"/>
      <c r="C245" s="262" t="s">
        <v>177</v>
      </c>
      <c r="D245" s="234"/>
      <c r="E245" s="235"/>
      <c r="F245" s="232"/>
      <c r="G245" s="232"/>
      <c r="H245" s="232"/>
      <c r="I245" s="232"/>
      <c r="J245" s="232"/>
      <c r="K245" s="232"/>
      <c r="L245" s="232"/>
      <c r="M245" s="232"/>
      <c r="N245" s="231"/>
      <c r="O245" s="231"/>
      <c r="P245" s="231"/>
      <c r="Q245" s="231"/>
      <c r="R245" s="232"/>
      <c r="S245" s="232"/>
      <c r="T245" s="232"/>
      <c r="U245" s="232"/>
      <c r="V245" s="232"/>
      <c r="W245" s="232"/>
      <c r="X245" s="232"/>
      <c r="Y245" s="232"/>
      <c r="Z245" s="211"/>
      <c r="AA245" s="211"/>
      <c r="AB245" s="211"/>
      <c r="AC245" s="211"/>
      <c r="AD245" s="211"/>
      <c r="AE245" s="211"/>
      <c r="AF245" s="211"/>
      <c r="AG245" s="211" t="s">
        <v>178</v>
      </c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3" x14ac:dyDescent="0.2">
      <c r="A246" s="228"/>
      <c r="B246" s="229"/>
      <c r="C246" s="263" t="s">
        <v>436</v>
      </c>
      <c r="D246" s="234"/>
      <c r="E246" s="235">
        <v>1.8711</v>
      </c>
      <c r="F246" s="232"/>
      <c r="G246" s="232"/>
      <c r="H246" s="232"/>
      <c r="I246" s="232"/>
      <c r="J246" s="232"/>
      <c r="K246" s="232"/>
      <c r="L246" s="232"/>
      <c r="M246" s="232"/>
      <c r="N246" s="231"/>
      <c r="O246" s="231"/>
      <c r="P246" s="231"/>
      <c r="Q246" s="231"/>
      <c r="R246" s="232"/>
      <c r="S246" s="232"/>
      <c r="T246" s="232"/>
      <c r="U246" s="232"/>
      <c r="V246" s="232"/>
      <c r="W246" s="232"/>
      <c r="X246" s="232"/>
      <c r="Y246" s="232"/>
      <c r="Z246" s="211"/>
      <c r="AA246" s="211"/>
      <c r="AB246" s="211"/>
      <c r="AC246" s="211"/>
      <c r="AD246" s="211"/>
      <c r="AE246" s="211"/>
      <c r="AF246" s="211"/>
      <c r="AG246" s="211" t="s">
        <v>178</v>
      </c>
      <c r="AH246" s="211">
        <v>2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3" x14ac:dyDescent="0.2">
      <c r="A247" s="228"/>
      <c r="B247" s="229"/>
      <c r="C247" s="263" t="s">
        <v>437</v>
      </c>
      <c r="D247" s="234"/>
      <c r="E247" s="235">
        <v>8.7499999999999994E-2</v>
      </c>
      <c r="F247" s="232"/>
      <c r="G247" s="232"/>
      <c r="H247" s="232"/>
      <c r="I247" s="232"/>
      <c r="J247" s="232"/>
      <c r="K247" s="232"/>
      <c r="L247" s="232"/>
      <c r="M247" s="232"/>
      <c r="N247" s="231"/>
      <c r="O247" s="231"/>
      <c r="P247" s="231"/>
      <c r="Q247" s="231"/>
      <c r="R247" s="232"/>
      <c r="S247" s="232"/>
      <c r="T247" s="232"/>
      <c r="U247" s="232"/>
      <c r="V247" s="232"/>
      <c r="W247" s="232"/>
      <c r="X247" s="232"/>
      <c r="Y247" s="232"/>
      <c r="Z247" s="211"/>
      <c r="AA247" s="211"/>
      <c r="AB247" s="211"/>
      <c r="AC247" s="211"/>
      <c r="AD247" s="211"/>
      <c r="AE247" s="211"/>
      <c r="AF247" s="211"/>
      <c r="AG247" s="211" t="s">
        <v>178</v>
      </c>
      <c r="AH247" s="211">
        <v>2</v>
      </c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3" x14ac:dyDescent="0.2">
      <c r="A248" s="228"/>
      <c r="B248" s="229"/>
      <c r="C248" s="263" t="s">
        <v>438</v>
      </c>
      <c r="D248" s="234"/>
      <c r="E248" s="235">
        <v>0.8</v>
      </c>
      <c r="F248" s="232"/>
      <c r="G248" s="232"/>
      <c r="H248" s="232"/>
      <c r="I248" s="232"/>
      <c r="J248" s="232"/>
      <c r="K248" s="232"/>
      <c r="L248" s="232"/>
      <c r="M248" s="232"/>
      <c r="N248" s="231"/>
      <c r="O248" s="231"/>
      <c r="P248" s="231"/>
      <c r="Q248" s="231"/>
      <c r="R248" s="232"/>
      <c r="S248" s="232"/>
      <c r="T248" s="232"/>
      <c r="U248" s="232"/>
      <c r="V248" s="232"/>
      <c r="W248" s="232"/>
      <c r="X248" s="232"/>
      <c r="Y248" s="232"/>
      <c r="Z248" s="211"/>
      <c r="AA248" s="211"/>
      <c r="AB248" s="211"/>
      <c r="AC248" s="211"/>
      <c r="AD248" s="211"/>
      <c r="AE248" s="211"/>
      <c r="AF248" s="211"/>
      <c r="AG248" s="211" t="s">
        <v>178</v>
      </c>
      <c r="AH248" s="211">
        <v>2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3" x14ac:dyDescent="0.2">
      <c r="A249" s="228"/>
      <c r="B249" s="229"/>
      <c r="C249" s="262" t="s">
        <v>181</v>
      </c>
      <c r="D249" s="234"/>
      <c r="E249" s="235"/>
      <c r="F249" s="232"/>
      <c r="G249" s="232"/>
      <c r="H249" s="232"/>
      <c r="I249" s="232"/>
      <c r="J249" s="232"/>
      <c r="K249" s="232"/>
      <c r="L249" s="232"/>
      <c r="M249" s="232"/>
      <c r="N249" s="231"/>
      <c r="O249" s="231"/>
      <c r="P249" s="231"/>
      <c r="Q249" s="231"/>
      <c r="R249" s="232"/>
      <c r="S249" s="232"/>
      <c r="T249" s="232"/>
      <c r="U249" s="232"/>
      <c r="V249" s="232"/>
      <c r="W249" s="232"/>
      <c r="X249" s="232"/>
      <c r="Y249" s="232"/>
      <c r="Z249" s="211"/>
      <c r="AA249" s="211"/>
      <c r="AB249" s="211"/>
      <c r="AC249" s="211"/>
      <c r="AD249" s="211"/>
      <c r="AE249" s="211"/>
      <c r="AF249" s="211"/>
      <c r="AG249" s="211" t="s">
        <v>178</v>
      </c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3" x14ac:dyDescent="0.2">
      <c r="A250" s="228"/>
      <c r="B250" s="229"/>
      <c r="C250" s="264" t="s">
        <v>439</v>
      </c>
      <c r="D250" s="236"/>
      <c r="E250" s="237">
        <v>180</v>
      </c>
      <c r="F250" s="232"/>
      <c r="G250" s="232"/>
      <c r="H250" s="232"/>
      <c r="I250" s="232"/>
      <c r="J250" s="232"/>
      <c r="K250" s="232"/>
      <c r="L250" s="232"/>
      <c r="M250" s="232"/>
      <c r="N250" s="231"/>
      <c r="O250" s="231"/>
      <c r="P250" s="231"/>
      <c r="Q250" s="231"/>
      <c r="R250" s="232"/>
      <c r="S250" s="232"/>
      <c r="T250" s="232"/>
      <c r="U250" s="232"/>
      <c r="V250" s="232"/>
      <c r="W250" s="232"/>
      <c r="X250" s="232"/>
      <c r="Y250" s="232"/>
      <c r="Z250" s="211"/>
      <c r="AA250" s="211"/>
      <c r="AB250" s="211"/>
      <c r="AC250" s="211"/>
      <c r="AD250" s="211"/>
      <c r="AE250" s="211"/>
      <c r="AF250" s="211"/>
      <c r="AG250" s="211" t="s">
        <v>178</v>
      </c>
      <c r="AH250" s="211">
        <v>0</v>
      </c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47">
        <v>61</v>
      </c>
      <c r="B251" s="248" t="s">
        <v>440</v>
      </c>
      <c r="C251" s="261" t="s">
        <v>441</v>
      </c>
      <c r="D251" s="249" t="s">
        <v>236</v>
      </c>
      <c r="E251" s="250">
        <v>630</v>
      </c>
      <c r="F251" s="251"/>
      <c r="G251" s="252">
        <f>ROUND(E251*F251,2)</f>
        <v>0</v>
      </c>
      <c r="H251" s="233"/>
      <c r="I251" s="232">
        <f>ROUND(E251*H251,2)</f>
        <v>0</v>
      </c>
      <c r="J251" s="233"/>
      <c r="K251" s="232">
        <f>ROUND(E251*J251,2)</f>
        <v>0</v>
      </c>
      <c r="L251" s="232">
        <v>12</v>
      </c>
      <c r="M251" s="232">
        <f>G251*(1+L251/100)</f>
        <v>0</v>
      </c>
      <c r="N251" s="231">
        <v>1.8000000000000001E-4</v>
      </c>
      <c r="O251" s="231">
        <f>ROUND(E251*N251,2)</f>
        <v>0.11</v>
      </c>
      <c r="P251" s="231">
        <v>0</v>
      </c>
      <c r="Q251" s="231">
        <f>ROUND(E251*P251,2)</f>
        <v>0</v>
      </c>
      <c r="R251" s="232"/>
      <c r="S251" s="232" t="s">
        <v>442</v>
      </c>
      <c r="T251" s="232" t="s">
        <v>170</v>
      </c>
      <c r="U251" s="232">
        <v>0.12</v>
      </c>
      <c r="V251" s="232">
        <f>ROUND(E251*U251,2)</f>
        <v>75.599999999999994</v>
      </c>
      <c r="W251" s="232"/>
      <c r="X251" s="232" t="s">
        <v>201</v>
      </c>
      <c r="Y251" s="232" t="s">
        <v>172</v>
      </c>
      <c r="Z251" s="211"/>
      <c r="AA251" s="211"/>
      <c r="AB251" s="211"/>
      <c r="AC251" s="211"/>
      <c r="AD251" s="211"/>
      <c r="AE251" s="211"/>
      <c r="AF251" s="211"/>
      <c r="AG251" s="211" t="s">
        <v>443</v>
      </c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2" x14ac:dyDescent="0.2">
      <c r="A252" s="228"/>
      <c r="B252" s="229"/>
      <c r="C252" s="262" t="s">
        <v>177</v>
      </c>
      <c r="D252" s="234"/>
      <c r="E252" s="235"/>
      <c r="F252" s="232"/>
      <c r="G252" s="232"/>
      <c r="H252" s="232"/>
      <c r="I252" s="232"/>
      <c r="J252" s="232"/>
      <c r="K252" s="232"/>
      <c r="L252" s="232"/>
      <c r="M252" s="232"/>
      <c r="N252" s="231"/>
      <c r="O252" s="231"/>
      <c r="P252" s="231"/>
      <c r="Q252" s="231"/>
      <c r="R252" s="232"/>
      <c r="S252" s="232"/>
      <c r="T252" s="232"/>
      <c r="U252" s="232"/>
      <c r="V252" s="232"/>
      <c r="W252" s="232"/>
      <c r="X252" s="232"/>
      <c r="Y252" s="232"/>
      <c r="Z252" s="211"/>
      <c r="AA252" s="211"/>
      <c r="AB252" s="211"/>
      <c r="AC252" s="211"/>
      <c r="AD252" s="211"/>
      <c r="AE252" s="211"/>
      <c r="AF252" s="211"/>
      <c r="AG252" s="211" t="s">
        <v>178</v>
      </c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3" x14ac:dyDescent="0.2">
      <c r="A253" s="228"/>
      <c r="B253" s="229"/>
      <c r="C253" s="263" t="s">
        <v>416</v>
      </c>
      <c r="D253" s="234"/>
      <c r="E253" s="235">
        <v>7.36</v>
      </c>
      <c r="F253" s="232"/>
      <c r="G253" s="232"/>
      <c r="H253" s="232"/>
      <c r="I253" s="232"/>
      <c r="J253" s="232"/>
      <c r="K253" s="232"/>
      <c r="L253" s="232"/>
      <c r="M253" s="232"/>
      <c r="N253" s="231"/>
      <c r="O253" s="231"/>
      <c r="P253" s="231"/>
      <c r="Q253" s="231"/>
      <c r="R253" s="232"/>
      <c r="S253" s="232"/>
      <c r="T253" s="232"/>
      <c r="U253" s="232"/>
      <c r="V253" s="232"/>
      <c r="W253" s="232"/>
      <c r="X253" s="232"/>
      <c r="Y253" s="232"/>
      <c r="Z253" s="211"/>
      <c r="AA253" s="211"/>
      <c r="AB253" s="211"/>
      <c r="AC253" s="211"/>
      <c r="AD253" s="211"/>
      <c r="AE253" s="211"/>
      <c r="AF253" s="211"/>
      <c r="AG253" s="211" t="s">
        <v>178</v>
      </c>
      <c r="AH253" s="211">
        <v>2</v>
      </c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3" x14ac:dyDescent="0.2">
      <c r="A254" s="228"/>
      <c r="B254" s="229"/>
      <c r="C254" s="263" t="s">
        <v>417</v>
      </c>
      <c r="D254" s="234"/>
      <c r="E254" s="235">
        <v>1.2649999999999999</v>
      </c>
      <c r="F254" s="232"/>
      <c r="G254" s="232"/>
      <c r="H254" s="232"/>
      <c r="I254" s="232"/>
      <c r="J254" s="232"/>
      <c r="K254" s="232"/>
      <c r="L254" s="232"/>
      <c r="M254" s="232"/>
      <c r="N254" s="231"/>
      <c r="O254" s="231"/>
      <c r="P254" s="231"/>
      <c r="Q254" s="231"/>
      <c r="R254" s="232"/>
      <c r="S254" s="232"/>
      <c r="T254" s="232"/>
      <c r="U254" s="232"/>
      <c r="V254" s="232"/>
      <c r="W254" s="232"/>
      <c r="X254" s="232"/>
      <c r="Y254" s="232"/>
      <c r="Z254" s="211"/>
      <c r="AA254" s="211"/>
      <c r="AB254" s="211"/>
      <c r="AC254" s="211"/>
      <c r="AD254" s="211"/>
      <c r="AE254" s="211"/>
      <c r="AF254" s="211"/>
      <c r="AG254" s="211" t="s">
        <v>178</v>
      </c>
      <c r="AH254" s="211">
        <v>2</v>
      </c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3" x14ac:dyDescent="0.2">
      <c r="A255" s="228"/>
      <c r="B255" s="229"/>
      <c r="C255" s="263" t="s">
        <v>418</v>
      </c>
      <c r="D255" s="234"/>
      <c r="E255" s="235">
        <v>1.84</v>
      </c>
      <c r="F255" s="232"/>
      <c r="G255" s="232"/>
      <c r="H255" s="232"/>
      <c r="I255" s="232"/>
      <c r="J255" s="232"/>
      <c r="K255" s="232"/>
      <c r="L255" s="232"/>
      <c r="M255" s="232"/>
      <c r="N255" s="231"/>
      <c r="O255" s="231"/>
      <c r="P255" s="231"/>
      <c r="Q255" s="231"/>
      <c r="R255" s="232"/>
      <c r="S255" s="232"/>
      <c r="T255" s="232"/>
      <c r="U255" s="232"/>
      <c r="V255" s="232"/>
      <c r="W255" s="232"/>
      <c r="X255" s="232"/>
      <c r="Y255" s="232"/>
      <c r="Z255" s="211"/>
      <c r="AA255" s="211"/>
      <c r="AB255" s="211"/>
      <c r="AC255" s="211"/>
      <c r="AD255" s="211"/>
      <c r="AE255" s="211"/>
      <c r="AF255" s="211"/>
      <c r="AG255" s="211" t="s">
        <v>178</v>
      </c>
      <c r="AH255" s="211">
        <v>2</v>
      </c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3" x14ac:dyDescent="0.2">
      <c r="A256" s="228"/>
      <c r="B256" s="229"/>
      <c r="C256" s="262" t="s">
        <v>181</v>
      </c>
      <c r="D256" s="234"/>
      <c r="E256" s="235"/>
      <c r="F256" s="232"/>
      <c r="G256" s="232"/>
      <c r="H256" s="232"/>
      <c r="I256" s="232"/>
      <c r="J256" s="232"/>
      <c r="K256" s="232"/>
      <c r="L256" s="232"/>
      <c r="M256" s="232"/>
      <c r="N256" s="231"/>
      <c r="O256" s="231"/>
      <c r="P256" s="231"/>
      <c r="Q256" s="231"/>
      <c r="R256" s="232"/>
      <c r="S256" s="232"/>
      <c r="T256" s="232"/>
      <c r="U256" s="232"/>
      <c r="V256" s="232"/>
      <c r="W256" s="232"/>
      <c r="X256" s="232"/>
      <c r="Y256" s="232"/>
      <c r="Z256" s="211"/>
      <c r="AA256" s="211"/>
      <c r="AB256" s="211"/>
      <c r="AC256" s="211"/>
      <c r="AD256" s="211"/>
      <c r="AE256" s="211"/>
      <c r="AF256" s="211"/>
      <c r="AG256" s="211" t="s">
        <v>178</v>
      </c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3" x14ac:dyDescent="0.2">
      <c r="A257" s="228"/>
      <c r="B257" s="229"/>
      <c r="C257" s="264" t="s">
        <v>419</v>
      </c>
      <c r="D257" s="236"/>
      <c r="E257" s="237">
        <v>630</v>
      </c>
      <c r="F257" s="232"/>
      <c r="G257" s="232"/>
      <c r="H257" s="232"/>
      <c r="I257" s="232"/>
      <c r="J257" s="232"/>
      <c r="K257" s="232"/>
      <c r="L257" s="232"/>
      <c r="M257" s="232"/>
      <c r="N257" s="231"/>
      <c r="O257" s="231"/>
      <c r="P257" s="231"/>
      <c r="Q257" s="231"/>
      <c r="R257" s="232"/>
      <c r="S257" s="232"/>
      <c r="T257" s="232"/>
      <c r="U257" s="232"/>
      <c r="V257" s="232"/>
      <c r="W257" s="232"/>
      <c r="X257" s="232"/>
      <c r="Y257" s="232"/>
      <c r="Z257" s="211"/>
      <c r="AA257" s="211"/>
      <c r="AB257" s="211"/>
      <c r="AC257" s="211"/>
      <c r="AD257" s="211"/>
      <c r="AE257" s="211"/>
      <c r="AF257" s="211"/>
      <c r="AG257" s="211" t="s">
        <v>178</v>
      </c>
      <c r="AH257" s="211">
        <v>0</v>
      </c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">
      <c r="A258" s="247">
        <v>62</v>
      </c>
      <c r="B258" s="248" t="s">
        <v>444</v>
      </c>
      <c r="C258" s="261" t="s">
        <v>445</v>
      </c>
      <c r="D258" s="249" t="s">
        <v>176</v>
      </c>
      <c r="E258" s="250">
        <v>180</v>
      </c>
      <c r="F258" s="251"/>
      <c r="G258" s="252">
        <f>ROUND(E258*F258,2)</f>
        <v>0</v>
      </c>
      <c r="H258" s="233"/>
      <c r="I258" s="232">
        <f>ROUND(E258*H258,2)</f>
        <v>0</v>
      </c>
      <c r="J258" s="233"/>
      <c r="K258" s="232">
        <f>ROUND(E258*J258,2)</f>
        <v>0</v>
      </c>
      <c r="L258" s="232">
        <v>12</v>
      </c>
      <c r="M258" s="232">
        <f>G258*(1+L258/100)</f>
        <v>0</v>
      </c>
      <c r="N258" s="231">
        <v>0</v>
      </c>
      <c r="O258" s="231">
        <f>ROUND(E258*N258,2)</f>
        <v>0</v>
      </c>
      <c r="P258" s="231">
        <v>0</v>
      </c>
      <c r="Q258" s="231">
        <f>ROUND(E258*P258,2)</f>
        <v>0</v>
      </c>
      <c r="R258" s="232"/>
      <c r="S258" s="232" t="s">
        <v>200</v>
      </c>
      <c r="T258" s="232" t="s">
        <v>200</v>
      </c>
      <c r="U258" s="232">
        <v>0.03</v>
      </c>
      <c r="V258" s="232">
        <f>ROUND(E258*U258,2)</f>
        <v>5.4</v>
      </c>
      <c r="W258" s="232"/>
      <c r="X258" s="232" t="s">
        <v>201</v>
      </c>
      <c r="Y258" s="232" t="s">
        <v>172</v>
      </c>
      <c r="Z258" s="211"/>
      <c r="AA258" s="211"/>
      <c r="AB258" s="211"/>
      <c r="AC258" s="211"/>
      <c r="AD258" s="211"/>
      <c r="AE258" s="211"/>
      <c r="AF258" s="211"/>
      <c r="AG258" s="211" t="s">
        <v>202</v>
      </c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2" x14ac:dyDescent="0.2">
      <c r="A259" s="228"/>
      <c r="B259" s="229"/>
      <c r="C259" s="264" t="s">
        <v>433</v>
      </c>
      <c r="D259" s="236"/>
      <c r="E259" s="237">
        <v>180</v>
      </c>
      <c r="F259" s="232"/>
      <c r="G259" s="232"/>
      <c r="H259" s="232"/>
      <c r="I259" s="232"/>
      <c r="J259" s="232"/>
      <c r="K259" s="232"/>
      <c r="L259" s="232"/>
      <c r="M259" s="232"/>
      <c r="N259" s="231"/>
      <c r="O259" s="231"/>
      <c r="P259" s="231"/>
      <c r="Q259" s="231"/>
      <c r="R259" s="232"/>
      <c r="S259" s="232"/>
      <c r="T259" s="232"/>
      <c r="U259" s="232"/>
      <c r="V259" s="232"/>
      <c r="W259" s="232"/>
      <c r="X259" s="232"/>
      <c r="Y259" s="232"/>
      <c r="Z259" s="211"/>
      <c r="AA259" s="211"/>
      <c r="AB259" s="211"/>
      <c r="AC259" s="211"/>
      <c r="AD259" s="211"/>
      <c r="AE259" s="211"/>
      <c r="AF259" s="211"/>
      <c r="AG259" s="211" t="s">
        <v>178</v>
      </c>
      <c r="AH259" s="211">
        <v>5</v>
      </c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1" x14ac:dyDescent="0.2">
      <c r="A260" s="247">
        <v>63</v>
      </c>
      <c r="B260" s="248" t="s">
        <v>446</v>
      </c>
      <c r="C260" s="261" t="s">
        <v>447</v>
      </c>
      <c r="D260" s="249" t="s">
        <v>176</v>
      </c>
      <c r="E260" s="250">
        <v>180</v>
      </c>
      <c r="F260" s="251"/>
      <c r="G260" s="252">
        <f>ROUND(E260*F260,2)</f>
        <v>0</v>
      </c>
      <c r="H260" s="233"/>
      <c r="I260" s="232">
        <f>ROUND(E260*H260,2)</f>
        <v>0</v>
      </c>
      <c r="J260" s="233"/>
      <c r="K260" s="232">
        <f>ROUND(E260*J260,2)</f>
        <v>0</v>
      </c>
      <c r="L260" s="232">
        <v>12</v>
      </c>
      <c r="M260" s="232">
        <f>G260*(1+L260/100)</f>
        <v>0</v>
      </c>
      <c r="N260" s="231">
        <v>0</v>
      </c>
      <c r="O260" s="231">
        <f>ROUND(E260*N260,2)</f>
        <v>0</v>
      </c>
      <c r="P260" s="231">
        <v>0</v>
      </c>
      <c r="Q260" s="231">
        <f>ROUND(E260*P260,2)</f>
        <v>0</v>
      </c>
      <c r="R260" s="232"/>
      <c r="S260" s="232" t="s">
        <v>200</v>
      </c>
      <c r="T260" s="232" t="s">
        <v>200</v>
      </c>
      <c r="U260" s="232">
        <v>0.16600000000000001</v>
      </c>
      <c r="V260" s="232">
        <f>ROUND(E260*U260,2)</f>
        <v>29.88</v>
      </c>
      <c r="W260" s="232"/>
      <c r="X260" s="232" t="s">
        <v>201</v>
      </c>
      <c r="Y260" s="232" t="s">
        <v>172</v>
      </c>
      <c r="Z260" s="211"/>
      <c r="AA260" s="211"/>
      <c r="AB260" s="211"/>
      <c r="AC260" s="211"/>
      <c r="AD260" s="211"/>
      <c r="AE260" s="211"/>
      <c r="AF260" s="211"/>
      <c r="AG260" s="211" t="s">
        <v>202</v>
      </c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2" x14ac:dyDescent="0.2">
      <c r="A261" s="228"/>
      <c r="B261" s="229"/>
      <c r="C261" s="264" t="s">
        <v>433</v>
      </c>
      <c r="D261" s="236"/>
      <c r="E261" s="237">
        <v>180</v>
      </c>
      <c r="F261" s="232"/>
      <c r="G261" s="232"/>
      <c r="H261" s="232"/>
      <c r="I261" s="232"/>
      <c r="J261" s="232"/>
      <c r="K261" s="232"/>
      <c r="L261" s="232"/>
      <c r="M261" s="232"/>
      <c r="N261" s="231"/>
      <c r="O261" s="231"/>
      <c r="P261" s="231"/>
      <c r="Q261" s="231"/>
      <c r="R261" s="232"/>
      <c r="S261" s="232"/>
      <c r="T261" s="232"/>
      <c r="U261" s="232"/>
      <c r="V261" s="232"/>
      <c r="W261" s="232"/>
      <c r="X261" s="232"/>
      <c r="Y261" s="232"/>
      <c r="Z261" s="211"/>
      <c r="AA261" s="211"/>
      <c r="AB261" s="211"/>
      <c r="AC261" s="211"/>
      <c r="AD261" s="211"/>
      <c r="AE261" s="211"/>
      <c r="AF261" s="211"/>
      <c r="AG261" s="211" t="s">
        <v>178</v>
      </c>
      <c r="AH261" s="211">
        <v>5</v>
      </c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47">
        <v>64</v>
      </c>
      <c r="B262" s="248" t="s">
        <v>448</v>
      </c>
      <c r="C262" s="261" t="s">
        <v>449</v>
      </c>
      <c r="D262" s="249" t="s">
        <v>176</v>
      </c>
      <c r="E262" s="250">
        <v>180</v>
      </c>
      <c r="F262" s="251"/>
      <c r="G262" s="252">
        <f>ROUND(E262*F262,2)</f>
        <v>0</v>
      </c>
      <c r="H262" s="233"/>
      <c r="I262" s="232">
        <f>ROUND(E262*H262,2)</f>
        <v>0</v>
      </c>
      <c r="J262" s="233"/>
      <c r="K262" s="232">
        <f>ROUND(E262*J262,2)</f>
        <v>0</v>
      </c>
      <c r="L262" s="232">
        <v>12</v>
      </c>
      <c r="M262" s="232">
        <f>G262*(1+L262/100)</f>
        <v>0</v>
      </c>
      <c r="N262" s="231">
        <v>-4.0000000000000003E-5</v>
      </c>
      <c r="O262" s="231">
        <f>ROUND(E262*N262,2)</f>
        <v>-0.01</v>
      </c>
      <c r="P262" s="231">
        <v>0</v>
      </c>
      <c r="Q262" s="231">
        <f>ROUND(E262*P262,2)</f>
        <v>0</v>
      </c>
      <c r="R262" s="232"/>
      <c r="S262" s="232" t="s">
        <v>200</v>
      </c>
      <c r="T262" s="232" t="s">
        <v>200</v>
      </c>
      <c r="U262" s="232">
        <v>0.1</v>
      </c>
      <c r="V262" s="232">
        <f>ROUND(E262*U262,2)</f>
        <v>18</v>
      </c>
      <c r="W262" s="232"/>
      <c r="X262" s="232" t="s">
        <v>201</v>
      </c>
      <c r="Y262" s="232" t="s">
        <v>172</v>
      </c>
      <c r="Z262" s="211"/>
      <c r="AA262" s="211"/>
      <c r="AB262" s="211"/>
      <c r="AC262" s="211"/>
      <c r="AD262" s="211"/>
      <c r="AE262" s="211"/>
      <c r="AF262" s="211"/>
      <c r="AG262" s="211" t="s">
        <v>202</v>
      </c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2" x14ac:dyDescent="0.2">
      <c r="A263" s="228"/>
      <c r="B263" s="229"/>
      <c r="C263" s="264" t="s">
        <v>433</v>
      </c>
      <c r="D263" s="236"/>
      <c r="E263" s="237">
        <v>180</v>
      </c>
      <c r="F263" s="232"/>
      <c r="G263" s="232"/>
      <c r="H263" s="232"/>
      <c r="I263" s="232"/>
      <c r="J263" s="232"/>
      <c r="K263" s="232"/>
      <c r="L263" s="232"/>
      <c r="M263" s="232"/>
      <c r="N263" s="231"/>
      <c r="O263" s="231"/>
      <c r="P263" s="231"/>
      <c r="Q263" s="231"/>
      <c r="R263" s="232"/>
      <c r="S263" s="232"/>
      <c r="T263" s="232"/>
      <c r="U263" s="232"/>
      <c r="V263" s="232"/>
      <c r="W263" s="232"/>
      <c r="X263" s="232"/>
      <c r="Y263" s="232"/>
      <c r="Z263" s="211"/>
      <c r="AA263" s="211"/>
      <c r="AB263" s="211"/>
      <c r="AC263" s="211"/>
      <c r="AD263" s="211"/>
      <c r="AE263" s="211"/>
      <c r="AF263" s="211"/>
      <c r="AG263" s="211" t="s">
        <v>178</v>
      </c>
      <c r="AH263" s="211">
        <v>5</v>
      </c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1" x14ac:dyDescent="0.2">
      <c r="A264" s="247">
        <v>65</v>
      </c>
      <c r="B264" s="248" t="s">
        <v>450</v>
      </c>
      <c r="C264" s="261" t="s">
        <v>451</v>
      </c>
      <c r="D264" s="249" t="s">
        <v>304</v>
      </c>
      <c r="E264" s="250">
        <v>240</v>
      </c>
      <c r="F264" s="251"/>
      <c r="G264" s="252">
        <f>ROUND(E264*F264,2)</f>
        <v>0</v>
      </c>
      <c r="H264" s="233"/>
      <c r="I264" s="232">
        <f>ROUND(E264*H264,2)</f>
        <v>0</v>
      </c>
      <c r="J264" s="233"/>
      <c r="K264" s="232">
        <f>ROUND(E264*J264,2)</f>
        <v>0</v>
      </c>
      <c r="L264" s="232">
        <v>12</v>
      </c>
      <c r="M264" s="232">
        <f>G264*(1+L264/100)</f>
        <v>0</v>
      </c>
      <c r="N264" s="231">
        <v>0</v>
      </c>
      <c r="O264" s="231">
        <f>ROUND(E264*N264,2)</f>
        <v>0</v>
      </c>
      <c r="P264" s="231">
        <v>0</v>
      </c>
      <c r="Q264" s="231">
        <f>ROUND(E264*P264,2)</f>
        <v>0</v>
      </c>
      <c r="R264" s="232"/>
      <c r="S264" s="232" t="s">
        <v>200</v>
      </c>
      <c r="T264" s="232" t="s">
        <v>200</v>
      </c>
      <c r="U264" s="232">
        <v>1</v>
      </c>
      <c r="V264" s="232">
        <f>ROUND(E264*U264,2)</f>
        <v>240</v>
      </c>
      <c r="W264" s="232"/>
      <c r="X264" s="232" t="s">
        <v>201</v>
      </c>
      <c r="Y264" s="232" t="s">
        <v>172</v>
      </c>
      <c r="Z264" s="211"/>
      <c r="AA264" s="211"/>
      <c r="AB264" s="211"/>
      <c r="AC264" s="211"/>
      <c r="AD264" s="211"/>
      <c r="AE264" s="211"/>
      <c r="AF264" s="211"/>
      <c r="AG264" s="211" t="s">
        <v>202</v>
      </c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2" x14ac:dyDescent="0.2">
      <c r="A265" s="228"/>
      <c r="B265" s="229"/>
      <c r="C265" s="264" t="s">
        <v>452</v>
      </c>
      <c r="D265" s="236"/>
      <c r="E265" s="237">
        <v>240</v>
      </c>
      <c r="F265" s="232"/>
      <c r="G265" s="232"/>
      <c r="H265" s="232"/>
      <c r="I265" s="232"/>
      <c r="J265" s="232"/>
      <c r="K265" s="232"/>
      <c r="L265" s="232"/>
      <c r="M265" s="232"/>
      <c r="N265" s="231"/>
      <c r="O265" s="231"/>
      <c r="P265" s="231"/>
      <c r="Q265" s="231"/>
      <c r="R265" s="232"/>
      <c r="S265" s="232"/>
      <c r="T265" s="232"/>
      <c r="U265" s="232"/>
      <c r="V265" s="232"/>
      <c r="W265" s="232"/>
      <c r="X265" s="232"/>
      <c r="Y265" s="232"/>
      <c r="Z265" s="211"/>
      <c r="AA265" s="211"/>
      <c r="AB265" s="211"/>
      <c r="AC265" s="211"/>
      <c r="AD265" s="211"/>
      <c r="AE265" s="211"/>
      <c r="AF265" s="211"/>
      <c r="AG265" s="211" t="s">
        <v>178</v>
      </c>
      <c r="AH265" s="211">
        <v>0</v>
      </c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">
      <c r="A266" s="247">
        <v>66</v>
      </c>
      <c r="B266" s="248" t="s">
        <v>453</v>
      </c>
      <c r="C266" s="261" t="s">
        <v>454</v>
      </c>
      <c r="D266" s="249" t="s">
        <v>176</v>
      </c>
      <c r="E266" s="250">
        <v>198</v>
      </c>
      <c r="F266" s="251"/>
      <c r="G266" s="252">
        <f>ROUND(E266*F266,2)</f>
        <v>0</v>
      </c>
      <c r="H266" s="233"/>
      <c r="I266" s="232">
        <f>ROUND(E266*H266,2)</f>
        <v>0</v>
      </c>
      <c r="J266" s="233"/>
      <c r="K266" s="232">
        <f>ROUND(E266*J266,2)</f>
        <v>0</v>
      </c>
      <c r="L266" s="232">
        <v>12</v>
      </c>
      <c r="M266" s="232">
        <f>G266*(1+L266/100)</f>
        <v>0</v>
      </c>
      <c r="N266" s="231">
        <v>1.9199999999999998E-2</v>
      </c>
      <c r="O266" s="231">
        <f>ROUND(E266*N266,2)</f>
        <v>3.8</v>
      </c>
      <c r="P266" s="231">
        <v>0</v>
      </c>
      <c r="Q266" s="231">
        <f>ROUND(E266*P266,2)</f>
        <v>0</v>
      </c>
      <c r="R266" s="232" t="s">
        <v>273</v>
      </c>
      <c r="S266" s="232" t="s">
        <v>455</v>
      </c>
      <c r="T266" s="232" t="s">
        <v>170</v>
      </c>
      <c r="U266" s="232">
        <v>0</v>
      </c>
      <c r="V266" s="232">
        <f>ROUND(E266*U266,2)</f>
        <v>0</v>
      </c>
      <c r="W266" s="232"/>
      <c r="X266" s="232" t="s">
        <v>274</v>
      </c>
      <c r="Y266" s="232" t="s">
        <v>172</v>
      </c>
      <c r="Z266" s="211"/>
      <c r="AA266" s="211"/>
      <c r="AB266" s="211"/>
      <c r="AC266" s="211"/>
      <c r="AD266" s="211"/>
      <c r="AE266" s="211"/>
      <c r="AF266" s="211"/>
      <c r="AG266" s="211" t="s">
        <v>275</v>
      </c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2" x14ac:dyDescent="0.2">
      <c r="A267" s="228"/>
      <c r="B267" s="229"/>
      <c r="C267" s="264" t="s">
        <v>433</v>
      </c>
      <c r="D267" s="236"/>
      <c r="E267" s="237">
        <v>180</v>
      </c>
      <c r="F267" s="232"/>
      <c r="G267" s="232"/>
      <c r="H267" s="232"/>
      <c r="I267" s="232"/>
      <c r="J267" s="232"/>
      <c r="K267" s="232"/>
      <c r="L267" s="232"/>
      <c r="M267" s="232"/>
      <c r="N267" s="231"/>
      <c r="O267" s="231"/>
      <c r="P267" s="231"/>
      <c r="Q267" s="231"/>
      <c r="R267" s="232"/>
      <c r="S267" s="232"/>
      <c r="T267" s="232"/>
      <c r="U267" s="232"/>
      <c r="V267" s="232"/>
      <c r="W267" s="232"/>
      <c r="X267" s="232"/>
      <c r="Y267" s="232"/>
      <c r="Z267" s="211"/>
      <c r="AA267" s="211"/>
      <c r="AB267" s="211"/>
      <c r="AC267" s="211"/>
      <c r="AD267" s="211"/>
      <c r="AE267" s="211"/>
      <c r="AF267" s="211"/>
      <c r="AG267" s="211" t="s">
        <v>178</v>
      </c>
      <c r="AH267" s="211">
        <v>5</v>
      </c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3" x14ac:dyDescent="0.2">
      <c r="A268" s="228"/>
      <c r="B268" s="229"/>
      <c r="C268" s="276" t="s">
        <v>456</v>
      </c>
      <c r="D268" s="272"/>
      <c r="E268" s="273">
        <v>18</v>
      </c>
      <c r="F268" s="232"/>
      <c r="G268" s="232"/>
      <c r="H268" s="232"/>
      <c r="I268" s="232"/>
      <c r="J268" s="232"/>
      <c r="K268" s="232"/>
      <c r="L268" s="232"/>
      <c r="M268" s="232"/>
      <c r="N268" s="231"/>
      <c r="O268" s="231"/>
      <c r="P268" s="231"/>
      <c r="Q268" s="231"/>
      <c r="R268" s="232"/>
      <c r="S268" s="232"/>
      <c r="T268" s="232"/>
      <c r="U268" s="232"/>
      <c r="V268" s="232"/>
      <c r="W268" s="232"/>
      <c r="X268" s="232"/>
      <c r="Y268" s="232"/>
      <c r="Z268" s="211"/>
      <c r="AA268" s="211"/>
      <c r="AB268" s="211"/>
      <c r="AC268" s="211"/>
      <c r="AD268" s="211"/>
      <c r="AE268" s="211"/>
      <c r="AF268" s="211"/>
      <c r="AG268" s="211" t="s">
        <v>178</v>
      </c>
      <c r="AH268" s="211">
        <v>4</v>
      </c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1" x14ac:dyDescent="0.2">
      <c r="A269" s="228">
        <v>67</v>
      </c>
      <c r="B269" s="229" t="s">
        <v>457</v>
      </c>
      <c r="C269" s="275" t="s">
        <v>458</v>
      </c>
      <c r="D269" s="230" t="s">
        <v>0</v>
      </c>
      <c r="E269" s="274"/>
      <c r="F269" s="233"/>
      <c r="G269" s="232">
        <f>ROUND(E269*F269,2)</f>
        <v>0</v>
      </c>
      <c r="H269" s="233"/>
      <c r="I269" s="232">
        <f>ROUND(E269*H269,2)</f>
        <v>0</v>
      </c>
      <c r="J269" s="233"/>
      <c r="K269" s="232">
        <f>ROUND(E269*J269,2)</f>
        <v>0</v>
      </c>
      <c r="L269" s="232">
        <v>12</v>
      </c>
      <c r="M269" s="232">
        <f>G269*(1+L269/100)</f>
        <v>0</v>
      </c>
      <c r="N269" s="231">
        <v>0</v>
      </c>
      <c r="O269" s="231">
        <f>ROUND(E269*N269,2)</f>
        <v>0</v>
      </c>
      <c r="P269" s="231">
        <v>0</v>
      </c>
      <c r="Q269" s="231">
        <f>ROUND(E269*P269,2)</f>
        <v>0</v>
      </c>
      <c r="R269" s="232"/>
      <c r="S269" s="232" t="s">
        <v>200</v>
      </c>
      <c r="T269" s="232" t="s">
        <v>200</v>
      </c>
      <c r="U269" s="232">
        <v>0</v>
      </c>
      <c r="V269" s="232">
        <f>ROUND(E269*U269,2)</f>
        <v>0</v>
      </c>
      <c r="W269" s="232"/>
      <c r="X269" s="232" t="s">
        <v>405</v>
      </c>
      <c r="Y269" s="232" t="s">
        <v>172</v>
      </c>
      <c r="Z269" s="211"/>
      <c r="AA269" s="211"/>
      <c r="AB269" s="211"/>
      <c r="AC269" s="211"/>
      <c r="AD269" s="211"/>
      <c r="AE269" s="211"/>
      <c r="AF269" s="211"/>
      <c r="AG269" s="211" t="s">
        <v>406</v>
      </c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x14ac:dyDescent="0.2">
      <c r="A270" s="240" t="s">
        <v>164</v>
      </c>
      <c r="B270" s="241" t="s">
        <v>99</v>
      </c>
      <c r="C270" s="259" t="s">
        <v>100</v>
      </c>
      <c r="D270" s="242"/>
      <c r="E270" s="243"/>
      <c r="F270" s="244"/>
      <c r="G270" s="245">
        <f>SUMIF(AG271:AG291,"&lt;&gt;NOR",G271:G291)</f>
        <v>0</v>
      </c>
      <c r="H270" s="239"/>
      <c r="I270" s="239">
        <f>SUM(I271:I291)</f>
        <v>0</v>
      </c>
      <c r="J270" s="239"/>
      <c r="K270" s="239">
        <f>SUM(K271:K291)</f>
        <v>0</v>
      </c>
      <c r="L270" s="239"/>
      <c r="M270" s="239">
        <f>SUM(M271:M291)</f>
        <v>0</v>
      </c>
      <c r="N270" s="238"/>
      <c r="O270" s="238">
        <f>SUM(O271:O291)</f>
        <v>2.0100000000000002</v>
      </c>
      <c r="P270" s="238"/>
      <c r="Q270" s="238">
        <f>SUM(Q271:Q291)</f>
        <v>0</v>
      </c>
      <c r="R270" s="239"/>
      <c r="S270" s="239"/>
      <c r="T270" s="239"/>
      <c r="U270" s="239"/>
      <c r="V270" s="239">
        <f>SUM(V271:V291)</f>
        <v>391.07</v>
      </c>
      <c r="W270" s="239"/>
      <c r="X270" s="239"/>
      <c r="Y270" s="239"/>
      <c r="AG270" t="s">
        <v>165</v>
      </c>
    </row>
    <row r="271" spans="1:60" ht="22.5" outlineLevel="1" x14ac:dyDescent="0.2">
      <c r="A271" s="247">
        <v>68</v>
      </c>
      <c r="B271" s="248" t="s">
        <v>459</v>
      </c>
      <c r="C271" s="261" t="s">
        <v>460</v>
      </c>
      <c r="D271" s="249" t="s">
        <v>176</v>
      </c>
      <c r="E271" s="250">
        <v>510</v>
      </c>
      <c r="F271" s="251"/>
      <c r="G271" s="252">
        <f>ROUND(E271*F271,2)</f>
        <v>0</v>
      </c>
      <c r="H271" s="233"/>
      <c r="I271" s="232">
        <f>ROUND(E271*H271,2)</f>
        <v>0</v>
      </c>
      <c r="J271" s="233"/>
      <c r="K271" s="232">
        <f>ROUND(E271*J271,2)</f>
        <v>0</v>
      </c>
      <c r="L271" s="232">
        <v>12</v>
      </c>
      <c r="M271" s="232">
        <f>G271*(1+L271/100)</f>
        <v>0</v>
      </c>
      <c r="N271" s="231">
        <v>0</v>
      </c>
      <c r="O271" s="231">
        <f>ROUND(E271*N271,2)</f>
        <v>0</v>
      </c>
      <c r="P271" s="231">
        <v>0</v>
      </c>
      <c r="Q271" s="231">
        <f>ROUND(E271*P271,2)</f>
        <v>0</v>
      </c>
      <c r="R271" s="232"/>
      <c r="S271" s="232" t="s">
        <v>200</v>
      </c>
      <c r="T271" s="232" t="s">
        <v>200</v>
      </c>
      <c r="U271" s="232">
        <v>1.6E-2</v>
      </c>
      <c r="V271" s="232">
        <f>ROUND(E271*U271,2)</f>
        <v>8.16</v>
      </c>
      <c r="W271" s="232"/>
      <c r="X271" s="232" t="s">
        <v>201</v>
      </c>
      <c r="Y271" s="232" t="s">
        <v>172</v>
      </c>
      <c r="Z271" s="211"/>
      <c r="AA271" s="211"/>
      <c r="AB271" s="211"/>
      <c r="AC271" s="211"/>
      <c r="AD271" s="211"/>
      <c r="AE271" s="211"/>
      <c r="AF271" s="211"/>
      <c r="AG271" s="211" t="s">
        <v>202</v>
      </c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2" x14ac:dyDescent="0.2">
      <c r="A272" s="228"/>
      <c r="B272" s="229"/>
      <c r="C272" s="264" t="s">
        <v>461</v>
      </c>
      <c r="D272" s="236"/>
      <c r="E272" s="237">
        <v>510</v>
      </c>
      <c r="F272" s="232"/>
      <c r="G272" s="232"/>
      <c r="H272" s="232"/>
      <c r="I272" s="232"/>
      <c r="J272" s="232"/>
      <c r="K272" s="232"/>
      <c r="L272" s="232"/>
      <c r="M272" s="232"/>
      <c r="N272" s="231"/>
      <c r="O272" s="231"/>
      <c r="P272" s="231"/>
      <c r="Q272" s="231"/>
      <c r="R272" s="232"/>
      <c r="S272" s="232"/>
      <c r="T272" s="232"/>
      <c r="U272" s="232"/>
      <c r="V272" s="232"/>
      <c r="W272" s="232"/>
      <c r="X272" s="232"/>
      <c r="Y272" s="232"/>
      <c r="Z272" s="211"/>
      <c r="AA272" s="211"/>
      <c r="AB272" s="211"/>
      <c r="AC272" s="211"/>
      <c r="AD272" s="211"/>
      <c r="AE272" s="211"/>
      <c r="AF272" s="211"/>
      <c r="AG272" s="211" t="s">
        <v>178</v>
      </c>
      <c r="AH272" s="211">
        <v>5</v>
      </c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">
      <c r="A273" s="247">
        <v>69</v>
      </c>
      <c r="B273" s="248" t="s">
        <v>462</v>
      </c>
      <c r="C273" s="261" t="s">
        <v>463</v>
      </c>
      <c r="D273" s="249" t="s">
        <v>176</v>
      </c>
      <c r="E273" s="250">
        <v>510</v>
      </c>
      <c r="F273" s="251"/>
      <c r="G273" s="252">
        <f>ROUND(E273*F273,2)</f>
        <v>0</v>
      </c>
      <c r="H273" s="233"/>
      <c r="I273" s="232">
        <f>ROUND(E273*H273,2)</f>
        <v>0</v>
      </c>
      <c r="J273" s="233"/>
      <c r="K273" s="232">
        <f>ROUND(E273*J273,2)</f>
        <v>0</v>
      </c>
      <c r="L273" s="232">
        <v>12</v>
      </c>
      <c r="M273" s="232">
        <f>G273*(1+L273/100)</f>
        <v>0</v>
      </c>
      <c r="N273" s="231">
        <v>0</v>
      </c>
      <c r="O273" s="231">
        <f>ROUND(E273*N273,2)</f>
        <v>0</v>
      </c>
      <c r="P273" s="231">
        <v>0</v>
      </c>
      <c r="Q273" s="231">
        <f>ROUND(E273*P273,2)</f>
        <v>0</v>
      </c>
      <c r="R273" s="232"/>
      <c r="S273" s="232" t="s">
        <v>200</v>
      </c>
      <c r="T273" s="232" t="s">
        <v>200</v>
      </c>
      <c r="U273" s="232">
        <v>4.5999999999999999E-2</v>
      </c>
      <c r="V273" s="232">
        <f>ROUND(E273*U273,2)</f>
        <v>23.46</v>
      </c>
      <c r="W273" s="232"/>
      <c r="X273" s="232" t="s">
        <v>201</v>
      </c>
      <c r="Y273" s="232" t="s">
        <v>172</v>
      </c>
      <c r="Z273" s="211"/>
      <c r="AA273" s="211"/>
      <c r="AB273" s="211"/>
      <c r="AC273" s="211"/>
      <c r="AD273" s="211"/>
      <c r="AE273" s="211"/>
      <c r="AF273" s="211"/>
      <c r="AG273" s="211" t="s">
        <v>202</v>
      </c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2" x14ac:dyDescent="0.2">
      <c r="A274" s="228"/>
      <c r="B274" s="229"/>
      <c r="C274" s="264" t="s">
        <v>464</v>
      </c>
      <c r="D274" s="236"/>
      <c r="E274" s="237">
        <v>510</v>
      </c>
      <c r="F274" s="232"/>
      <c r="G274" s="232"/>
      <c r="H274" s="232"/>
      <c r="I274" s="232"/>
      <c r="J274" s="232"/>
      <c r="K274" s="232"/>
      <c r="L274" s="232"/>
      <c r="M274" s="232"/>
      <c r="N274" s="231"/>
      <c r="O274" s="231"/>
      <c r="P274" s="231"/>
      <c r="Q274" s="231"/>
      <c r="R274" s="232"/>
      <c r="S274" s="232"/>
      <c r="T274" s="232"/>
      <c r="U274" s="232"/>
      <c r="V274" s="232"/>
      <c r="W274" s="232"/>
      <c r="X274" s="232"/>
      <c r="Y274" s="232"/>
      <c r="Z274" s="211"/>
      <c r="AA274" s="211"/>
      <c r="AB274" s="211"/>
      <c r="AC274" s="211"/>
      <c r="AD274" s="211"/>
      <c r="AE274" s="211"/>
      <c r="AF274" s="211"/>
      <c r="AG274" s="211" t="s">
        <v>178</v>
      </c>
      <c r="AH274" s="211">
        <v>5</v>
      </c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ht="22.5" outlineLevel="1" x14ac:dyDescent="0.2">
      <c r="A275" s="247">
        <v>70</v>
      </c>
      <c r="B275" s="248" t="s">
        <v>465</v>
      </c>
      <c r="C275" s="261" t="s">
        <v>466</v>
      </c>
      <c r="D275" s="249" t="s">
        <v>236</v>
      </c>
      <c r="E275" s="250">
        <v>840</v>
      </c>
      <c r="F275" s="251"/>
      <c r="G275" s="252">
        <f>ROUND(E275*F275,2)</f>
        <v>0</v>
      </c>
      <c r="H275" s="233"/>
      <c r="I275" s="232">
        <f>ROUND(E275*H275,2)</f>
        <v>0</v>
      </c>
      <c r="J275" s="233"/>
      <c r="K275" s="232">
        <f>ROUND(E275*J275,2)</f>
        <v>0</v>
      </c>
      <c r="L275" s="232">
        <v>12</v>
      </c>
      <c r="M275" s="232">
        <f>G275*(1+L275/100)</f>
        <v>0</v>
      </c>
      <c r="N275" s="231">
        <v>8.0000000000000007E-5</v>
      </c>
      <c r="O275" s="231">
        <f>ROUND(E275*N275,2)</f>
        <v>7.0000000000000007E-2</v>
      </c>
      <c r="P275" s="231">
        <v>0</v>
      </c>
      <c r="Q275" s="231">
        <f>ROUND(E275*P275,2)</f>
        <v>0</v>
      </c>
      <c r="R275" s="232"/>
      <c r="S275" s="232" t="s">
        <v>200</v>
      </c>
      <c r="T275" s="232" t="s">
        <v>200</v>
      </c>
      <c r="U275" s="232">
        <v>0.13719999999999999</v>
      </c>
      <c r="V275" s="232">
        <f>ROUND(E275*U275,2)</f>
        <v>115.25</v>
      </c>
      <c r="W275" s="232"/>
      <c r="X275" s="232" t="s">
        <v>201</v>
      </c>
      <c r="Y275" s="232" t="s">
        <v>172</v>
      </c>
      <c r="Z275" s="211"/>
      <c r="AA275" s="211"/>
      <c r="AB275" s="211"/>
      <c r="AC275" s="211"/>
      <c r="AD275" s="211"/>
      <c r="AE275" s="211"/>
      <c r="AF275" s="211"/>
      <c r="AG275" s="211" t="s">
        <v>202</v>
      </c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2" x14ac:dyDescent="0.2">
      <c r="A276" s="228"/>
      <c r="B276" s="229"/>
      <c r="C276" s="262" t="s">
        <v>177</v>
      </c>
      <c r="D276" s="234"/>
      <c r="E276" s="235"/>
      <c r="F276" s="232"/>
      <c r="G276" s="232"/>
      <c r="H276" s="232"/>
      <c r="I276" s="232"/>
      <c r="J276" s="232"/>
      <c r="K276" s="232"/>
      <c r="L276" s="232"/>
      <c r="M276" s="232"/>
      <c r="N276" s="231"/>
      <c r="O276" s="231"/>
      <c r="P276" s="231"/>
      <c r="Q276" s="231"/>
      <c r="R276" s="232"/>
      <c r="S276" s="232"/>
      <c r="T276" s="232"/>
      <c r="U276" s="232"/>
      <c r="V276" s="232"/>
      <c r="W276" s="232"/>
      <c r="X276" s="232"/>
      <c r="Y276" s="232"/>
      <c r="Z276" s="211"/>
      <c r="AA276" s="211"/>
      <c r="AB276" s="211"/>
      <c r="AC276" s="211"/>
      <c r="AD276" s="211"/>
      <c r="AE276" s="211"/>
      <c r="AF276" s="211"/>
      <c r="AG276" s="211" t="s">
        <v>178</v>
      </c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3" x14ac:dyDescent="0.2">
      <c r="A277" s="228"/>
      <c r="B277" s="229"/>
      <c r="C277" s="263" t="s">
        <v>467</v>
      </c>
      <c r="D277" s="234"/>
      <c r="E277" s="235">
        <v>7.16</v>
      </c>
      <c r="F277" s="232"/>
      <c r="G277" s="232"/>
      <c r="H277" s="232"/>
      <c r="I277" s="232"/>
      <c r="J277" s="232"/>
      <c r="K277" s="232"/>
      <c r="L277" s="232"/>
      <c r="M277" s="232"/>
      <c r="N277" s="231"/>
      <c r="O277" s="231"/>
      <c r="P277" s="231"/>
      <c r="Q277" s="231"/>
      <c r="R277" s="232"/>
      <c r="S277" s="232"/>
      <c r="T277" s="232"/>
      <c r="U277" s="232"/>
      <c r="V277" s="232"/>
      <c r="W277" s="232"/>
      <c r="X277" s="232"/>
      <c r="Y277" s="232"/>
      <c r="Z277" s="211"/>
      <c r="AA277" s="211"/>
      <c r="AB277" s="211"/>
      <c r="AC277" s="211"/>
      <c r="AD277" s="211"/>
      <c r="AE277" s="211"/>
      <c r="AF277" s="211"/>
      <c r="AG277" s="211" t="s">
        <v>178</v>
      </c>
      <c r="AH277" s="211">
        <v>2</v>
      </c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3" x14ac:dyDescent="0.2">
      <c r="A278" s="228"/>
      <c r="B278" s="229"/>
      <c r="C278" s="263" t="s">
        <v>468</v>
      </c>
      <c r="D278" s="234"/>
      <c r="E278" s="235">
        <v>6.22</v>
      </c>
      <c r="F278" s="232"/>
      <c r="G278" s="232"/>
      <c r="H278" s="232"/>
      <c r="I278" s="232"/>
      <c r="J278" s="232"/>
      <c r="K278" s="232"/>
      <c r="L278" s="232"/>
      <c r="M278" s="232"/>
      <c r="N278" s="231"/>
      <c r="O278" s="231"/>
      <c r="P278" s="231"/>
      <c r="Q278" s="231"/>
      <c r="R278" s="232"/>
      <c r="S278" s="232"/>
      <c r="T278" s="232"/>
      <c r="U278" s="232"/>
      <c r="V278" s="232"/>
      <c r="W278" s="232"/>
      <c r="X278" s="232"/>
      <c r="Y278" s="232"/>
      <c r="Z278" s="211"/>
      <c r="AA278" s="211"/>
      <c r="AB278" s="211"/>
      <c r="AC278" s="211"/>
      <c r="AD278" s="211"/>
      <c r="AE278" s="211"/>
      <c r="AF278" s="211"/>
      <c r="AG278" s="211" t="s">
        <v>178</v>
      </c>
      <c r="AH278" s="211">
        <v>2</v>
      </c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3" x14ac:dyDescent="0.2">
      <c r="A279" s="228"/>
      <c r="B279" s="229"/>
      <c r="C279" s="262" t="s">
        <v>181</v>
      </c>
      <c r="D279" s="234"/>
      <c r="E279" s="235"/>
      <c r="F279" s="232"/>
      <c r="G279" s="232"/>
      <c r="H279" s="232"/>
      <c r="I279" s="232"/>
      <c r="J279" s="232"/>
      <c r="K279" s="232"/>
      <c r="L279" s="232"/>
      <c r="M279" s="232"/>
      <c r="N279" s="231"/>
      <c r="O279" s="231"/>
      <c r="P279" s="231"/>
      <c r="Q279" s="231"/>
      <c r="R279" s="232"/>
      <c r="S279" s="232"/>
      <c r="T279" s="232"/>
      <c r="U279" s="232"/>
      <c r="V279" s="232"/>
      <c r="W279" s="232"/>
      <c r="X279" s="232"/>
      <c r="Y279" s="232"/>
      <c r="Z279" s="211"/>
      <c r="AA279" s="211"/>
      <c r="AB279" s="211"/>
      <c r="AC279" s="211"/>
      <c r="AD279" s="211"/>
      <c r="AE279" s="211"/>
      <c r="AF279" s="211"/>
      <c r="AG279" s="211" t="s">
        <v>178</v>
      </c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3" x14ac:dyDescent="0.2">
      <c r="A280" s="228"/>
      <c r="B280" s="229"/>
      <c r="C280" s="264" t="s">
        <v>469</v>
      </c>
      <c r="D280" s="236"/>
      <c r="E280" s="237">
        <v>840</v>
      </c>
      <c r="F280" s="232"/>
      <c r="G280" s="232"/>
      <c r="H280" s="232"/>
      <c r="I280" s="232"/>
      <c r="J280" s="232"/>
      <c r="K280" s="232"/>
      <c r="L280" s="232"/>
      <c r="M280" s="232"/>
      <c r="N280" s="231"/>
      <c r="O280" s="231"/>
      <c r="P280" s="231"/>
      <c r="Q280" s="231"/>
      <c r="R280" s="232"/>
      <c r="S280" s="232"/>
      <c r="T280" s="232"/>
      <c r="U280" s="232"/>
      <c r="V280" s="232"/>
      <c r="W280" s="232"/>
      <c r="X280" s="232"/>
      <c r="Y280" s="232"/>
      <c r="Z280" s="211"/>
      <c r="AA280" s="211"/>
      <c r="AB280" s="211"/>
      <c r="AC280" s="211"/>
      <c r="AD280" s="211"/>
      <c r="AE280" s="211"/>
      <c r="AF280" s="211"/>
      <c r="AG280" s="211" t="s">
        <v>178</v>
      </c>
      <c r="AH280" s="211">
        <v>0</v>
      </c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ht="22.5" outlineLevel="1" x14ac:dyDescent="0.2">
      <c r="A281" s="247">
        <v>71</v>
      </c>
      <c r="B281" s="248" t="s">
        <v>470</v>
      </c>
      <c r="C281" s="261" t="s">
        <v>471</v>
      </c>
      <c r="D281" s="249" t="s">
        <v>176</v>
      </c>
      <c r="E281" s="250">
        <v>510</v>
      </c>
      <c r="F281" s="251"/>
      <c r="G281" s="252">
        <f>ROUND(E281*F281,2)</f>
        <v>0</v>
      </c>
      <c r="H281" s="233"/>
      <c r="I281" s="232">
        <f>ROUND(E281*H281,2)</f>
        <v>0</v>
      </c>
      <c r="J281" s="233"/>
      <c r="K281" s="232">
        <f>ROUND(E281*J281,2)</f>
        <v>0</v>
      </c>
      <c r="L281" s="232">
        <v>12</v>
      </c>
      <c r="M281" s="232">
        <f>G281*(1+L281/100)</f>
        <v>0</v>
      </c>
      <c r="N281" s="231">
        <v>3.46E-3</v>
      </c>
      <c r="O281" s="231">
        <f>ROUND(E281*N281,2)</f>
        <v>1.76</v>
      </c>
      <c r="P281" s="231">
        <v>0</v>
      </c>
      <c r="Q281" s="231">
        <f>ROUND(E281*P281,2)</f>
        <v>0</v>
      </c>
      <c r="R281" s="232"/>
      <c r="S281" s="232" t="s">
        <v>200</v>
      </c>
      <c r="T281" s="232" t="s">
        <v>200</v>
      </c>
      <c r="U281" s="232">
        <v>0.38</v>
      </c>
      <c r="V281" s="232">
        <f>ROUND(E281*U281,2)</f>
        <v>193.8</v>
      </c>
      <c r="W281" s="232"/>
      <c r="X281" s="232" t="s">
        <v>201</v>
      </c>
      <c r="Y281" s="232" t="s">
        <v>172</v>
      </c>
      <c r="Z281" s="211"/>
      <c r="AA281" s="211"/>
      <c r="AB281" s="211"/>
      <c r="AC281" s="211"/>
      <c r="AD281" s="211"/>
      <c r="AE281" s="211"/>
      <c r="AF281" s="211"/>
      <c r="AG281" s="211" t="s">
        <v>202</v>
      </c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2" x14ac:dyDescent="0.2">
      <c r="A282" s="228"/>
      <c r="B282" s="229"/>
      <c r="C282" s="262" t="s">
        <v>177</v>
      </c>
      <c r="D282" s="234"/>
      <c r="E282" s="235"/>
      <c r="F282" s="232"/>
      <c r="G282" s="232"/>
      <c r="H282" s="232"/>
      <c r="I282" s="232"/>
      <c r="J282" s="232"/>
      <c r="K282" s="232"/>
      <c r="L282" s="232"/>
      <c r="M282" s="232"/>
      <c r="N282" s="231"/>
      <c r="O282" s="231"/>
      <c r="P282" s="231"/>
      <c r="Q282" s="231"/>
      <c r="R282" s="232"/>
      <c r="S282" s="232"/>
      <c r="T282" s="232"/>
      <c r="U282" s="232"/>
      <c r="V282" s="232"/>
      <c r="W282" s="232"/>
      <c r="X282" s="232"/>
      <c r="Y282" s="232"/>
      <c r="Z282" s="211"/>
      <c r="AA282" s="211"/>
      <c r="AB282" s="211"/>
      <c r="AC282" s="211"/>
      <c r="AD282" s="211"/>
      <c r="AE282" s="211"/>
      <c r="AF282" s="211"/>
      <c r="AG282" s="211" t="s">
        <v>178</v>
      </c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3" x14ac:dyDescent="0.2">
      <c r="A283" s="228"/>
      <c r="B283" s="229"/>
      <c r="C283" s="263" t="s">
        <v>279</v>
      </c>
      <c r="D283" s="234"/>
      <c r="E283" s="235">
        <v>4.3941999999999997</v>
      </c>
      <c r="F283" s="232"/>
      <c r="G283" s="232"/>
      <c r="H283" s="232"/>
      <c r="I283" s="232"/>
      <c r="J283" s="232"/>
      <c r="K283" s="232"/>
      <c r="L283" s="232"/>
      <c r="M283" s="232"/>
      <c r="N283" s="231"/>
      <c r="O283" s="231"/>
      <c r="P283" s="231"/>
      <c r="Q283" s="231"/>
      <c r="R283" s="232"/>
      <c r="S283" s="232"/>
      <c r="T283" s="232"/>
      <c r="U283" s="232"/>
      <c r="V283" s="232"/>
      <c r="W283" s="232"/>
      <c r="X283" s="232"/>
      <c r="Y283" s="232"/>
      <c r="Z283" s="211"/>
      <c r="AA283" s="211"/>
      <c r="AB283" s="211"/>
      <c r="AC283" s="211"/>
      <c r="AD283" s="211"/>
      <c r="AE283" s="211"/>
      <c r="AF283" s="211"/>
      <c r="AG283" s="211" t="s">
        <v>178</v>
      </c>
      <c r="AH283" s="211">
        <v>2</v>
      </c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3" x14ac:dyDescent="0.2">
      <c r="A284" s="228"/>
      <c r="B284" s="229"/>
      <c r="C284" s="263" t="s">
        <v>280</v>
      </c>
      <c r="D284" s="234"/>
      <c r="E284" s="235">
        <v>3.7877999999999998</v>
      </c>
      <c r="F284" s="232"/>
      <c r="G284" s="232"/>
      <c r="H284" s="232"/>
      <c r="I284" s="232"/>
      <c r="J284" s="232"/>
      <c r="K284" s="232"/>
      <c r="L284" s="232"/>
      <c r="M284" s="232"/>
      <c r="N284" s="231"/>
      <c r="O284" s="231"/>
      <c r="P284" s="231"/>
      <c r="Q284" s="231"/>
      <c r="R284" s="232"/>
      <c r="S284" s="232"/>
      <c r="T284" s="232"/>
      <c r="U284" s="232"/>
      <c r="V284" s="232"/>
      <c r="W284" s="232"/>
      <c r="X284" s="232"/>
      <c r="Y284" s="232"/>
      <c r="Z284" s="211"/>
      <c r="AA284" s="211"/>
      <c r="AB284" s="211"/>
      <c r="AC284" s="211"/>
      <c r="AD284" s="211"/>
      <c r="AE284" s="211"/>
      <c r="AF284" s="211"/>
      <c r="AG284" s="211" t="s">
        <v>178</v>
      </c>
      <c r="AH284" s="211">
        <v>2</v>
      </c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3" x14ac:dyDescent="0.2">
      <c r="A285" s="228"/>
      <c r="B285" s="229"/>
      <c r="C285" s="262" t="s">
        <v>181</v>
      </c>
      <c r="D285" s="234"/>
      <c r="E285" s="235"/>
      <c r="F285" s="232"/>
      <c r="G285" s="232"/>
      <c r="H285" s="232"/>
      <c r="I285" s="232"/>
      <c r="J285" s="232"/>
      <c r="K285" s="232"/>
      <c r="L285" s="232"/>
      <c r="M285" s="232"/>
      <c r="N285" s="231"/>
      <c r="O285" s="231"/>
      <c r="P285" s="231"/>
      <c r="Q285" s="231"/>
      <c r="R285" s="232"/>
      <c r="S285" s="232"/>
      <c r="T285" s="232"/>
      <c r="U285" s="232"/>
      <c r="V285" s="232"/>
      <c r="W285" s="232"/>
      <c r="X285" s="232"/>
      <c r="Y285" s="232"/>
      <c r="Z285" s="211"/>
      <c r="AA285" s="211"/>
      <c r="AB285" s="211"/>
      <c r="AC285" s="211"/>
      <c r="AD285" s="211"/>
      <c r="AE285" s="211"/>
      <c r="AF285" s="211"/>
      <c r="AG285" s="211" t="s">
        <v>178</v>
      </c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3" x14ac:dyDescent="0.2">
      <c r="A286" s="228"/>
      <c r="B286" s="229"/>
      <c r="C286" s="264" t="s">
        <v>472</v>
      </c>
      <c r="D286" s="236"/>
      <c r="E286" s="237">
        <v>510</v>
      </c>
      <c r="F286" s="232"/>
      <c r="G286" s="232"/>
      <c r="H286" s="232"/>
      <c r="I286" s="232"/>
      <c r="J286" s="232"/>
      <c r="K286" s="232"/>
      <c r="L286" s="232"/>
      <c r="M286" s="232"/>
      <c r="N286" s="231"/>
      <c r="O286" s="231"/>
      <c r="P286" s="231"/>
      <c r="Q286" s="231"/>
      <c r="R286" s="232"/>
      <c r="S286" s="232"/>
      <c r="T286" s="232"/>
      <c r="U286" s="232"/>
      <c r="V286" s="232"/>
      <c r="W286" s="232"/>
      <c r="X286" s="232"/>
      <c r="Y286" s="232"/>
      <c r="Z286" s="211"/>
      <c r="AA286" s="211"/>
      <c r="AB286" s="211"/>
      <c r="AC286" s="211"/>
      <c r="AD286" s="211"/>
      <c r="AE286" s="211"/>
      <c r="AF286" s="211"/>
      <c r="AG286" s="211" t="s">
        <v>178</v>
      </c>
      <c r="AH286" s="211">
        <v>0</v>
      </c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ht="22.5" outlineLevel="1" x14ac:dyDescent="0.2">
      <c r="A287" s="247">
        <v>72</v>
      </c>
      <c r="B287" s="248" t="s">
        <v>473</v>
      </c>
      <c r="C287" s="261" t="s">
        <v>474</v>
      </c>
      <c r="D287" s="249" t="s">
        <v>236</v>
      </c>
      <c r="E287" s="250">
        <v>180</v>
      </c>
      <c r="F287" s="251"/>
      <c r="G287" s="252">
        <f>ROUND(E287*F287,2)</f>
        <v>0</v>
      </c>
      <c r="H287" s="233"/>
      <c r="I287" s="232">
        <f>ROUND(E287*H287,2)</f>
        <v>0</v>
      </c>
      <c r="J287" s="233"/>
      <c r="K287" s="232">
        <f>ROUND(E287*J287,2)</f>
        <v>0</v>
      </c>
      <c r="L287" s="232">
        <v>12</v>
      </c>
      <c r="M287" s="232">
        <f>G287*(1+L287/100)</f>
        <v>0</v>
      </c>
      <c r="N287" s="231">
        <v>4.4000000000000002E-4</v>
      </c>
      <c r="O287" s="231">
        <f>ROUND(E287*N287,2)</f>
        <v>0.08</v>
      </c>
      <c r="P287" s="231">
        <v>0</v>
      </c>
      <c r="Q287" s="231">
        <f>ROUND(E287*P287,2)</f>
        <v>0</v>
      </c>
      <c r="R287" s="232"/>
      <c r="S287" s="232" t="s">
        <v>200</v>
      </c>
      <c r="T287" s="232" t="s">
        <v>200</v>
      </c>
      <c r="U287" s="232">
        <v>0.28000000000000003</v>
      </c>
      <c r="V287" s="232">
        <f>ROUND(E287*U287,2)</f>
        <v>50.4</v>
      </c>
      <c r="W287" s="232"/>
      <c r="X287" s="232" t="s">
        <v>201</v>
      </c>
      <c r="Y287" s="232" t="s">
        <v>172</v>
      </c>
      <c r="Z287" s="211"/>
      <c r="AA287" s="211"/>
      <c r="AB287" s="211"/>
      <c r="AC287" s="211"/>
      <c r="AD287" s="211"/>
      <c r="AE287" s="211"/>
      <c r="AF287" s="211"/>
      <c r="AG287" s="211" t="s">
        <v>202</v>
      </c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2" x14ac:dyDescent="0.2">
      <c r="A288" s="228"/>
      <c r="B288" s="229"/>
      <c r="C288" s="264" t="s">
        <v>439</v>
      </c>
      <c r="D288" s="236"/>
      <c r="E288" s="237">
        <v>180</v>
      </c>
      <c r="F288" s="232"/>
      <c r="G288" s="232"/>
      <c r="H288" s="232"/>
      <c r="I288" s="232"/>
      <c r="J288" s="232"/>
      <c r="K288" s="232"/>
      <c r="L288" s="232"/>
      <c r="M288" s="232"/>
      <c r="N288" s="231"/>
      <c r="O288" s="231"/>
      <c r="P288" s="231"/>
      <c r="Q288" s="231"/>
      <c r="R288" s="232"/>
      <c r="S288" s="232"/>
      <c r="T288" s="232"/>
      <c r="U288" s="232"/>
      <c r="V288" s="232"/>
      <c r="W288" s="232"/>
      <c r="X288" s="232"/>
      <c r="Y288" s="232"/>
      <c r="Z288" s="211"/>
      <c r="AA288" s="211"/>
      <c r="AB288" s="211"/>
      <c r="AC288" s="211"/>
      <c r="AD288" s="211"/>
      <c r="AE288" s="211"/>
      <c r="AF288" s="211"/>
      <c r="AG288" s="211" t="s">
        <v>178</v>
      </c>
      <c r="AH288" s="211">
        <v>0</v>
      </c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ht="22.5" outlineLevel="1" x14ac:dyDescent="0.2">
      <c r="A289" s="247">
        <v>73</v>
      </c>
      <c r="B289" s="248" t="s">
        <v>475</v>
      </c>
      <c r="C289" s="261" t="s">
        <v>476</v>
      </c>
      <c r="D289" s="249" t="s">
        <v>396</v>
      </c>
      <c r="E289" s="250">
        <v>102</v>
      </c>
      <c r="F289" s="251"/>
      <c r="G289" s="252">
        <f>ROUND(E289*F289,2)</f>
        <v>0</v>
      </c>
      <c r="H289" s="233"/>
      <c r="I289" s="232">
        <f>ROUND(E289*H289,2)</f>
        <v>0</v>
      </c>
      <c r="J289" s="233"/>
      <c r="K289" s="232">
        <f>ROUND(E289*J289,2)</f>
        <v>0</v>
      </c>
      <c r="L289" s="232">
        <v>12</v>
      </c>
      <c r="M289" s="232">
        <f>G289*(1+L289/100)</f>
        <v>0</v>
      </c>
      <c r="N289" s="231">
        <v>1E-3</v>
      </c>
      <c r="O289" s="231">
        <f>ROUND(E289*N289,2)</f>
        <v>0.1</v>
      </c>
      <c r="P289" s="231">
        <v>0</v>
      </c>
      <c r="Q289" s="231">
        <f>ROUND(E289*P289,2)</f>
        <v>0</v>
      </c>
      <c r="R289" s="232" t="s">
        <v>273</v>
      </c>
      <c r="S289" s="232" t="s">
        <v>200</v>
      </c>
      <c r="T289" s="232" t="s">
        <v>200</v>
      </c>
      <c r="U289" s="232">
        <v>0</v>
      </c>
      <c r="V289" s="232">
        <f>ROUND(E289*U289,2)</f>
        <v>0</v>
      </c>
      <c r="W289" s="232"/>
      <c r="X289" s="232" t="s">
        <v>274</v>
      </c>
      <c r="Y289" s="232" t="s">
        <v>172</v>
      </c>
      <c r="Z289" s="211"/>
      <c r="AA289" s="211"/>
      <c r="AB289" s="211"/>
      <c r="AC289" s="211"/>
      <c r="AD289" s="211"/>
      <c r="AE289" s="211"/>
      <c r="AF289" s="211"/>
      <c r="AG289" s="211" t="s">
        <v>275</v>
      </c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2" x14ac:dyDescent="0.2">
      <c r="A290" s="228"/>
      <c r="B290" s="229"/>
      <c r="C290" s="264" t="s">
        <v>477</v>
      </c>
      <c r="D290" s="236"/>
      <c r="E290" s="237">
        <v>102</v>
      </c>
      <c r="F290" s="232"/>
      <c r="G290" s="232"/>
      <c r="H290" s="232"/>
      <c r="I290" s="232"/>
      <c r="J290" s="232"/>
      <c r="K290" s="232"/>
      <c r="L290" s="232"/>
      <c r="M290" s="232"/>
      <c r="N290" s="231"/>
      <c r="O290" s="231"/>
      <c r="P290" s="231"/>
      <c r="Q290" s="231"/>
      <c r="R290" s="232"/>
      <c r="S290" s="232"/>
      <c r="T290" s="232"/>
      <c r="U290" s="232"/>
      <c r="V290" s="232"/>
      <c r="W290" s="232"/>
      <c r="X290" s="232"/>
      <c r="Y290" s="232"/>
      <c r="Z290" s="211"/>
      <c r="AA290" s="211"/>
      <c r="AB290" s="211"/>
      <c r="AC290" s="211"/>
      <c r="AD290" s="211"/>
      <c r="AE290" s="211"/>
      <c r="AF290" s="211"/>
      <c r="AG290" s="211" t="s">
        <v>178</v>
      </c>
      <c r="AH290" s="211">
        <v>5</v>
      </c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">
      <c r="A291" s="228">
        <v>74</v>
      </c>
      <c r="B291" s="229" t="s">
        <v>478</v>
      </c>
      <c r="C291" s="275" t="s">
        <v>479</v>
      </c>
      <c r="D291" s="230" t="s">
        <v>0</v>
      </c>
      <c r="E291" s="274"/>
      <c r="F291" s="233"/>
      <c r="G291" s="232">
        <f>ROUND(E291*F291,2)</f>
        <v>0</v>
      </c>
      <c r="H291" s="233"/>
      <c r="I291" s="232">
        <f>ROUND(E291*H291,2)</f>
        <v>0</v>
      </c>
      <c r="J291" s="233"/>
      <c r="K291" s="232">
        <f>ROUND(E291*J291,2)</f>
        <v>0</v>
      </c>
      <c r="L291" s="232">
        <v>12</v>
      </c>
      <c r="M291" s="232">
        <f>G291*(1+L291/100)</f>
        <v>0</v>
      </c>
      <c r="N291" s="231">
        <v>0</v>
      </c>
      <c r="O291" s="231">
        <f>ROUND(E291*N291,2)</f>
        <v>0</v>
      </c>
      <c r="P291" s="231">
        <v>0</v>
      </c>
      <c r="Q291" s="231">
        <f>ROUND(E291*P291,2)</f>
        <v>0</v>
      </c>
      <c r="R291" s="232"/>
      <c r="S291" s="232" t="s">
        <v>200</v>
      </c>
      <c r="T291" s="232" t="s">
        <v>200</v>
      </c>
      <c r="U291" s="232">
        <v>0</v>
      </c>
      <c r="V291" s="232">
        <f>ROUND(E291*U291,2)</f>
        <v>0</v>
      </c>
      <c r="W291" s="232"/>
      <c r="X291" s="232" t="s">
        <v>405</v>
      </c>
      <c r="Y291" s="232" t="s">
        <v>172</v>
      </c>
      <c r="Z291" s="211"/>
      <c r="AA291" s="211"/>
      <c r="AB291" s="211"/>
      <c r="AC291" s="211"/>
      <c r="AD291" s="211"/>
      <c r="AE291" s="211"/>
      <c r="AF291" s="211"/>
      <c r="AG291" s="211" t="s">
        <v>406</v>
      </c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x14ac:dyDescent="0.2">
      <c r="A292" s="240" t="s">
        <v>164</v>
      </c>
      <c r="B292" s="241" t="s">
        <v>101</v>
      </c>
      <c r="C292" s="259" t="s">
        <v>102</v>
      </c>
      <c r="D292" s="242"/>
      <c r="E292" s="243"/>
      <c r="F292" s="244"/>
      <c r="G292" s="245">
        <f>SUMIF(AG293:AG326,"&lt;&gt;NOR",G293:G326)</f>
        <v>0</v>
      </c>
      <c r="H292" s="239"/>
      <c r="I292" s="239">
        <f>SUM(I293:I326)</f>
        <v>0</v>
      </c>
      <c r="J292" s="239"/>
      <c r="K292" s="239">
        <f>SUM(K293:K326)</f>
        <v>0</v>
      </c>
      <c r="L292" s="239"/>
      <c r="M292" s="239">
        <f>SUM(M293:M326)</f>
        <v>0</v>
      </c>
      <c r="N292" s="238"/>
      <c r="O292" s="238">
        <f>SUM(O293:O326)</f>
        <v>6.63</v>
      </c>
      <c r="P292" s="238"/>
      <c r="Q292" s="238">
        <f>SUM(Q293:Q326)</f>
        <v>0</v>
      </c>
      <c r="R292" s="239"/>
      <c r="S292" s="239"/>
      <c r="T292" s="239"/>
      <c r="U292" s="239"/>
      <c r="V292" s="239">
        <f>SUM(V293:V326)</f>
        <v>2550.48</v>
      </c>
      <c r="W292" s="239"/>
      <c r="X292" s="239"/>
      <c r="Y292" s="239"/>
      <c r="AG292" t="s">
        <v>165</v>
      </c>
    </row>
    <row r="293" spans="1:60" outlineLevel="1" x14ac:dyDescent="0.2">
      <c r="A293" s="247">
        <v>75</v>
      </c>
      <c r="B293" s="248" t="s">
        <v>480</v>
      </c>
      <c r="C293" s="261" t="s">
        <v>441</v>
      </c>
      <c r="D293" s="249" t="s">
        <v>236</v>
      </c>
      <c r="E293" s="250">
        <v>900</v>
      </c>
      <c r="F293" s="251"/>
      <c r="G293" s="252">
        <f>ROUND(E293*F293,2)</f>
        <v>0</v>
      </c>
      <c r="H293" s="233"/>
      <c r="I293" s="232">
        <f>ROUND(E293*H293,2)</f>
        <v>0</v>
      </c>
      <c r="J293" s="233"/>
      <c r="K293" s="232">
        <f>ROUND(E293*J293,2)</f>
        <v>0</v>
      </c>
      <c r="L293" s="232">
        <v>12</v>
      </c>
      <c r="M293" s="232">
        <f>G293*(1+L293/100)</f>
        <v>0</v>
      </c>
      <c r="N293" s="231">
        <v>1.8000000000000001E-4</v>
      </c>
      <c r="O293" s="231">
        <f>ROUND(E293*N293,2)</f>
        <v>0.16</v>
      </c>
      <c r="P293" s="231">
        <v>0</v>
      </c>
      <c r="Q293" s="231">
        <f>ROUND(E293*P293,2)</f>
        <v>0</v>
      </c>
      <c r="R293" s="232"/>
      <c r="S293" s="232" t="s">
        <v>200</v>
      </c>
      <c r="T293" s="232" t="s">
        <v>200</v>
      </c>
      <c r="U293" s="232">
        <v>0.12</v>
      </c>
      <c r="V293" s="232">
        <f>ROUND(E293*U293,2)</f>
        <v>108</v>
      </c>
      <c r="W293" s="232"/>
      <c r="X293" s="232" t="s">
        <v>201</v>
      </c>
      <c r="Y293" s="232" t="s">
        <v>172</v>
      </c>
      <c r="Z293" s="211"/>
      <c r="AA293" s="211"/>
      <c r="AB293" s="211"/>
      <c r="AC293" s="211"/>
      <c r="AD293" s="211"/>
      <c r="AE293" s="211"/>
      <c r="AF293" s="211"/>
      <c r="AG293" s="211" t="s">
        <v>443</v>
      </c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2" x14ac:dyDescent="0.2">
      <c r="A294" s="228"/>
      <c r="B294" s="229"/>
      <c r="C294" s="262" t="s">
        <v>177</v>
      </c>
      <c r="D294" s="234"/>
      <c r="E294" s="235"/>
      <c r="F294" s="232"/>
      <c r="G294" s="232"/>
      <c r="H294" s="232"/>
      <c r="I294" s="232"/>
      <c r="J294" s="232"/>
      <c r="K294" s="232"/>
      <c r="L294" s="232"/>
      <c r="M294" s="232"/>
      <c r="N294" s="231"/>
      <c r="O294" s="231"/>
      <c r="P294" s="231"/>
      <c r="Q294" s="231"/>
      <c r="R294" s="232"/>
      <c r="S294" s="232"/>
      <c r="T294" s="232"/>
      <c r="U294" s="232"/>
      <c r="V294" s="232"/>
      <c r="W294" s="232"/>
      <c r="X294" s="232"/>
      <c r="Y294" s="232"/>
      <c r="Z294" s="211"/>
      <c r="AA294" s="211"/>
      <c r="AB294" s="211"/>
      <c r="AC294" s="211"/>
      <c r="AD294" s="211"/>
      <c r="AE294" s="211"/>
      <c r="AF294" s="211"/>
      <c r="AG294" s="211" t="s">
        <v>178</v>
      </c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3" x14ac:dyDescent="0.2">
      <c r="A295" s="228"/>
      <c r="B295" s="229"/>
      <c r="C295" s="263" t="s">
        <v>481</v>
      </c>
      <c r="D295" s="234"/>
      <c r="E295" s="235">
        <v>14.4</v>
      </c>
      <c r="F295" s="232"/>
      <c r="G295" s="232"/>
      <c r="H295" s="232"/>
      <c r="I295" s="232"/>
      <c r="J295" s="232"/>
      <c r="K295" s="232"/>
      <c r="L295" s="232"/>
      <c r="M295" s="232"/>
      <c r="N295" s="231"/>
      <c r="O295" s="231"/>
      <c r="P295" s="231"/>
      <c r="Q295" s="231"/>
      <c r="R295" s="232"/>
      <c r="S295" s="232"/>
      <c r="T295" s="232"/>
      <c r="U295" s="232"/>
      <c r="V295" s="232"/>
      <c r="W295" s="232"/>
      <c r="X295" s="232"/>
      <c r="Y295" s="232"/>
      <c r="Z295" s="211"/>
      <c r="AA295" s="211"/>
      <c r="AB295" s="211"/>
      <c r="AC295" s="211"/>
      <c r="AD295" s="211"/>
      <c r="AE295" s="211"/>
      <c r="AF295" s="211"/>
      <c r="AG295" s="211" t="s">
        <v>178</v>
      </c>
      <c r="AH295" s="211">
        <v>2</v>
      </c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3" x14ac:dyDescent="0.2">
      <c r="A296" s="228"/>
      <c r="B296" s="229"/>
      <c r="C296" s="262" t="s">
        <v>181</v>
      </c>
      <c r="D296" s="234"/>
      <c r="E296" s="235"/>
      <c r="F296" s="232"/>
      <c r="G296" s="232"/>
      <c r="H296" s="232"/>
      <c r="I296" s="232"/>
      <c r="J296" s="232"/>
      <c r="K296" s="232"/>
      <c r="L296" s="232"/>
      <c r="M296" s="232"/>
      <c r="N296" s="231"/>
      <c r="O296" s="231"/>
      <c r="P296" s="231"/>
      <c r="Q296" s="231"/>
      <c r="R296" s="232"/>
      <c r="S296" s="232"/>
      <c r="T296" s="232"/>
      <c r="U296" s="232"/>
      <c r="V296" s="232"/>
      <c r="W296" s="232"/>
      <c r="X296" s="232"/>
      <c r="Y296" s="232"/>
      <c r="Z296" s="211"/>
      <c r="AA296" s="211"/>
      <c r="AB296" s="211"/>
      <c r="AC296" s="211"/>
      <c r="AD296" s="211"/>
      <c r="AE296" s="211"/>
      <c r="AF296" s="211"/>
      <c r="AG296" s="211" t="s">
        <v>178</v>
      </c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3" x14ac:dyDescent="0.2">
      <c r="A297" s="228"/>
      <c r="B297" s="229"/>
      <c r="C297" s="264" t="s">
        <v>482</v>
      </c>
      <c r="D297" s="236"/>
      <c r="E297" s="237">
        <v>900</v>
      </c>
      <c r="F297" s="232"/>
      <c r="G297" s="232"/>
      <c r="H297" s="232"/>
      <c r="I297" s="232"/>
      <c r="J297" s="232"/>
      <c r="K297" s="232"/>
      <c r="L297" s="232"/>
      <c r="M297" s="232"/>
      <c r="N297" s="231"/>
      <c r="O297" s="231"/>
      <c r="P297" s="231"/>
      <c r="Q297" s="231"/>
      <c r="R297" s="232"/>
      <c r="S297" s="232"/>
      <c r="T297" s="232"/>
      <c r="U297" s="232"/>
      <c r="V297" s="232"/>
      <c r="W297" s="232"/>
      <c r="X297" s="232"/>
      <c r="Y297" s="232"/>
      <c r="Z297" s="211"/>
      <c r="AA297" s="211"/>
      <c r="AB297" s="211"/>
      <c r="AC297" s="211"/>
      <c r="AD297" s="211"/>
      <c r="AE297" s="211"/>
      <c r="AF297" s="211"/>
      <c r="AG297" s="211" t="s">
        <v>178</v>
      </c>
      <c r="AH297" s="211">
        <v>0</v>
      </c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">
      <c r="A298" s="247">
        <v>76</v>
      </c>
      <c r="B298" s="248" t="s">
        <v>448</v>
      </c>
      <c r="C298" s="261" t="s">
        <v>449</v>
      </c>
      <c r="D298" s="249" t="s">
        <v>176</v>
      </c>
      <c r="E298" s="250">
        <v>1200</v>
      </c>
      <c r="F298" s="251"/>
      <c r="G298" s="252">
        <f>ROUND(E298*F298,2)</f>
        <v>0</v>
      </c>
      <c r="H298" s="233"/>
      <c r="I298" s="232">
        <f>ROUND(E298*H298,2)</f>
        <v>0</v>
      </c>
      <c r="J298" s="233"/>
      <c r="K298" s="232">
        <f>ROUND(E298*J298,2)</f>
        <v>0</v>
      </c>
      <c r="L298" s="232">
        <v>12</v>
      </c>
      <c r="M298" s="232">
        <f>G298*(1+L298/100)</f>
        <v>0</v>
      </c>
      <c r="N298" s="231">
        <v>-4.0000000000000003E-5</v>
      </c>
      <c r="O298" s="231">
        <f>ROUND(E298*N298,2)</f>
        <v>-0.05</v>
      </c>
      <c r="P298" s="231">
        <v>0</v>
      </c>
      <c r="Q298" s="231">
        <f>ROUND(E298*P298,2)</f>
        <v>0</v>
      </c>
      <c r="R298" s="232"/>
      <c r="S298" s="232" t="s">
        <v>200</v>
      </c>
      <c r="T298" s="232" t="s">
        <v>200</v>
      </c>
      <c r="U298" s="232">
        <v>0.1</v>
      </c>
      <c r="V298" s="232">
        <f>ROUND(E298*U298,2)</f>
        <v>120</v>
      </c>
      <c r="W298" s="232"/>
      <c r="X298" s="232" t="s">
        <v>201</v>
      </c>
      <c r="Y298" s="232" t="s">
        <v>172</v>
      </c>
      <c r="Z298" s="211"/>
      <c r="AA298" s="211"/>
      <c r="AB298" s="211"/>
      <c r="AC298" s="211"/>
      <c r="AD298" s="211"/>
      <c r="AE298" s="211"/>
      <c r="AF298" s="211"/>
      <c r="AG298" s="211" t="s">
        <v>202</v>
      </c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2" x14ac:dyDescent="0.2">
      <c r="A299" s="228"/>
      <c r="B299" s="229"/>
      <c r="C299" s="264" t="s">
        <v>265</v>
      </c>
      <c r="D299" s="236"/>
      <c r="E299" s="237">
        <v>1200</v>
      </c>
      <c r="F299" s="232"/>
      <c r="G299" s="232"/>
      <c r="H299" s="232"/>
      <c r="I299" s="232"/>
      <c r="J299" s="232"/>
      <c r="K299" s="232"/>
      <c r="L299" s="232"/>
      <c r="M299" s="232"/>
      <c r="N299" s="231"/>
      <c r="O299" s="231"/>
      <c r="P299" s="231"/>
      <c r="Q299" s="231"/>
      <c r="R299" s="232"/>
      <c r="S299" s="232"/>
      <c r="T299" s="232"/>
      <c r="U299" s="232"/>
      <c r="V299" s="232"/>
      <c r="W299" s="232"/>
      <c r="X299" s="232"/>
      <c r="Y299" s="232"/>
      <c r="Z299" s="211"/>
      <c r="AA299" s="211"/>
      <c r="AB299" s="211"/>
      <c r="AC299" s="211"/>
      <c r="AD299" s="211"/>
      <c r="AE299" s="211"/>
      <c r="AF299" s="211"/>
      <c r="AG299" s="211" t="s">
        <v>178</v>
      </c>
      <c r="AH299" s="211">
        <v>5</v>
      </c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">
      <c r="A300" s="247">
        <v>77</v>
      </c>
      <c r="B300" s="248" t="s">
        <v>483</v>
      </c>
      <c r="C300" s="261" t="s">
        <v>484</v>
      </c>
      <c r="D300" s="249" t="s">
        <v>176</v>
      </c>
      <c r="E300" s="250">
        <v>1200</v>
      </c>
      <c r="F300" s="251"/>
      <c r="G300" s="252">
        <f>ROUND(E300*F300,2)</f>
        <v>0</v>
      </c>
      <c r="H300" s="233"/>
      <c r="I300" s="232">
        <f>ROUND(E300*H300,2)</f>
        <v>0</v>
      </c>
      <c r="J300" s="233"/>
      <c r="K300" s="232">
        <f>ROUND(E300*J300,2)</f>
        <v>0</v>
      </c>
      <c r="L300" s="232">
        <v>12</v>
      </c>
      <c r="M300" s="232">
        <f>G300*(1+L300/100)</f>
        <v>0</v>
      </c>
      <c r="N300" s="231">
        <v>1.6000000000000001E-4</v>
      </c>
      <c r="O300" s="231">
        <f>ROUND(E300*N300,2)</f>
        <v>0.19</v>
      </c>
      <c r="P300" s="231">
        <v>0</v>
      </c>
      <c r="Q300" s="231">
        <f>ROUND(E300*P300,2)</f>
        <v>0</v>
      </c>
      <c r="R300" s="232"/>
      <c r="S300" s="232" t="s">
        <v>200</v>
      </c>
      <c r="T300" s="232" t="s">
        <v>200</v>
      </c>
      <c r="U300" s="232">
        <v>0.05</v>
      </c>
      <c r="V300" s="232">
        <f>ROUND(E300*U300,2)</f>
        <v>60</v>
      </c>
      <c r="W300" s="232"/>
      <c r="X300" s="232" t="s">
        <v>201</v>
      </c>
      <c r="Y300" s="232" t="s">
        <v>172</v>
      </c>
      <c r="Z300" s="211"/>
      <c r="AA300" s="211"/>
      <c r="AB300" s="211"/>
      <c r="AC300" s="211"/>
      <c r="AD300" s="211"/>
      <c r="AE300" s="211"/>
      <c r="AF300" s="211"/>
      <c r="AG300" s="211" t="s">
        <v>202</v>
      </c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2" x14ac:dyDescent="0.2">
      <c r="A301" s="228"/>
      <c r="B301" s="229"/>
      <c r="C301" s="264" t="s">
        <v>265</v>
      </c>
      <c r="D301" s="236"/>
      <c r="E301" s="237">
        <v>1200</v>
      </c>
      <c r="F301" s="232"/>
      <c r="G301" s="232"/>
      <c r="H301" s="232"/>
      <c r="I301" s="232"/>
      <c r="J301" s="232"/>
      <c r="K301" s="232"/>
      <c r="L301" s="232"/>
      <c r="M301" s="232"/>
      <c r="N301" s="231"/>
      <c r="O301" s="231"/>
      <c r="P301" s="231"/>
      <c r="Q301" s="231"/>
      <c r="R301" s="232"/>
      <c r="S301" s="232"/>
      <c r="T301" s="232"/>
      <c r="U301" s="232"/>
      <c r="V301" s="232"/>
      <c r="W301" s="232"/>
      <c r="X301" s="232"/>
      <c r="Y301" s="232"/>
      <c r="Z301" s="211"/>
      <c r="AA301" s="211"/>
      <c r="AB301" s="211"/>
      <c r="AC301" s="211"/>
      <c r="AD301" s="211"/>
      <c r="AE301" s="211"/>
      <c r="AF301" s="211"/>
      <c r="AG301" s="211" t="s">
        <v>178</v>
      </c>
      <c r="AH301" s="211">
        <v>5</v>
      </c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">
      <c r="A302" s="247">
        <v>78</v>
      </c>
      <c r="B302" s="248" t="s">
        <v>485</v>
      </c>
      <c r="C302" s="261" t="s">
        <v>486</v>
      </c>
      <c r="D302" s="249" t="s">
        <v>176</v>
      </c>
      <c r="E302" s="250">
        <v>1200</v>
      </c>
      <c r="F302" s="251"/>
      <c r="G302" s="252">
        <f>ROUND(E302*F302,2)</f>
        <v>0</v>
      </c>
      <c r="H302" s="233"/>
      <c r="I302" s="232">
        <f>ROUND(E302*H302,2)</f>
        <v>0</v>
      </c>
      <c r="J302" s="233"/>
      <c r="K302" s="232">
        <f>ROUND(E302*J302,2)</f>
        <v>0</v>
      </c>
      <c r="L302" s="232">
        <v>12</v>
      </c>
      <c r="M302" s="232">
        <f>G302*(1+L302/100)</f>
        <v>0</v>
      </c>
      <c r="N302" s="231">
        <v>0</v>
      </c>
      <c r="O302" s="231">
        <f>ROUND(E302*N302,2)</f>
        <v>0</v>
      </c>
      <c r="P302" s="231">
        <v>0</v>
      </c>
      <c r="Q302" s="231">
        <f>ROUND(E302*P302,2)</f>
        <v>0</v>
      </c>
      <c r="R302" s="232"/>
      <c r="S302" s="232" t="s">
        <v>200</v>
      </c>
      <c r="T302" s="232" t="s">
        <v>200</v>
      </c>
      <c r="U302" s="232">
        <v>0.56699999999999995</v>
      </c>
      <c r="V302" s="232">
        <f>ROUND(E302*U302,2)</f>
        <v>680.4</v>
      </c>
      <c r="W302" s="232"/>
      <c r="X302" s="232" t="s">
        <v>201</v>
      </c>
      <c r="Y302" s="232" t="s">
        <v>172</v>
      </c>
      <c r="Z302" s="211"/>
      <c r="AA302" s="211"/>
      <c r="AB302" s="211"/>
      <c r="AC302" s="211"/>
      <c r="AD302" s="211"/>
      <c r="AE302" s="211"/>
      <c r="AF302" s="211"/>
      <c r="AG302" s="211" t="s">
        <v>443</v>
      </c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2" x14ac:dyDescent="0.2">
      <c r="A303" s="228"/>
      <c r="B303" s="229"/>
      <c r="C303" s="264" t="s">
        <v>265</v>
      </c>
      <c r="D303" s="236"/>
      <c r="E303" s="237">
        <v>1200</v>
      </c>
      <c r="F303" s="232"/>
      <c r="G303" s="232"/>
      <c r="H303" s="232"/>
      <c r="I303" s="232"/>
      <c r="J303" s="232"/>
      <c r="K303" s="232"/>
      <c r="L303" s="232"/>
      <c r="M303" s="232"/>
      <c r="N303" s="231"/>
      <c r="O303" s="231"/>
      <c r="P303" s="231"/>
      <c r="Q303" s="231"/>
      <c r="R303" s="232"/>
      <c r="S303" s="232"/>
      <c r="T303" s="232"/>
      <c r="U303" s="232"/>
      <c r="V303" s="232"/>
      <c r="W303" s="232"/>
      <c r="X303" s="232"/>
      <c r="Y303" s="232"/>
      <c r="Z303" s="211"/>
      <c r="AA303" s="211"/>
      <c r="AB303" s="211"/>
      <c r="AC303" s="211"/>
      <c r="AD303" s="211"/>
      <c r="AE303" s="211"/>
      <c r="AF303" s="211"/>
      <c r="AG303" s="211" t="s">
        <v>178</v>
      </c>
      <c r="AH303" s="211">
        <v>5</v>
      </c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1" x14ac:dyDescent="0.2">
      <c r="A304" s="247">
        <v>79</v>
      </c>
      <c r="B304" s="248" t="s">
        <v>487</v>
      </c>
      <c r="C304" s="261" t="s">
        <v>488</v>
      </c>
      <c r="D304" s="249" t="s">
        <v>176</v>
      </c>
      <c r="E304" s="250">
        <v>1200</v>
      </c>
      <c r="F304" s="251"/>
      <c r="G304" s="252">
        <f>ROUND(E304*F304,2)</f>
        <v>0</v>
      </c>
      <c r="H304" s="233"/>
      <c r="I304" s="232">
        <f>ROUND(E304*H304,2)</f>
        <v>0</v>
      </c>
      <c r="J304" s="233"/>
      <c r="K304" s="232">
        <f>ROUND(E304*J304,2)</f>
        <v>0</v>
      </c>
      <c r="L304" s="232">
        <v>12</v>
      </c>
      <c r="M304" s="232">
        <f>G304*(1+L304/100)</f>
        <v>0</v>
      </c>
      <c r="N304" s="231">
        <v>5.2399999999999999E-3</v>
      </c>
      <c r="O304" s="231">
        <f>ROUND(E304*N304,2)</f>
        <v>6.29</v>
      </c>
      <c r="P304" s="231">
        <v>0</v>
      </c>
      <c r="Q304" s="231">
        <f>ROUND(E304*P304,2)</f>
        <v>0</v>
      </c>
      <c r="R304" s="232"/>
      <c r="S304" s="232" t="s">
        <v>200</v>
      </c>
      <c r="T304" s="232" t="s">
        <v>200</v>
      </c>
      <c r="U304" s="232">
        <v>0.95840000000000003</v>
      </c>
      <c r="V304" s="232">
        <f>ROUND(E304*U304,2)</f>
        <v>1150.08</v>
      </c>
      <c r="W304" s="232"/>
      <c r="X304" s="232" t="s">
        <v>201</v>
      </c>
      <c r="Y304" s="232" t="s">
        <v>172</v>
      </c>
      <c r="Z304" s="211"/>
      <c r="AA304" s="211"/>
      <c r="AB304" s="211"/>
      <c r="AC304" s="211"/>
      <c r="AD304" s="211"/>
      <c r="AE304" s="211"/>
      <c r="AF304" s="211"/>
      <c r="AG304" s="211" t="s">
        <v>202</v>
      </c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2" x14ac:dyDescent="0.2">
      <c r="A305" s="228"/>
      <c r="B305" s="229"/>
      <c r="C305" s="262" t="s">
        <v>177</v>
      </c>
      <c r="D305" s="234"/>
      <c r="E305" s="235"/>
      <c r="F305" s="232"/>
      <c r="G305" s="232"/>
      <c r="H305" s="232"/>
      <c r="I305" s="232"/>
      <c r="J305" s="232"/>
      <c r="K305" s="232"/>
      <c r="L305" s="232"/>
      <c r="M305" s="232"/>
      <c r="N305" s="231"/>
      <c r="O305" s="231"/>
      <c r="P305" s="231"/>
      <c r="Q305" s="231"/>
      <c r="R305" s="232"/>
      <c r="S305" s="232"/>
      <c r="T305" s="232"/>
      <c r="U305" s="232"/>
      <c r="V305" s="232"/>
      <c r="W305" s="232"/>
      <c r="X305" s="232"/>
      <c r="Y305" s="232"/>
      <c r="Z305" s="211"/>
      <c r="AA305" s="211"/>
      <c r="AB305" s="211"/>
      <c r="AC305" s="211"/>
      <c r="AD305" s="211"/>
      <c r="AE305" s="211"/>
      <c r="AF305" s="211"/>
      <c r="AG305" s="211" t="s">
        <v>178</v>
      </c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3" x14ac:dyDescent="0.2">
      <c r="A306" s="228"/>
      <c r="B306" s="229"/>
      <c r="C306" s="263" t="s">
        <v>489</v>
      </c>
      <c r="D306" s="234"/>
      <c r="E306" s="235">
        <v>13.224</v>
      </c>
      <c r="F306" s="232"/>
      <c r="G306" s="232"/>
      <c r="H306" s="232"/>
      <c r="I306" s="232"/>
      <c r="J306" s="232"/>
      <c r="K306" s="232"/>
      <c r="L306" s="232"/>
      <c r="M306" s="232"/>
      <c r="N306" s="231"/>
      <c r="O306" s="231"/>
      <c r="P306" s="231"/>
      <c r="Q306" s="231"/>
      <c r="R306" s="232"/>
      <c r="S306" s="232"/>
      <c r="T306" s="232"/>
      <c r="U306" s="232"/>
      <c r="V306" s="232"/>
      <c r="W306" s="232"/>
      <c r="X306" s="232"/>
      <c r="Y306" s="232"/>
      <c r="Z306" s="211"/>
      <c r="AA306" s="211"/>
      <c r="AB306" s="211"/>
      <c r="AC306" s="211"/>
      <c r="AD306" s="211"/>
      <c r="AE306" s="211"/>
      <c r="AF306" s="211"/>
      <c r="AG306" s="211" t="s">
        <v>178</v>
      </c>
      <c r="AH306" s="211">
        <v>2</v>
      </c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3" x14ac:dyDescent="0.2">
      <c r="A307" s="228"/>
      <c r="B307" s="229"/>
      <c r="C307" s="263" t="s">
        <v>490</v>
      </c>
      <c r="D307" s="234"/>
      <c r="E307" s="235">
        <v>-3.2559999999999998</v>
      </c>
      <c r="F307" s="232"/>
      <c r="G307" s="232"/>
      <c r="H307" s="232"/>
      <c r="I307" s="232"/>
      <c r="J307" s="232"/>
      <c r="K307" s="232"/>
      <c r="L307" s="232"/>
      <c r="M307" s="232"/>
      <c r="N307" s="231"/>
      <c r="O307" s="231"/>
      <c r="P307" s="231"/>
      <c r="Q307" s="231"/>
      <c r="R307" s="232"/>
      <c r="S307" s="232"/>
      <c r="T307" s="232"/>
      <c r="U307" s="232"/>
      <c r="V307" s="232"/>
      <c r="W307" s="232"/>
      <c r="X307" s="232"/>
      <c r="Y307" s="232"/>
      <c r="Z307" s="211"/>
      <c r="AA307" s="211"/>
      <c r="AB307" s="211"/>
      <c r="AC307" s="211"/>
      <c r="AD307" s="211"/>
      <c r="AE307" s="211"/>
      <c r="AF307" s="211"/>
      <c r="AG307" s="211" t="s">
        <v>178</v>
      </c>
      <c r="AH307" s="211">
        <v>2</v>
      </c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3" x14ac:dyDescent="0.2">
      <c r="A308" s="228"/>
      <c r="B308" s="229"/>
      <c r="C308" s="263" t="s">
        <v>491</v>
      </c>
      <c r="D308" s="234"/>
      <c r="E308" s="235">
        <v>0.6</v>
      </c>
      <c r="F308" s="232"/>
      <c r="G308" s="232"/>
      <c r="H308" s="232"/>
      <c r="I308" s="232"/>
      <c r="J308" s="232"/>
      <c r="K308" s="232"/>
      <c r="L308" s="232"/>
      <c r="M308" s="232"/>
      <c r="N308" s="231"/>
      <c r="O308" s="231"/>
      <c r="P308" s="231"/>
      <c r="Q308" s="231"/>
      <c r="R308" s="232"/>
      <c r="S308" s="232"/>
      <c r="T308" s="232"/>
      <c r="U308" s="232"/>
      <c r="V308" s="232"/>
      <c r="W308" s="232"/>
      <c r="X308" s="232"/>
      <c r="Y308" s="232"/>
      <c r="Z308" s="211"/>
      <c r="AA308" s="211"/>
      <c r="AB308" s="211"/>
      <c r="AC308" s="211"/>
      <c r="AD308" s="211"/>
      <c r="AE308" s="211"/>
      <c r="AF308" s="211"/>
      <c r="AG308" s="211" t="s">
        <v>178</v>
      </c>
      <c r="AH308" s="211">
        <v>2</v>
      </c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3" x14ac:dyDescent="0.2">
      <c r="A309" s="228"/>
      <c r="B309" s="229"/>
      <c r="C309" s="263" t="s">
        <v>492</v>
      </c>
      <c r="D309" s="234"/>
      <c r="E309" s="235">
        <v>8.64</v>
      </c>
      <c r="F309" s="232"/>
      <c r="G309" s="232"/>
      <c r="H309" s="232"/>
      <c r="I309" s="232"/>
      <c r="J309" s="232"/>
      <c r="K309" s="232"/>
      <c r="L309" s="232"/>
      <c r="M309" s="232"/>
      <c r="N309" s="231"/>
      <c r="O309" s="231"/>
      <c r="P309" s="231"/>
      <c r="Q309" s="231"/>
      <c r="R309" s="232"/>
      <c r="S309" s="232"/>
      <c r="T309" s="232"/>
      <c r="U309" s="232"/>
      <c r="V309" s="232"/>
      <c r="W309" s="232"/>
      <c r="X309" s="232"/>
      <c r="Y309" s="232"/>
      <c r="Z309" s="211"/>
      <c r="AA309" s="211"/>
      <c r="AB309" s="211"/>
      <c r="AC309" s="211"/>
      <c r="AD309" s="211"/>
      <c r="AE309" s="211"/>
      <c r="AF309" s="211"/>
      <c r="AG309" s="211" t="s">
        <v>178</v>
      </c>
      <c r="AH309" s="211">
        <v>2</v>
      </c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3" x14ac:dyDescent="0.2">
      <c r="A310" s="228"/>
      <c r="B310" s="229"/>
      <c r="C310" s="263" t="s">
        <v>493</v>
      </c>
      <c r="D310" s="234"/>
      <c r="E310" s="235">
        <v>-1.68</v>
      </c>
      <c r="F310" s="232"/>
      <c r="G310" s="232"/>
      <c r="H310" s="232"/>
      <c r="I310" s="232"/>
      <c r="J310" s="232"/>
      <c r="K310" s="232"/>
      <c r="L310" s="232"/>
      <c r="M310" s="232"/>
      <c r="N310" s="231"/>
      <c r="O310" s="231"/>
      <c r="P310" s="231"/>
      <c r="Q310" s="231"/>
      <c r="R310" s="232"/>
      <c r="S310" s="232"/>
      <c r="T310" s="232"/>
      <c r="U310" s="232"/>
      <c r="V310" s="232"/>
      <c r="W310" s="232"/>
      <c r="X310" s="232"/>
      <c r="Y310" s="232"/>
      <c r="Z310" s="211"/>
      <c r="AA310" s="211"/>
      <c r="AB310" s="211"/>
      <c r="AC310" s="211"/>
      <c r="AD310" s="211"/>
      <c r="AE310" s="211"/>
      <c r="AF310" s="211"/>
      <c r="AG310" s="211" t="s">
        <v>178</v>
      </c>
      <c r="AH310" s="211">
        <v>2</v>
      </c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3" x14ac:dyDescent="0.2">
      <c r="A311" s="228"/>
      <c r="B311" s="229"/>
      <c r="C311" s="263" t="s">
        <v>494</v>
      </c>
      <c r="D311" s="234"/>
      <c r="E311" s="235">
        <v>1.819</v>
      </c>
      <c r="F311" s="232"/>
      <c r="G311" s="232"/>
      <c r="H311" s="232"/>
      <c r="I311" s="232"/>
      <c r="J311" s="232"/>
      <c r="K311" s="232"/>
      <c r="L311" s="232"/>
      <c r="M311" s="232"/>
      <c r="N311" s="231"/>
      <c r="O311" s="231"/>
      <c r="P311" s="231"/>
      <c r="Q311" s="231"/>
      <c r="R311" s="232"/>
      <c r="S311" s="232"/>
      <c r="T311" s="232"/>
      <c r="U311" s="232"/>
      <c r="V311" s="232"/>
      <c r="W311" s="232"/>
      <c r="X311" s="232"/>
      <c r="Y311" s="232"/>
      <c r="Z311" s="211"/>
      <c r="AA311" s="211"/>
      <c r="AB311" s="211"/>
      <c r="AC311" s="211"/>
      <c r="AD311" s="211"/>
      <c r="AE311" s="211"/>
      <c r="AF311" s="211"/>
      <c r="AG311" s="211" t="s">
        <v>178</v>
      </c>
      <c r="AH311" s="211">
        <v>2</v>
      </c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3" x14ac:dyDescent="0.2">
      <c r="A312" s="228"/>
      <c r="B312" s="229"/>
      <c r="C312" s="262" t="s">
        <v>181</v>
      </c>
      <c r="D312" s="234"/>
      <c r="E312" s="235"/>
      <c r="F312" s="232"/>
      <c r="G312" s="232"/>
      <c r="H312" s="232"/>
      <c r="I312" s="232"/>
      <c r="J312" s="232"/>
      <c r="K312" s="232"/>
      <c r="L312" s="232"/>
      <c r="M312" s="232"/>
      <c r="N312" s="231"/>
      <c r="O312" s="231"/>
      <c r="P312" s="231"/>
      <c r="Q312" s="231"/>
      <c r="R312" s="232"/>
      <c r="S312" s="232"/>
      <c r="T312" s="232"/>
      <c r="U312" s="232"/>
      <c r="V312" s="232"/>
      <c r="W312" s="232"/>
      <c r="X312" s="232"/>
      <c r="Y312" s="232"/>
      <c r="Z312" s="211"/>
      <c r="AA312" s="211"/>
      <c r="AB312" s="211"/>
      <c r="AC312" s="211"/>
      <c r="AD312" s="211"/>
      <c r="AE312" s="211"/>
      <c r="AF312" s="211"/>
      <c r="AG312" s="211" t="s">
        <v>178</v>
      </c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3" x14ac:dyDescent="0.2">
      <c r="A313" s="228"/>
      <c r="B313" s="229"/>
      <c r="C313" s="264" t="s">
        <v>495</v>
      </c>
      <c r="D313" s="236"/>
      <c r="E313" s="237">
        <v>1200</v>
      </c>
      <c r="F313" s="232"/>
      <c r="G313" s="232"/>
      <c r="H313" s="232"/>
      <c r="I313" s="232"/>
      <c r="J313" s="232"/>
      <c r="K313" s="232"/>
      <c r="L313" s="232"/>
      <c r="M313" s="232"/>
      <c r="N313" s="231"/>
      <c r="O313" s="231"/>
      <c r="P313" s="231"/>
      <c r="Q313" s="231"/>
      <c r="R313" s="232"/>
      <c r="S313" s="232"/>
      <c r="T313" s="232"/>
      <c r="U313" s="232"/>
      <c r="V313" s="232"/>
      <c r="W313" s="232"/>
      <c r="X313" s="232"/>
      <c r="Y313" s="232"/>
      <c r="Z313" s="211"/>
      <c r="AA313" s="211"/>
      <c r="AB313" s="211"/>
      <c r="AC313" s="211"/>
      <c r="AD313" s="211"/>
      <c r="AE313" s="211"/>
      <c r="AF313" s="211"/>
      <c r="AG313" s="211" t="s">
        <v>178</v>
      </c>
      <c r="AH313" s="211">
        <v>0</v>
      </c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1" x14ac:dyDescent="0.2">
      <c r="A314" s="247">
        <v>80</v>
      </c>
      <c r="B314" s="248" t="s">
        <v>496</v>
      </c>
      <c r="C314" s="261" t="s">
        <v>497</v>
      </c>
      <c r="D314" s="249" t="s">
        <v>176</v>
      </c>
      <c r="E314" s="250">
        <v>1200</v>
      </c>
      <c r="F314" s="251"/>
      <c r="G314" s="252">
        <f>ROUND(E314*F314,2)</f>
        <v>0</v>
      </c>
      <c r="H314" s="233"/>
      <c r="I314" s="232">
        <f>ROUND(E314*H314,2)</f>
        <v>0</v>
      </c>
      <c r="J314" s="233"/>
      <c r="K314" s="232">
        <f>ROUND(E314*J314,2)</f>
        <v>0</v>
      </c>
      <c r="L314" s="232">
        <v>12</v>
      </c>
      <c r="M314" s="232">
        <f>G314*(1+L314/100)</f>
        <v>0</v>
      </c>
      <c r="N314" s="231">
        <v>0</v>
      </c>
      <c r="O314" s="231">
        <f>ROUND(E314*N314,2)</f>
        <v>0</v>
      </c>
      <c r="P314" s="231">
        <v>0</v>
      </c>
      <c r="Q314" s="231">
        <f>ROUND(E314*P314,2)</f>
        <v>0</v>
      </c>
      <c r="R314" s="232"/>
      <c r="S314" s="232" t="s">
        <v>200</v>
      </c>
      <c r="T314" s="232" t="s">
        <v>200</v>
      </c>
      <c r="U314" s="232">
        <v>0.13</v>
      </c>
      <c r="V314" s="232">
        <f>ROUND(E314*U314,2)</f>
        <v>156</v>
      </c>
      <c r="W314" s="232"/>
      <c r="X314" s="232" t="s">
        <v>201</v>
      </c>
      <c r="Y314" s="232" t="s">
        <v>172</v>
      </c>
      <c r="Z314" s="211"/>
      <c r="AA314" s="211"/>
      <c r="AB314" s="211"/>
      <c r="AC314" s="211"/>
      <c r="AD314" s="211"/>
      <c r="AE314" s="211"/>
      <c r="AF314" s="211"/>
      <c r="AG314" s="211" t="s">
        <v>202</v>
      </c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2" x14ac:dyDescent="0.2">
      <c r="A315" s="228"/>
      <c r="B315" s="229"/>
      <c r="C315" s="264" t="s">
        <v>265</v>
      </c>
      <c r="D315" s="236"/>
      <c r="E315" s="237">
        <v>1200</v>
      </c>
      <c r="F315" s="232"/>
      <c r="G315" s="232"/>
      <c r="H315" s="232"/>
      <c r="I315" s="232"/>
      <c r="J315" s="232"/>
      <c r="K315" s="232"/>
      <c r="L315" s="232"/>
      <c r="M315" s="232"/>
      <c r="N315" s="231"/>
      <c r="O315" s="231"/>
      <c r="P315" s="231"/>
      <c r="Q315" s="231"/>
      <c r="R315" s="232"/>
      <c r="S315" s="232"/>
      <c r="T315" s="232"/>
      <c r="U315" s="232"/>
      <c r="V315" s="232"/>
      <c r="W315" s="232"/>
      <c r="X315" s="232"/>
      <c r="Y315" s="232"/>
      <c r="Z315" s="211"/>
      <c r="AA315" s="211"/>
      <c r="AB315" s="211"/>
      <c r="AC315" s="211"/>
      <c r="AD315" s="211"/>
      <c r="AE315" s="211"/>
      <c r="AF315" s="211"/>
      <c r="AG315" s="211" t="s">
        <v>178</v>
      </c>
      <c r="AH315" s="211">
        <v>5</v>
      </c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ht="22.5" outlineLevel="1" x14ac:dyDescent="0.2">
      <c r="A316" s="247">
        <v>81</v>
      </c>
      <c r="B316" s="248" t="s">
        <v>498</v>
      </c>
      <c r="C316" s="261" t="s">
        <v>499</v>
      </c>
      <c r="D316" s="249" t="s">
        <v>236</v>
      </c>
      <c r="E316" s="250">
        <v>300</v>
      </c>
      <c r="F316" s="251"/>
      <c r="G316" s="252">
        <f>ROUND(E316*F316,2)</f>
        <v>0</v>
      </c>
      <c r="H316" s="233"/>
      <c r="I316" s="232">
        <f>ROUND(E316*H316,2)</f>
        <v>0</v>
      </c>
      <c r="J316" s="233"/>
      <c r="K316" s="232">
        <f>ROUND(E316*J316,2)</f>
        <v>0</v>
      </c>
      <c r="L316" s="232">
        <v>12</v>
      </c>
      <c r="M316" s="232">
        <f>G316*(1+L316/100)</f>
        <v>0</v>
      </c>
      <c r="N316" s="231">
        <v>1.2999999999999999E-4</v>
      </c>
      <c r="O316" s="231">
        <f>ROUND(E316*N316,2)</f>
        <v>0.04</v>
      </c>
      <c r="P316" s="231">
        <v>0</v>
      </c>
      <c r="Q316" s="231">
        <f>ROUND(E316*P316,2)</f>
        <v>0</v>
      </c>
      <c r="R316" s="232"/>
      <c r="S316" s="232" t="s">
        <v>200</v>
      </c>
      <c r="T316" s="232" t="s">
        <v>200</v>
      </c>
      <c r="U316" s="232">
        <v>0.12</v>
      </c>
      <c r="V316" s="232">
        <f>ROUND(E316*U316,2)</f>
        <v>36</v>
      </c>
      <c r="W316" s="232"/>
      <c r="X316" s="232" t="s">
        <v>201</v>
      </c>
      <c r="Y316" s="232" t="s">
        <v>172</v>
      </c>
      <c r="Z316" s="211"/>
      <c r="AA316" s="211"/>
      <c r="AB316" s="211"/>
      <c r="AC316" s="211"/>
      <c r="AD316" s="211"/>
      <c r="AE316" s="211"/>
      <c r="AF316" s="211"/>
      <c r="AG316" s="211" t="s">
        <v>202</v>
      </c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2" x14ac:dyDescent="0.2">
      <c r="A317" s="228"/>
      <c r="B317" s="229"/>
      <c r="C317" s="262" t="s">
        <v>177</v>
      </c>
      <c r="D317" s="234"/>
      <c r="E317" s="235"/>
      <c r="F317" s="232"/>
      <c r="G317" s="232"/>
      <c r="H317" s="232"/>
      <c r="I317" s="232"/>
      <c r="J317" s="232"/>
      <c r="K317" s="232"/>
      <c r="L317" s="232"/>
      <c r="M317" s="232"/>
      <c r="N317" s="231"/>
      <c r="O317" s="231"/>
      <c r="P317" s="231"/>
      <c r="Q317" s="231"/>
      <c r="R317" s="232"/>
      <c r="S317" s="232"/>
      <c r="T317" s="232"/>
      <c r="U317" s="232"/>
      <c r="V317" s="232"/>
      <c r="W317" s="232"/>
      <c r="X317" s="232"/>
      <c r="Y317" s="232"/>
      <c r="Z317" s="211"/>
      <c r="AA317" s="211"/>
      <c r="AB317" s="211"/>
      <c r="AC317" s="211"/>
      <c r="AD317" s="211"/>
      <c r="AE317" s="211"/>
      <c r="AF317" s="211"/>
      <c r="AG317" s="211" t="s">
        <v>178</v>
      </c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3" x14ac:dyDescent="0.2">
      <c r="A318" s="228"/>
      <c r="B318" s="229"/>
      <c r="C318" s="263" t="s">
        <v>500</v>
      </c>
      <c r="D318" s="234"/>
      <c r="E318" s="235">
        <v>4.8</v>
      </c>
      <c r="F318" s="232"/>
      <c r="G318" s="232"/>
      <c r="H318" s="232"/>
      <c r="I318" s="232"/>
      <c r="J318" s="232"/>
      <c r="K318" s="232"/>
      <c r="L318" s="232"/>
      <c r="M318" s="232"/>
      <c r="N318" s="231"/>
      <c r="O318" s="231"/>
      <c r="P318" s="231"/>
      <c r="Q318" s="231"/>
      <c r="R318" s="232"/>
      <c r="S318" s="232"/>
      <c r="T318" s="232"/>
      <c r="U318" s="232"/>
      <c r="V318" s="232"/>
      <c r="W318" s="232"/>
      <c r="X318" s="232"/>
      <c r="Y318" s="232"/>
      <c r="Z318" s="211"/>
      <c r="AA318" s="211"/>
      <c r="AB318" s="211"/>
      <c r="AC318" s="211"/>
      <c r="AD318" s="211"/>
      <c r="AE318" s="211"/>
      <c r="AF318" s="211"/>
      <c r="AG318" s="211" t="s">
        <v>178</v>
      </c>
      <c r="AH318" s="211">
        <v>2</v>
      </c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3" x14ac:dyDescent="0.2">
      <c r="A319" s="228"/>
      <c r="B319" s="229"/>
      <c r="C319" s="262" t="s">
        <v>181</v>
      </c>
      <c r="D319" s="234"/>
      <c r="E319" s="235"/>
      <c r="F319" s="232"/>
      <c r="G319" s="232"/>
      <c r="H319" s="232"/>
      <c r="I319" s="232"/>
      <c r="J319" s="232"/>
      <c r="K319" s="232"/>
      <c r="L319" s="232"/>
      <c r="M319" s="232"/>
      <c r="N319" s="231"/>
      <c r="O319" s="231"/>
      <c r="P319" s="231"/>
      <c r="Q319" s="231"/>
      <c r="R319" s="232"/>
      <c r="S319" s="232"/>
      <c r="T319" s="232"/>
      <c r="U319" s="232"/>
      <c r="V319" s="232"/>
      <c r="W319" s="232"/>
      <c r="X319" s="232"/>
      <c r="Y319" s="232"/>
      <c r="Z319" s="211"/>
      <c r="AA319" s="211"/>
      <c r="AB319" s="211"/>
      <c r="AC319" s="211"/>
      <c r="AD319" s="211"/>
      <c r="AE319" s="211"/>
      <c r="AF319" s="211"/>
      <c r="AG319" s="211" t="s">
        <v>178</v>
      </c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3" x14ac:dyDescent="0.2">
      <c r="A320" s="228"/>
      <c r="B320" s="229"/>
      <c r="C320" s="264" t="s">
        <v>220</v>
      </c>
      <c r="D320" s="236"/>
      <c r="E320" s="237">
        <v>300</v>
      </c>
      <c r="F320" s="232"/>
      <c r="G320" s="232"/>
      <c r="H320" s="232"/>
      <c r="I320" s="232"/>
      <c r="J320" s="232"/>
      <c r="K320" s="232"/>
      <c r="L320" s="232"/>
      <c r="M320" s="232"/>
      <c r="N320" s="231"/>
      <c r="O320" s="231"/>
      <c r="P320" s="231"/>
      <c r="Q320" s="231"/>
      <c r="R320" s="232"/>
      <c r="S320" s="232"/>
      <c r="T320" s="232"/>
      <c r="U320" s="232"/>
      <c r="V320" s="232"/>
      <c r="W320" s="232"/>
      <c r="X320" s="232"/>
      <c r="Y320" s="232"/>
      <c r="Z320" s="211"/>
      <c r="AA320" s="211"/>
      <c r="AB320" s="211"/>
      <c r="AC320" s="211"/>
      <c r="AD320" s="211"/>
      <c r="AE320" s="211"/>
      <c r="AF320" s="211"/>
      <c r="AG320" s="211" t="s">
        <v>178</v>
      </c>
      <c r="AH320" s="211">
        <v>0</v>
      </c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1" x14ac:dyDescent="0.2">
      <c r="A321" s="247">
        <v>82</v>
      </c>
      <c r="B321" s="248" t="s">
        <v>450</v>
      </c>
      <c r="C321" s="261" t="s">
        <v>451</v>
      </c>
      <c r="D321" s="249" t="s">
        <v>304</v>
      </c>
      <c r="E321" s="250">
        <v>240</v>
      </c>
      <c r="F321" s="251"/>
      <c r="G321" s="252">
        <f>ROUND(E321*F321,2)</f>
        <v>0</v>
      </c>
      <c r="H321" s="233"/>
      <c r="I321" s="232">
        <f>ROUND(E321*H321,2)</f>
        <v>0</v>
      </c>
      <c r="J321" s="233"/>
      <c r="K321" s="232">
        <f>ROUND(E321*J321,2)</f>
        <v>0</v>
      </c>
      <c r="L321" s="232">
        <v>12</v>
      </c>
      <c r="M321" s="232">
        <f>G321*(1+L321/100)</f>
        <v>0</v>
      </c>
      <c r="N321" s="231">
        <v>0</v>
      </c>
      <c r="O321" s="231">
        <f>ROUND(E321*N321,2)</f>
        <v>0</v>
      </c>
      <c r="P321" s="231">
        <v>0</v>
      </c>
      <c r="Q321" s="231">
        <f>ROUND(E321*P321,2)</f>
        <v>0</v>
      </c>
      <c r="R321" s="232"/>
      <c r="S321" s="232" t="s">
        <v>200</v>
      </c>
      <c r="T321" s="232" t="s">
        <v>200</v>
      </c>
      <c r="U321" s="232">
        <v>1</v>
      </c>
      <c r="V321" s="232">
        <f>ROUND(E321*U321,2)</f>
        <v>240</v>
      </c>
      <c r="W321" s="232"/>
      <c r="X321" s="232" t="s">
        <v>201</v>
      </c>
      <c r="Y321" s="232" t="s">
        <v>172</v>
      </c>
      <c r="Z321" s="211"/>
      <c r="AA321" s="211"/>
      <c r="AB321" s="211"/>
      <c r="AC321" s="211"/>
      <c r="AD321" s="211"/>
      <c r="AE321" s="211"/>
      <c r="AF321" s="211"/>
      <c r="AG321" s="211" t="s">
        <v>202</v>
      </c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outlineLevel="2" x14ac:dyDescent="0.2">
      <c r="A322" s="228"/>
      <c r="B322" s="229"/>
      <c r="C322" s="264" t="s">
        <v>452</v>
      </c>
      <c r="D322" s="236"/>
      <c r="E322" s="237">
        <v>240</v>
      </c>
      <c r="F322" s="232"/>
      <c r="G322" s="232"/>
      <c r="H322" s="232"/>
      <c r="I322" s="232"/>
      <c r="J322" s="232"/>
      <c r="K322" s="232"/>
      <c r="L322" s="232"/>
      <c r="M322" s="232"/>
      <c r="N322" s="231"/>
      <c r="O322" s="231"/>
      <c r="P322" s="231"/>
      <c r="Q322" s="231"/>
      <c r="R322" s="232"/>
      <c r="S322" s="232"/>
      <c r="T322" s="232"/>
      <c r="U322" s="232"/>
      <c r="V322" s="232"/>
      <c r="W322" s="232"/>
      <c r="X322" s="232"/>
      <c r="Y322" s="232"/>
      <c r="Z322" s="211"/>
      <c r="AA322" s="211"/>
      <c r="AB322" s="211"/>
      <c r="AC322" s="211"/>
      <c r="AD322" s="211"/>
      <c r="AE322" s="211"/>
      <c r="AF322" s="211"/>
      <c r="AG322" s="211" t="s">
        <v>178</v>
      </c>
      <c r="AH322" s="211">
        <v>0</v>
      </c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1" x14ac:dyDescent="0.2">
      <c r="A323" s="247">
        <v>83</v>
      </c>
      <c r="B323" s="248" t="s">
        <v>501</v>
      </c>
      <c r="C323" s="261" t="s">
        <v>502</v>
      </c>
      <c r="D323" s="249" t="s">
        <v>176</v>
      </c>
      <c r="E323" s="250">
        <v>1320</v>
      </c>
      <c r="F323" s="251"/>
      <c r="G323" s="252">
        <f>ROUND(E323*F323,2)</f>
        <v>0</v>
      </c>
      <c r="H323" s="233"/>
      <c r="I323" s="232">
        <f>ROUND(E323*H323,2)</f>
        <v>0</v>
      </c>
      <c r="J323" s="233"/>
      <c r="K323" s="232">
        <f>ROUND(E323*J323,2)</f>
        <v>0</v>
      </c>
      <c r="L323" s="232">
        <v>12</v>
      </c>
      <c r="M323" s="232">
        <f>G323*(1+L323/100)</f>
        <v>0</v>
      </c>
      <c r="N323" s="231">
        <v>0</v>
      </c>
      <c r="O323" s="231">
        <f>ROUND(E323*N323,2)</f>
        <v>0</v>
      </c>
      <c r="P323" s="231">
        <v>0</v>
      </c>
      <c r="Q323" s="231">
        <f>ROUND(E323*P323,2)</f>
        <v>0</v>
      </c>
      <c r="R323" s="232" t="s">
        <v>273</v>
      </c>
      <c r="S323" s="232" t="s">
        <v>455</v>
      </c>
      <c r="T323" s="232" t="s">
        <v>170</v>
      </c>
      <c r="U323" s="232">
        <v>0</v>
      </c>
      <c r="V323" s="232">
        <f>ROUND(E323*U323,2)</f>
        <v>0</v>
      </c>
      <c r="W323" s="232"/>
      <c r="X323" s="232" t="s">
        <v>274</v>
      </c>
      <c r="Y323" s="232" t="s">
        <v>172</v>
      </c>
      <c r="Z323" s="211"/>
      <c r="AA323" s="211"/>
      <c r="AB323" s="211"/>
      <c r="AC323" s="211"/>
      <c r="AD323" s="211"/>
      <c r="AE323" s="211"/>
      <c r="AF323" s="211"/>
      <c r="AG323" s="211" t="s">
        <v>275</v>
      </c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2" x14ac:dyDescent="0.2">
      <c r="A324" s="228"/>
      <c r="B324" s="229"/>
      <c r="C324" s="264" t="s">
        <v>265</v>
      </c>
      <c r="D324" s="236"/>
      <c r="E324" s="237">
        <v>1200</v>
      </c>
      <c r="F324" s="232"/>
      <c r="G324" s="232"/>
      <c r="H324" s="232"/>
      <c r="I324" s="232"/>
      <c r="J324" s="232"/>
      <c r="K324" s="232"/>
      <c r="L324" s="232"/>
      <c r="M324" s="232"/>
      <c r="N324" s="231"/>
      <c r="O324" s="231"/>
      <c r="P324" s="231"/>
      <c r="Q324" s="231"/>
      <c r="R324" s="232"/>
      <c r="S324" s="232"/>
      <c r="T324" s="232"/>
      <c r="U324" s="232"/>
      <c r="V324" s="232"/>
      <c r="W324" s="232"/>
      <c r="X324" s="232"/>
      <c r="Y324" s="232"/>
      <c r="Z324" s="211"/>
      <c r="AA324" s="211"/>
      <c r="AB324" s="211"/>
      <c r="AC324" s="211"/>
      <c r="AD324" s="211"/>
      <c r="AE324" s="211"/>
      <c r="AF324" s="211"/>
      <c r="AG324" s="211" t="s">
        <v>178</v>
      </c>
      <c r="AH324" s="211">
        <v>5</v>
      </c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3" x14ac:dyDescent="0.2">
      <c r="A325" s="228"/>
      <c r="B325" s="229"/>
      <c r="C325" s="276" t="s">
        <v>456</v>
      </c>
      <c r="D325" s="272"/>
      <c r="E325" s="273">
        <v>120</v>
      </c>
      <c r="F325" s="232"/>
      <c r="G325" s="232"/>
      <c r="H325" s="232"/>
      <c r="I325" s="232"/>
      <c r="J325" s="232"/>
      <c r="K325" s="232"/>
      <c r="L325" s="232"/>
      <c r="M325" s="232"/>
      <c r="N325" s="231"/>
      <c r="O325" s="231"/>
      <c r="P325" s="231"/>
      <c r="Q325" s="231"/>
      <c r="R325" s="232"/>
      <c r="S325" s="232"/>
      <c r="T325" s="232"/>
      <c r="U325" s="232"/>
      <c r="V325" s="232"/>
      <c r="W325" s="232"/>
      <c r="X325" s="232"/>
      <c r="Y325" s="232"/>
      <c r="Z325" s="211"/>
      <c r="AA325" s="211"/>
      <c r="AB325" s="211"/>
      <c r="AC325" s="211"/>
      <c r="AD325" s="211"/>
      <c r="AE325" s="211"/>
      <c r="AF325" s="211"/>
      <c r="AG325" s="211" t="s">
        <v>178</v>
      </c>
      <c r="AH325" s="211">
        <v>4</v>
      </c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">
      <c r="A326" s="228">
        <v>84</v>
      </c>
      <c r="B326" s="229" t="s">
        <v>503</v>
      </c>
      <c r="C326" s="275" t="s">
        <v>504</v>
      </c>
      <c r="D326" s="230" t="s">
        <v>0</v>
      </c>
      <c r="E326" s="274"/>
      <c r="F326" s="233"/>
      <c r="G326" s="232">
        <f>ROUND(E326*F326,2)</f>
        <v>0</v>
      </c>
      <c r="H326" s="233"/>
      <c r="I326" s="232">
        <f>ROUND(E326*H326,2)</f>
        <v>0</v>
      </c>
      <c r="J326" s="233"/>
      <c r="K326" s="232">
        <f>ROUND(E326*J326,2)</f>
        <v>0</v>
      </c>
      <c r="L326" s="232">
        <v>12</v>
      </c>
      <c r="M326" s="232">
        <f>G326*(1+L326/100)</f>
        <v>0</v>
      </c>
      <c r="N326" s="231">
        <v>0</v>
      </c>
      <c r="O326" s="231">
        <f>ROUND(E326*N326,2)</f>
        <v>0</v>
      </c>
      <c r="P326" s="231">
        <v>0</v>
      </c>
      <c r="Q326" s="231">
        <f>ROUND(E326*P326,2)</f>
        <v>0</v>
      </c>
      <c r="R326" s="232"/>
      <c r="S326" s="232" t="s">
        <v>200</v>
      </c>
      <c r="T326" s="232" t="s">
        <v>200</v>
      </c>
      <c r="U326" s="232">
        <v>0</v>
      </c>
      <c r="V326" s="232">
        <f>ROUND(E326*U326,2)</f>
        <v>0</v>
      </c>
      <c r="W326" s="232"/>
      <c r="X326" s="232" t="s">
        <v>405</v>
      </c>
      <c r="Y326" s="232" t="s">
        <v>172</v>
      </c>
      <c r="Z326" s="211"/>
      <c r="AA326" s="211"/>
      <c r="AB326" s="211"/>
      <c r="AC326" s="211"/>
      <c r="AD326" s="211"/>
      <c r="AE326" s="211"/>
      <c r="AF326" s="211"/>
      <c r="AG326" s="211" t="s">
        <v>406</v>
      </c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x14ac:dyDescent="0.2">
      <c r="A327" s="240" t="s">
        <v>164</v>
      </c>
      <c r="B327" s="241" t="s">
        <v>103</v>
      </c>
      <c r="C327" s="259" t="s">
        <v>104</v>
      </c>
      <c r="D327" s="242"/>
      <c r="E327" s="243"/>
      <c r="F327" s="244"/>
      <c r="G327" s="245">
        <f>SUMIF(AG328:AG329,"&lt;&gt;NOR",G328:G329)</f>
        <v>0</v>
      </c>
      <c r="H327" s="239"/>
      <c r="I327" s="239">
        <f>SUM(I328:I329)</f>
        <v>0</v>
      </c>
      <c r="J327" s="239"/>
      <c r="K327" s="239">
        <f>SUM(K328:K329)</f>
        <v>0</v>
      </c>
      <c r="L327" s="239"/>
      <c r="M327" s="239">
        <f>SUM(M328:M329)</f>
        <v>0</v>
      </c>
      <c r="N327" s="238"/>
      <c r="O327" s="238">
        <f>SUM(O328:O329)</f>
        <v>0</v>
      </c>
      <c r="P327" s="238"/>
      <c r="Q327" s="238">
        <f>SUM(Q328:Q329)</f>
        <v>0</v>
      </c>
      <c r="R327" s="239"/>
      <c r="S327" s="239"/>
      <c r="T327" s="239"/>
      <c r="U327" s="239"/>
      <c r="V327" s="239">
        <f>SUM(V328:V329)</f>
        <v>0</v>
      </c>
      <c r="W327" s="239"/>
      <c r="X327" s="239"/>
      <c r="Y327" s="239"/>
      <c r="AG327" t="s">
        <v>165</v>
      </c>
    </row>
    <row r="328" spans="1:60" outlineLevel="1" x14ac:dyDescent="0.2">
      <c r="A328" s="247">
        <v>85</v>
      </c>
      <c r="B328" s="248" t="s">
        <v>505</v>
      </c>
      <c r="C328" s="261" t="s">
        <v>506</v>
      </c>
      <c r="D328" s="249" t="s">
        <v>216</v>
      </c>
      <c r="E328" s="250">
        <v>60</v>
      </c>
      <c r="F328" s="251"/>
      <c r="G328" s="252">
        <f>ROUND(E328*F328,2)</f>
        <v>0</v>
      </c>
      <c r="H328" s="233"/>
      <c r="I328" s="232">
        <f>ROUND(E328*H328,2)</f>
        <v>0</v>
      </c>
      <c r="J328" s="233"/>
      <c r="K328" s="232">
        <f>ROUND(E328*J328,2)</f>
        <v>0</v>
      </c>
      <c r="L328" s="232">
        <v>12</v>
      </c>
      <c r="M328" s="232">
        <f>G328*(1+L328/100)</f>
        <v>0</v>
      </c>
      <c r="N328" s="231">
        <v>0</v>
      </c>
      <c r="O328" s="231">
        <f>ROUND(E328*N328,2)</f>
        <v>0</v>
      </c>
      <c r="P328" s="231">
        <v>0</v>
      </c>
      <c r="Q328" s="231">
        <f>ROUND(E328*P328,2)</f>
        <v>0</v>
      </c>
      <c r="R328" s="232"/>
      <c r="S328" s="232" t="s">
        <v>169</v>
      </c>
      <c r="T328" s="232" t="s">
        <v>170</v>
      </c>
      <c r="U328" s="232">
        <v>0</v>
      </c>
      <c r="V328" s="232">
        <f>ROUND(E328*U328,2)</f>
        <v>0</v>
      </c>
      <c r="W328" s="232"/>
      <c r="X328" s="232" t="s">
        <v>201</v>
      </c>
      <c r="Y328" s="232" t="s">
        <v>172</v>
      </c>
      <c r="Z328" s="211"/>
      <c r="AA328" s="211"/>
      <c r="AB328" s="211"/>
      <c r="AC328" s="211"/>
      <c r="AD328" s="211"/>
      <c r="AE328" s="211"/>
      <c r="AF328" s="211"/>
      <c r="AG328" s="211" t="s">
        <v>202</v>
      </c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2" x14ac:dyDescent="0.2">
      <c r="A329" s="228"/>
      <c r="B329" s="229"/>
      <c r="C329" s="264" t="s">
        <v>507</v>
      </c>
      <c r="D329" s="236"/>
      <c r="E329" s="237">
        <v>60</v>
      </c>
      <c r="F329" s="232"/>
      <c r="G329" s="232"/>
      <c r="H329" s="232"/>
      <c r="I329" s="232"/>
      <c r="J329" s="232"/>
      <c r="K329" s="232"/>
      <c r="L329" s="232"/>
      <c r="M329" s="232"/>
      <c r="N329" s="231"/>
      <c r="O329" s="231"/>
      <c r="P329" s="231"/>
      <c r="Q329" s="231"/>
      <c r="R329" s="232"/>
      <c r="S329" s="232"/>
      <c r="T329" s="232"/>
      <c r="U329" s="232"/>
      <c r="V329" s="232"/>
      <c r="W329" s="232"/>
      <c r="X329" s="232"/>
      <c r="Y329" s="232"/>
      <c r="Z329" s="211"/>
      <c r="AA329" s="211"/>
      <c r="AB329" s="211"/>
      <c r="AC329" s="211"/>
      <c r="AD329" s="211"/>
      <c r="AE329" s="211"/>
      <c r="AF329" s="211"/>
      <c r="AG329" s="211" t="s">
        <v>178</v>
      </c>
      <c r="AH329" s="211">
        <v>0</v>
      </c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x14ac:dyDescent="0.2">
      <c r="A330" s="240" t="s">
        <v>164</v>
      </c>
      <c r="B330" s="241" t="s">
        <v>105</v>
      </c>
      <c r="C330" s="259" t="s">
        <v>106</v>
      </c>
      <c r="D330" s="242"/>
      <c r="E330" s="243"/>
      <c r="F330" s="244"/>
      <c r="G330" s="245">
        <f>SUMIF(AG331:AG343,"&lt;&gt;NOR",G331:G343)</f>
        <v>0</v>
      </c>
      <c r="H330" s="239"/>
      <c r="I330" s="239">
        <f>SUM(I331:I343)</f>
        <v>0</v>
      </c>
      <c r="J330" s="239"/>
      <c r="K330" s="239">
        <f>SUM(K331:K343)</f>
        <v>0</v>
      </c>
      <c r="L330" s="239"/>
      <c r="M330" s="239">
        <f>SUM(M331:M343)</f>
        <v>0</v>
      </c>
      <c r="N330" s="238"/>
      <c r="O330" s="238">
        <f>SUM(O331:O343)</f>
        <v>0</v>
      </c>
      <c r="P330" s="238"/>
      <c r="Q330" s="238">
        <f>SUM(Q331:Q343)</f>
        <v>0</v>
      </c>
      <c r="R330" s="239"/>
      <c r="S330" s="239"/>
      <c r="T330" s="239"/>
      <c r="U330" s="239"/>
      <c r="V330" s="239">
        <f>SUM(V331:V343)</f>
        <v>384.63</v>
      </c>
      <c r="W330" s="239"/>
      <c r="X330" s="239"/>
      <c r="Y330" s="239"/>
      <c r="AG330" t="s">
        <v>165</v>
      </c>
    </row>
    <row r="331" spans="1:60" outlineLevel="1" x14ac:dyDescent="0.2">
      <c r="A331" s="247">
        <v>86</v>
      </c>
      <c r="B331" s="248" t="s">
        <v>508</v>
      </c>
      <c r="C331" s="261" t="s">
        <v>509</v>
      </c>
      <c r="D331" s="249" t="s">
        <v>176</v>
      </c>
      <c r="E331" s="250">
        <v>2862</v>
      </c>
      <c r="F331" s="251"/>
      <c r="G331" s="252">
        <f>ROUND(E331*F331,2)</f>
        <v>0</v>
      </c>
      <c r="H331" s="233"/>
      <c r="I331" s="232">
        <f>ROUND(E331*H331,2)</f>
        <v>0</v>
      </c>
      <c r="J331" s="233"/>
      <c r="K331" s="232">
        <f>ROUND(E331*J331,2)</f>
        <v>0</v>
      </c>
      <c r="L331" s="232">
        <v>12</v>
      </c>
      <c r="M331" s="232">
        <f>G331*(1+L331/100)</f>
        <v>0</v>
      </c>
      <c r="N331" s="231">
        <v>0</v>
      </c>
      <c r="O331" s="231">
        <f>ROUND(E331*N331,2)</f>
        <v>0</v>
      </c>
      <c r="P331" s="231">
        <v>0</v>
      </c>
      <c r="Q331" s="231">
        <f>ROUND(E331*P331,2)</f>
        <v>0</v>
      </c>
      <c r="R331" s="232"/>
      <c r="S331" s="232" t="s">
        <v>200</v>
      </c>
      <c r="T331" s="232" t="s">
        <v>200</v>
      </c>
      <c r="U331" s="232">
        <v>3.2480000000000002E-2</v>
      </c>
      <c r="V331" s="232">
        <f>ROUND(E331*U331,2)</f>
        <v>92.96</v>
      </c>
      <c r="W331" s="232"/>
      <c r="X331" s="232" t="s">
        <v>201</v>
      </c>
      <c r="Y331" s="232" t="s">
        <v>172</v>
      </c>
      <c r="Z331" s="211"/>
      <c r="AA331" s="211"/>
      <c r="AB331" s="211"/>
      <c r="AC331" s="211"/>
      <c r="AD331" s="211"/>
      <c r="AE331" s="211"/>
      <c r="AF331" s="211"/>
      <c r="AG331" s="211" t="s">
        <v>443</v>
      </c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2" x14ac:dyDescent="0.2">
      <c r="A332" s="228"/>
      <c r="B332" s="229"/>
      <c r="C332" s="262" t="s">
        <v>177</v>
      </c>
      <c r="D332" s="234"/>
      <c r="E332" s="235"/>
      <c r="F332" s="232"/>
      <c r="G332" s="232"/>
      <c r="H332" s="232"/>
      <c r="I332" s="232"/>
      <c r="J332" s="232"/>
      <c r="K332" s="232"/>
      <c r="L332" s="232"/>
      <c r="M332" s="232"/>
      <c r="N332" s="231"/>
      <c r="O332" s="231"/>
      <c r="P332" s="231"/>
      <c r="Q332" s="231"/>
      <c r="R332" s="232"/>
      <c r="S332" s="232"/>
      <c r="T332" s="232"/>
      <c r="U332" s="232"/>
      <c r="V332" s="232"/>
      <c r="W332" s="232"/>
      <c r="X332" s="232"/>
      <c r="Y332" s="232"/>
      <c r="Z332" s="211"/>
      <c r="AA332" s="211"/>
      <c r="AB332" s="211"/>
      <c r="AC332" s="211"/>
      <c r="AD332" s="211"/>
      <c r="AE332" s="211"/>
      <c r="AF332" s="211"/>
      <c r="AG332" s="211" t="s">
        <v>178</v>
      </c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3" x14ac:dyDescent="0.2">
      <c r="A333" s="228"/>
      <c r="B333" s="229"/>
      <c r="C333" s="263" t="s">
        <v>510</v>
      </c>
      <c r="D333" s="234"/>
      <c r="E333" s="235">
        <v>4.3941999999999997</v>
      </c>
      <c r="F333" s="232"/>
      <c r="G333" s="232"/>
      <c r="H333" s="232"/>
      <c r="I333" s="232"/>
      <c r="J333" s="232"/>
      <c r="K333" s="232"/>
      <c r="L333" s="232"/>
      <c r="M333" s="232"/>
      <c r="N333" s="231"/>
      <c r="O333" s="231"/>
      <c r="P333" s="231"/>
      <c r="Q333" s="231"/>
      <c r="R333" s="232"/>
      <c r="S333" s="232"/>
      <c r="T333" s="232"/>
      <c r="U333" s="232"/>
      <c r="V333" s="232"/>
      <c r="W333" s="232"/>
      <c r="X333" s="232"/>
      <c r="Y333" s="232"/>
      <c r="Z333" s="211"/>
      <c r="AA333" s="211"/>
      <c r="AB333" s="211"/>
      <c r="AC333" s="211"/>
      <c r="AD333" s="211"/>
      <c r="AE333" s="211"/>
      <c r="AF333" s="211"/>
      <c r="AG333" s="211" t="s">
        <v>178</v>
      </c>
      <c r="AH333" s="211">
        <v>2</v>
      </c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3" x14ac:dyDescent="0.2">
      <c r="A334" s="228"/>
      <c r="B334" s="229"/>
      <c r="C334" s="263" t="s">
        <v>511</v>
      </c>
      <c r="D334" s="234"/>
      <c r="E334" s="235">
        <v>3.7877999999999998</v>
      </c>
      <c r="F334" s="232"/>
      <c r="G334" s="232"/>
      <c r="H334" s="232"/>
      <c r="I334" s="232"/>
      <c r="J334" s="232"/>
      <c r="K334" s="232"/>
      <c r="L334" s="232"/>
      <c r="M334" s="232"/>
      <c r="N334" s="231"/>
      <c r="O334" s="231"/>
      <c r="P334" s="231"/>
      <c r="Q334" s="231"/>
      <c r="R334" s="232"/>
      <c r="S334" s="232"/>
      <c r="T334" s="232"/>
      <c r="U334" s="232"/>
      <c r="V334" s="232"/>
      <c r="W334" s="232"/>
      <c r="X334" s="232"/>
      <c r="Y334" s="232"/>
      <c r="Z334" s="211"/>
      <c r="AA334" s="211"/>
      <c r="AB334" s="211"/>
      <c r="AC334" s="211"/>
      <c r="AD334" s="211"/>
      <c r="AE334" s="211"/>
      <c r="AF334" s="211"/>
      <c r="AG334" s="211" t="s">
        <v>178</v>
      </c>
      <c r="AH334" s="211">
        <v>2</v>
      </c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3" x14ac:dyDescent="0.2">
      <c r="A335" s="228"/>
      <c r="B335" s="229"/>
      <c r="C335" s="263" t="s">
        <v>512</v>
      </c>
      <c r="D335" s="234"/>
      <c r="E335" s="235">
        <v>24.283999999999999</v>
      </c>
      <c r="F335" s="232"/>
      <c r="G335" s="232"/>
      <c r="H335" s="232"/>
      <c r="I335" s="232"/>
      <c r="J335" s="232"/>
      <c r="K335" s="232"/>
      <c r="L335" s="232"/>
      <c r="M335" s="232"/>
      <c r="N335" s="231"/>
      <c r="O335" s="231"/>
      <c r="P335" s="231"/>
      <c r="Q335" s="231"/>
      <c r="R335" s="232"/>
      <c r="S335" s="232"/>
      <c r="T335" s="232"/>
      <c r="U335" s="232"/>
      <c r="V335" s="232"/>
      <c r="W335" s="232"/>
      <c r="X335" s="232"/>
      <c r="Y335" s="232"/>
      <c r="Z335" s="211"/>
      <c r="AA335" s="211"/>
      <c r="AB335" s="211"/>
      <c r="AC335" s="211"/>
      <c r="AD335" s="211"/>
      <c r="AE335" s="211"/>
      <c r="AF335" s="211"/>
      <c r="AG335" s="211" t="s">
        <v>178</v>
      </c>
      <c r="AH335" s="211">
        <v>2</v>
      </c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3" x14ac:dyDescent="0.2">
      <c r="A336" s="228"/>
      <c r="B336" s="229"/>
      <c r="C336" s="263" t="s">
        <v>513</v>
      </c>
      <c r="D336" s="234"/>
      <c r="E336" s="235">
        <v>-4.5309999999999997</v>
      </c>
      <c r="F336" s="232"/>
      <c r="G336" s="232"/>
      <c r="H336" s="232"/>
      <c r="I336" s="232"/>
      <c r="J336" s="232"/>
      <c r="K336" s="232"/>
      <c r="L336" s="232"/>
      <c r="M336" s="232"/>
      <c r="N336" s="231"/>
      <c r="O336" s="231"/>
      <c r="P336" s="231"/>
      <c r="Q336" s="231"/>
      <c r="R336" s="232"/>
      <c r="S336" s="232"/>
      <c r="T336" s="232"/>
      <c r="U336" s="232"/>
      <c r="V336" s="232"/>
      <c r="W336" s="232"/>
      <c r="X336" s="232"/>
      <c r="Y336" s="232"/>
      <c r="Z336" s="211"/>
      <c r="AA336" s="211"/>
      <c r="AB336" s="211"/>
      <c r="AC336" s="211"/>
      <c r="AD336" s="211"/>
      <c r="AE336" s="211"/>
      <c r="AF336" s="211"/>
      <c r="AG336" s="211" t="s">
        <v>178</v>
      </c>
      <c r="AH336" s="211">
        <v>2</v>
      </c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3" x14ac:dyDescent="0.2">
      <c r="A337" s="228"/>
      <c r="B337" s="229"/>
      <c r="C337" s="263" t="s">
        <v>514</v>
      </c>
      <c r="D337" s="234"/>
      <c r="E337" s="235">
        <v>20.332000000000001</v>
      </c>
      <c r="F337" s="232"/>
      <c r="G337" s="232"/>
      <c r="H337" s="232"/>
      <c r="I337" s="232"/>
      <c r="J337" s="232"/>
      <c r="K337" s="232"/>
      <c r="L337" s="232"/>
      <c r="M337" s="232"/>
      <c r="N337" s="231"/>
      <c r="O337" s="231"/>
      <c r="P337" s="231"/>
      <c r="Q337" s="231"/>
      <c r="R337" s="232"/>
      <c r="S337" s="232"/>
      <c r="T337" s="232"/>
      <c r="U337" s="232"/>
      <c r="V337" s="232"/>
      <c r="W337" s="232"/>
      <c r="X337" s="232"/>
      <c r="Y337" s="232"/>
      <c r="Z337" s="211"/>
      <c r="AA337" s="211"/>
      <c r="AB337" s="211"/>
      <c r="AC337" s="211"/>
      <c r="AD337" s="211"/>
      <c r="AE337" s="211"/>
      <c r="AF337" s="211"/>
      <c r="AG337" s="211" t="s">
        <v>178</v>
      </c>
      <c r="AH337" s="211">
        <v>2</v>
      </c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3" x14ac:dyDescent="0.2">
      <c r="A338" s="228"/>
      <c r="B338" s="229"/>
      <c r="C338" s="263" t="s">
        <v>515</v>
      </c>
      <c r="D338" s="234"/>
      <c r="E338" s="235">
        <v>-4.6920000000000002</v>
      </c>
      <c r="F338" s="232"/>
      <c r="G338" s="232"/>
      <c r="H338" s="232"/>
      <c r="I338" s="232"/>
      <c r="J338" s="232"/>
      <c r="K338" s="232"/>
      <c r="L338" s="232"/>
      <c r="M338" s="232"/>
      <c r="N338" s="231"/>
      <c r="O338" s="231"/>
      <c r="P338" s="231"/>
      <c r="Q338" s="231"/>
      <c r="R338" s="232"/>
      <c r="S338" s="232"/>
      <c r="T338" s="232"/>
      <c r="U338" s="232"/>
      <c r="V338" s="232"/>
      <c r="W338" s="232"/>
      <c r="X338" s="232"/>
      <c r="Y338" s="232"/>
      <c r="Z338" s="211"/>
      <c r="AA338" s="211"/>
      <c r="AB338" s="211"/>
      <c r="AC338" s="211"/>
      <c r="AD338" s="211"/>
      <c r="AE338" s="211"/>
      <c r="AF338" s="211"/>
      <c r="AG338" s="211" t="s">
        <v>178</v>
      </c>
      <c r="AH338" s="211">
        <v>2</v>
      </c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3" x14ac:dyDescent="0.2">
      <c r="A339" s="228"/>
      <c r="B339" s="229"/>
      <c r="C339" s="262" t="s">
        <v>181</v>
      </c>
      <c r="D339" s="234"/>
      <c r="E339" s="235"/>
      <c r="F339" s="232"/>
      <c r="G339" s="232"/>
      <c r="H339" s="232"/>
      <c r="I339" s="232"/>
      <c r="J339" s="232"/>
      <c r="K339" s="232"/>
      <c r="L339" s="232"/>
      <c r="M339" s="232"/>
      <c r="N339" s="231"/>
      <c r="O339" s="231"/>
      <c r="P339" s="231"/>
      <c r="Q339" s="231"/>
      <c r="R339" s="232"/>
      <c r="S339" s="232"/>
      <c r="T339" s="232"/>
      <c r="U339" s="232"/>
      <c r="V339" s="232"/>
      <c r="W339" s="232"/>
      <c r="X339" s="232"/>
      <c r="Y339" s="232"/>
      <c r="Z339" s="211"/>
      <c r="AA339" s="211"/>
      <c r="AB339" s="211"/>
      <c r="AC339" s="211"/>
      <c r="AD339" s="211"/>
      <c r="AE339" s="211"/>
      <c r="AF339" s="211"/>
      <c r="AG339" s="211" t="s">
        <v>178</v>
      </c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3" x14ac:dyDescent="0.2">
      <c r="A340" s="228"/>
      <c r="B340" s="229"/>
      <c r="C340" s="264" t="s">
        <v>516</v>
      </c>
      <c r="D340" s="236"/>
      <c r="E340" s="237">
        <v>2640</v>
      </c>
      <c r="F340" s="232"/>
      <c r="G340" s="232"/>
      <c r="H340" s="232"/>
      <c r="I340" s="232"/>
      <c r="J340" s="232"/>
      <c r="K340" s="232"/>
      <c r="L340" s="232"/>
      <c r="M340" s="232"/>
      <c r="N340" s="231"/>
      <c r="O340" s="231"/>
      <c r="P340" s="231"/>
      <c r="Q340" s="231"/>
      <c r="R340" s="232"/>
      <c r="S340" s="232"/>
      <c r="T340" s="232"/>
      <c r="U340" s="232"/>
      <c r="V340" s="232"/>
      <c r="W340" s="232"/>
      <c r="X340" s="232"/>
      <c r="Y340" s="232"/>
      <c r="Z340" s="211"/>
      <c r="AA340" s="211"/>
      <c r="AB340" s="211"/>
      <c r="AC340" s="211"/>
      <c r="AD340" s="211"/>
      <c r="AE340" s="211"/>
      <c r="AF340" s="211"/>
      <c r="AG340" s="211" t="s">
        <v>178</v>
      </c>
      <c r="AH340" s="211">
        <v>0</v>
      </c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3" x14ac:dyDescent="0.2">
      <c r="A341" s="228"/>
      <c r="B341" s="229"/>
      <c r="C341" s="264" t="s">
        <v>258</v>
      </c>
      <c r="D341" s="236"/>
      <c r="E341" s="237">
        <v>222</v>
      </c>
      <c r="F341" s="232"/>
      <c r="G341" s="232"/>
      <c r="H341" s="232"/>
      <c r="I341" s="232"/>
      <c r="J341" s="232"/>
      <c r="K341" s="232"/>
      <c r="L341" s="232"/>
      <c r="M341" s="232"/>
      <c r="N341" s="231"/>
      <c r="O341" s="231"/>
      <c r="P341" s="231"/>
      <c r="Q341" s="231"/>
      <c r="R341" s="232"/>
      <c r="S341" s="232"/>
      <c r="T341" s="232"/>
      <c r="U341" s="232"/>
      <c r="V341" s="232"/>
      <c r="W341" s="232"/>
      <c r="X341" s="232"/>
      <c r="Y341" s="232"/>
      <c r="Z341" s="211"/>
      <c r="AA341" s="211"/>
      <c r="AB341" s="211"/>
      <c r="AC341" s="211"/>
      <c r="AD341" s="211"/>
      <c r="AE341" s="211"/>
      <c r="AF341" s="211"/>
      <c r="AG341" s="211" t="s">
        <v>178</v>
      </c>
      <c r="AH341" s="211">
        <v>5</v>
      </c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">
      <c r="A342" s="247">
        <v>87</v>
      </c>
      <c r="B342" s="248" t="s">
        <v>517</v>
      </c>
      <c r="C342" s="261" t="s">
        <v>518</v>
      </c>
      <c r="D342" s="249" t="s">
        <v>176</v>
      </c>
      <c r="E342" s="250">
        <v>2862</v>
      </c>
      <c r="F342" s="251"/>
      <c r="G342" s="252">
        <f>ROUND(E342*F342,2)</f>
        <v>0</v>
      </c>
      <c r="H342" s="233"/>
      <c r="I342" s="232">
        <f>ROUND(E342*H342,2)</f>
        <v>0</v>
      </c>
      <c r="J342" s="233"/>
      <c r="K342" s="232">
        <f>ROUND(E342*J342,2)</f>
        <v>0</v>
      </c>
      <c r="L342" s="232">
        <v>12</v>
      </c>
      <c r="M342" s="232">
        <f>G342*(1+L342/100)</f>
        <v>0</v>
      </c>
      <c r="N342" s="231">
        <v>0</v>
      </c>
      <c r="O342" s="231">
        <f>ROUND(E342*N342,2)</f>
        <v>0</v>
      </c>
      <c r="P342" s="231">
        <v>0</v>
      </c>
      <c r="Q342" s="231">
        <f>ROUND(E342*P342,2)</f>
        <v>0</v>
      </c>
      <c r="R342" s="232"/>
      <c r="S342" s="232" t="s">
        <v>200</v>
      </c>
      <c r="T342" s="232" t="s">
        <v>200</v>
      </c>
      <c r="U342" s="232">
        <v>0.10191</v>
      </c>
      <c r="V342" s="232">
        <f>ROUND(E342*U342,2)</f>
        <v>291.67</v>
      </c>
      <c r="W342" s="232"/>
      <c r="X342" s="232" t="s">
        <v>201</v>
      </c>
      <c r="Y342" s="232" t="s">
        <v>172</v>
      </c>
      <c r="Z342" s="211"/>
      <c r="AA342" s="211"/>
      <c r="AB342" s="211"/>
      <c r="AC342" s="211"/>
      <c r="AD342" s="211"/>
      <c r="AE342" s="211"/>
      <c r="AF342" s="211"/>
      <c r="AG342" s="211" t="s">
        <v>443</v>
      </c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2" x14ac:dyDescent="0.2">
      <c r="A343" s="228"/>
      <c r="B343" s="229"/>
      <c r="C343" s="264" t="s">
        <v>519</v>
      </c>
      <c r="D343" s="236"/>
      <c r="E343" s="237">
        <v>2862</v>
      </c>
      <c r="F343" s="232"/>
      <c r="G343" s="232"/>
      <c r="H343" s="232"/>
      <c r="I343" s="232"/>
      <c r="J343" s="232"/>
      <c r="K343" s="232"/>
      <c r="L343" s="232"/>
      <c r="M343" s="232"/>
      <c r="N343" s="231"/>
      <c r="O343" s="231"/>
      <c r="P343" s="231"/>
      <c r="Q343" s="231"/>
      <c r="R343" s="232"/>
      <c r="S343" s="232"/>
      <c r="T343" s="232"/>
      <c r="U343" s="232"/>
      <c r="V343" s="232"/>
      <c r="W343" s="232"/>
      <c r="X343" s="232"/>
      <c r="Y343" s="232"/>
      <c r="Z343" s="211"/>
      <c r="AA343" s="211"/>
      <c r="AB343" s="211"/>
      <c r="AC343" s="211"/>
      <c r="AD343" s="211"/>
      <c r="AE343" s="211"/>
      <c r="AF343" s="211"/>
      <c r="AG343" s="211" t="s">
        <v>178</v>
      </c>
      <c r="AH343" s="211">
        <v>5</v>
      </c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x14ac:dyDescent="0.2">
      <c r="A344" s="240" t="s">
        <v>164</v>
      </c>
      <c r="B344" s="241" t="s">
        <v>131</v>
      </c>
      <c r="C344" s="259" t="s">
        <v>132</v>
      </c>
      <c r="D344" s="242"/>
      <c r="E344" s="243"/>
      <c r="F344" s="244"/>
      <c r="G344" s="245">
        <f>SUMIF(AG345:AG369,"&lt;&gt;NOR",G345:G369)</f>
        <v>0</v>
      </c>
      <c r="H344" s="239"/>
      <c r="I344" s="239">
        <f>SUM(I345:I369)</f>
        <v>0</v>
      </c>
      <c r="J344" s="239"/>
      <c r="K344" s="239">
        <f>SUM(K345:K369)</f>
        <v>0</v>
      </c>
      <c r="L344" s="239"/>
      <c r="M344" s="239">
        <f>SUM(M345:M369)</f>
        <v>0</v>
      </c>
      <c r="N344" s="238"/>
      <c r="O344" s="238">
        <f>SUM(O345:O369)</f>
        <v>0</v>
      </c>
      <c r="P344" s="238"/>
      <c r="Q344" s="238">
        <f>SUM(Q345:Q369)</f>
        <v>0</v>
      </c>
      <c r="R344" s="239"/>
      <c r="S344" s="239"/>
      <c r="T344" s="239"/>
      <c r="U344" s="239"/>
      <c r="V344" s="239">
        <f>SUM(V345:V369)</f>
        <v>3110.9900000000002</v>
      </c>
      <c r="W344" s="239"/>
      <c r="X344" s="239"/>
      <c r="Y344" s="239"/>
      <c r="AG344" t="s">
        <v>165</v>
      </c>
    </row>
    <row r="345" spans="1:60" outlineLevel="1" x14ac:dyDescent="0.2">
      <c r="A345" s="253">
        <v>88</v>
      </c>
      <c r="B345" s="254" t="s">
        <v>520</v>
      </c>
      <c r="C345" s="260" t="s">
        <v>521</v>
      </c>
      <c r="D345" s="255" t="s">
        <v>404</v>
      </c>
      <c r="E345" s="256">
        <v>275.18711999999999</v>
      </c>
      <c r="F345" s="257"/>
      <c r="G345" s="258">
        <f>ROUND(E345*F345,2)</f>
        <v>0</v>
      </c>
      <c r="H345" s="233"/>
      <c r="I345" s="232">
        <f>ROUND(E345*H345,2)</f>
        <v>0</v>
      </c>
      <c r="J345" s="233"/>
      <c r="K345" s="232">
        <f>ROUND(E345*J345,2)</f>
        <v>0</v>
      </c>
      <c r="L345" s="232">
        <v>12</v>
      </c>
      <c r="M345" s="232">
        <f>G345*(1+L345/100)</f>
        <v>0</v>
      </c>
      <c r="N345" s="231">
        <v>0</v>
      </c>
      <c r="O345" s="231">
        <f>ROUND(E345*N345,2)</f>
        <v>0</v>
      </c>
      <c r="P345" s="231">
        <v>0</v>
      </c>
      <c r="Q345" s="231">
        <f>ROUND(E345*P345,2)</f>
        <v>0</v>
      </c>
      <c r="R345" s="232"/>
      <c r="S345" s="232" t="s">
        <v>200</v>
      </c>
      <c r="T345" s="232" t="s">
        <v>200</v>
      </c>
      <c r="U345" s="232">
        <v>2.0089999999999999</v>
      </c>
      <c r="V345" s="232">
        <f>ROUND(E345*U345,2)</f>
        <v>552.85</v>
      </c>
      <c r="W345" s="232"/>
      <c r="X345" s="232" t="s">
        <v>522</v>
      </c>
      <c r="Y345" s="232" t="s">
        <v>172</v>
      </c>
      <c r="Z345" s="211"/>
      <c r="AA345" s="211"/>
      <c r="AB345" s="211"/>
      <c r="AC345" s="211"/>
      <c r="AD345" s="211"/>
      <c r="AE345" s="211"/>
      <c r="AF345" s="211"/>
      <c r="AG345" s="211" t="s">
        <v>523</v>
      </c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outlineLevel="1" x14ac:dyDescent="0.2">
      <c r="A346" s="253">
        <v>89</v>
      </c>
      <c r="B346" s="254" t="s">
        <v>524</v>
      </c>
      <c r="C346" s="260" t="s">
        <v>525</v>
      </c>
      <c r="D346" s="255" t="s">
        <v>404</v>
      </c>
      <c r="E346" s="256">
        <v>1651.1227200000001</v>
      </c>
      <c r="F346" s="257"/>
      <c r="G346" s="258">
        <f>ROUND(E346*F346,2)</f>
        <v>0</v>
      </c>
      <c r="H346" s="233"/>
      <c r="I346" s="232">
        <f>ROUND(E346*H346,2)</f>
        <v>0</v>
      </c>
      <c r="J346" s="233"/>
      <c r="K346" s="232">
        <f>ROUND(E346*J346,2)</f>
        <v>0</v>
      </c>
      <c r="L346" s="232">
        <v>12</v>
      </c>
      <c r="M346" s="232">
        <f>G346*(1+L346/100)</f>
        <v>0</v>
      </c>
      <c r="N346" s="231">
        <v>0</v>
      </c>
      <c r="O346" s="231">
        <f>ROUND(E346*N346,2)</f>
        <v>0</v>
      </c>
      <c r="P346" s="231">
        <v>0</v>
      </c>
      <c r="Q346" s="231">
        <f>ROUND(E346*P346,2)</f>
        <v>0</v>
      </c>
      <c r="R346" s="232"/>
      <c r="S346" s="232" t="s">
        <v>200</v>
      </c>
      <c r="T346" s="232" t="s">
        <v>200</v>
      </c>
      <c r="U346" s="232">
        <v>0.95899999999999996</v>
      </c>
      <c r="V346" s="232">
        <f>ROUND(E346*U346,2)</f>
        <v>1583.43</v>
      </c>
      <c r="W346" s="232"/>
      <c r="X346" s="232" t="s">
        <v>522</v>
      </c>
      <c r="Y346" s="232" t="s">
        <v>172</v>
      </c>
      <c r="Z346" s="211"/>
      <c r="AA346" s="211"/>
      <c r="AB346" s="211"/>
      <c r="AC346" s="211"/>
      <c r="AD346" s="211"/>
      <c r="AE346" s="211"/>
      <c r="AF346" s="211"/>
      <c r="AG346" s="211" t="s">
        <v>523</v>
      </c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outlineLevel="1" x14ac:dyDescent="0.2">
      <c r="A347" s="253">
        <v>90</v>
      </c>
      <c r="B347" s="254" t="s">
        <v>526</v>
      </c>
      <c r="C347" s="260" t="s">
        <v>527</v>
      </c>
      <c r="D347" s="255" t="s">
        <v>404</v>
      </c>
      <c r="E347" s="256">
        <v>275.18711999999999</v>
      </c>
      <c r="F347" s="257"/>
      <c r="G347" s="258">
        <f>ROUND(E347*F347,2)</f>
        <v>0</v>
      </c>
      <c r="H347" s="233"/>
      <c r="I347" s="232">
        <f>ROUND(E347*H347,2)</f>
        <v>0</v>
      </c>
      <c r="J347" s="233"/>
      <c r="K347" s="232">
        <f>ROUND(E347*J347,2)</f>
        <v>0</v>
      </c>
      <c r="L347" s="232">
        <v>12</v>
      </c>
      <c r="M347" s="232">
        <f>G347*(1+L347/100)</f>
        <v>0</v>
      </c>
      <c r="N347" s="231">
        <v>0</v>
      </c>
      <c r="O347" s="231">
        <f>ROUND(E347*N347,2)</f>
        <v>0</v>
      </c>
      <c r="P347" s="231">
        <v>0</v>
      </c>
      <c r="Q347" s="231">
        <f>ROUND(E347*P347,2)</f>
        <v>0</v>
      </c>
      <c r="R347" s="232"/>
      <c r="S347" s="232" t="s">
        <v>200</v>
      </c>
      <c r="T347" s="232" t="s">
        <v>200</v>
      </c>
      <c r="U347" s="232">
        <v>1.1399999999999999</v>
      </c>
      <c r="V347" s="232">
        <f>ROUND(E347*U347,2)</f>
        <v>313.70999999999998</v>
      </c>
      <c r="W347" s="232"/>
      <c r="X347" s="232" t="s">
        <v>522</v>
      </c>
      <c r="Y347" s="232" t="s">
        <v>172</v>
      </c>
      <c r="Z347" s="211"/>
      <c r="AA347" s="211"/>
      <c r="AB347" s="211"/>
      <c r="AC347" s="211"/>
      <c r="AD347" s="211"/>
      <c r="AE347" s="211"/>
      <c r="AF347" s="211"/>
      <c r="AG347" s="211" t="s">
        <v>523</v>
      </c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1" x14ac:dyDescent="0.2">
      <c r="A348" s="253">
        <v>91</v>
      </c>
      <c r="B348" s="254" t="s">
        <v>528</v>
      </c>
      <c r="C348" s="260" t="s">
        <v>529</v>
      </c>
      <c r="D348" s="255" t="s">
        <v>404</v>
      </c>
      <c r="E348" s="256">
        <v>275.18711999999999</v>
      </c>
      <c r="F348" s="257"/>
      <c r="G348" s="258">
        <f>ROUND(E348*F348,2)</f>
        <v>0</v>
      </c>
      <c r="H348" s="233"/>
      <c r="I348" s="232">
        <f>ROUND(E348*H348,2)</f>
        <v>0</v>
      </c>
      <c r="J348" s="233"/>
      <c r="K348" s="232">
        <f>ROUND(E348*J348,2)</f>
        <v>0</v>
      </c>
      <c r="L348" s="232">
        <v>12</v>
      </c>
      <c r="M348" s="232">
        <f>G348*(1+L348/100)</f>
        <v>0</v>
      </c>
      <c r="N348" s="231">
        <v>0</v>
      </c>
      <c r="O348" s="231">
        <f>ROUND(E348*N348,2)</f>
        <v>0</v>
      </c>
      <c r="P348" s="231">
        <v>0</v>
      </c>
      <c r="Q348" s="231">
        <f>ROUND(E348*P348,2)</f>
        <v>0</v>
      </c>
      <c r="R348" s="232"/>
      <c r="S348" s="232" t="s">
        <v>200</v>
      </c>
      <c r="T348" s="232" t="s">
        <v>200</v>
      </c>
      <c r="U348" s="232">
        <v>0.49</v>
      </c>
      <c r="V348" s="232">
        <f>ROUND(E348*U348,2)</f>
        <v>134.84</v>
      </c>
      <c r="W348" s="232"/>
      <c r="X348" s="232" t="s">
        <v>522</v>
      </c>
      <c r="Y348" s="232" t="s">
        <v>172</v>
      </c>
      <c r="Z348" s="211"/>
      <c r="AA348" s="211"/>
      <c r="AB348" s="211"/>
      <c r="AC348" s="211"/>
      <c r="AD348" s="211"/>
      <c r="AE348" s="211"/>
      <c r="AF348" s="211"/>
      <c r="AG348" s="211" t="s">
        <v>523</v>
      </c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1" x14ac:dyDescent="0.2">
      <c r="A349" s="253">
        <v>92</v>
      </c>
      <c r="B349" s="254" t="s">
        <v>530</v>
      </c>
      <c r="C349" s="260" t="s">
        <v>531</v>
      </c>
      <c r="D349" s="255" t="s">
        <v>404</v>
      </c>
      <c r="E349" s="256">
        <v>2476.68408</v>
      </c>
      <c r="F349" s="257"/>
      <c r="G349" s="258">
        <f>ROUND(E349*F349,2)</f>
        <v>0</v>
      </c>
      <c r="H349" s="233"/>
      <c r="I349" s="232">
        <f>ROUND(E349*H349,2)</f>
        <v>0</v>
      </c>
      <c r="J349" s="233"/>
      <c r="K349" s="232">
        <f>ROUND(E349*J349,2)</f>
        <v>0</v>
      </c>
      <c r="L349" s="232">
        <v>12</v>
      </c>
      <c r="M349" s="232">
        <f>G349*(1+L349/100)</f>
        <v>0</v>
      </c>
      <c r="N349" s="231">
        <v>0</v>
      </c>
      <c r="O349" s="231">
        <f>ROUND(E349*N349,2)</f>
        <v>0</v>
      </c>
      <c r="P349" s="231">
        <v>0</v>
      </c>
      <c r="Q349" s="231">
        <f>ROUND(E349*P349,2)</f>
        <v>0</v>
      </c>
      <c r="R349" s="232"/>
      <c r="S349" s="232" t="s">
        <v>200</v>
      </c>
      <c r="T349" s="232" t="s">
        <v>200</v>
      </c>
      <c r="U349" s="232">
        <v>0</v>
      </c>
      <c r="V349" s="232">
        <f>ROUND(E349*U349,2)</f>
        <v>0</v>
      </c>
      <c r="W349" s="232"/>
      <c r="X349" s="232" t="s">
        <v>522</v>
      </c>
      <c r="Y349" s="232" t="s">
        <v>172</v>
      </c>
      <c r="Z349" s="211"/>
      <c r="AA349" s="211"/>
      <c r="AB349" s="211"/>
      <c r="AC349" s="211"/>
      <c r="AD349" s="211"/>
      <c r="AE349" s="211"/>
      <c r="AF349" s="211"/>
      <c r="AG349" s="211" t="s">
        <v>523</v>
      </c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">
      <c r="A350" s="253">
        <v>93</v>
      </c>
      <c r="B350" s="254" t="s">
        <v>532</v>
      </c>
      <c r="C350" s="260" t="s">
        <v>533</v>
      </c>
      <c r="D350" s="255" t="s">
        <v>404</v>
      </c>
      <c r="E350" s="256">
        <v>275.18711999999999</v>
      </c>
      <c r="F350" s="257"/>
      <c r="G350" s="258">
        <f>ROUND(E350*F350,2)</f>
        <v>0</v>
      </c>
      <c r="H350" s="233"/>
      <c r="I350" s="232">
        <f>ROUND(E350*H350,2)</f>
        <v>0</v>
      </c>
      <c r="J350" s="233"/>
      <c r="K350" s="232">
        <f>ROUND(E350*J350,2)</f>
        <v>0</v>
      </c>
      <c r="L350" s="232">
        <v>12</v>
      </c>
      <c r="M350" s="232">
        <f>G350*(1+L350/100)</f>
        <v>0</v>
      </c>
      <c r="N350" s="231">
        <v>0</v>
      </c>
      <c r="O350" s="231">
        <f>ROUND(E350*N350,2)</f>
        <v>0</v>
      </c>
      <c r="P350" s="231">
        <v>0</v>
      </c>
      <c r="Q350" s="231">
        <f>ROUND(E350*P350,2)</f>
        <v>0</v>
      </c>
      <c r="R350" s="232"/>
      <c r="S350" s="232" t="s">
        <v>200</v>
      </c>
      <c r="T350" s="232" t="s">
        <v>200</v>
      </c>
      <c r="U350" s="232">
        <v>0.83199999999999996</v>
      </c>
      <c r="V350" s="232">
        <f>ROUND(E350*U350,2)</f>
        <v>228.96</v>
      </c>
      <c r="W350" s="232"/>
      <c r="X350" s="232" t="s">
        <v>522</v>
      </c>
      <c r="Y350" s="232" t="s">
        <v>172</v>
      </c>
      <c r="Z350" s="211"/>
      <c r="AA350" s="211"/>
      <c r="AB350" s="211"/>
      <c r="AC350" s="211"/>
      <c r="AD350" s="211"/>
      <c r="AE350" s="211"/>
      <c r="AF350" s="211"/>
      <c r="AG350" s="211" t="s">
        <v>523</v>
      </c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1" x14ac:dyDescent="0.2">
      <c r="A351" s="253">
        <v>94</v>
      </c>
      <c r="B351" s="254" t="s">
        <v>534</v>
      </c>
      <c r="C351" s="260" t="s">
        <v>535</v>
      </c>
      <c r="D351" s="255" t="s">
        <v>404</v>
      </c>
      <c r="E351" s="256">
        <v>825.56136000000004</v>
      </c>
      <c r="F351" s="257"/>
      <c r="G351" s="258">
        <f>ROUND(E351*F351,2)</f>
        <v>0</v>
      </c>
      <c r="H351" s="233"/>
      <c r="I351" s="232">
        <f>ROUND(E351*H351,2)</f>
        <v>0</v>
      </c>
      <c r="J351" s="233"/>
      <c r="K351" s="232">
        <f>ROUND(E351*J351,2)</f>
        <v>0</v>
      </c>
      <c r="L351" s="232">
        <v>12</v>
      </c>
      <c r="M351" s="232">
        <f>G351*(1+L351/100)</f>
        <v>0</v>
      </c>
      <c r="N351" s="231">
        <v>0</v>
      </c>
      <c r="O351" s="231">
        <f>ROUND(E351*N351,2)</f>
        <v>0</v>
      </c>
      <c r="P351" s="231">
        <v>0</v>
      </c>
      <c r="Q351" s="231">
        <f>ROUND(E351*P351,2)</f>
        <v>0</v>
      </c>
      <c r="R351" s="232"/>
      <c r="S351" s="232" t="s">
        <v>200</v>
      </c>
      <c r="T351" s="232" t="s">
        <v>200</v>
      </c>
      <c r="U351" s="232">
        <v>0.36</v>
      </c>
      <c r="V351" s="232">
        <f>ROUND(E351*U351,2)</f>
        <v>297.2</v>
      </c>
      <c r="W351" s="232"/>
      <c r="X351" s="232" t="s">
        <v>522</v>
      </c>
      <c r="Y351" s="232" t="s">
        <v>172</v>
      </c>
      <c r="Z351" s="211"/>
      <c r="AA351" s="211"/>
      <c r="AB351" s="211"/>
      <c r="AC351" s="211"/>
      <c r="AD351" s="211"/>
      <c r="AE351" s="211"/>
      <c r="AF351" s="211"/>
      <c r="AG351" s="211" t="s">
        <v>523</v>
      </c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ht="22.5" outlineLevel="1" x14ac:dyDescent="0.2">
      <c r="A352" s="247">
        <v>95</v>
      </c>
      <c r="B352" s="248" t="s">
        <v>536</v>
      </c>
      <c r="C352" s="261" t="s">
        <v>537</v>
      </c>
      <c r="D352" s="249" t="s">
        <v>404</v>
      </c>
      <c r="E352" s="250">
        <v>266.83800000000002</v>
      </c>
      <c r="F352" s="251"/>
      <c r="G352" s="252">
        <f>ROUND(E352*F352,2)</f>
        <v>0</v>
      </c>
      <c r="H352" s="233"/>
      <c r="I352" s="232">
        <f>ROUND(E352*H352,2)</f>
        <v>0</v>
      </c>
      <c r="J352" s="233"/>
      <c r="K352" s="232">
        <f>ROUND(E352*J352,2)</f>
        <v>0</v>
      </c>
      <c r="L352" s="232">
        <v>12</v>
      </c>
      <c r="M352" s="232">
        <f>G352*(1+L352/100)</f>
        <v>0</v>
      </c>
      <c r="N352" s="231">
        <v>0</v>
      </c>
      <c r="O352" s="231">
        <f>ROUND(E352*N352,2)</f>
        <v>0</v>
      </c>
      <c r="P352" s="231">
        <v>0</v>
      </c>
      <c r="Q352" s="231">
        <f>ROUND(E352*P352,2)</f>
        <v>0</v>
      </c>
      <c r="R352" s="232"/>
      <c r="S352" s="232" t="s">
        <v>169</v>
      </c>
      <c r="T352" s="232" t="s">
        <v>200</v>
      </c>
      <c r="U352" s="232">
        <v>0</v>
      </c>
      <c r="V352" s="232">
        <f>ROUND(E352*U352,2)</f>
        <v>0</v>
      </c>
      <c r="W352" s="232"/>
      <c r="X352" s="232" t="s">
        <v>538</v>
      </c>
      <c r="Y352" s="232" t="s">
        <v>172</v>
      </c>
      <c r="Z352" s="211"/>
      <c r="AA352" s="211"/>
      <c r="AB352" s="211"/>
      <c r="AC352" s="211"/>
      <c r="AD352" s="211"/>
      <c r="AE352" s="211"/>
      <c r="AF352" s="211"/>
      <c r="AG352" s="211" t="s">
        <v>539</v>
      </c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2" x14ac:dyDescent="0.2">
      <c r="A353" s="228"/>
      <c r="B353" s="229"/>
      <c r="C353" s="264" t="s">
        <v>540</v>
      </c>
      <c r="D353" s="236"/>
      <c r="E353" s="237"/>
      <c r="F353" s="232"/>
      <c r="G353" s="232"/>
      <c r="H353" s="232"/>
      <c r="I353" s="232"/>
      <c r="J353" s="232"/>
      <c r="K353" s="232"/>
      <c r="L353" s="232"/>
      <c r="M353" s="232"/>
      <c r="N353" s="231"/>
      <c r="O353" s="231"/>
      <c r="P353" s="231"/>
      <c r="Q353" s="231"/>
      <c r="R353" s="232"/>
      <c r="S353" s="232"/>
      <c r="T353" s="232"/>
      <c r="U353" s="232"/>
      <c r="V353" s="232"/>
      <c r="W353" s="232"/>
      <c r="X353" s="232"/>
      <c r="Y353" s="232"/>
      <c r="Z353" s="211"/>
      <c r="AA353" s="211"/>
      <c r="AB353" s="211"/>
      <c r="AC353" s="211"/>
      <c r="AD353" s="211"/>
      <c r="AE353" s="211"/>
      <c r="AF353" s="211"/>
      <c r="AG353" s="211" t="s">
        <v>178</v>
      </c>
      <c r="AH353" s="211">
        <v>7</v>
      </c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3" x14ac:dyDescent="0.2">
      <c r="A354" s="228"/>
      <c r="B354" s="229"/>
      <c r="C354" s="264" t="s">
        <v>541</v>
      </c>
      <c r="D354" s="236"/>
      <c r="E354" s="237"/>
      <c r="F354" s="232"/>
      <c r="G354" s="232"/>
      <c r="H354" s="232"/>
      <c r="I354" s="232"/>
      <c r="J354" s="232"/>
      <c r="K354" s="232"/>
      <c r="L354" s="232"/>
      <c r="M354" s="232"/>
      <c r="N354" s="231"/>
      <c r="O354" s="231"/>
      <c r="P354" s="231"/>
      <c r="Q354" s="231"/>
      <c r="R354" s="232"/>
      <c r="S354" s="232"/>
      <c r="T354" s="232"/>
      <c r="U354" s="232"/>
      <c r="V354" s="232"/>
      <c r="W354" s="232"/>
      <c r="X354" s="232"/>
      <c r="Y354" s="232"/>
      <c r="Z354" s="211"/>
      <c r="AA354" s="211"/>
      <c r="AB354" s="211"/>
      <c r="AC354" s="211"/>
      <c r="AD354" s="211"/>
      <c r="AE354" s="211"/>
      <c r="AF354" s="211"/>
      <c r="AG354" s="211" t="s">
        <v>178</v>
      </c>
      <c r="AH354" s="211">
        <v>7</v>
      </c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3" x14ac:dyDescent="0.2">
      <c r="A355" s="228"/>
      <c r="B355" s="229"/>
      <c r="C355" s="264" t="s">
        <v>542</v>
      </c>
      <c r="D355" s="236"/>
      <c r="E355" s="237">
        <v>210</v>
      </c>
      <c r="F355" s="232"/>
      <c r="G355" s="232"/>
      <c r="H355" s="232"/>
      <c r="I355" s="232"/>
      <c r="J355" s="232"/>
      <c r="K355" s="232"/>
      <c r="L355" s="232"/>
      <c r="M355" s="232"/>
      <c r="N355" s="231"/>
      <c r="O355" s="231"/>
      <c r="P355" s="231"/>
      <c r="Q355" s="231"/>
      <c r="R355" s="232"/>
      <c r="S355" s="232"/>
      <c r="T355" s="232"/>
      <c r="U355" s="232"/>
      <c r="V355" s="232"/>
      <c r="W355" s="232"/>
      <c r="X355" s="232"/>
      <c r="Y355" s="232"/>
      <c r="Z355" s="211"/>
      <c r="AA355" s="211"/>
      <c r="AB355" s="211"/>
      <c r="AC355" s="211"/>
      <c r="AD355" s="211"/>
      <c r="AE355" s="211"/>
      <c r="AF355" s="211"/>
      <c r="AG355" s="211" t="s">
        <v>178</v>
      </c>
      <c r="AH355" s="211">
        <v>7</v>
      </c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3" x14ac:dyDescent="0.2">
      <c r="A356" s="228"/>
      <c r="B356" s="229"/>
      <c r="C356" s="264" t="s">
        <v>543</v>
      </c>
      <c r="D356" s="236"/>
      <c r="E356" s="237">
        <v>9.0719999999999992</v>
      </c>
      <c r="F356" s="232"/>
      <c r="G356" s="232"/>
      <c r="H356" s="232"/>
      <c r="I356" s="232"/>
      <c r="J356" s="232"/>
      <c r="K356" s="232"/>
      <c r="L356" s="232"/>
      <c r="M356" s="232"/>
      <c r="N356" s="231"/>
      <c r="O356" s="231"/>
      <c r="P356" s="231"/>
      <c r="Q356" s="231"/>
      <c r="R356" s="232"/>
      <c r="S356" s="232"/>
      <c r="T356" s="232"/>
      <c r="U356" s="232"/>
      <c r="V356" s="232"/>
      <c r="W356" s="232"/>
      <c r="X356" s="232"/>
      <c r="Y356" s="232"/>
      <c r="Z356" s="211"/>
      <c r="AA356" s="211"/>
      <c r="AB356" s="211"/>
      <c r="AC356" s="211"/>
      <c r="AD356" s="211"/>
      <c r="AE356" s="211"/>
      <c r="AF356" s="211"/>
      <c r="AG356" s="211" t="s">
        <v>178</v>
      </c>
      <c r="AH356" s="211">
        <v>7</v>
      </c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3" x14ac:dyDescent="0.2">
      <c r="A357" s="228"/>
      <c r="B357" s="229"/>
      <c r="C357" s="264" t="s">
        <v>544</v>
      </c>
      <c r="D357" s="236"/>
      <c r="E357" s="237">
        <v>15.875999999999999</v>
      </c>
      <c r="F357" s="232"/>
      <c r="G357" s="232"/>
      <c r="H357" s="232"/>
      <c r="I357" s="232"/>
      <c r="J357" s="232"/>
      <c r="K357" s="232"/>
      <c r="L357" s="232"/>
      <c r="M357" s="232"/>
      <c r="N357" s="231"/>
      <c r="O357" s="231"/>
      <c r="P357" s="231"/>
      <c r="Q357" s="231"/>
      <c r="R357" s="232"/>
      <c r="S357" s="232"/>
      <c r="T357" s="232"/>
      <c r="U357" s="232"/>
      <c r="V357" s="232"/>
      <c r="W357" s="232"/>
      <c r="X357" s="232"/>
      <c r="Y357" s="232"/>
      <c r="Z357" s="211"/>
      <c r="AA357" s="211"/>
      <c r="AB357" s="211"/>
      <c r="AC357" s="211"/>
      <c r="AD357" s="211"/>
      <c r="AE357" s="211"/>
      <c r="AF357" s="211"/>
      <c r="AG357" s="211" t="s">
        <v>178</v>
      </c>
      <c r="AH357" s="211">
        <v>7</v>
      </c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3" x14ac:dyDescent="0.2">
      <c r="A358" s="228"/>
      <c r="B358" s="229"/>
      <c r="C358" s="264" t="s">
        <v>545</v>
      </c>
      <c r="D358" s="236"/>
      <c r="E358" s="237">
        <v>7.59</v>
      </c>
      <c r="F358" s="232"/>
      <c r="G358" s="232"/>
      <c r="H358" s="232"/>
      <c r="I358" s="232"/>
      <c r="J358" s="232"/>
      <c r="K358" s="232"/>
      <c r="L358" s="232"/>
      <c r="M358" s="232"/>
      <c r="N358" s="231"/>
      <c r="O358" s="231"/>
      <c r="P358" s="231"/>
      <c r="Q358" s="231"/>
      <c r="R358" s="232"/>
      <c r="S358" s="232"/>
      <c r="T358" s="232"/>
      <c r="U358" s="232"/>
      <c r="V358" s="232"/>
      <c r="W358" s="232"/>
      <c r="X358" s="232"/>
      <c r="Y358" s="232"/>
      <c r="Z358" s="211"/>
      <c r="AA358" s="211"/>
      <c r="AB358" s="211"/>
      <c r="AC358" s="211"/>
      <c r="AD358" s="211"/>
      <c r="AE358" s="211"/>
      <c r="AF358" s="211"/>
      <c r="AG358" s="211" t="s">
        <v>178</v>
      </c>
      <c r="AH358" s="211">
        <v>7</v>
      </c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3" x14ac:dyDescent="0.2">
      <c r="A359" s="228"/>
      <c r="B359" s="229"/>
      <c r="C359" s="264" t="s">
        <v>546</v>
      </c>
      <c r="D359" s="236"/>
      <c r="E359" s="237"/>
      <c r="F359" s="232"/>
      <c r="G359" s="232"/>
      <c r="H359" s="232"/>
      <c r="I359" s="232"/>
      <c r="J359" s="232"/>
      <c r="K359" s="232"/>
      <c r="L359" s="232"/>
      <c r="M359" s="232"/>
      <c r="N359" s="231"/>
      <c r="O359" s="231"/>
      <c r="P359" s="231"/>
      <c r="Q359" s="231"/>
      <c r="R359" s="232"/>
      <c r="S359" s="232"/>
      <c r="T359" s="232"/>
      <c r="U359" s="232"/>
      <c r="V359" s="232"/>
      <c r="W359" s="232"/>
      <c r="X359" s="232"/>
      <c r="Y359" s="232"/>
      <c r="Z359" s="211"/>
      <c r="AA359" s="211"/>
      <c r="AB359" s="211"/>
      <c r="AC359" s="211"/>
      <c r="AD359" s="211"/>
      <c r="AE359" s="211"/>
      <c r="AF359" s="211"/>
      <c r="AG359" s="211" t="s">
        <v>178</v>
      </c>
      <c r="AH359" s="211">
        <v>7</v>
      </c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3" x14ac:dyDescent="0.2">
      <c r="A360" s="228"/>
      <c r="B360" s="229"/>
      <c r="C360" s="264" t="s">
        <v>547</v>
      </c>
      <c r="D360" s="236"/>
      <c r="E360" s="237">
        <v>10.944000000000001</v>
      </c>
      <c r="F360" s="232"/>
      <c r="G360" s="232"/>
      <c r="H360" s="232"/>
      <c r="I360" s="232"/>
      <c r="J360" s="232"/>
      <c r="K360" s="232"/>
      <c r="L360" s="232"/>
      <c r="M360" s="232"/>
      <c r="N360" s="231"/>
      <c r="O360" s="231"/>
      <c r="P360" s="231"/>
      <c r="Q360" s="231"/>
      <c r="R360" s="232"/>
      <c r="S360" s="232"/>
      <c r="T360" s="232"/>
      <c r="U360" s="232"/>
      <c r="V360" s="232"/>
      <c r="W360" s="232"/>
      <c r="X360" s="232"/>
      <c r="Y360" s="232"/>
      <c r="Z360" s="211"/>
      <c r="AA360" s="211"/>
      <c r="AB360" s="211"/>
      <c r="AC360" s="211"/>
      <c r="AD360" s="211"/>
      <c r="AE360" s="211"/>
      <c r="AF360" s="211"/>
      <c r="AG360" s="211" t="s">
        <v>178</v>
      </c>
      <c r="AH360" s="211">
        <v>7</v>
      </c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3" x14ac:dyDescent="0.2">
      <c r="A361" s="228"/>
      <c r="B361" s="229"/>
      <c r="C361" s="264" t="s">
        <v>548</v>
      </c>
      <c r="D361" s="236"/>
      <c r="E361" s="237">
        <v>4.71</v>
      </c>
      <c r="F361" s="232"/>
      <c r="G361" s="232"/>
      <c r="H361" s="232"/>
      <c r="I361" s="232"/>
      <c r="J361" s="232"/>
      <c r="K361" s="232"/>
      <c r="L361" s="232"/>
      <c r="M361" s="232"/>
      <c r="N361" s="231"/>
      <c r="O361" s="231"/>
      <c r="P361" s="231"/>
      <c r="Q361" s="231"/>
      <c r="R361" s="232"/>
      <c r="S361" s="232"/>
      <c r="T361" s="232"/>
      <c r="U361" s="232"/>
      <c r="V361" s="232"/>
      <c r="W361" s="232"/>
      <c r="X361" s="232"/>
      <c r="Y361" s="232"/>
      <c r="Z361" s="211"/>
      <c r="AA361" s="211"/>
      <c r="AB361" s="211"/>
      <c r="AC361" s="211"/>
      <c r="AD361" s="211"/>
      <c r="AE361" s="211"/>
      <c r="AF361" s="211"/>
      <c r="AG361" s="211" t="s">
        <v>178</v>
      </c>
      <c r="AH361" s="211">
        <v>7</v>
      </c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3" x14ac:dyDescent="0.2">
      <c r="A362" s="228"/>
      <c r="B362" s="229"/>
      <c r="C362" s="264" t="s">
        <v>549</v>
      </c>
      <c r="D362" s="236"/>
      <c r="E362" s="237">
        <v>7.1999999999999995E-2</v>
      </c>
      <c r="F362" s="232"/>
      <c r="G362" s="232"/>
      <c r="H362" s="232"/>
      <c r="I362" s="232"/>
      <c r="J362" s="232"/>
      <c r="K362" s="232"/>
      <c r="L362" s="232"/>
      <c r="M362" s="232"/>
      <c r="N362" s="231"/>
      <c r="O362" s="231"/>
      <c r="P362" s="231"/>
      <c r="Q362" s="231"/>
      <c r="R362" s="232"/>
      <c r="S362" s="232"/>
      <c r="T362" s="232"/>
      <c r="U362" s="232"/>
      <c r="V362" s="232"/>
      <c r="W362" s="232"/>
      <c r="X362" s="232"/>
      <c r="Y362" s="232"/>
      <c r="Z362" s="211"/>
      <c r="AA362" s="211"/>
      <c r="AB362" s="211"/>
      <c r="AC362" s="211"/>
      <c r="AD362" s="211"/>
      <c r="AE362" s="211"/>
      <c r="AF362" s="211"/>
      <c r="AG362" s="211" t="s">
        <v>178</v>
      </c>
      <c r="AH362" s="211">
        <v>7</v>
      </c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3" x14ac:dyDescent="0.2">
      <c r="A363" s="228"/>
      <c r="B363" s="229"/>
      <c r="C363" s="264" t="s">
        <v>550</v>
      </c>
      <c r="D363" s="236"/>
      <c r="E363" s="237">
        <v>0.88800000000000001</v>
      </c>
      <c r="F363" s="232"/>
      <c r="G363" s="232"/>
      <c r="H363" s="232"/>
      <c r="I363" s="232"/>
      <c r="J363" s="232"/>
      <c r="K363" s="232"/>
      <c r="L363" s="232"/>
      <c r="M363" s="232"/>
      <c r="N363" s="231"/>
      <c r="O363" s="231"/>
      <c r="P363" s="231"/>
      <c r="Q363" s="231"/>
      <c r="R363" s="232"/>
      <c r="S363" s="232"/>
      <c r="T363" s="232"/>
      <c r="U363" s="232"/>
      <c r="V363" s="232"/>
      <c r="W363" s="232"/>
      <c r="X363" s="232"/>
      <c r="Y363" s="232"/>
      <c r="Z363" s="211"/>
      <c r="AA363" s="211"/>
      <c r="AB363" s="211"/>
      <c r="AC363" s="211"/>
      <c r="AD363" s="211"/>
      <c r="AE363" s="211"/>
      <c r="AF363" s="211"/>
      <c r="AG363" s="211" t="s">
        <v>178</v>
      </c>
      <c r="AH363" s="211">
        <v>7</v>
      </c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outlineLevel="3" x14ac:dyDescent="0.2">
      <c r="A364" s="228"/>
      <c r="B364" s="229"/>
      <c r="C364" s="264" t="s">
        <v>551</v>
      </c>
      <c r="D364" s="236"/>
      <c r="E364" s="237">
        <v>6.9660000000000002</v>
      </c>
      <c r="F364" s="232"/>
      <c r="G364" s="232"/>
      <c r="H364" s="232"/>
      <c r="I364" s="232"/>
      <c r="J364" s="232"/>
      <c r="K364" s="232"/>
      <c r="L364" s="232"/>
      <c r="M364" s="232"/>
      <c r="N364" s="231"/>
      <c r="O364" s="231"/>
      <c r="P364" s="231"/>
      <c r="Q364" s="231"/>
      <c r="R364" s="232"/>
      <c r="S364" s="232"/>
      <c r="T364" s="232"/>
      <c r="U364" s="232"/>
      <c r="V364" s="232"/>
      <c r="W364" s="232"/>
      <c r="X364" s="232"/>
      <c r="Y364" s="232"/>
      <c r="Z364" s="211"/>
      <c r="AA364" s="211"/>
      <c r="AB364" s="211"/>
      <c r="AC364" s="211"/>
      <c r="AD364" s="211"/>
      <c r="AE364" s="211"/>
      <c r="AF364" s="211"/>
      <c r="AG364" s="211" t="s">
        <v>178</v>
      </c>
      <c r="AH364" s="211">
        <v>7</v>
      </c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3" x14ac:dyDescent="0.2">
      <c r="A365" s="228"/>
      <c r="B365" s="229"/>
      <c r="C365" s="264" t="s">
        <v>552</v>
      </c>
      <c r="D365" s="236"/>
      <c r="E365" s="237">
        <v>0.72</v>
      </c>
      <c r="F365" s="232"/>
      <c r="G365" s="232"/>
      <c r="H365" s="232"/>
      <c r="I365" s="232"/>
      <c r="J365" s="232"/>
      <c r="K365" s="232"/>
      <c r="L365" s="232"/>
      <c r="M365" s="232"/>
      <c r="N365" s="231"/>
      <c r="O365" s="231"/>
      <c r="P365" s="231"/>
      <c r="Q365" s="231"/>
      <c r="R365" s="232"/>
      <c r="S365" s="232"/>
      <c r="T365" s="232"/>
      <c r="U365" s="232"/>
      <c r="V365" s="232"/>
      <c r="W365" s="232"/>
      <c r="X365" s="232"/>
      <c r="Y365" s="232"/>
      <c r="Z365" s="211"/>
      <c r="AA365" s="211"/>
      <c r="AB365" s="211"/>
      <c r="AC365" s="211"/>
      <c r="AD365" s="211"/>
      <c r="AE365" s="211"/>
      <c r="AF365" s="211"/>
      <c r="AG365" s="211" t="s">
        <v>178</v>
      </c>
      <c r="AH365" s="211">
        <v>7</v>
      </c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ht="22.5" outlineLevel="1" x14ac:dyDescent="0.2">
      <c r="A366" s="247">
        <v>96</v>
      </c>
      <c r="B366" s="248" t="s">
        <v>553</v>
      </c>
      <c r="C366" s="261" t="s">
        <v>554</v>
      </c>
      <c r="D366" s="249" t="s">
        <v>404</v>
      </c>
      <c r="E366" s="250">
        <v>8.3491199999999992</v>
      </c>
      <c r="F366" s="251"/>
      <c r="G366" s="252">
        <f>ROUND(E366*F366,2)</f>
        <v>0</v>
      </c>
      <c r="H366" s="233"/>
      <c r="I366" s="232">
        <f>ROUND(E366*H366,2)</f>
        <v>0</v>
      </c>
      <c r="J366" s="233"/>
      <c r="K366" s="232">
        <f>ROUND(E366*J366,2)</f>
        <v>0</v>
      </c>
      <c r="L366" s="232">
        <v>12</v>
      </c>
      <c r="M366" s="232">
        <f>G366*(1+L366/100)</f>
        <v>0</v>
      </c>
      <c r="N366" s="231">
        <v>0</v>
      </c>
      <c r="O366" s="231">
        <f>ROUND(E366*N366,2)</f>
        <v>0</v>
      </c>
      <c r="P366" s="231">
        <v>0</v>
      </c>
      <c r="Q366" s="231">
        <f>ROUND(E366*P366,2)</f>
        <v>0</v>
      </c>
      <c r="R366" s="232"/>
      <c r="S366" s="232" t="s">
        <v>169</v>
      </c>
      <c r="T366" s="232" t="s">
        <v>170</v>
      </c>
      <c r="U366" s="232">
        <v>0</v>
      </c>
      <c r="V366" s="232">
        <f>ROUND(E366*U366,2)</f>
        <v>0</v>
      </c>
      <c r="W366" s="232"/>
      <c r="X366" s="232" t="s">
        <v>538</v>
      </c>
      <c r="Y366" s="232" t="s">
        <v>172</v>
      </c>
      <c r="Z366" s="211"/>
      <c r="AA366" s="211"/>
      <c r="AB366" s="211"/>
      <c r="AC366" s="211"/>
      <c r="AD366" s="211"/>
      <c r="AE366" s="211"/>
      <c r="AF366" s="211"/>
      <c r="AG366" s="211" t="s">
        <v>539</v>
      </c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2" x14ac:dyDescent="0.2">
      <c r="A367" s="228"/>
      <c r="B367" s="229"/>
      <c r="C367" s="264" t="s">
        <v>555</v>
      </c>
      <c r="D367" s="236"/>
      <c r="E367" s="237">
        <v>8.3491199999999992</v>
      </c>
      <c r="F367" s="232"/>
      <c r="G367" s="232"/>
      <c r="H367" s="232"/>
      <c r="I367" s="232"/>
      <c r="J367" s="232"/>
      <c r="K367" s="232"/>
      <c r="L367" s="232"/>
      <c r="M367" s="232"/>
      <c r="N367" s="231"/>
      <c r="O367" s="231"/>
      <c r="P367" s="231"/>
      <c r="Q367" s="231"/>
      <c r="R367" s="232"/>
      <c r="S367" s="232"/>
      <c r="T367" s="232"/>
      <c r="U367" s="232"/>
      <c r="V367" s="232"/>
      <c r="W367" s="232"/>
      <c r="X367" s="232"/>
      <c r="Y367" s="232"/>
      <c r="Z367" s="211"/>
      <c r="AA367" s="211"/>
      <c r="AB367" s="211"/>
      <c r="AC367" s="211"/>
      <c r="AD367" s="211"/>
      <c r="AE367" s="211"/>
      <c r="AF367" s="211"/>
      <c r="AG367" s="211" t="s">
        <v>178</v>
      </c>
      <c r="AH367" s="211">
        <v>7</v>
      </c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1" x14ac:dyDescent="0.2">
      <c r="A368" s="247">
        <v>97</v>
      </c>
      <c r="B368" s="248" t="s">
        <v>556</v>
      </c>
      <c r="C368" s="261" t="s">
        <v>557</v>
      </c>
      <c r="D368" s="249" t="s">
        <v>404</v>
      </c>
      <c r="E368" s="250">
        <v>8.3491199999999992</v>
      </c>
      <c r="F368" s="251"/>
      <c r="G368" s="252">
        <f>ROUND(E368*F368,2)</f>
        <v>0</v>
      </c>
      <c r="H368" s="233"/>
      <c r="I368" s="232">
        <f>ROUND(E368*H368,2)</f>
        <v>0</v>
      </c>
      <c r="J368" s="233"/>
      <c r="K368" s="232">
        <f>ROUND(E368*J368,2)</f>
        <v>0</v>
      </c>
      <c r="L368" s="232">
        <v>12</v>
      </c>
      <c r="M368" s="232">
        <f>G368*(1+L368/100)</f>
        <v>0</v>
      </c>
      <c r="N368" s="231">
        <v>0</v>
      </c>
      <c r="O368" s="231">
        <f>ROUND(E368*N368,2)</f>
        <v>0</v>
      </c>
      <c r="P368" s="231">
        <v>0</v>
      </c>
      <c r="Q368" s="231">
        <f>ROUND(E368*P368,2)</f>
        <v>0</v>
      </c>
      <c r="R368" s="232"/>
      <c r="S368" s="232" t="s">
        <v>169</v>
      </c>
      <c r="T368" s="232" t="s">
        <v>200</v>
      </c>
      <c r="U368" s="232">
        <v>0</v>
      </c>
      <c r="V368" s="232">
        <f>ROUND(E368*U368,2)</f>
        <v>0</v>
      </c>
      <c r="W368" s="232"/>
      <c r="X368" s="232" t="s">
        <v>538</v>
      </c>
      <c r="Y368" s="232" t="s">
        <v>172</v>
      </c>
      <c r="Z368" s="211"/>
      <c r="AA368" s="211"/>
      <c r="AB368" s="211"/>
      <c r="AC368" s="211"/>
      <c r="AD368" s="211"/>
      <c r="AE368" s="211"/>
      <c r="AF368" s="211"/>
      <c r="AG368" s="211" t="s">
        <v>539</v>
      </c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outlineLevel="2" x14ac:dyDescent="0.2">
      <c r="A369" s="228"/>
      <c r="B369" s="229"/>
      <c r="C369" s="264" t="s">
        <v>555</v>
      </c>
      <c r="D369" s="236"/>
      <c r="E369" s="237">
        <v>8.3491199999999992</v>
      </c>
      <c r="F369" s="232"/>
      <c r="G369" s="232"/>
      <c r="H369" s="232"/>
      <c r="I369" s="232"/>
      <c r="J369" s="232"/>
      <c r="K369" s="232"/>
      <c r="L369" s="232"/>
      <c r="M369" s="232"/>
      <c r="N369" s="231"/>
      <c r="O369" s="231"/>
      <c r="P369" s="231"/>
      <c r="Q369" s="231"/>
      <c r="R369" s="232"/>
      <c r="S369" s="232"/>
      <c r="T369" s="232"/>
      <c r="U369" s="232"/>
      <c r="V369" s="232"/>
      <c r="W369" s="232"/>
      <c r="X369" s="232"/>
      <c r="Y369" s="232"/>
      <c r="Z369" s="211"/>
      <c r="AA369" s="211"/>
      <c r="AB369" s="211"/>
      <c r="AC369" s="211"/>
      <c r="AD369" s="211"/>
      <c r="AE369" s="211"/>
      <c r="AF369" s="211"/>
      <c r="AG369" s="211" t="s">
        <v>178</v>
      </c>
      <c r="AH369" s="211">
        <v>7</v>
      </c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x14ac:dyDescent="0.2">
      <c r="A370" s="3"/>
      <c r="B370" s="4"/>
      <c r="C370" s="265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E370">
        <v>12</v>
      </c>
      <c r="AF370">
        <v>21</v>
      </c>
      <c r="AG370" t="s">
        <v>150</v>
      </c>
    </row>
    <row r="371" spans="1:60" x14ac:dyDescent="0.2">
      <c r="A371" s="214"/>
      <c r="B371" s="215" t="s">
        <v>31</v>
      </c>
      <c r="C371" s="266"/>
      <c r="D371" s="216"/>
      <c r="E371" s="217"/>
      <c r="F371" s="217"/>
      <c r="G371" s="246">
        <f>G8+G78+G86+G140+G213+G215+G241+G270+G292+G327+G330+G344</f>
        <v>0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AE371">
        <f>SUMIF(L7:L369,AE370,G7:G369)</f>
        <v>0</v>
      </c>
      <c r="AF371">
        <f>SUMIF(L7:L369,AF370,G7:G369)</f>
        <v>0</v>
      </c>
      <c r="AG371" t="s">
        <v>194</v>
      </c>
    </row>
    <row r="372" spans="1:60" x14ac:dyDescent="0.2">
      <c r="A372" s="3"/>
      <c r="B372" s="4"/>
      <c r="C372" s="265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60" x14ac:dyDescent="0.2">
      <c r="A373" s="3"/>
      <c r="B373" s="4"/>
      <c r="C373" s="265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60" x14ac:dyDescent="0.2">
      <c r="A374" s="218" t="s">
        <v>195</v>
      </c>
      <c r="B374" s="218"/>
      <c r="C374" s="267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60" x14ac:dyDescent="0.2">
      <c r="A375" s="219"/>
      <c r="B375" s="220"/>
      <c r="C375" s="268"/>
      <c r="D375" s="220"/>
      <c r="E375" s="220"/>
      <c r="F375" s="220"/>
      <c r="G375" s="22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AG375" t="s">
        <v>196</v>
      </c>
    </row>
    <row r="376" spans="1:60" x14ac:dyDescent="0.2">
      <c r="A376" s="222"/>
      <c r="B376" s="223"/>
      <c r="C376" s="269"/>
      <c r="D376" s="223"/>
      <c r="E376" s="223"/>
      <c r="F376" s="223"/>
      <c r="G376" s="22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60" x14ac:dyDescent="0.2">
      <c r="A377" s="222"/>
      <c r="B377" s="223"/>
      <c r="C377" s="269"/>
      <c r="D377" s="223"/>
      <c r="E377" s="223"/>
      <c r="F377" s="223"/>
      <c r="G377" s="22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60" x14ac:dyDescent="0.2">
      <c r="A378" s="222"/>
      <c r="B378" s="223"/>
      <c r="C378" s="269"/>
      <c r="D378" s="223"/>
      <c r="E378" s="223"/>
      <c r="F378" s="223"/>
      <c r="G378" s="22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60" x14ac:dyDescent="0.2">
      <c r="A379" s="225"/>
      <c r="B379" s="226"/>
      <c r="C379" s="270"/>
      <c r="D379" s="226"/>
      <c r="E379" s="226"/>
      <c r="F379" s="226"/>
      <c r="G379" s="227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60" x14ac:dyDescent="0.2">
      <c r="A380" s="3"/>
      <c r="B380" s="4"/>
      <c r="C380" s="265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60" x14ac:dyDescent="0.2">
      <c r="C381" s="271"/>
      <c r="D381" s="10"/>
      <c r="AG381" t="s">
        <v>197</v>
      </c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74:C374"/>
    <mergeCell ref="A375:G37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2F05C-15D1-42F2-87FF-FB2E1CC9FBC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138</v>
      </c>
    </row>
    <row r="2" spans="1:60" ht="24.95" customHeight="1" x14ac:dyDescent="0.2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139</v>
      </c>
    </row>
    <row r="3" spans="1:60" ht="24.95" customHeight="1" x14ac:dyDescent="0.2">
      <c r="A3" s="197" t="s">
        <v>9</v>
      </c>
      <c r="B3" s="49" t="s">
        <v>55</v>
      </c>
      <c r="C3" s="200" t="s">
        <v>56</v>
      </c>
      <c r="D3" s="198"/>
      <c r="E3" s="198"/>
      <c r="F3" s="198"/>
      <c r="G3" s="199"/>
      <c r="AC3" s="175" t="s">
        <v>139</v>
      </c>
      <c r="AG3" t="s">
        <v>140</v>
      </c>
    </row>
    <row r="4" spans="1:60" ht="24.95" customHeight="1" x14ac:dyDescent="0.2">
      <c r="A4" s="201" t="s">
        <v>10</v>
      </c>
      <c r="B4" s="202" t="s">
        <v>61</v>
      </c>
      <c r="C4" s="203" t="s">
        <v>62</v>
      </c>
      <c r="D4" s="204"/>
      <c r="E4" s="204"/>
      <c r="F4" s="204"/>
      <c r="G4" s="205"/>
      <c r="AG4" t="s">
        <v>141</v>
      </c>
    </row>
    <row r="5" spans="1:60" x14ac:dyDescent="0.2">
      <c r="D5" s="10"/>
    </row>
    <row r="6" spans="1:60" ht="38.25" x14ac:dyDescent="0.2">
      <c r="A6" s="207" t="s">
        <v>142</v>
      </c>
      <c r="B6" s="209" t="s">
        <v>143</v>
      </c>
      <c r="C6" s="209" t="s">
        <v>144</v>
      </c>
      <c r="D6" s="208" t="s">
        <v>145</v>
      </c>
      <c r="E6" s="207" t="s">
        <v>146</v>
      </c>
      <c r="F6" s="206" t="s">
        <v>147</v>
      </c>
      <c r="G6" s="207" t="s">
        <v>31</v>
      </c>
      <c r="H6" s="210" t="s">
        <v>32</v>
      </c>
      <c r="I6" s="210" t="s">
        <v>148</v>
      </c>
      <c r="J6" s="210" t="s">
        <v>33</v>
      </c>
      <c r="K6" s="210" t="s">
        <v>149</v>
      </c>
      <c r="L6" s="210" t="s">
        <v>150</v>
      </c>
      <c r="M6" s="210" t="s">
        <v>151</v>
      </c>
      <c r="N6" s="210" t="s">
        <v>152</v>
      </c>
      <c r="O6" s="210" t="s">
        <v>153</v>
      </c>
      <c r="P6" s="210" t="s">
        <v>154</v>
      </c>
      <c r="Q6" s="210" t="s">
        <v>155</v>
      </c>
      <c r="R6" s="210" t="s">
        <v>156</v>
      </c>
      <c r="S6" s="210" t="s">
        <v>157</v>
      </c>
      <c r="T6" s="210" t="s">
        <v>158</v>
      </c>
      <c r="U6" s="210" t="s">
        <v>159</v>
      </c>
      <c r="V6" s="210" t="s">
        <v>160</v>
      </c>
      <c r="W6" s="210" t="s">
        <v>161</v>
      </c>
      <c r="X6" s="210" t="s">
        <v>162</v>
      </c>
      <c r="Y6" s="210" t="s">
        <v>163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40" t="s">
        <v>164</v>
      </c>
      <c r="B8" s="241" t="s">
        <v>73</v>
      </c>
      <c r="C8" s="259" t="s">
        <v>74</v>
      </c>
      <c r="D8" s="242"/>
      <c r="E8" s="243"/>
      <c r="F8" s="244"/>
      <c r="G8" s="245">
        <f>SUMIF(AG9:AG48,"&lt;&gt;NOR",G9:G48)</f>
        <v>0</v>
      </c>
      <c r="H8" s="239"/>
      <c r="I8" s="239">
        <f>SUM(I9:I48)</f>
        <v>0</v>
      </c>
      <c r="J8" s="239"/>
      <c r="K8" s="239">
        <f>SUM(K9:K48)</f>
        <v>0</v>
      </c>
      <c r="L8" s="239"/>
      <c r="M8" s="239">
        <f>SUM(M9:M48)</f>
        <v>0</v>
      </c>
      <c r="N8" s="238"/>
      <c r="O8" s="238">
        <f>SUM(O9:O48)</f>
        <v>0.91</v>
      </c>
      <c r="P8" s="238"/>
      <c r="Q8" s="238">
        <f>SUM(Q9:Q48)</f>
        <v>0</v>
      </c>
      <c r="R8" s="239"/>
      <c r="S8" s="239"/>
      <c r="T8" s="239"/>
      <c r="U8" s="239"/>
      <c r="V8" s="239">
        <f>SUM(V9:V48)</f>
        <v>47.64</v>
      </c>
      <c r="W8" s="239"/>
      <c r="X8" s="239"/>
      <c r="Y8" s="239"/>
      <c r="AG8" t="s">
        <v>165</v>
      </c>
    </row>
    <row r="9" spans="1:60" ht="22.5" outlineLevel="1" x14ac:dyDescent="0.2">
      <c r="A9" s="247">
        <v>1</v>
      </c>
      <c r="B9" s="248" t="s">
        <v>206</v>
      </c>
      <c r="C9" s="261" t="s">
        <v>558</v>
      </c>
      <c r="D9" s="249" t="s">
        <v>176</v>
      </c>
      <c r="E9" s="250">
        <v>14</v>
      </c>
      <c r="F9" s="251"/>
      <c r="G9" s="252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12</v>
      </c>
      <c r="M9" s="232">
        <f>G9*(1+L9/100)</f>
        <v>0</v>
      </c>
      <c r="N9" s="231">
        <v>4.3720000000000002E-2</v>
      </c>
      <c r="O9" s="231">
        <f>ROUND(E9*N9,2)</f>
        <v>0.61</v>
      </c>
      <c r="P9" s="231">
        <v>0</v>
      </c>
      <c r="Q9" s="231">
        <f>ROUND(E9*P9,2)</f>
        <v>0</v>
      </c>
      <c r="R9" s="232"/>
      <c r="S9" s="232" t="s">
        <v>200</v>
      </c>
      <c r="T9" s="232" t="s">
        <v>200</v>
      </c>
      <c r="U9" s="232">
        <v>1.425</v>
      </c>
      <c r="V9" s="232">
        <f>ROUND(E9*U9,2)</f>
        <v>19.95</v>
      </c>
      <c r="W9" s="232"/>
      <c r="X9" s="232" t="s">
        <v>201</v>
      </c>
      <c r="Y9" s="232" t="s">
        <v>172</v>
      </c>
      <c r="Z9" s="211"/>
      <c r="AA9" s="211"/>
      <c r="AB9" s="211"/>
      <c r="AC9" s="211"/>
      <c r="AD9" s="211"/>
      <c r="AE9" s="211"/>
      <c r="AF9" s="211"/>
      <c r="AG9" s="211" t="s">
        <v>202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">
      <c r="A10" s="228"/>
      <c r="B10" s="229"/>
      <c r="C10" s="262" t="s">
        <v>177</v>
      </c>
      <c r="D10" s="234"/>
      <c r="E10" s="235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1"/>
      <c r="AA10" s="211"/>
      <c r="AB10" s="211"/>
      <c r="AC10" s="211"/>
      <c r="AD10" s="211"/>
      <c r="AE10" s="211"/>
      <c r="AF10" s="211"/>
      <c r="AG10" s="211" t="s">
        <v>178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3" x14ac:dyDescent="0.2">
      <c r="A11" s="228"/>
      <c r="B11" s="229"/>
      <c r="C11" s="263" t="s">
        <v>559</v>
      </c>
      <c r="D11" s="234"/>
      <c r="E11" s="235">
        <v>1.9239999999999999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1"/>
      <c r="AA11" s="211"/>
      <c r="AB11" s="211"/>
      <c r="AC11" s="211"/>
      <c r="AD11" s="211"/>
      <c r="AE11" s="211"/>
      <c r="AF11" s="211"/>
      <c r="AG11" s="211" t="s">
        <v>178</v>
      </c>
      <c r="AH11" s="211">
        <v>2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3" x14ac:dyDescent="0.2">
      <c r="A12" s="228"/>
      <c r="B12" s="229"/>
      <c r="C12" s="263" t="s">
        <v>560</v>
      </c>
      <c r="D12" s="234"/>
      <c r="E12" s="235">
        <v>4.1859999999999999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1"/>
      <c r="AA12" s="211"/>
      <c r="AB12" s="211"/>
      <c r="AC12" s="211"/>
      <c r="AD12" s="211"/>
      <c r="AE12" s="211"/>
      <c r="AF12" s="211"/>
      <c r="AG12" s="211" t="s">
        <v>178</v>
      </c>
      <c r="AH12" s="211">
        <v>2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3" x14ac:dyDescent="0.2">
      <c r="A13" s="228"/>
      <c r="B13" s="229"/>
      <c r="C13" s="263" t="s">
        <v>561</v>
      </c>
      <c r="D13" s="234"/>
      <c r="E13" s="235">
        <v>4.3419999999999996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1"/>
      <c r="AA13" s="211"/>
      <c r="AB13" s="211"/>
      <c r="AC13" s="211"/>
      <c r="AD13" s="211"/>
      <c r="AE13" s="211"/>
      <c r="AF13" s="211"/>
      <c r="AG13" s="211" t="s">
        <v>178</v>
      </c>
      <c r="AH13" s="211">
        <v>2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3" x14ac:dyDescent="0.2">
      <c r="A14" s="228"/>
      <c r="B14" s="229"/>
      <c r="C14" s="263" t="s">
        <v>562</v>
      </c>
      <c r="D14" s="234"/>
      <c r="E14" s="235">
        <v>3.4060000000000001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1"/>
      <c r="AA14" s="211"/>
      <c r="AB14" s="211"/>
      <c r="AC14" s="211"/>
      <c r="AD14" s="211"/>
      <c r="AE14" s="211"/>
      <c r="AF14" s="211"/>
      <c r="AG14" s="211" t="s">
        <v>178</v>
      </c>
      <c r="AH14" s="211">
        <v>2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3" x14ac:dyDescent="0.2">
      <c r="A15" s="228"/>
      <c r="B15" s="229"/>
      <c r="C15" s="262" t="s">
        <v>181</v>
      </c>
      <c r="D15" s="234"/>
      <c r="E15" s="235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1"/>
      <c r="AA15" s="211"/>
      <c r="AB15" s="211"/>
      <c r="AC15" s="211"/>
      <c r="AD15" s="211"/>
      <c r="AE15" s="211"/>
      <c r="AF15" s="211"/>
      <c r="AG15" s="211" t="s">
        <v>178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3" x14ac:dyDescent="0.2">
      <c r="A16" s="228"/>
      <c r="B16" s="229"/>
      <c r="C16" s="264" t="s">
        <v>563</v>
      </c>
      <c r="D16" s="236"/>
      <c r="E16" s="237">
        <v>14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1"/>
      <c r="AA16" s="211"/>
      <c r="AB16" s="211"/>
      <c r="AC16" s="211"/>
      <c r="AD16" s="211"/>
      <c r="AE16" s="211"/>
      <c r="AF16" s="211"/>
      <c r="AG16" s="211" t="s">
        <v>178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7">
        <v>2</v>
      </c>
      <c r="B17" s="248" t="s">
        <v>221</v>
      </c>
      <c r="C17" s="261" t="s">
        <v>222</v>
      </c>
      <c r="D17" s="249" t="s">
        <v>216</v>
      </c>
      <c r="E17" s="250">
        <v>4</v>
      </c>
      <c r="F17" s="251"/>
      <c r="G17" s="252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12</v>
      </c>
      <c r="M17" s="232">
        <f>G17*(1+L17/100)</f>
        <v>0</v>
      </c>
      <c r="N17" s="231">
        <v>2.4000000000000001E-4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200</v>
      </c>
      <c r="T17" s="232" t="s">
        <v>200</v>
      </c>
      <c r="U17" s="232">
        <v>1.04</v>
      </c>
      <c r="V17" s="232">
        <f>ROUND(E17*U17,2)</f>
        <v>4.16</v>
      </c>
      <c r="W17" s="232"/>
      <c r="X17" s="232" t="s">
        <v>201</v>
      </c>
      <c r="Y17" s="232" t="s">
        <v>172</v>
      </c>
      <c r="Z17" s="211"/>
      <c r="AA17" s="211"/>
      <c r="AB17" s="211"/>
      <c r="AC17" s="211"/>
      <c r="AD17" s="211"/>
      <c r="AE17" s="211"/>
      <c r="AF17" s="211"/>
      <c r="AG17" s="211" t="s">
        <v>202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2" x14ac:dyDescent="0.2">
      <c r="A18" s="228"/>
      <c r="B18" s="229"/>
      <c r="C18" s="264" t="s">
        <v>564</v>
      </c>
      <c r="D18" s="236"/>
      <c r="E18" s="237">
        <v>1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1"/>
      <c r="AA18" s="211"/>
      <c r="AB18" s="211"/>
      <c r="AC18" s="211"/>
      <c r="AD18" s="211"/>
      <c r="AE18" s="211"/>
      <c r="AF18" s="211"/>
      <c r="AG18" s="211" t="s">
        <v>178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3" x14ac:dyDescent="0.2">
      <c r="A19" s="228"/>
      <c r="B19" s="229"/>
      <c r="C19" s="264" t="s">
        <v>565</v>
      </c>
      <c r="D19" s="236"/>
      <c r="E19" s="237">
        <v>1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1"/>
      <c r="AA19" s="211"/>
      <c r="AB19" s="211"/>
      <c r="AC19" s="211"/>
      <c r="AD19" s="211"/>
      <c r="AE19" s="211"/>
      <c r="AF19" s="211"/>
      <c r="AG19" s="211" t="s">
        <v>178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3" x14ac:dyDescent="0.2">
      <c r="A20" s="228"/>
      <c r="B20" s="229"/>
      <c r="C20" s="264" t="s">
        <v>566</v>
      </c>
      <c r="D20" s="236"/>
      <c r="E20" s="237">
        <v>1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1"/>
      <c r="AA20" s="211"/>
      <c r="AB20" s="211"/>
      <c r="AC20" s="211"/>
      <c r="AD20" s="211"/>
      <c r="AE20" s="211"/>
      <c r="AF20" s="211"/>
      <c r="AG20" s="211" t="s">
        <v>178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3" x14ac:dyDescent="0.2">
      <c r="A21" s="228"/>
      <c r="B21" s="229"/>
      <c r="C21" s="264" t="s">
        <v>567</v>
      </c>
      <c r="D21" s="236"/>
      <c r="E21" s="237">
        <v>1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1"/>
      <c r="AA21" s="211"/>
      <c r="AB21" s="211"/>
      <c r="AC21" s="211"/>
      <c r="AD21" s="211"/>
      <c r="AE21" s="211"/>
      <c r="AF21" s="211"/>
      <c r="AG21" s="211" t="s">
        <v>178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33.75" outlineLevel="1" x14ac:dyDescent="0.2">
      <c r="A22" s="247">
        <v>3</v>
      </c>
      <c r="B22" s="248" t="s">
        <v>226</v>
      </c>
      <c r="C22" s="261" t="s">
        <v>227</v>
      </c>
      <c r="D22" s="249" t="s">
        <v>176</v>
      </c>
      <c r="E22" s="250">
        <v>14</v>
      </c>
      <c r="F22" s="251"/>
      <c r="G22" s="252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12</v>
      </c>
      <c r="M22" s="232">
        <f>G22*(1+L22/100)</f>
        <v>0</v>
      </c>
      <c r="N22" s="231">
        <v>8.0000000000000002E-3</v>
      </c>
      <c r="O22" s="231">
        <f>ROUND(E22*N22,2)</f>
        <v>0.11</v>
      </c>
      <c r="P22" s="231">
        <v>0</v>
      </c>
      <c r="Q22" s="231">
        <f>ROUND(E22*P22,2)</f>
        <v>0</v>
      </c>
      <c r="R22" s="232"/>
      <c r="S22" s="232" t="s">
        <v>200</v>
      </c>
      <c r="T22" s="232" t="s">
        <v>200</v>
      </c>
      <c r="U22" s="232">
        <v>0</v>
      </c>
      <c r="V22" s="232">
        <f>ROUND(E22*U22,2)</f>
        <v>0</v>
      </c>
      <c r="W22" s="232"/>
      <c r="X22" s="232" t="s">
        <v>201</v>
      </c>
      <c r="Y22" s="232" t="s">
        <v>172</v>
      </c>
      <c r="Z22" s="211"/>
      <c r="AA22" s="211"/>
      <c r="AB22" s="211"/>
      <c r="AC22" s="211"/>
      <c r="AD22" s="211"/>
      <c r="AE22" s="211"/>
      <c r="AF22" s="211"/>
      <c r="AG22" s="211" t="s">
        <v>202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2" x14ac:dyDescent="0.2">
      <c r="A23" s="228"/>
      <c r="B23" s="229"/>
      <c r="C23" s="262" t="s">
        <v>177</v>
      </c>
      <c r="D23" s="234"/>
      <c r="E23" s="235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1"/>
      <c r="AA23" s="211"/>
      <c r="AB23" s="211"/>
      <c r="AC23" s="211"/>
      <c r="AD23" s="211"/>
      <c r="AE23" s="211"/>
      <c r="AF23" s="211"/>
      <c r="AG23" s="211" t="s">
        <v>178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3" x14ac:dyDescent="0.2">
      <c r="A24" s="228"/>
      <c r="B24" s="229"/>
      <c r="C24" s="263" t="s">
        <v>568</v>
      </c>
      <c r="D24" s="234"/>
      <c r="E24" s="235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1"/>
      <c r="AA24" s="211"/>
      <c r="AB24" s="211"/>
      <c r="AC24" s="211"/>
      <c r="AD24" s="211"/>
      <c r="AE24" s="211"/>
      <c r="AF24" s="211"/>
      <c r="AG24" s="211" t="s">
        <v>178</v>
      </c>
      <c r="AH24" s="211">
        <v>2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3" x14ac:dyDescent="0.2">
      <c r="A25" s="228"/>
      <c r="B25" s="229"/>
      <c r="C25" s="263" t="s">
        <v>559</v>
      </c>
      <c r="D25" s="234"/>
      <c r="E25" s="235">
        <v>1.9239999999999999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1"/>
      <c r="AA25" s="211"/>
      <c r="AB25" s="211"/>
      <c r="AC25" s="211"/>
      <c r="AD25" s="211"/>
      <c r="AE25" s="211"/>
      <c r="AF25" s="211"/>
      <c r="AG25" s="211" t="s">
        <v>178</v>
      </c>
      <c r="AH25" s="211">
        <v>2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3" x14ac:dyDescent="0.2">
      <c r="A26" s="228"/>
      <c r="B26" s="229"/>
      <c r="C26" s="263" t="s">
        <v>560</v>
      </c>
      <c r="D26" s="234"/>
      <c r="E26" s="235">
        <v>4.1859999999999999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1"/>
      <c r="AA26" s="211"/>
      <c r="AB26" s="211"/>
      <c r="AC26" s="211"/>
      <c r="AD26" s="211"/>
      <c r="AE26" s="211"/>
      <c r="AF26" s="211"/>
      <c r="AG26" s="211" t="s">
        <v>178</v>
      </c>
      <c r="AH26" s="211">
        <v>2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3" x14ac:dyDescent="0.2">
      <c r="A27" s="228"/>
      <c r="B27" s="229"/>
      <c r="C27" s="263" t="s">
        <v>561</v>
      </c>
      <c r="D27" s="234"/>
      <c r="E27" s="235">
        <v>4.3419999999999996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1"/>
      <c r="AA27" s="211"/>
      <c r="AB27" s="211"/>
      <c r="AC27" s="211"/>
      <c r="AD27" s="211"/>
      <c r="AE27" s="211"/>
      <c r="AF27" s="211"/>
      <c r="AG27" s="211" t="s">
        <v>178</v>
      </c>
      <c r="AH27" s="211">
        <v>2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3" x14ac:dyDescent="0.2">
      <c r="A28" s="228"/>
      <c r="B28" s="229"/>
      <c r="C28" s="263" t="s">
        <v>562</v>
      </c>
      <c r="D28" s="234"/>
      <c r="E28" s="235">
        <v>3.4060000000000001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1"/>
      <c r="AA28" s="211"/>
      <c r="AB28" s="211"/>
      <c r="AC28" s="211"/>
      <c r="AD28" s="211"/>
      <c r="AE28" s="211"/>
      <c r="AF28" s="211"/>
      <c r="AG28" s="211" t="s">
        <v>178</v>
      </c>
      <c r="AH28" s="211">
        <v>2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3" x14ac:dyDescent="0.2">
      <c r="A29" s="228"/>
      <c r="B29" s="229"/>
      <c r="C29" s="262" t="s">
        <v>181</v>
      </c>
      <c r="D29" s="234"/>
      <c r="E29" s="235"/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1"/>
      <c r="AA29" s="211"/>
      <c r="AB29" s="211"/>
      <c r="AC29" s="211"/>
      <c r="AD29" s="211"/>
      <c r="AE29" s="211"/>
      <c r="AF29" s="211"/>
      <c r="AG29" s="211" t="s">
        <v>178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3" x14ac:dyDescent="0.2">
      <c r="A30" s="228"/>
      <c r="B30" s="229"/>
      <c r="C30" s="264" t="s">
        <v>563</v>
      </c>
      <c r="D30" s="236"/>
      <c r="E30" s="237">
        <v>14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1"/>
      <c r="AA30" s="211"/>
      <c r="AB30" s="211"/>
      <c r="AC30" s="211"/>
      <c r="AD30" s="211"/>
      <c r="AE30" s="211"/>
      <c r="AF30" s="211"/>
      <c r="AG30" s="211" t="s">
        <v>178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47">
        <v>4</v>
      </c>
      <c r="B31" s="248" t="s">
        <v>230</v>
      </c>
      <c r="C31" s="261" t="s">
        <v>231</v>
      </c>
      <c r="D31" s="249" t="s">
        <v>176</v>
      </c>
      <c r="E31" s="250">
        <v>14</v>
      </c>
      <c r="F31" s="251"/>
      <c r="G31" s="252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12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200</v>
      </c>
      <c r="T31" s="232" t="s">
        <v>200</v>
      </c>
      <c r="U31" s="232">
        <v>0.15</v>
      </c>
      <c r="V31" s="232">
        <f>ROUND(E31*U31,2)</f>
        <v>2.1</v>
      </c>
      <c r="W31" s="232"/>
      <c r="X31" s="232" t="s">
        <v>201</v>
      </c>
      <c r="Y31" s="232" t="s">
        <v>172</v>
      </c>
      <c r="Z31" s="211"/>
      <c r="AA31" s="211"/>
      <c r="AB31" s="211"/>
      <c r="AC31" s="211"/>
      <c r="AD31" s="211"/>
      <c r="AE31" s="211"/>
      <c r="AF31" s="211"/>
      <c r="AG31" s="211" t="s">
        <v>202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2" x14ac:dyDescent="0.2">
      <c r="A32" s="228"/>
      <c r="B32" s="229"/>
      <c r="C32" s="264" t="s">
        <v>569</v>
      </c>
      <c r="D32" s="236"/>
      <c r="E32" s="237">
        <v>14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1"/>
      <c r="AA32" s="211"/>
      <c r="AB32" s="211"/>
      <c r="AC32" s="211"/>
      <c r="AD32" s="211"/>
      <c r="AE32" s="211"/>
      <c r="AF32" s="211"/>
      <c r="AG32" s="211" t="s">
        <v>178</v>
      </c>
      <c r="AH32" s="211">
        <v>5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7">
        <v>5</v>
      </c>
      <c r="B33" s="248" t="s">
        <v>239</v>
      </c>
      <c r="C33" s="261" t="s">
        <v>240</v>
      </c>
      <c r="D33" s="249" t="s">
        <v>176</v>
      </c>
      <c r="E33" s="250">
        <v>14</v>
      </c>
      <c r="F33" s="251"/>
      <c r="G33" s="252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12</v>
      </c>
      <c r="M33" s="232">
        <f>G33*(1+L33/100)</f>
        <v>0</v>
      </c>
      <c r="N33" s="231">
        <v>2E-3</v>
      </c>
      <c r="O33" s="231">
        <f>ROUND(E33*N33,2)</f>
        <v>0.03</v>
      </c>
      <c r="P33" s="231">
        <v>0</v>
      </c>
      <c r="Q33" s="231">
        <f>ROUND(E33*P33,2)</f>
        <v>0</v>
      </c>
      <c r="R33" s="232"/>
      <c r="S33" s="232" t="s">
        <v>200</v>
      </c>
      <c r="T33" s="232" t="s">
        <v>200</v>
      </c>
      <c r="U33" s="232">
        <v>0</v>
      </c>
      <c r="V33" s="232">
        <f>ROUND(E33*U33,2)</f>
        <v>0</v>
      </c>
      <c r="W33" s="232"/>
      <c r="X33" s="232" t="s">
        <v>201</v>
      </c>
      <c r="Y33" s="232" t="s">
        <v>172</v>
      </c>
      <c r="Z33" s="211"/>
      <c r="AA33" s="211"/>
      <c r="AB33" s="211"/>
      <c r="AC33" s="211"/>
      <c r="AD33" s="211"/>
      <c r="AE33" s="211"/>
      <c r="AF33" s="211"/>
      <c r="AG33" s="211" t="s">
        <v>202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2" x14ac:dyDescent="0.2">
      <c r="A34" s="228"/>
      <c r="B34" s="229"/>
      <c r="C34" s="264" t="s">
        <v>569</v>
      </c>
      <c r="D34" s="236"/>
      <c r="E34" s="237">
        <v>14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1"/>
      <c r="AA34" s="211"/>
      <c r="AB34" s="211"/>
      <c r="AC34" s="211"/>
      <c r="AD34" s="211"/>
      <c r="AE34" s="211"/>
      <c r="AF34" s="211"/>
      <c r="AG34" s="211" t="s">
        <v>178</v>
      </c>
      <c r="AH34" s="211">
        <v>5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47">
        <v>6</v>
      </c>
      <c r="B35" s="248" t="s">
        <v>244</v>
      </c>
      <c r="C35" s="261" t="s">
        <v>245</v>
      </c>
      <c r="D35" s="249" t="s">
        <v>176</v>
      </c>
      <c r="E35" s="250">
        <v>14</v>
      </c>
      <c r="F35" s="251"/>
      <c r="G35" s="252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12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200</v>
      </c>
      <c r="T35" s="232" t="s">
        <v>200</v>
      </c>
      <c r="U35" s="232">
        <v>0.32</v>
      </c>
      <c r="V35" s="232">
        <f>ROUND(E35*U35,2)</f>
        <v>4.4800000000000004</v>
      </c>
      <c r="W35" s="232"/>
      <c r="X35" s="232" t="s">
        <v>201</v>
      </c>
      <c r="Y35" s="232" t="s">
        <v>172</v>
      </c>
      <c r="Z35" s="211"/>
      <c r="AA35" s="211"/>
      <c r="AB35" s="211"/>
      <c r="AC35" s="211"/>
      <c r="AD35" s="211"/>
      <c r="AE35" s="211"/>
      <c r="AF35" s="211"/>
      <c r="AG35" s="211" t="s">
        <v>202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2" x14ac:dyDescent="0.2">
      <c r="A36" s="228"/>
      <c r="B36" s="229"/>
      <c r="C36" s="264" t="s">
        <v>569</v>
      </c>
      <c r="D36" s="236"/>
      <c r="E36" s="237">
        <v>14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1"/>
      <c r="AA36" s="211"/>
      <c r="AB36" s="211"/>
      <c r="AC36" s="211"/>
      <c r="AD36" s="211"/>
      <c r="AE36" s="211"/>
      <c r="AF36" s="211"/>
      <c r="AG36" s="211" t="s">
        <v>178</v>
      </c>
      <c r="AH36" s="211">
        <v>5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 x14ac:dyDescent="0.2">
      <c r="A37" s="247">
        <v>7</v>
      </c>
      <c r="B37" s="248" t="s">
        <v>570</v>
      </c>
      <c r="C37" s="261" t="s">
        <v>571</v>
      </c>
      <c r="D37" s="249" t="s">
        <v>216</v>
      </c>
      <c r="E37" s="250">
        <v>4</v>
      </c>
      <c r="F37" s="251"/>
      <c r="G37" s="252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12</v>
      </c>
      <c r="M37" s="232">
        <f>G37*(1+L37/100)</f>
        <v>0</v>
      </c>
      <c r="N37" s="231">
        <v>1.354E-2</v>
      </c>
      <c r="O37" s="231">
        <f>ROUND(E37*N37,2)</f>
        <v>0.05</v>
      </c>
      <c r="P37" s="231">
        <v>0</v>
      </c>
      <c r="Q37" s="231">
        <f>ROUND(E37*P37,2)</f>
        <v>0</v>
      </c>
      <c r="R37" s="232"/>
      <c r="S37" s="232" t="s">
        <v>200</v>
      </c>
      <c r="T37" s="232" t="s">
        <v>200</v>
      </c>
      <c r="U37" s="232">
        <v>1.29</v>
      </c>
      <c r="V37" s="232">
        <f>ROUND(E37*U37,2)</f>
        <v>5.16</v>
      </c>
      <c r="W37" s="232"/>
      <c r="X37" s="232" t="s">
        <v>201</v>
      </c>
      <c r="Y37" s="232" t="s">
        <v>172</v>
      </c>
      <c r="Z37" s="211"/>
      <c r="AA37" s="211"/>
      <c r="AB37" s="211"/>
      <c r="AC37" s="211"/>
      <c r="AD37" s="211"/>
      <c r="AE37" s="211"/>
      <c r="AF37" s="211"/>
      <c r="AG37" s="211" t="s">
        <v>202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2" x14ac:dyDescent="0.2">
      <c r="A38" s="228"/>
      <c r="B38" s="229"/>
      <c r="C38" s="264" t="s">
        <v>572</v>
      </c>
      <c r="D38" s="236"/>
      <c r="E38" s="237">
        <v>4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1"/>
      <c r="AA38" s="211"/>
      <c r="AB38" s="211"/>
      <c r="AC38" s="211"/>
      <c r="AD38" s="211"/>
      <c r="AE38" s="211"/>
      <c r="AF38" s="211"/>
      <c r="AG38" s="211" t="s">
        <v>178</v>
      </c>
      <c r="AH38" s="211">
        <v>5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1" x14ac:dyDescent="0.2">
      <c r="A39" s="247">
        <v>8</v>
      </c>
      <c r="B39" s="248" t="s">
        <v>252</v>
      </c>
      <c r="C39" s="261" t="s">
        <v>253</v>
      </c>
      <c r="D39" s="249" t="s">
        <v>176</v>
      </c>
      <c r="E39" s="250">
        <v>1.3615999999999999</v>
      </c>
      <c r="F39" s="251"/>
      <c r="G39" s="252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12</v>
      </c>
      <c r="M39" s="232">
        <f>G39*(1+L39/100)</f>
        <v>0</v>
      </c>
      <c r="N39" s="231">
        <v>1.2149999999999999E-2</v>
      </c>
      <c r="O39" s="231">
        <f>ROUND(E39*N39,2)</f>
        <v>0.02</v>
      </c>
      <c r="P39" s="231">
        <v>0</v>
      </c>
      <c r="Q39" s="231">
        <f>ROUND(E39*P39,2)</f>
        <v>0</v>
      </c>
      <c r="R39" s="232"/>
      <c r="S39" s="232" t="s">
        <v>200</v>
      </c>
      <c r="T39" s="232" t="s">
        <v>200</v>
      </c>
      <c r="U39" s="232">
        <v>1.0109999999999999</v>
      </c>
      <c r="V39" s="232">
        <f>ROUND(E39*U39,2)</f>
        <v>1.38</v>
      </c>
      <c r="W39" s="232"/>
      <c r="X39" s="232" t="s">
        <v>201</v>
      </c>
      <c r="Y39" s="232" t="s">
        <v>172</v>
      </c>
      <c r="Z39" s="211"/>
      <c r="AA39" s="211"/>
      <c r="AB39" s="211"/>
      <c r="AC39" s="211"/>
      <c r="AD39" s="211"/>
      <c r="AE39" s="211"/>
      <c r="AF39" s="211"/>
      <c r="AG39" s="211" t="s">
        <v>202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2" x14ac:dyDescent="0.2">
      <c r="A40" s="228"/>
      <c r="B40" s="229"/>
      <c r="C40" s="264" t="s">
        <v>573</v>
      </c>
      <c r="D40" s="236"/>
      <c r="E40" s="237">
        <v>1.3615999999999999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1"/>
      <c r="AA40" s="211"/>
      <c r="AB40" s="211"/>
      <c r="AC40" s="211"/>
      <c r="AD40" s="211"/>
      <c r="AE40" s="211"/>
      <c r="AF40" s="211"/>
      <c r="AG40" s="211" t="s">
        <v>178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47">
        <v>9</v>
      </c>
      <c r="B41" s="248" t="s">
        <v>256</v>
      </c>
      <c r="C41" s="261" t="s">
        <v>257</v>
      </c>
      <c r="D41" s="249" t="s">
        <v>176</v>
      </c>
      <c r="E41" s="250">
        <v>1.3615999999999999</v>
      </c>
      <c r="F41" s="251"/>
      <c r="G41" s="252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12</v>
      </c>
      <c r="M41" s="232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200</v>
      </c>
      <c r="T41" s="232" t="s">
        <v>200</v>
      </c>
      <c r="U41" s="232">
        <v>0.57999999999999996</v>
      </c>
      <c r="V41" s="232">
        <f>ROUND(E41*U41,2)</f>
        <v>0.79</v>
      </c>
      <c r="W41" s="232"/>
      <c r="X41" s="232" t="s">
        <v>201</v>
      </c>
      <c r="Y41" s="232" t="s">
        <v>172</v>
      </c>
      <c r="Z41" s="211"/>
      <c r="AA41" s="211"/>
      <c r="AB41" s="211"/>
      <c r="AC41" s="211"/>
      <c r="AD41" s="211"/>
      <c r="AE41" s="211"/>
      <c r="AF41" s="211"/>
      <c r="AG41" s="211" t="s">
        <v>202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2" x14ac:dyDescent="0.2">
      <c r="A42" s="228"/>
      <c r="B42" s="229"/>
      <c r="C42" s="264" t="s">
        <v>574</v>
      </c>
      <c r="D42" s="236"/>
      <c r="E42" s="237">
        <v>1.3615999999999999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1"/>
      <c r="AA42" s="211"/>
      <c r="AB42" s="211"/>
      <c r="AC42" s="211"/>
      <c r="AD42" s="211"/>
      <c r="AE42" s="211"/>
      <c r="AF42" s="211"/>
      <c r="AG42" s="211" t="s">
        <v>178</v>
      </c>
      <c r="AH42" s="211">
        <v>5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 x14ac:dyDescent="0.2">
      <c r="A43" s="247">
        <v>10</v>
      </c>
      <c r="B43" s="248" t="s">
        <v>575</v>
      </c>
      <c r="C43" s="261" t="s">
        <v>576</v>
      </c>
      <c r="D43" s="249" t="s">
        <v>236</v>
      </c>
      <c r="E43" s="250">
        <v>4.5</v>
      </c>
      <c r="F43" s="251"/>
      <c r="G43" s="252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12</v>
      </c>
      <c r="M43" s="232">
        <f>G43*(1+L43/100)</f>
        <v>0</v>
      </c>
      <c r="N43" s="231">
        <v>1.941E-2</v>
      </c>
      <c r="O43" s="231">
        <f>ROUND(E43*N43,2)</f>
        <v>0.09</v>
      </c>
      <c r="P43" s="231">
        <v>0</v>
      </c>
      <c r="Q43" s="231">
        <f>ROUND(E43*P43,2)</f>
        <v>0</v>
      </c>
      <c r="R43" s="232"/>
      <c r="S43" s="232" t="s">
        <v>200</v>
      </c>
      <c r="T43" s="232" t="s">
        <v>200</v>
      </c>
      <c r="U43" s="232">
        <v>2.1379999999999999</v>
      </c>
      <c r="V43" s="232">
        <f>ROUND(E43*U43,2)</f>
        <v>9.6199999999999992</v>
      </c>
      <c r="W43" s="232"/>
      <c r="X43" s="232" t="s">
        <v>201</v>
      </c>
      <c r="Y43" s="232" t="s">
        <v>172</v>
      </c>
      <c r="Z43" s="211"/>
      <c r="AA43" s="211"/>
      <c r="AB43" s="211"/>
      <c r="AC43" s="211"/>
      <c r="AD43" s="211"/>
      <c r="AE43" s="211"/>
      <c r="AF43" s="211"/>
      <c r="AG43" s="211" t="s">
        <v>202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2" x14ac:dyDescent="0.2">
      <c r="A44" s="228"/>
      <c r="B44" s="229"/>
      <c r="C44" s="262" t="s">
        <v>177</v>
      </c>
      <c r="D44" s="234"/>
      <c r="E44" s="235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1"/>
      <c r="AA44" s="211"/>
      <c r="AB44" s="211"/>
      <c r="AC44" s="211"/>
      <c r="AD44" s="211"/>
      <c r="AE44" s="211"/>
      <c r="AF44" s="211"/>
      <c r="AG44" s="211" t="s">
        <v>178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3" x14ac:dyDescent="0.2">
      <c r="A45" s="228"/>
      <c r="B45" s="229"/>
      <c r="C45" s="263" t="s">
        <v>577</v>
      </c>
      <c r="D45" s="234"/>
      <c r="E45" s="235">
        <v>2.2200000000000002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1"/>
      <c r="AA45" s="211"/>
      <c r="AB45" s="211"/>
      <c r="AC45" s="211"/>
      <c r="AD45" s="211"/>
      <c r="AE45" s="211"/>
      <c r="AF45" s="211"/>
      <c r="AG45" s="211" t="s">
        <v>178</v>
      </c>
      <c r="AH45" s="211">
        <v>2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3" x14ac:dyDescent="0.2">
      <c r="A46" s="228"/>
      <c r="B46" s="229"/>
      <c r="C46" s="263" t="s">
        <v>578</v>
      </c>
      <c r="D46" s="234"/>
      <c r="E46" s="235">
        <v>2.2200000000000002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1"/>
      <c r="AA46" s="211"/>
      <c r="AB46" s="211"/>
      <c r="AC46" s="211"/>
      <c r="AD46" s="211"/>
      <c r="AE46" s="211"/>
      <c r="AF46" s="211"/>
      <c r="AG46" s="211" t="s">
        <v>178</v>
      </c>
      <c r="AH46" s="211">
        <v>2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3" x14ac:dyDescent="0.2">
      <c r="A47" s="228"/>
      <c r="B47" s="229"/>
      <c r="C47" s="262" t="s">
        <v>181</v>
      </c>
      <c r="D47" s="234"/>
      <c r="E47" s="235"/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1"/>
      <c r="AA47" s="211"/>
      <c r="AB47" s="211"/>
      <c r="AC47" s="211"/>
      <c r="AD47" s="211"/>
      <c r="AE47" s="211"/>
      <c r="AF47" s="211"/>
      <c r="AG47" s="211" t="s">
        <v>178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3" x14ac:dyDescent="0.2">
      <c r="A48" s="228"/>
      <c r="B48" s="229"/>
      <c r="C48" s="264" t="s">
        <v>579</v>
      </c>
      <c r="D48" s="236"/>
      <c r="E48" s="237">
        <v>4.5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1"/>
      <c r="AA48" s="211"/>
      <c r="AB48" s="211"/>
      <c r="AC48" s="211"/>
      <c r="AD48" s="211"/>
      <c r="AE48" s="211"/>
      <c r="AF48" s="211"/>
      <c r="AG48" s="211" t="s">
        <v>178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x14ac:dyDescent="0.2">
      <c r="A49" s="240" t="s">
        <v>164</v>
      </c>
      <c r="B49" s="241" t="s">
        <v>75</v>
      </c>
      <c r="C49" s="259" t="s">
        <v>76</v>
      </c>
      <c r="D49" s="242"/>
      <c r="E49" s="243"/>
      <c r="F49" s="244"/>
      <c r="G49" s="245">
        <f>SUMIF(AG50:AG59,"&lt;&gt;NOR",G50:G59)</f>
        <v>0</v>
      </c>
      <c r="H49" s="239"/>
      <c r="I49" s="239">
        <f>SUM(I50:I59)</f>
        <v>0</v>
      </c>
      <c r="J49" s="239"/>
      <c r="K49" s="239">
        <f>SUM(K50:K59)</f>
        <v>0</v>
      </c>
      <c r="L49" s="239"/>
      <c r="M49" s="239">
        <f>SUM(M50:M59)</f>
        <v>0</v>
      </c>
      <c r="N49" s="238"/>
      <c r="O49" s="238">
        <f>SUM(O50:O59)</f>
        <v>2.7499999999999996</v>
      </c>
      <c r="P49" s="238"/>
      <c r="Q49" s="238">
        <f>SUM(Q50:Q59)</f>
        <v>2.16</v>
      </c>
      <c r="R49" s="239"/>
      <c r="S49" s="239"/>
      <c r="T49" s="239"/>
      <c r="U49" s="239"/>
      <c r="V49" s="239">
        <f>SUM(V50:V59)</f>
        <v>111.33</v>
      </c>
      <c r="W49" s="239"/>
      <c r="X49" s="239"/>
      <c r="Y49" s="239"/>
      <c r="AG49" t="s">
        <v>165</v>
      </c>
    </row>
    <row r="50" spans="1:60" outlineLevel="1" x14ac:dyDescent="0.2">
      <c r="A50" s="247">
        <v>11</v>
      </c>
      <c r="B50" s="248" t="s">
        <v>580</v>
      </c>
      <c r="C50" s="261" t="s">
        <v>581</v>
      </c>
      <c r="D50" s="249" t="s">
        <v>176</v>
      </c>
      <c r="E50" s="250">
        <v>47.008000000000003</v>
      </c>
      <c r="F50" s="251"/>
      <c r="G50" s="252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12</v>
      </c>
      <c r="M50" s="232">
        <f>G50*(1+L50/100)</f>
        <v>0</v>
      </c>
      <c r="N50" s="231">
        <v>2.63E-2</v>
      </c>
      <c r="O50" s="231">
        <f>ROUND(E50*N50,2)</f>
        <v>1.24</v>
      </c>
      <c r="P50" s="231">
        <v>0</v>
      </c>
      <c r="Q50" s="231">
        <f>ROUND(E50*P50,2)</f>
        <v>0</v>
      </c>
      <c r="R50" s="232"/>
      <c r="S50" s="232" t="s">
        <v>200</v>
      </c>
      <c r="T50" s="232" t="s">
        <v>200</v>
      </c>
      <c r="U50" s="232">
        <v>0.94</v>
      </c>
      <c r="V50" s="232">
        <f>ROUND(E50*U50,2)</f>
        <v>44.19</v>
      </c>
      <c r="W50" s="232"/>
      <c r="X50" s="232" t="s">
        <v>201</v>
      </c>
      <c r="Y50" s="232" t="s">
        <v>172</v>
      </c>
      <c r="Z50" s="211"/>
      <c r="AA50" s="211"/>
      <c r="AB50" s="211"/>
      <c r="AC50" s="211"/>
      <c r="AD50" s="211"/>
      <c r="AE50" s="211"/>
      <c r="AF50" s="211"/>
      <c r="AG50" s="211" t="s">
        <v>202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2" x14ac:dyDescent="0.2">
      <c r="A51" s="228"/>
      <c r="B51" s="229"/>
      <c r="C51" s="264" t="s">
        <v>582</v>
      </c>
      <c r="D51" s="236"/>
      <c r="E51" s="237">
        <v>47.008000000000003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1"/>
      <c r="AA51" s="211"/>
      <c r="AB51" s="211"/>
      <c r="AC51" s="211"/>
      <c r="AD51" s="211"/>
      <c r="AE51" s="211"/>
      <c r="AF51" s="211"/>
      <c r="AG51" s="211" t="s">
        <v>178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47">
        <v>12</v>
      </c>
      <c r="B52" s="248" t="s">
        <v>224</v>
      </c>
      <c r="C52" s="261" t="s">
        <v>225</v>
      </c>
      <c r="D52" s="249" t="s">
        <v>216</v>
      </c>
      <c r="E52" s="250">
        <v>8</v>
      </c>
      <c r="F52" s="251"/>
      <c r="G52" s="252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12</v>
      </c>
      <c r="M52" s="232">
        <f>G52*(1+L52/100)</f>
        <v>0</v>
      </c>
      <c r="N52" s="231">
        <v>6.3200000000000001E-3</v>
      </c>
      <c r="O52" s="231">
        <f>ROUND(E52*N52,2)</f>
        <v>0.05</v>
      </c>
      <c r="P52" s="231">
        <v>0</v>
      </c>
      <c r="Q52" s="231">
        <f>ROUND(E52*P52,2)</f>
        <v>0</v>
      </c>
      <c r="R52" s="232"/>
      <c r="S52" s="232" t="s">
        <v>200</v>
      </c>
      <c r="T52" s="232" t="s">
        <v>200</v>
      </c>
      <c r="U52" s="232">
        <v>0.95699999999999996</v>
      </c>
      <c r="V52" s="232">
        <f>ROUND(E52*U52,2)</f>
        <v>7.66</v>
      </c>
      <c r="W52" s="232"/>
      <c r="X52" s="232" t="s">
        <v>201</v>
      </c>
      <c r="Y52" s="232" t="s">
        <v>172</v>
      </c>
      <c r="Z52" s="211"/>
      <c r="AA52" s="211"/>
      <c r="AB52" s="211"/>
      <c r="AC52" s="211"/>
      <c r="AD52" s="211"/>
      <c r="AE52" s="211"/>
      <c r="AF52" s="211"/>
      <c r="AG52" s="211" t="s">
        <v>202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2" x14ac:dyDescent="0.2">
      <c r="A53" s="228"/>
      <c r="B53" s="229"/>
      <c r="C53" s="264" t="s">
        <v>583</v>
      </c>
      <c r="D53" s="236"/>
      <c r="E53" s="237">
        <v>8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1"/>
      <c r="AA53" s="211"/>
      <c r="AB53" s="211"/>
      <c r="AC53" s="211"/>
      <c r="AD53" s="211"/>
      <c r="AE53" s="211"/>
      <c r="AF53" s="211"/>
      <c r="AG53" s="211" t="s">
        <v>178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22.5" outlineLevel="1" x14ac:dyDescent="0.2">
      <c r="A54" s="247">
        <v>13</v>
      </c>
      <c r="B54" s="248" t="s">
        <v>584</v>
      </c>
      <c r="C54" s="261" t="s">
        <v>585</v>
      </c>
      <c r="D54" s="249" t="s">
        <v>216</v>
      </c>
      <c r="E54" s="250">
        <v>8</v>
      </c>
      <c r="F54" s="251"/>
      <c r="G54" s="252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12</v>
      </c>
      <c r="M54" s="232">
        <f>G54*(1+L54/100)</f>
        <v>0</v>
      </c>
      <c r="N54" s="231">
        <v>0.17843999999999999</v>
      </c>
      <c r="O54" s="231">
        <f>ROUND(E54*N54,2)</f>
        <v>1.43</v>
      </c>
      <c r="P54" s="231">
        <v>0</v>
      </c>
      <c r="Q54" s="231">
        <f>ROUND(E54*P54,2)</f>
        <v>0</v>
      </c>
      <c r="R54" s="232"/>
      <c r="S54" s="232" t="s">
        <v>169</v>
      </c>
      <c r="T54" s="232" t="s">
        <v>170</v>
      </c>
      <c r="U54" s="232">
        <v>4.6352399999999996</v>
      </c>
      <c r="V54" s="232">
        <f>ROUND(E54*U54,2)</f>
        <v>37.08</v>
      </c>
      <c r="W54" s="232"/>
      <c r="X54" s="232" t="s">
        <v>201</v>
      </c>
      <c r="Y54" s="232" t="s">
        <v>172</v>
      </c>
      <c r="Z54" s="211"/>
      <c r="AA54" s="211"/>
      <c r="AB54" s="211"/>
      <c r="AC54" s="211"/>
      <c r="AD54" s="211"/>
      <c r="AE54" s="211"/>
      <c r="AF54" s="211"/>
      <c r="AG54" s="211" t="s">
        <v>202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2" x14ac:dyDescent="0.2">
      <c r="A55" s="228"/>
      <c r="B55" s="229"/>
      <c r="C55" s="264" t="s">
        <v>586</v>
      </c>
      <c r="D55" s="236"/>
      <c r="E55" s="237">
        <v>8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1"/>
      <c r="AA55" s="211"/>
      <c r="AB55" s="211"/>
      <c r="AC55" s="211"/>
      <c r="AD55" s="211"/>
      <c r="AE55" s="211"/>
      <c r="AF55" s="211"/>
      <c r="AG55" s="211" t="s">
        <v>178</v>
      </c>
      <c r="AH55" s="211">
        <v>5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22.5" outlineLevel="1" x14ac:dyDescent="0.2">
      <c r="A56" s="247">
        <v>14</v>
      </c>
      <c r="B56" s="248" t="s">
        <v>587</v>
      </c>
      <c r="C56" s="261" t="s">
        <v>588</v>
      </c>
      <c r="D56" s="249" t="s">
        <v>176</v>
      </c>
      <c r="E56" s="250">
        <v>47.008000000000003</v>
      </c>
      <c r="F56" s="251"/>
      <c r="G56" s="252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12</v>
      </c>
      <c r="M56" s="232">
        <f>G56*(1+L56/100)</f>
        <v>0</v>
      </c>
      <c r="N56" s="231">
        <v>3.3E-4</v>
      </c>
      <c r="O56" s="231">
        <f>ROUND(E56*N56,2)</f>
        <v>0.02</v>
      </c>
      <c r="P56" s="231">
        <v>2.198E-2</v>
      </c>
      <c r="Q56" s="231">
        <f>ROUND(E56*P56,2)</f>
        <v>1.03</v>
      </c>
      <c r="R56" s="232"/>
      <c r="S56" s="232" t="s">
        <v>200</v>
      </c>
      <c r="T56" s="232" t="s">
        <v>200</v>
      </c>
      <c r="U56" s="232">
        <v>0.32500000000000001</v>
      </c>
      <c r="V56" s="232">
        <f>ROUND(E56*U56,2)</f>
        <v>15.28</v>
      </c>
      <c r="W56" s="232"/>
      <c r="X56" s="232" t="s">
        <v>201</v>
      </c>
      <c r="Y56" s="232" t="s">
        <v>172</v>
      </c>
      <c r="Z56" s="211"/>
      <c r="AA56" s="211"/>
      <c r="AB56" s="211"/>
      <c r="AC56" s="211"/>
      <c r="AD56" s="211"/>
      <c r="AE56" s="211"/>
      <c r="AF56" s="211"/>
      <c r="AG56" s="211" t="s">
        <v>202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2" x14ac:dyDescent="0.2">
      <c r="A57" s="228"/>
      <c r="B57" s="229"/>
      <c r="C57" s="264" t="s">
        <v>589</v>
      </c>
      <c r="D57" s="236"/>
      <c r="E57" s="237">
        <v>47.008000000000003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1"/>
      <c r="AA57" s="211"/>
      <c r="AB57" s="211"/>
      <c r="AC57" s="211"/>
      <c r="AD57" s="211"/>
      <c r="AE57" s="211"/>
      <c r="AF57" s="211"/>
      <c r="AG57" s="211" t="s">
        <v>178</v>
      </c>
      <c r="AH57" s="211">
        <v>5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7">
        <v>15</v>
      </c>
      <c r="B58" s="248" t="s">
        <v>590</v>
      </c>
      <c r="C58" s="261" t="s">
        <v>591</v>
      </c>
      <c r="D58" s="249" t="s">
        <v>176</v>
      </c>
      <c r="E58" s="250">
        <v>12.8</v>
      </c>
      <c r="F58" s="251"/>
      <c r="G58" s="252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12</v>
      </c>
      <c r="M58" s="232">
        <f>G58*(1+L58/100)</f>
        <v>0</v>
      </c>
      <c r="N58" s="231">
        <v>1.17E-3</v>
      </c>
      <c r="O58" s="231">
        <f>ROUND(E58*N58,2)</f>
        <v>0.01</v>
      </c>
      <c r="P58" s="231">
        <v>8.7999999999999995E-2</v>
      </c>
      <c r="Q58" s="231">
        <f>ROUND(E58*P58,2)</f>
        <v>1.1299999999999999</v>
      </c>
      <c r="R58" s="232"/>
      <c r="S58" s="232" t="s">
        <v>200</v>
      </c>
      <c r="T58" s="232" t="s">
        <v>200</v>
      </c>
      <c r="U58" s="232">
        <v>0.55600000000000005</v>
      </c>
      <c r="V58" s="232">
        <f>ROUND(E58*U58,2)</f>
        <v>7.12</v>
      </c>
      <c r="W58" s="232"/>
      <c r="X58" s="232" t="s">
        <v>201</v>
      </c>
      <c r="Y58" s="232" t="s">
        <v>172</v>
      </c>
      <c r="Z58" s="211"/>
      <c r="AA58" s="211"/>
      <c r="AB58" s="211"/>
      <c r="AC58" s="211"/>
      <c r="AD58" s="211"/>
      <c r="AE58" s="211"/>
      <c r="AF58" s="211"/>
      <c r="AG58" s="211" t="s">
        <v>202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2" x14ac:dyDescent="0.2">
      <c r="A59" s="228"/>
      <c r="B59" s="229"/>
      <c r="C59" s="264" t="s">
        <v>592</v>
      </c>
      <c r="D59" s="236"/>
      <c r="E59" s="237">
        <v>12.8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1"/>
      <c r="AA59" s="211"/>
      <c r="AB59" s="211"/>
      <c r="AC59" s="211"/>
      <c r="AD59" s="211"/>
      <c r="AE59" s="211"/>
      <c r="AF59" s="211"/>
      <c r="AG59" s="211" t="s">
        <v>178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ht="25.5" x14ac:dyDescent="0.2">
      <c r="A60" s="240" t="s">
        <v>164</v>
      </c>
      <c r="B60" s="241" t="s">
        <v>81</v>
      </c>
      <c r="C60" s="259" t="s">
        <v>82</v>
      </c>
      <c r="D60" s="242"/>
      <c r="E60" s="243"/>
      <c r="F60" s="244"/>
      <c r="G60" s="245">
        <f>SUMIF(AG61:AG76,"&lt;&gt;NOR",G61:G76)</f>
        <v>0</v>
      </c>
      <c r="H60" s="239"/>
      <c r="I60" s="239">
        <f>SUM(I61:I76)</f>
        <v>0</v>
      </c>
      <c r="J60" s="239"/>
      <c r="K60" s="239">
        <f>SUM(K61:K76)</f>
        <v>0</v>
      </c>
      <c r="L60" s="239"/>
      <c r="M60" s="239">
        <f>SUM(M61:M76)</f>
        <v>0</v>
      </c>
      <c r="N60" s="238"/>
      <c r="O60" s="238">
        <f>SUM(O61:O76)</f>
        <v>0.02</v>
      </c>
      <c r="P60" s="238"/>
      <c r="Q60" s="238">
        <f>SUM(Q61:Q76)</f>
        <v>0</v>
      </c>
      <c r="R60" s="239"/>
      <c r="S60" s="239"/>
      <c r="T60" s="239"/>
      <c r="U60" s="239"/>
      <c r="V60" s="239">
        <f>SUM(V61:V76)</f>
        <v>28.7</v>
      </c>
      <c r="W60" s="239"/>
      <c r="X60" s="239"/>
      <c r="Y60" s="239"/>
      <c r="AG60" t="s">
        <v>165</v>
      </c>
    </row>
    <row r="61" spans="1:60" outlineLevel="1" x14ac:dyDescent="0.2">
      <c r="A61" s="247">
        <v>16</v>
      </c>
      <c r="B61" s="248" t="s">
        <v>288</v>
      </c>
      <c r="C61" s="261" t="s">
        <v>593</v>
      </c>
      <c r="D61" s="249" t="s">
        <v>176</v>
      </c>
      <c r="E61" s="250">
        <v>10.5</v>
      </c>
      <c r="F61" s="251"/>
      <c r="G61" s="252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12</v>
      </c>
      <c r="M61" s="232">
        <f>G61*(1+L61/100)</f>
        <v>0</v>
      </c>
      <c r="N61" s="231">
        <v>2.14E-3</v>
      </c>
      <c r="O61" s="231">
        <f>ROUND(E61*N61,2)</f>
        <v>0.02</v>
      </c>
      <c r="P61" s="231">
        <v>0</v>
      </c>
      <c r="Q61" s="231">
        <f>ROUND(E61*P61,2)</f>
        <v>0</v>
      </c>
      <c r="R61" s="232"/>
      <c r="S61" s="232" t="s">
        <v>200</v>
      </c>
      <c r="T61" s="232" t="s">
        <v>200</v>
      </c>
      <c r="U61" s="232">
        <v>0.59099999999999997</v>
      </c>
      <c r="V61" s="232">
        <f>ROUND(E61*U61,2)</f>
        <v>6.21</v>
      </c>
      <c r="W61" s="232"/>
      <c r="X61" s="232" t="s">
        <v>201</v>
      </c>
      <c r="Y61" s="232" t="s">
        <v>172</v>
      </c>
      <c r="Z61" s="211"/>
      <c r="AA61" s="211"/>
      <c r="AB61" s="211"/>
      <c r="AC61" s="211"/>
      <c r="AD61" s="211"/>
      <c r="AE61" s="211"/>
      <c r="AF61" s="211"/>
      <c r="AG61" s="211" t="s">
        <v>202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2" x14ac:dyDescent="0.2">
      <c r="A62" s="228"/>
      <c r="B62" s="229"/>
      <c r="C62" s="264" t="s">
        <v>594</v>
      </c>
      <c r="D62" s="236"/>
      <c r="E62" s="237">
        <v>10.5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1"/>
      <c r="AA62" s="211"/>
      <c r="AB62" s="211"/>
      <c r="AC62" s="211"/>
      <c r="AD62" s="211"/>
      <c r="AE62" s="211"/>
      <c r="AF62" s="211"/>
      <c r="AG62" s="211" t="s">
        <v>178</v>
      </c>
      <c r="AH62" s="211">
        <v>5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47">
        <v>17</v>
      </c>
      <c r="B63" s="248" t="s">
        <v>293</v>
      </c>
      <c r="C63" s="261" t="s">
        <v>294</v>
      </c>
      <c r="D63" s="249" t="s">
        <v>176</v>
      </c>
      <c r="E63" s="250">
        <v>68.611599999999996</v>
      </c>
      <c r="F63" s="251"/>
      <c r="G63" s="252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12</v>
      </c>
      <c r="M63" s="232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2"/>
      <c r="S63" s="232" t="s">
        <v>200</v>
      </c>
      <c r="T63" s="232" t="s">
        <v>200</v>
      </c>
      <c r="U63" s="232">
        <v>0.308</v>
      </c>
      <c r="V63" s="232">
        <f>ROUND(E63*U63,2)</f>
        <v>21.13</v>
      </c>
      <c r="W63" s="232"/>
      <c r="X63" s="232" t="s">
        <v>201</v>
      </c>
      <c r="Y63" s="232" t="s">
        <v>172</v>
      </c>
      <c r="Z63" s="211"/>
      <c r="AA63" s="211"/>
      <c r="AB63" s="211"/>
      <c r="AC63" s="211"/>
      <c r="AD63" s="211"/>
      <c r="AE63" s="211"/>
      <c r="AF63" s="211"/>
      <c r="AG63" s="211" t="s">
        <v>290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2" x14ac:dyDescent="0.2">
      <c r="A64" s="228"/>
      <c r="B64" s="229"/>
      <c r="C64" s="262" t="s">
        <v>177</v>
      </c>
      <c r="D64" s="234"/>
      <c r="E64" s="235"/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1"/>
      <c r="AA64" s="211"/>
      <c r="AB64" s="211"/>
      <c r="AC64" s="211"/>
      <c r="AD64" s="211"/>
      <c r="AE64" s="211"/>
      <c r="AF64" s="211"/>
      <c r="AG64" s="211" t="s">
        <v>178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3" x14ac:dyDescent="0.2">
      <c r="A65" s="228"/>
      <c r="B65" s="229"/>
      <c r="C65" s="263" t="s">
        <v>595</v>
      </c>
      <c r="D65" s="234"/>
      <c r="E65" s="235">
        <v>19.46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1"/>
      <c r="AA65" s="211"/>
      <c r="AB65" s="211"/>
      <c r="AC65" s="211"/>
      <c r="AD65" s="211"/>
      <c r="AE65" s="211"/>
      <c r="AF65" s="211"/>
      <c r="AG65" s="211" t="s">
        <v>178</v>
      </c>
      <c r="AH65" s="211">
        <v>2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3" x14ac:dyDescent="0.2">
      <c r="A66" s="228"/>
      <c r="B66" s="229"/>
      <c r="C66" s="263" t="s">
        <v>596</v>
      </c>
      <c r="D66" s="234"/>
      <c r="E66" s="235">
        <v>19.46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1"/>
      <c r="AA66" s="211"/>
      <c r="AB66" s="211"/>
      <c r="AC66" s="211"/>
      <c r="AD66" s="211"/>
      <c r="AE66" s="211"/>
      <c r="AF66" s="211"/>
      <c r="AG66" s="211" t="s">
        <v>178</v>
      </c>
      <c r="AH66" s="211">
        <v>2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3" x14ac:dyDescent="0.2">
      <c r="A67" s="228"/>
      <c r="B67" s="229"/>
      <c r="C67" s="262" t="s">
        <v>181</v>
      </c>
      <c r="D67" s="234"/>
      <c r="E67" s="235"/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1"/>
      <c r="AA67" s="211"/>
      <c r="AB67" s="211"/>
      <c r="AC67" s="211"/>
      <c r="AD67" s="211"/>
      <c r="AE67" s="211"/>
      <c r="AF67" s="211"/>
      <c r="AG67" s="211" t="s">
        <v>178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3" x14ac:dyDescent="0.2">
      <c r="A68" s="228"/>
      <c r="B68" s="229"/>
      <c r="C68" s="264" t="s">
        <v>597</v>
      </c>
      <c r="D68" s="236"/>
      <c r="E68" s="237">
        <v>3.66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1"/>
      <c r="AA68" s="211"/>
      <c r="AB68" s="211"/>
      <c r="AC68" s="211"/>
      <c r="AD68" s="211"/>
      <c r="AE68" s="211"/>
      <c r="AF68" s="211"/>
      <c r="AG68" s="211" t="s">
        <v>178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3" x14ac:dyDescent="0.2">
      <c r="A69" s="228"/>
      <c r="B69" s="229"/>
      <c r="C69" s="264" t="s">
        <v>598</v>
      </c>
      <c r="D69" s="236"/>
      <c r="E69" s="237">
        <v>3.22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1"/>
      <c r="AA69" s="211"/>
      <c r="AB69" s="211"/>
      <c r="AC69" s="211"/>
      <c r="AD69" s="211"/>
      <c r="AE69" s="211"/>
      <c r="AF69" s="211"/>
      <c r="AG69" s="211" t="s">
        <v>178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3" x14ac:dyDescent="0.2">
      <c r="A70" s="228"/>
      <c r="B70" s="229"/>
      <c r="C70" s="264" t="s">
        <v>599</v>
      </c>
      <c r="D70" s="236"/>
      <c r="E70" s="237">
        <v>2.82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1"/>
      <c r="AA70" s="211"/>
      <c r="AB70" s="211"/>
      <c r="AC70" s="211"/>
      <c r="AD70" s="211"/>
      <c r="AE70" s="211"/>
      <c r="AF70" s="211"/>
      <c r="AG70" s="211" t="s">
        <v>178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3" x14ac:dyDescent="0.2">
      <c r="A71" s="228"/>
      <c r="B71" s="229"/>
      <c r="C71" s="264" t="s">
        <v>600</v>
      </c>
      <c r="D71" s="236"/>
      <c r="E71" s="237">
        <v>1.3615999999999999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1"/>
      <c r="AA71" s="211"/>
      <c r="AB71" s="211"/>
      <c r="AC71" s="211"/>
      <c r="AD71" s="211"/>
      <c r="AE71" s="211"/>
      <c r="AF71" s="211"/>
      <c r="AG71" s="211" t="s">
        <v>178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3" x14ac:dyDescent="0.2">
      <c r="A72" s="228"/>
      <c r="B72" s="229"/>
      <c r="C72" s="264" t="s">
        <v>601</v>
      </c>
      <c r="D72" s="236"/>
      <c r="E72" s="237">
        <v>3.36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1"/>
      <c r="AA72" s="211"/>
      <c r="AB72" s="211"/>
      <c r="AC72" s="211"/>
      <c r="AD72" s="211"/>
      <c r="AE72" s="211"/>
      <c r="AF72" s="211"/>
      <c r="AG72" s="211" t="s">
        <v>178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3" x14ac:dyDescent="0.2">
      <c r="A73" s="228"/>
      <c r="B73" s="229"/>
      <c r="C73" s="264" t="s">
        <v>602</v>
      </c>
      <c r="D73" s="236"/>
      <c r="E73" s="237">
        <v>20.399999999999999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1"/>
      <c r="AA73" s="211"/>
      <c r="AB73" s="211"/>
      <c r="AC73" s="211"/>
      <c r="AD73" s="211"/>
      <c r="AE73" s="211"/>
      <c r="AF73" s="211"/>
      <c r="AG73" s="211" t="s">
        <v>178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3" x14ac:dyDescent="0.2">
      <c r="A74" s="228"/>
      <c r="B74" s="229"/>
      <c r="C74" s="264" t="s">
        <v>603</v>
      </c>
      <c r="D74" s="236"/>
      <c r="E74" s="237">
        <v>28.7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1"/>
      <c r="AA74" s="211"/>
      <c r="AB74" s="211"/>
      <c r="AC74" s="211"/>
      <c r="AD74" s="211"/>
      <c r="AE74" s="211"/>
      <c r="AF74" s="211"/>
      <c r="AG74" s="211" t="s">
        <v>178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3" x14ac:dyDescent="0.2">
      <c r="A75" s="228"/>
      <c r="B75" s="229"/>
      <c r="C75" s="264" t="s">
        <v>604</v>
      </c>
      <c r="D75" s="236"/>
      <c r="E75" s="237">
        <v>5.09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1"/>
      <c r="AA75" s="211"/>
      <c r="AB75" s="211"/>
      <c r="AC75" s="211"/>
      <c r="AD75" s="211"/>
      <c r="AE75" s="211"/>
      <c r="AF75" s="211"/>
      <c r="AG75" s="211" t="s">
        <v>178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ht="22.5" outlineLevel="1" x14ac:dyDescent="0.2">
      <c r="A76" s="253">
        <v>18</v>
      </c>
      <c r="B76" s="254" t="s">
        <v>605</v>
      </c>
      <c r="C76" s="260" t="s">
        <v>606</v>
      </c>
      <c r="D76" s="255" t="s">
        <v>216</v>
      </c>
      <c r="E76" s="256">
        <v>2</v>
      </c>
      <c r="F76" s="257"/>
      <c r="G76" s="258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12</v>
      </c>
      <c r="M76" s="232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2"/>
      <c r="S76" s="232" t="s">
        <v>200</v>
      </c>
      <c r="T76" s="232" t="s">
        <v>170</v>
      </c>
      <c r="U76" s="232">
        <v>0.68</v>
      </c>
      <c r="V76" s="232">
        <f>ROUND(E76*U76,2)</f>
        <v>1.36</v>
      </c>
      <c r="W76" s="232"/>
      <c r="X76" s="232" t="s">
        <v>201</v>
      </c>
      <c r="Y76" s="232" t="s">
        <v>172</v>
      </c>
      <c r="Z76" s="211"/>
      <c r="AA76" s="211"/>
      <c r="AB76" s="211"/>
      <c r="AC76" s="211"/>
      <c r="AD76" s="211"/>
      <c r="AE76" s="211"/>
      <c r="AF76" s="211"/>
      <c r="AG76" s="211" t="s">
        <v>202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x14ac:dyDescent="0.2">
      <c r="A77" s="240" t="s">
        <v>164</v>
      </c>
      <c r="B77" s="241" t="s">
        <v>83</v>
      </c>
      <c r="C77" s="259" t="s">
        <v>84</v>
      </c>
      <c r="D77" s="242"/>
      <c r="E77" s="243"/>
      <c r="F77" s="244"/>
      <c r="G77" s="245">
        <f>SUMIF(AG78:AG99,"&lt;&gt;NOR",G78:G99)</f>
        <v>0</v>
      </c>
      <c r="H77" s="239"/>
      <c r="I77" s="239">
        <f>SUM(I78:I99)</f>
        <v>0</v>
      </c>
      <c r="J77" s="239"/>
      <c r="K77" s="239">
        <f>SUM(K78:K99)</f>
        <v>0</v>
      </c>
      <c r="L77" s="239"/>
      <c r="M77" s="239">
        <f>SUM(M78:M99)</f>
        <v>0</v>
      </c>
      <c r="N77" s="238"/>
      <c r="O77" s="238">
        <f>SUM(O78:O99)</f>
        <v>0.01</v>
      </c>
      <c r="P77" s="238"/>
      <c r="Q77" s="238">
        <f>SUM(Q78:Q99)</f>
        <v>1.52</v>
      </c>
      <c r="R77" s="239"/>
      <c r="S77" s="239"/>
      <c r="T77" s="239"/>
      <c r="U77" s="239"/>
      <c r="V77" s="239">
        <f>SUM(V78:V99)</f>
        <v>17.89</v>
      </c>
      <c r="W77" s="239"/>
      <c r="X77" s="239"/>
      <c r="Y77" s="239"/>
      <c r="AG77" t="s">
        <v>165</v>
      </c>
    </row>
    <row r="78" spans="1:60" ht="22.5" outlineLevel="1" x14ac:dyDescent="0.2">
      <c r="A78" s="247">
        <v>19</v>
      </c>
      <c r="B78" s="248" t="s">
        <v>355</v>
      </c>
      <c r="C78" s="261" t="s">
        <v>607</v>
      </c>
      <c r="D78" s="249" t="s">
        <v>176</v>
      </c>
      <c r="E78" s="250">
        <v>14</v>
      </c>
      <c r="F78" s="251"/>
      <c r="G78" s="252">
        <f>ROUND(E78*F78,2)</f>
        <v>0</v>
      </c>
      <c r="H78" s="233"/>
      <c r="I78" s="232">
        <f>ROUND(E78*H78,2)</f>
        <v>0</v>
      </c>
      <c r="J78" s="233"/>
      <c r="K78" s="232">
        <f>ROUND(E78*J78,2)</f>
        <v>0</v>
      </c>
      <c r="L78" s="232">
        <v>12</v>
      </c>
      <c r="M78" s="232">
        <f>G78*(1+L78/100)</f>
        <v>0</v>
      </c>
      <c r="N78" s="231">
        <v>6.7000000000000002E-4</v>
      </c>
      <c r="O78" s="231">
        <f>ROUND(E78*N78,2)</f>
        <v>0.01</v>
      </c>
      <c r="P78" s="231">
        <v>0.1</v>
      </c>
      <c r="Q78" s="231">
        <f>ROUND(E78*P78,2)</f>
        <v>1.4</v>
      </c>
      <c r="R78" s="232"/>
      <c r="S78" s="232" t="s">
        <v>200</v>
      </c>
      <c r="T78" s="232" t="s">
        <v>200</v>
      </c>
      <c r="U78" s="232">
        <v>0.35799999999999998</v>
      </c>
      <c r="V78" s="232">
        <f>ROUND(E78*U78,2)</f>
        <v>5.01</v>
      </c>
      <c r="W78" s="232"/>
      <c r="X78" s="232" t="s">
        <v>201</v>
      </c>
      <c r="Y78" s="232" t="s">
        <v>172</v>
      </c>
      <c r="Z78" s="211"/>
      <c r="AA78" s="211"/>
      <c r="AB78" s="211"/>
      <c r="AC78" s="211"/>
      <c r="AD78" s="211"/>
      <c r="AE78" s="211"/>
      <c r="AF78" s="211"/>
      <c r="AG78" s="211" t="s">
        <v>202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2" x14ac:dyDescent="0.2">
      <c r="A79" s="228"/>
      <c r="B79" s="229"/>
      <c r="C79" s="262" t="s">
        <v>177</v>
      </c>
      <c r="D79" s="234"/>
      <c r="E79" s="235"/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1"/>
      <c r="AA79" s="211"/>
      <c r="AB79" s="211"/>
      <c r="AC79" s="211"/>
      <c r="AD79" s="211"/>
      <c r="AE79" s="211"/>
      <c r="AF79" s="211"/>
      <c r="AG79" s="211" t="s">
        <v>178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3" x14ac:dyDescent="0.2">
      <c r="A80" s="228"/>
      <c r="B80" s="229"/>
      <c r="C80" s="263" t="s">
        <v>559</v>
      </c>
      <c r="D80" s="234"/>
      <c r="E80" s="235">
        <v>1.9239999999999999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1"/>
      <c r="AA80" s="211"/>
      <c r="AB80" s="211"/>
      <c r="AC80" s="211"/>
      <c r="AD80" s="211"/>
      <c r="AE80" s="211"/>
      <c r="AF80" s="211"/>
      <c r="AG80" s="211" t="s">
        <v>178</v>
      </c>
      <c r="AH80" s="211">
        <v>2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3" x14ac:dyDescent="0.2">
      <c r="A81" s="228"/>
      <c r="B81" s="229"/>
      <c r="C81" s="263" t="s">
        <v>560</v>
      </c>
      <c r="D81" s="234"/>
      <c r="E81" s="235">
        <v>4.1859999999999999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1"/>
      <c r="AA81" s="211"/>
      <c r="AB81" s="211"/>
      <c r="AC81" s="211"/>
      <c r="AD81" s="211"/>
      <c r="AE81" s="211"/>
      <c r="AF81" s="211"/>
      <c r="AG81" s="211" t="s">
        <v>178</v>
      </c>
      <c r="AH81" s="211">
        <v>2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3" x14ac:dyDescent="0.2">
      <c r="A82" s="228"/>
      <c r="B82" s="229"/>
      <c r="C82" s="263" t="s">
        <v>561</v>
      </c>
      <c r="D82" s="234"/>
      <c r="E82" s="235">
        <v>4.3419999999999996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1"/>
      <c r="AA82" s="211"/>
      <c r="AB82" s="211"/>
      <c r="AC82" s="211"/>
      <c r="AD82" s="211"/>
      <c r="AE82" s="211"/>
      <c r="AF82" s="211"/>
      <c r="AG82" s="211" t="s">
        <v>178</v>
      </c>
      <c r="AH82" s="211">
        <v>2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3" x14ac:dyDescent="0.2">
      <c r="A83" s="228"/>
      <c r="B83" s="229"/>
      <c r="C83" s="263" t="s">
        <v>562</v>
      </c>
      <c r="D83" s="234"/>
      <c r="E83" s="235">
        <v>3.4060000000000001</v>
      </c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1"/>
      <c r="AA83" s="211"/>
      <c r="AB83" s="211"/>
      <c r="AC83" s="211"/>
      <c r="AD83" s="211"/>
      <c r="AE83" s="211"/>
      <c r="AF83" s="211"/>
      <c r="AG83" s="211" t="s">
        <v>178</v>
      </c>
      <c r="AH83" s="211">
        <v>2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3" x14ac:dyDescent="0.2">
      <c r="A84" s="228"/>
      <c r="B84" s="229"/>
      <c r="C84" s="262" t="s">
        <v>181</v>
      </c>
      <c r="D84" s="234"/>
      <c r="E84" s="235"/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1"/>
      <c r="AA84" s="211"/>
      <c r="AB84" s="211"/>
      <c r="AC84" s="211"/>
      <c r="AD84" s="211"/>
      <c r="AE84" s="211"/>
      <c r="AF84" s="211"/>
      <c r="AG84" s="211" t="s">
        <v>178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3" x14ac:dyDescent="0.2">
      <c r="A85" s="228"/>
      <c r="B85" s="229"/>
      <c r="C85" s="264" t="s">
        <v>563</v>
      </c>
      <c r="D85" s="236"/>
      <c r="E85" s="237">
        <v>14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1"/>
      <c r="AA85" s="211"/>
      <c r="AB85" s="211"/>
      <c r="AC85" s="211"/>
      <c r="AD85" s="211"/>
      <c r="AE85" s="211"/>
      <c r="AF85" s="211"/>
      <c r="AG85" s="211" t="s">
        <v>178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47">
        <v>20</v>
      </c>
      <c r="B86" s="248" t="s">
        <v>608</v>
      </c>
      <c r="C86" s="261" t="s">
        <v>609</v>
      </c>
      <c r="D86" s="249" t="s">
        <v>176</v>
      </c>
      <c r="E86" s="250">
        <v>10.5</v>
      </c>
      <c r="F86" s="251"/>
      <c r="G86" s="252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12</v>
      </c>
      <c r="M86" s="232">
        <f>G86*(1+L86/100)</f>
        <v>0</v>
      </c>
      <c r="N86" s="231">
        <v>0</v>
      </c>
      <c r="O86" s="231">
        <f>ROUND(E86*N86,2)</f>
        <v>0</v>
      </c>
      <c r="P86" s="231">
        <v>5.0000000000000001E-3</v>
      </c>
      <c r="Q86" s="231">
        <f>ROUND(E86*P86,2)</f>
        <v>0.05</v>
      </c>
      <c r="R86" s="232"/>
      <c r="S86" s="232" t="s">
        <v>200</v>
      </c>
      <c r="T86" s="232" t="s">
        <v>200</v>
      </c>
      <c r="U86" s="232">
        <v>0.51</v>
      </c>
      <c r="V86" s="232">
        <f>ROUND(E86*U86,2)</f>
        <v>5.36</v>
      </c>
      <c r="W86" s="232"/>
      <c r="X86" s="232" t="s">
        <v>201</v>
      </c>
      <c r="Y86" s="232" t="s">
        <v>172</v>
      </c>
      <c r="Z86" s="211"/>
      <c r="AA86" s="211"/>
      <c r="AB86" s="211"/>
      <c r="AC86" s="211"/>
      <c r="AD86" s="211"/>
      <c r="AE86" s="211"/>
      <c r="AF86" s="211"/>
      <c r="AG86" s="211" t="s">
        <v>202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2" x14ac:dyDescent="0.2">
      <c r="A87" s="228"/>
      <c r="B87" s="229"/>
      <c r="C87" s="262" t="s">
        <v>177</v>
      </c>
      <c r="D87" s="234"/>
      <c r="E87" s="235"/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1"/>
      <c r="AA87" s="211"/>
      <c r="AB87" s="211"/>
      <c r="AC87" s="211"/>
      <c r="AD87" s="211"/>
      <c r="AE87" s="211"/>
      <c r="AF87" s="211"/>
      <c r="AG87" s="211" t="s">
        <v>178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3" x14ac:dyDescent="0.2">
      <c r="A88" s="228"/>
      <c r="B88" s="229"/>
      <c r="C88" s="263" t="s">
        <v>610</v>
      </c>
      <c r="D88" s="234"/>
      <c r="E88" s="235"/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1"/>
      <c r="AA88" s="211"/>
      <c r="AB88" s="211"/>
      <c r="AC88" s="211"/>
      <c r="AD88" s="211"/>
      <c r="AE88" s="211"/>
      <c r="AF88" s="211"/>
      <c r="AG88" s="211" t="s">
        <v>178</v>
      </c>
      <c r="AH88" s="211">
        <v>2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3" x14ac:dyDescent="0.2">
      <c r="A89" s="228"/>
      <c r="B89" s="229"/>
      <c r="C89" s="263" t="s">
        <v>611</v>
      </c>
      <c r="D89" s="234"/>
      <c r="E89" s="235">
        <v>5.1173999999999999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1"/>
      <c r="AA89" s="211"/>
      <c r="AB89" s="211"/>
      <c r="AC89" s="211"/>
      <c r="AD89" s="211"/>
      <c r="AE89" s="211"/>
      <c r="AF89" s="211"/>
      <c r="AG89" s="211" t="s">
        <v>178</v>
      </c>
      <c r="AH89" s="211">
        <v>2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3" x14ac:dyDescent="0.2">
      <c r="A90" s="228"/>
      <c r="B90" s="229"/>
      <c r="C90" s="263" t="s">
        <v>612</v>
      </c>
      <c r="D90" s="234"/>
      <c r="E90" s="235">
        <v>5.1173999999999999</v>
      </c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1"/>
      <c r="AA90" s="211"/>
      <c r="AB90" s="211"/>
      <c r="AC90" s="211"/>
      <c r="AD90" s="211"/>
      <c r="AE90" s="211"/>
      <c r="AF90" s="211"/>
      <c r="AG90" s="211" t="s">
        <v>178</v>
      </c>
      <c r="AH90" s="211">
        <v>2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3" x14ac:dyDescent="0.2">
      <c r="A91" s="228"/>
      <c r="B91" s="229"/>
      <c r="C91" s="263" t="s">
        <v>613</v>
      </c>
      <c r="D91" s="234"/>
      <c r="E91" s="235"/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1"/>
      <c r="AA91" s="211"/>
      <c r="AB91" s="211"/>
      <c r="AC91" s="211"/>
      <c r="AD91" s="211"/>
      <c r="AE91" s="211"/>
      <c r="AF91" s="211"/>
      <c r="AG91" s="211" t="s">
        <v>178</v>
      </c>
      <c r="AH91" s="211">
        <v>2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3" x14ac:dyDescent="0.2">
      <c r="A92" s="228"/>
      <c r="B92" s="229"/>
      <c r="C92" s="262" t="s">
        <v>181</v>
      </c>
      <c r="D92" s="234"/>
      <c r="E92" s="235"/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1"/>
      <c r="AA92" s="211"/>
      <c r="AB92" s="211"/>
      <c r="AC92" s="211"/>
      <c r="AD92" s="211"/>
      <c r="AE92" s="211"/>
      <c r="AF92" s="211"/>
      <c r="AG92" s="211" t="s">
        <v>178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3" x14ac:dyDescent="0.2">
      <c r="A93" s="228"/>
      <c r="B93" s="229"/>
      <c r="C93" s="264" t="s">
        <v>614</v>
      </c>
      <c r="D93" s="236"/>
      <c r="E93" s="237">
        <v>10.5</v>
      </c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1"/>
      <c r="AA93" s="211"/>
      <c r="AB93" s="211"/>
      <c r="AC93" s="211"/>
      <c r="AD93" s="211"/>
      <c r="AE93" s="211"/>
      <c r="AF93" s="211"/>
      <c r="AG93" s="211" t="s">
        <v>178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47">
        <v>21</v>
      </c>
      <c r="B94" s="248" t="s">
        <v>394</v>
      </c>
      <c r="C94" s="261" t="s">
        <v>395</v>
      </c>
      <c r="D94" s="249" t="s">
        <v>396</v>
      </c>
      <c r="E94" s="250">
        <v>73.5</v>
      </c>
      <c r="F94" s="251"/>
      <c r="G94" s="252">
        <f>ROUND(E94*F94,2)</f>
        <v>0</v>
      </c>
      <c r="H94" s="233"/>
      <c r="I94" s="232">
        <f>ROUND(E94*H94,2)</f>
        <v>0</v>
      </c>
      <c r="J94" s="233"/>
      <c r="K94" s="232">
        <f>ROUND(E94*J94,2)</f>
        <v>0</v>
      </c>
      <c r="L94" s="232">
        <v>12</v>
      </c>
      <c r="M94" s="232">
        <f>G94*(1+L94/100)</f>
        <v>0</v>
      </c>
      <c r="N94" s="231">
        <v>5.0000000000000002E-5</v>
      </c>
      <c r="O94" s="231">
        <f>ROUND(E94*N94,2)</f>
        <v>0</v>
      </c>
      <c r="P94" s="231">
        <v>1E-3</v>
      </c>
      <c r="Q94" s="231">
        <f>ROUND(E94*P94,2)</f>
        <v>7.0000000000000007E-2</v>
      </c>
      <c r="R94" s="232"/>
      <c r="S94" s="232" t="s">
        <v>200</v>
      </c>
      <c r="T94" s="232" t="s">
        <v>200</v>
      </c>
      <c r="U94" s="232">
        <v>9.7000000000000003E-2</v>
      </c>
      <c r="V94" s="232">
        <f>ROUND(E94*U94,2)</f>
        <v>7.13</v>
      </c>
      <c r="W94" s="232"/>
      <c r="X94" s="232" t="s">
        <v>201</v>
      </c>
      <c r="Y94" s="232" t="s">
        <v>172</v>
      </c>
      <c r="Z94" s="211"/>
      <c r="AA94" s="211"/>
      <c r="AB94" s="211"/>
      <c r="AC94" s="211"/>
      <c r="AD94" s="211"/>
      <c r="AE94" s="211"/>
      <c r="AF94" s="211"/>
      <c r="AG94" s="211" t="s">
        <v>202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2" x14ac:dyDescent="0.2">
      <c r="A95" s="228"/>
      <c r="B95" s="229"/>
      <c r="C95" s="264" t="s">
        <v>615</v>
      </c>
      <c r="D95" s="236"/>
      <c r="E95" s="237"/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1"/>
      <c r="AA95" s="211"/>
      <c r="AB95" s="211"/>
      <c r="AC95" s="211"/>
      <c r="AD95" s="211"/>
      <c r="AE95" s="211"/>
      <c r="AF95" s="211"/>
      <c r="AG95" s="211" t="s">
        <v>178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3" x14ac:dyDescent="0.2">
      <c r="A96" s="228"/>
      <c r="B96" s="229"/>
      <c r="C96" s="264" t="s">
        <v>616</v>
      </c>
      <c r="D96" s="236"/>
      <c r="E96" s="237">
        <v>31.5</v>
      </c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1"/>
      <c r="AA96" s="211"/>
      <c r="AB96" s="211"/>
      <c r="AC96" s="211"/>
      <c r="AD96" s="211"/>
      <c r="AE96" s="211"/>
      <c r="AF96" s="211"/>
      <c r="AG96" s="211" t="s">
        <v>178</v>
      </c>
      <c r="AH96" s="211">
        <v>5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3" x14ac:dyDescent="0.2">
      <c r="A97" s="228"/>
      <c r="B97" s="229"/>
      <c r="C97" s="264" t="s">
        <v>617</v>
      </c>
      <c r="D97" s="236"/>
      <c r="E97" s="237">
        <v>42</v>
      </c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1"/>
      <c r="AA97" s="211"/>
      <c r="AB97" s="211"/>
      <c r="AC97" s="211"/>
      <c r="AD97" s="211"/>
      <c r="AE97" s="211"/>
      <c r="AF97" s="211"/>
      <c r="AG97" s="211" t="s">
        <v>178</v>
      </c>
      <c r="AH97" s="211">
        <v>5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ht="22.5" outlineLevel="1" x14ac:dyDescent="0.2">
      <c r="A98" s="247">
        <v>22</v>
      </c>
      <c r="B98" s="248" t="s">
        <v>400</v>
      </c>
      <c r="C98" s="261" t="s">
        <v>401</v>
      </c>
      <c r="D98" s="249" t="s">
        <v>176</v>
      </c>
      <c r="E98" s="250">
        <v>1.38</v>
      </c>
      <c r="F98" s="251"/>
      <c r="G98" s="252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12</v>
      </c>
      <c r="M98" s="232">
        <f>G98*(1+L98/100)</f>
        <v>0</v>
      </c>
      <c r="N98" s="231">
        <v>0</v>
      </c>
      <c r="O98" s="231">
        <f>ROUND(E98*N98,2)</f>
        <v>0</v>
      </c>
      <c r="P98" s="231">
        <v>1E-3</v>
      </c>
      <c r="Q98" s="231">
        <f>ROUND(E98*P98,2)</f>
        <v>0</v>
      </c>
      <c r="R98" s="232"/>
      <c r="S98" s="232" t="s">
        <v>200</v>
      </c>
      <c r="T98" s="232" t="s">
        <v>200</v>
      </c>
      <c r="U98" s="232">
        <v>0.28100000000000003</v>
      </c>
      <c r="V98" s="232">
        <f>ROUND(E98*U98,2)</f>
        <v>0.39</v>
      </c>
      <c r="W98" s="232"/>
      <c r="X98" s="232" t="s">
        <v>201</v>
      </c>
      <c r="Y98" s="232" t="s">
        <v>172</v>
      </c>
      <c r="Z98" s="211"/>
      <c r="AA98" s="211"/>
      <c r="AB98" s="211"/>
      <c r="AC98" s="211"/>
      <c r="AD98" s="211"/>
      <c r="AE98" s="211"/>
      <c r="AF98" s="211"/>
      <c r="AG98" s="211" t="s">
        <v>202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2" x14ac:dyDescent="0.2">
      <c r="A99" s="228"/>
      <c r="B99" s="229"/>
      <c r="C99" s="264" t="s">
        <v>618</v>
      </c>
      <c r="D99" s="236"/>
      <c r="E99" s="237">
        <v>1.38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1"/>
      <c r="AA99" s="211"/>
      <c r="AB99" s="211"/>
      <c r="AC99" s="211"/>
      <c r="AD99" s="211"/>
      <c r="AE99" s="211"/>
      <c r="AF99" s="211"/>
      <c r="AG99" s="211" t="s">
        <v>178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x14ac:dyDescent="0.2">
      <c r="A100" s="240" t="s">
        <v>164</v>
      </c>
      <c r="B100" s="241" t="s">
        <v>87</v>
      </c>
      <c r="C100" s="259" t="s">
        <v>88</v>
      </c>
      <c r="D100" s="242"/>
      <c r="E100" s="243"/>
      <c r="F100" s="244"/>
      <c r="G100" s="245">
        <f>SUMIF(AG101:AG101,"&lt;&gt;NOR",G101:G101)</f>
        <v>0</v>
      </c>
      <c r="H100" s="239"/>
      <c r="I100" s="239">
        <f>SUM(I101:I101)</f>
        <v>0</v>
      </c>
      <c r="J100" s="239"/>
      <c r="K100" s="239">
        <f>SUM(K101:K101)</f>
        <v>0</v>
      </c>
      <c r="L100" s="239"/>
      <c r="M100" s="239">
        <f>SUM(M101:M101)</f>
        <v>0</v>
      </c>
      <c r="N100" s="238"/>
      <c r="O100" s="238">
        <f>SUM(O101:O101)</f>
        <v>0</v>
      </c>
      <c r="P100" s="238"/>
      <c r="Q100" s="238">
        <f>SUM(Q101:Q101)</f>
        <v>0</v>
      </c>
      <c r="R100" s="239"/>
      <c r="S100" s="239"/>
      <c r="T100" s="239"/>
      <c r="U100" s="239"/>
      <c r="V100" s="239">
        <f>SUM(V101:V101)</f>
        <v>20.3</v>
      </c>
      <c r="W100" s="239"/>
      <c r="X100" s="239"/>
      <c r="Y100" s="239"/>
      <c r="AG100" t="s">
        <v>165</v>
      </c>
    </row>
    <row r="101" spans="1:60" ht="22.5" outlineLevel="1" x14ac:dyDescent="0.2">
      <c r="A101" s="253">
        <v>23</v>
      </c>
      <c r="B101" s="254" t="s">
        <v>402</v>
      </c>
      <c r="C101" s="260" t="s">
        <v>403</v>
      </c>
      <c r="D101" s="255" t="s">
        <v>404</v>
      </c>
      <c r="E101" s="256">
        <v>3.6914899999999999</v>
      </c>
      <c r="F101" s="257"/>
      <c r="G101" s="258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12</v>
      </c>
      <c r="M101" s="232">
        <f>G101*(1+L101/100)</f>
        <v>0</v>
      </c>
      <c r="N101" s="231">
        <v>0</v>
      </c>
      <c r="O101" s="231">
        <f>ROUND(E101*N101,2)</f>
        <v>0</v>
      </c>
      <c r="P101" s="231">
        <v>0</v>
      </c>
      <c r="Q101" s="231">
        <f>ROUND(E101*P101,2)</f>
        <v>0</v>
      </c>
      <c r="R101" s="232"/>
      <c r="S101" s="232" t="s">
        <v>200</v>
      </c>
      <c r="T101" s="232" t="s">
        <v>200</v>
      </c>
      <c r="U101" s="232">
        <v>5.5</v>
      </c>
      <c r="V101" s="232">
        <f>ROUND(E101*U101,2)</f>
        <v>20.3</v>
      </c>
      <c r="W101" s="232"/>
      <c r="X101" s="232" t="s">
        <v>405</v>
      </c>
      <c r="Y101" s="232" t="s">
        <v>172</v>
      </c>
      <c r="Z101" s="211"/>
      <c r="AA101" s="211"/>
      <c r="AB101" s="211"/>
      <c r="AC101" s="211"/>
      <c r="AD101" s="211"/>
      <c r="AE101" s="211"/>
      <c r="AF101" s="211"/>
      <c r="AG101" s="211" t="s">
        <v>406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x14ac:dyDescent="0.2">
      <c r="A102" s="240" t="s">
        <v>164</v>
      </c>
      <c r="B102" s="241" t="s">
        <v>97</v>
      </c>
      <c r="C102" s="259" t="s">
        <v>98</v>
      </c>
      <c r="D102" s="242"/>
      <c r="E102" s="243"/>
      <c r="F102" s="244"/>
      <c r="G102" s="245">
        <f>SUMIF(AG103:AG132,"&lt;&gt;NOR",G103:G132)</f>
        <v>0</v>
      </c>
      <c r="H102" s="239"/>
      <c r="I102" s="239">
        <f>SUM(I103:I132)</f>
        <v>0</v>
      </c>
      <c r="J102" s="239"/>
      <c r="K102" s="239">
        <f>SUM(K103:K132)</f>
        <v>0</v>
      </c>
      <c r="L102" s="239"/>
      <c r="M102" s="239">
        <f>SUM(M103:M132)</f>
        <v>0</v>
      </c>
      <c r="N102" s="238"/>
      <c r="O102" s="238">
        <f>SUM(O103:O132)</f>
        <v>0.28999999999999998</v>
      </c>
      <c r="P102" s="238"/>
      <c r="Q102" s="238">
        <f>SUM(Q103:Q132)</f>
        <v>0</v>
      </c>
      <c r="R102" s="239"/>
      <c r="S102" s="239"/>
      <c r="T102" s="239"/>
      <c r="U102" s="239"/>
      <c r="V102" s="239">
        <f>SUM(V103:V132)</f>
        <v>22.72</v>
      </c>
      <c r="W102" s="239"/>
      <c r="X102" s="239"/>
      <c r="Y102" s="239"/>
      <c r="AG102" t="s">
        <v>165</v>
      </c>
    </row>
    <row r="103" spans="1:60" outlineLevel="1" x14ac:dyDescent="0.2">
      <c r="A103" s="247">
        <v>24</v>
      </c>
      <c r="B103" s="248" t="s">
        <v>431</v>
      </c>
      <c r="C103" s="261" t="s">
        <v>432</v>
      </c>
      <c r="D103" s="249" t="s">
        <v>176</v>
      </c>
      <c r="E103" s="250">
        <v>11.5</v>
      </c>
      <c r="F103" s="251"/>
      <c r="G103" s="252">
        <f>ROUND(E103*F103,2)</f>
        <v>0</v>
      </c>
      <c r="H103" s="233"/>
      <c r="I103" s="232">
        <f>ROUND(E103*H103,2)</f>
        <v>0</v>
      </c>
      <c r="J103" s="233"/>
      <c r="K103" s="232">
        <f>ROUND(E103*J103,2)</f>
        <v>0</v>
      </c>
      <c r="L103" s="232">
        <v>12</v>
      </c>
      <c r="M103" s="232">
        <f>G103*(1+L103/100)</f>
        <v>0</v>
      </c>
      <c r="N103" s="231">
        <v>2.1000000000000001E-4</v>
      </c>
      <c r="O103" s="231">
        <f>ROUND(E103*N103,2)</f>
        <v>0</v>
      </c>
      <c r="P103" s="231">
        <v>0</v>
      </c>
      <c r="Q103" s="231">
        <f>ROUND(E103*P103,2)</f>
        <v>0</v>
      </c>
      <c r="R103" s="232"/>
      <c r="S103" s="232" t="s">
        <v>200</v>
      </c>
      <c r="T103" s="232" t="s">
        <v>200</v>
      </c>
      <c r="U103" s="232">
        <v>0.05</v>
      </c>
      <c r="V103" s="232">
        <f>ROUND(E103*U103,2)</f>
        <v>0.57999999999999996</v>
      </c>
      <c r="W103" s="232"/>
      <c r="X103" s="232" t="s">
        <v>201</v>
      </c>
      <c r="Y103" s="232" t="s">
        <v>172</v>
      </c>
      <c r="Z103" s="211"/>
      <c r="AA103" s="211"/>
      <c r="AB103" s="211"/>
      <c r="AC103" s="211"/>
      <c r="AD103" s="211"/>
      <c r="AE103" s="211"/>
      <c r="AF103" s="211"/>
      <c r="AG103" s="211" t="s">
        <v>202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2" x14ac:dyDescent="0.2">
      <c r="A104" s="228"/>
      <c r="B104" s="229"/>
      <c r="C104" s="264" t="s">
        <v>619</v>
      </c>
      <c r="D104" s="236"/>
      <c r="E104" s="237">
        <v>11.5</v>
      </c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1"/>
      <c r="AA104" s="211"/>
      <c r="AB104" s="211"/>
      <c r="AC104" s="211"/>
      <c r="AD104" s="211"/>
      <c r="AE104" s="211"/>
      <c r="AF104" s="211"/>
      <c r="AG104" s="211" t="s">
        <v>178</v>
      </c>
      <c r="AH104" s="211">
        <v>5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47">
        <v>25</v>
      </c>
      <c r="B105" s="248" t="s">
        <v>434</v>
      </c>
      <c r="C105" s="261" t="s">
        <v>435</v>
      </c>
      <c r="D105" s="249" t="s">
        <v>176</v>
      </c>
      <c r="E105" s="250">
        <v>11.5</v>
      </c>
      <c r="F105" s="251"/>
      <c r="G105" s="252">
        <f>ROUND(E105*F105,2)</f>
        <v>0</v>
      </c>
      <c r="H105" s="233"/>
      <c r="I105" s="232">
        <f>ROUND(E105*H105,2)</f>
        <v>0</v>
      </c>
      <c r="J105" s="233"/>
      <c r="K105" s="232">
        <f>ROUND(E105*J105,2)</f>
        <v>0</v>
      </c>
      <c r="L105" s="232">
        <v>12</v>
      </c>
      <c r="M105" s="232">
        <f>G105*(1+L105/100)</f>
        <v>0</v>
      </c>
      <c r="N105" s="231">
        <v>3.7299999999999998E-3</v>
      </c>
      <c r="O105" s="231">
        <f>ROUND(E105*N105,2)</f>
        <v>0.04</v>
      </c>
      <c r="P105" s="231">
        <v>0</v>
      </c>
      <c r="Q105" s="231">
        <f>ROUND(E105*P105,2)</f>
        <v>0</v>
      </c>
      <c r="R105" s="232"/>
      <c r="S105" s="232" t="s">
        <v>200</v>
      </c>
      <c r="T105" s="232" t="s">
        <v>200</v>
      </c>
      <c r="U105" s="232">
        <v>0.97799999999999998</v>
      </c>
      <c r="V105" s="232">
        <f>ROUND(E105*U105,2)</f>
        <v>11.25</v>
      </c>
      <c r="W105" s="232"/>
      <c r="X105" s="232" t="s">
        <v>201</v>
      </c>
      <c r="Y105" s="232" t="s">
        <v>172</v>
      </c>
      <c r="Z105" s="211"/>
      <c r="AA105" s="211"/>
      <c r="AB105" s="211"/>
      <c r="AC105" s="211"/>
      <c r="AD105" s="211"/>
      <c r="AE105" s="211"/>
      <c r="AF105" s="211"/>
      <c r="AG105" s="211" t="s">
        <v>202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2" x14ac:dyDescent="0.2">
      <c r="A106" s="228"/>
      <c r="B106" s="229"/>
      <c r="C106" s="262" t="s">
        <v>177</v>
      </c>
      <c r="D106" s="234"/>
      <c r="E106" s="235"/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1"/>
      <c r="AA106" s="211"/>
      <c r="AB106" s="211"/>
      <c r="AC106" s="211"/>
      <c r="AD106" s="211"/>
      <c r="AE106" s="211"/>
      <c r="AF106" s="211"/>
      <c r="AG106" s="211" t="s">
        <v>178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3" x14ac:dyDescent="0.2">
      <c r="A107" s="228"/>
      <c r="B107" s="229"/>
      <c r="C107" s="263" t="s">
        <v>620</v>
      </c>
      <c r="D107" s="234"/>
      <c r="E107" s="235">
        <v>3.66</v>
      </c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1"/>
      <c r="AA107" s="211"/>
      <c r="AB107" s="211"/>
      <c r="AC107" s="211"/>
      <c r="AD107" s="211"/>
      <c r="AE107" s="211"/>
      <c r="AF107" s="211"/>
      <c r="AG107" s="211" t="s">
        <v>178</v>
      </c>
      <c r="AH107" s="211">
        <v>2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3" x14ac:dyDescent="0.2">
      <c r="A108" s="228"/>
      <c r="B108" s="229"/>
      <c r="C108" s="263" t="s">
        <v>621</v>
      </c>
      <c r="D108" s="234"/>
      <c r="E108" s="235">
        <v>3.22</v>
      </c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1"/>
      <c r="AA108" s="211"/>
      <c r="AB108" s="211"/>
      <c r="AC108" s="211"/>
      <c r="AD108" s="211"/>
      <c r="AE108" s="211"/>
      <c r="AF108" s="211"/>
      <c r="AG108" s="211" t="s">
        <v>178</v>
      </c>
      <c r="AH108" s="211">
        <v>2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3" x14ac:dyDescent="0.2">
      <c r="A109" s="228"/>
      <c r="B109" s="229"/>
      <c r="C109" s="263" t="s">
        <v>622</v>
      </c>
      <c r="D109" s="234"/>
      <c r="E109" s="235">
        <v>2.82</v>
      </c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1"/>
      <c r="AA109" s="211"/>
      <c r="AB109" s="211"/>
      <c r="AC109" s="211"/>
      <c r="AD109" s="211"/>
      <c r="AE109" s="211"/>
      <c r="AF109" s="211"/>
      <c r="AG109" s="211" t="s">
        <v>178</v>
      </c>
      <c r="AH109" s="211">
        <v>2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3" x14ac:dyDescent="0.2">
      <c r="A110" s="228"/>
      <c r="B110" s="229"/>
      <c r="C110" s="263" t="s">
        <v>623</v>
      </c>
      <c r="D110" s="234"/>
      <c r="E110" s="235">
        <v>1.3615999999999999</v>
      </c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1"/>
      <c r="AA110" s="211"/>
      <c r="AB110" s="211"/>
      <c r="AC110" s="211"/>
      <c r="AD110" s="211"/>
      <c r="AE110" s="211"/>
      <c r="AF110" s="211"/>
      <c r="AG110" s="211" t="s">
        <v>178</v>
      </c>
      <c r="AH110" s="211">
        <v>2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3" x14ac:dyDescent="0.2">
      <c r="A111" s="228"/>
      <c r="B111" s="229"/>
      <c r="C111" s="262" t="s">
        <v>181</v>
      </c>
      <c r="D111" s="234"/>
      <c r="E111" s="235"/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1"/>
      <c r="AA111" s="211"/>
      <c r="AB111" s="211"/>
      <c r="AC111" s="211"/>
      <c r="AD111" s="211"/>
      <c r="AE111" s="211"/>
      <c r="AF111" s="211"/>
      <c r="AG111" s="211" t="s">
        <v>178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3" x14ac:dyDescent="0.2">
      <c r="A112" s="228"/>
      <c r="B112" s="229"/>
      <c r="C112" s="264" t="s">
        <v>624</v>
      </c>
      <c r="D112" s="236"/>
      <c r="E112" s="237">
        <v>11.5</v>
      </c>
      <c r="F112" s="232"/>
      <c r="G112" s="23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1"/>
      <c r="AA112" s="211"/>
      <c r="AB112" s="211"/>
      <c r="AC112" s="211"/>
      <c r="AD112" s="211"/>
      <c r="AE112" s="211"/>
      <c r="AF112" s="211"/>
      <c r="AG112" s="211" t="s">
        <v>178</v>
      </c>
      <c r="AH112" s="211">
        <v>0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47">
        <v>26</v>
      </c>
      <c r="B113" s="248" t="s">
        <v>440</v>
      </c>
      <c r="C113" s="261" t="s">
        <v>441</v>
      </c>
      <c r="D113" s="249" t="s">
        <v>236</v>
      </c>
      <c r="E113" s="250">
        <v>29</v>
      </c>
      <c r="F113" s="251"/>
      <c r="G113" s="252">
        <f>ROUND(E113*F113,2)</f>
        <v>0</v>
      </c>
      <c r="H113" s="233"/>
      <c r="I113" s="232">
        <f>ROUND(E113*H113,2)</f>
        <v>0</v>
      </c>
      <c r="J113" s="233"/>
      <c r="K113" s="232">
        <f>ROUND(E113*J113,2)</f>
        <v>0</v>
      </c>
      <c r="L113" s="232">
        <v>12</v>
      </c>
      <c r="M113" s="232">
        <f>G113*(1+L113/100)</f>
        <v>0</v>
      </c>
      <c r="N113" s="231">
        <v>1.8000000000000001E-4</v>
      </c>
      <c r="O113" s="231">
        <f>ROUND(E113*N113,2)</f>
        <v>0.01</v>
      </c>
      <c r="P113" s="231">
        <v>0</v>
      </c>
      <c r="Q113" s="231">
        <f>ROUND(E113*P113,2)</f>
        <v>0</v>
      </c>
      <c r="R113" s="232"/>
      <c r="S113" s="232" t="s">
        <v>442</v>
      </c>
      <c r="T113" s="232" t="s">
        <v>170</v>
      </c>
      <c r="U113" s="232">
        <v>0.12</v>
      </c>
      <c r="V113" s="232">
        <f>ROUND(E113*U113,2)</f>
        <v>3.48</v>
      </c>
      <c r="W113" s="232"/>
      <c r="X113" s="232" t="s">
        <v>201</v>
      </c>
      <c r="Y113" s="232" t="s">
        <v>172</v>
      </c>
      <c r="Z113" s="211"/>
      <c r="AA113" s="211"/>
      <c r="AB113" s="211"/>
      <c r="AC113" s="211"/>
      <c r="AD113" s="211"/>
      <c r="AE113" s="211"/>
      <c r="AF113" s="211"/>
      <c r="AG113" s="211" t="s">
        <v>443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2" x14ac:dyDescent="0.2">
      <c r="A114" s="228"/>
      <c r="B114" s="229"/>
      <c r="C114" s="262" t="s">
        <v>177</v>
      </c>
      <c r="D114" s="234"/>
      <c r="E114" s="235"/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1"/>
      <c r="AA114" s="211"/>
      <c r="AB114" s="211"/>
      <c r="AC114" s="211"/>
      <c r="AD114" s="211"/>
      <c r="AE114" s="211"/>
      <c r="AF114" s="211"/>
      <c r="AG114" s="211" t="s">
        <v>178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3" x14ac:dyDescent="0.2">
      <c r="A115" s="228"/>
      <c r="B115" s="229"/>
      <c r="C115" s="263" t="s">
        <v>625</v>
      </c>
      <c r="D115" s="234"/>
      <c r="E115" s="235">
        <v>9.1</v>
      </c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1"/>
      <c r="AA115" s="211"/>
      <c r="AB115" s="211"/>
      <c r="AC115" s="211"/>
      <c r="AD115" s="211"/>
      <c r="AE115" s="211"/>
      <c r="AF115" s="211"/>
      <c r="AG115" s="211" t="s">
        <v>178</v>
      </c>
      <c r="AH115" s="211">
        <v>2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3" x14ac:dyDescent="0.2">
      <c r="A116" s="228"/>
      <c r="B116" s="229"/>
      <c r="C116" s="263" t="s">
        <v>626</v>
      </c>
      <c r="D116" s="234"/>
      <c r="E116" s="235">
        <v>7.42</v>
      </c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1"/>
      <c r="AA116" s="211"/>
      <c r="AB116" s="211"/>
      <c r="AC116" s="211"/>
      <c r="AD116" s="211"/>
      <c r="AE116" s="211"/>
      <c r="AF116" s="211"/>
      <c r="AG116" s="211" t="s">
        <v>178</v>
      </c>
      <c r="AH116" s="211">
        <v>2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3" x14ac:dyDescent="0.2">
      <c r="A117" s="228"/>
      <c r="B117" s="229"/>
      <c r="C117" s="263" t="s">
        <v>627</v>
      </c>
      <c r="D117" s="234"/>
      <c r="E117" s="235">
        <v>7.06</v>
      </c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1"/>
      <c r="AA117" s="211"/>
      <c r="AB117" s="211"/>
      <c r="AC117" s="211"/>
      <c r="AD117" s="211"/>
      <c r="AE117" s="211"/>
      <c r="AF117" s="211"/>
      <c r="AG117" s="211" t="s">
        <v>178</v>
      </c>
      <c r="AH117" s="211">
        <v>2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3" x14ac:dyDescent="0.2">
      <c r="A118" s="228"/>
      <c r="B118" s="229"/>
      <c r="C118" s="263" t="s">
        <v>628</v>
      </c>
      <c r="D118" s="234"/>
      <c r="E118" s="235">
        <v>5.16</v>
      </c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1"/>
      <c r="AA118" s="211"/>
      <c r="AB118" s="211"/>
      <c r="AC118" s="211"/>
      <c r="AD118" s="211"/>
      <c r="AE118" s="211"/>
      <c r="AF118" s="211"/>
      <c r="AG118" s="211" t="s">
        <v>178</v>
      </c>
      <c r="AH118" s="211">
        <v>2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3" x14ac:dyDescent="0.2">
      <c r="A119" s="228"/>
      <c r="B119" s="229"/>
      <c r="C119" s="262" t="s">
        <v>181</v>
      </c>
      <c r="D119" s="234"/>
      <c r="E119" s="235"/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1"/>
      <c r="AA119" s="211"/>
      <c r="AB119" s="211"/>
      <c r="AC119" s="211"/>
      <c r="AD119" s="211"/>
      <c r="AE119" s="211"/>
      <c r="AF119" s="211"/>
      <c r="AG119" s="211" t="s">
        <v>178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3" x14ac:dyDescent="0.2">
      <c r="A120" s="228"/>
      <c r="B120" s="229"/>
      <c r="C120" s="264" t="s">
        <v>629</v>
      </c>
      <c r="D120" s="236"/>
      <c r="E120" s="237">
        <v>29</v>
      </c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1"/>
      <c r="AA120" s="211"/>
      <c r="AB120" s="211"/>
      <c r="AC120" s="211"/>
      <c r="AD120" s="211"/>
      <c r="AE120" s="211"/>
      <c r="AF120" s="211"/>
      <c r="AG120" s="211" t="s">
        <v>178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47">
        <v>27</v>
      </c>
      <c r="B121" s="248" t="s">
        <v>444</v>
      </c>
      <c r="C121" s="261" t="s">
        <v>445</v>
      </c>
      <c r="D121" s="249" t="s">
        <v>176</v>
      </c>
      <c r="E121" s="250">
        <v>11.5</v>
      </c>
      <c r="F121" s="251"/>
      <c r="G121" s="252">
        <f>ROUND(E121*F121,2)</f>
        <v>0</v>
      </c>
      <c r="H121" s="233"/>
      <c r="I121" s="232">
        <f>ROUND(E121*H121,2)</f>
        <v>0</v>
      </c>
      <c r="J121" s="233"/>
      <c r="K121" s="232">
        <f>ROUND(E121*J121,2)</f>
        <v>0</v>
      </c>
      <c r="L121" s="232">
        <v>12</v>
      </c>
      <c r="M121" s="232">
        <f>G121*(1+L121/100)</f>
        <v>0</v>
      </c>
      <c r="N121" s="231">
        <v>0</v>
      </c>
      <c r="O121" s="231">
        <f>ROUND(E121*N121,2)</f>
        <v>0</v>
      </c>
      <c r="P121" s="231">
        <v>0</v>
      </c>
      <c r="Q121" s="231">
        <f>ROUND(E121*P121,2)</f>
        <v>0</v>
      </c>
      <c r="R121" s="232"/>
      <c r="S121" s="232" t="s">
        <v>200</v>
      </c>
      <c r="T121" s="232" t="s">
        <v>200</v>
      </c>
      <c r="U121" s="232">
        <v>0.03</v>
      </c>
      <c r="V121" s="232">
        <f>ROUND(E121*U121,2)</f>
        <v>0.35</v>
      </c>
      <c r="W121" s="232"/>
      <c r="X121" s="232" t="s">
        <v>201</v>
      </c>
      <c r="Y121" s="232" t="s">
        <v>172</v>
      </c>
      <c r="Z121" s="211"/>
      <c r="AA121" s="211"/>
      <c r="AB121" s="211"/>
      <c r="AC121" s="211"/>
      <c r="AD121" s="211"/>
      <c r="AE121" s="211"/>
      <c r="AF121" s="211"/>
      <c r="AG121" s="211" t="s">
        <v>202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2" x14ac:dyDescent="0.2">
      <c r="A122" s="228"/>
      <c r="B122" s="229"/>
      <c r="C122" s="264" t="s">
        <v>619</v>
      </c>
      <c r="D122" s="236"/>
      <c r="E122" s="237">
        <v>11.5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1"/>
      <c r="AA122" s="211"/>
      <c r="AB122" s="211"/>
      <c r="AC122" s="211"/>
      <c r="AD122" s="211"/>
      <c r="AE122" s="211"/>
      <c r="AF122" s="211"/>
      <c r="AG122" s="211" t="s">
        <v>178</v>
      </c>
      <c r="AH122" s="211">
        <v>5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47">
        <v>28</v>
      </c>
      <c r="B123" s="248" t="s">
        <v>446</v>
      </c>
      <c r="C123" s="261" t="s">
        <v>447</v>
      </c>
      <c r="D123" s="249" t="s">
        <v>176</v>
      </c>
      <c r="E123" s="250">
        <v>11.5</v>
      </c>
      <c r="F123" s="251"/>
      <c r="G123" s="252">
        <f>ROUND(E123*F123,2)</f>
        <v>0</v>
      </c>
      <c r="H123" s="233"/>
      <c r="I123" s="232">
        <f>ROUND(E123*H123,2)</f>
        <v>0</v>
      </c>
      <c r="J123" s="233"/>
      <c r="K123" s="232">
        <f>ROUND(E123*J123,2)</f>
        <v>0</v>
      </c>
      <c r="L123" s="232">
        <v>12</v>
      </c>
      <c r="M123" s="232">
        <f>G123*(1+L123/100)</f>
        <v>0</v>
      </c>
      <c r="N123" s="231">
        <v>0</v>
      </c>
      <c r="O123" s="231">
        <f>ROUND(E123*N123,2)</f>
        <v>0</v>
      </c>
      <c r="P123" s="231">
        <v>0</v>
      </c>
      <c r="Q123" s="231">
        <f>ROUND(E123*P123,2)</f>
        <v>0</v>
      </c>
      <c r="R123" s="232"/>
      <c r="S123" s="232" t="s">
        <v>200</v>
      </c>
      <c r="T123" s="232" t="s">
        <v>200</v>
      </c>
      <c r="U123" s="232">
        <v>0.16600000000000001</v>
      </c>
      <c r="V123" s="232">
        <f>ROUND(E123*U123,2)</f>
        <v>1.91</v>
      </c>
      <c r="W123" s="232"/>
      <c r="X123" s="232" t="s">
        <v>201</v>
      </c>
      <c r="Y123" s="232" t="s">
        <v>172</v>
      </c>
      <c r="Z123" s="211"/>
      <c r="AA123" s="211"/>
      <c r="AB123" s="211"/>
      <c r="AC123" s="211"/>
      <c r="AD123" s="211"/>
      <c r="AE123" s="211"/>
      <c r="AF123" s="211"/>
      <c r="AG123" s="211" t="s">
        <v>202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2" x14ac:dyDescent="0.2">
      <c r="A124" s="228"/>
      <c r="B124" s="229"/>
      <c r="C124" s="264" t="s">
        <v>619</v>
      </c>
      <c r="D124" s="236"/>
      <c r="E124" s="237">
        <v>11.5</v>
      </c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1"/>
      <c r="AA124" s="211"/>
      <c r="AB124" s="211"/>
      <c r="AC124" s="211"/>
      <c r="AD124" s="211"/>
      <c r="AE124" s="211"/>
      <c r="AF124" s="211"/>
      <c r="AG124" s="211" t="s">
        <v>178</v>
      </c>
      <c r="AH124" s="211">
        <v>5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47">
        <v>29</v>
      </c>
      <c r="B125" s="248" t="s">
        <v>448</v>
      </c>
      <c r="C125" s="261" t="s">
        <v>449</v>
      </c>
      <c r="D125" s="249" t="s">
        <v>176</v>
      </c>
      <c r="E125" s="250">
        <v>11.5</v>
      </c>
      <c r="F125" s="251"/>
      <c r="G125" s="252">
        <f>ROUND(E125*F125,2)</f>
        <v>0</v>
      </c>
      <c r="H125" s="233"/>
      <c r="I125" s="232">
        <f>ROUND(E125*H125,2)</f>
        <v>0</v>
      </c>
      <c r="J125" s="233"/>
      <c r="K125" s="232">
        <f>ROUND(E125*J125,2)</f>
        <v>0</v>
      </c>
      <c r="L125" s="232">
        <v>12</v>
      </c>
      <c r="M125" s="232">
        <f>G125*(1+L125/100)</f>
        <v>0</v>
      </c>
      <c r="N125" s="231">
        <v>-4.0000000000000003E-5</v>
      </c>
      <c r="O125" s="231">
        <f>ROUND(E125*N125,2)</f>
        <v>0</v>
      </c>
      <c r="P125" s="231">
        <v>0</v>
      </c>
      <c r="Q125" s="231">
        <f>ROUND(E125*P125,2)</f>
        <v>0</v>
      </c>
      <c r="R125" s="232"/>
      <c r="S125" s="232" t="s">
        <v>200</v>
      </c>
      <c r="T125" s="232" t="s">
        <v>200</v>
      </c>
      <c r="U125" s="232">
        <v>0.1</v>
      </c>
      <c r="V125" s="232">
        <f>ROUND(E125*U125,2)</f>
        <v>1.1499999999999999</v>
      </c>
      <c r="W125" s="232"/>
      <c r="X125" s="232" t="s">
        <v>201</v>
      </c>
      <c r="Y125" s="232" t="s">
        <v>172</v>
      </c>
      <c r="Z125" s="211"/>
      <c r="AA125" s="211"/>
      <c r="AB125" s="211"/>
      <c r="AC125" s="211"/>
      <c r="AD125" s="211"/>
      <c r="AE125" s="211"/>
      <c r="AF125" s="211"/>
      <c r="AG125" s="211" t="s">
        <v>202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2" x14ac:dyDescent="0.2">
      <c r="A126" s="228"/>
      <c r="B126" s="229"/>
      <c r="C126" s="264" t="s">
        <v>619</v>
      </c>
      <c r="D126" s="236"/>
      <c r="E126" s="237">
        <v>11.5</v>
      </c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1"/>
      <c r="AA126" s="211"/>
      <c r="AB126" s="211"/>
      <c r="AC126" s="211"/>
      <c r="AD126" s="211"/>
      <c r="AE126" s="211"/>
      <c r="AF126" s="211"/>
      <c r="AG126" s="211" t="s">
        <v>178</v>
      </c>
      <c r="AH126" s="211">
        <v>5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47">
        <v>30</v>
      </c>
      <c r="B127" s="248" t="s">
        <v>450</v>
      </c>
      <c r="C127" s="261" t="s">
        <v>451</v>
      </c>
      <c r="D127" s="249" t="s">
        <v>304</v>
      </c>
      <c r="E127" s="250">
        <v>4</v>
      </c>
      <c r="F127" s="251"/>
      <c r="G127" s="252">
        <f>ROUND(E127*F127,2)</f>
        <v>0</v>
      </c>
      <c r="H127" s="233"/>
      <c r="I127" s="232">
        <f>ROUND(E127*H127,2)</f>
        <v>0</v>
      </c>
      <c r="J127" s="233"/>
      <c r="K127" s="232">
        <f>ROUND(E127*J127,2)</f>
        <v>0</v>
      </c>
      <c r="L127" s="232">
        <v>12</v>
      </c>
      <c r="M127" s="232">
        <f>G127*(1+L127/100)</f>
        <v>0</v>
      </c>
      <c r="N127" s="231">
        <v>0</v>
      </c>
      <c r="O127" s="231">
        <f>ROUND(E127*N127,2)</f>
        <v>0</v>
      </c>
      <c r="P127" s="231">
        <v>0</v>
      </c>
      <c r="Q127" s="231">
        <f>ROUND(E127*P127,2)</f>
        <v>0</v>
      </c>
      <c r="R127" s="232"/>
      <c r="S127" s="232" t="s">
        <v>200</v>
      </c>
      <c r="T127" s="232" t="s">
        <v>200</v>
      </c>
      <c r="U127" s="232">
        <v>1</v>
      </c>
      <c r="V127" s="232">
        <f>ROUND(E127*U127,2)</f>
        <v>4</v>
      </c>
      <c r="W127" s="232"/>
      <c r="X127" s="232" t="s">
        <v>201</v>
      </c>
      <c r="Y127" s="232" t="s">
        <v>172</v>
      </c>
      <c r="Z127" s="211"/>
      <c r="AA127" s="211"/>
      <c r="AB127" s="211"/>
      <c r="AC127" s="211"/>
      <c r="AD127" s="211"/>
      <c r="AE127" s="211"/>
      <c r="AF127" s="211"/>
      <c r="AG127" s="211" t="s">
        <v>202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2" x14ac:dyDescent="0.2">
      <c r="A128" s="228"/>
      <c r="B128" s="229"/>
      <c r="C128" s="264" t="s">
        <v>630</v>
      </c>
      <c r="D128" s="236"/>
      <c r="E128" s="237">
        <v>4</v>
      </c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1"/>
      <c r="AA128" s="211"/>
      <c r="AB128" s="211"/>
      <c r="AC128" s="211"/>
      <c r="AD128" s="211"/>
      <c r="AE128" s="211"/>
      <c r="AF128" s="211"/>
      <c r="AG128" s="211" t="s">
        <v>178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47">
        <v>31</v>
      </c>
      <c r="B129" s="248" t="s">
        <v>453</v>
      </c>
      <c r="C129" s="261" t="s">
        <v>454</v>
      </c>
      <c r="D129" s="249" t="s">
        <v>176</v>
      </c>
      <c r="E129" s="250">
        <v>12.65</v>
      </c>
      <c r="F129" s="251"/>
      <c r="G129" s="252">
        <f>ROUND(E129*F129,2)</f>
        <v>0</v>
      </c>
      <c r="H129" s="233"/>
      <c r="I129" s="232">
        <f>ROUND(E129*H129,2)</f>
        <v>0</v>
      </c>
      <c r="J129" s="233"/>
      <c r="K129" s="232">
        <f>ROUND(E129*J129,2)</f>
        <v>0</v>
      </c>
      <c r="L129" s="232">
        <v>12</v>
      </c>
      <c r="M129" s="232">
        <f>G129*(1+L129/100)</f>
        <v>0</v>
      </c>
      <c r="N129" s="231">
        <v>1.9199999999999998E-2</v>
      </c>
      <c r="O129" s="231">
        <f>ROUND(E129*N129,2)</f>
        <v>0.24</v>
      </c>
      <c r="P129" s="231">
        <v>0</v>
      </c>
      <c r="Q129" s="231">
        <f>ROUND(E129*P129,2)</f>
        <v>0</v>
      </c>
      <c r="R129" s="232" t="s">
        <v>273</v>
      </c>
      <c r="S129" s="232" t="s">
        <v>455</v>
      </c>
      <c r="T129" s="232" t="s">
        <v>170</v>
      </c>
      <c r="U129" s="232">
        <v>0</v>
      </c>
      <c r="V129" s="232">
        <f>ROUND(E129*U129,2)</f>
        <v>0</v>
      </c>
      <c r="W129" s="232"/>
      <c r="X129" s="232" t="s">
        <v>274</v>
      </c>
      <c r="Y129" s="232" t="s">
        <v>172</v>
      </c>
      <c r="Z129" s="211"/>
      <c r="AA129" s="211"/>
      <c r="AB129" s="211"/>
      <c r="AC129" s="211"/>
      <c r="AD129" s="211"/>
      <c r="AE129" s="211"/>
      <c r="AF129" s="211"/>
      <c r="AG129" s="211" t="s">
        <v>275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2" x14ac:dyDescent="0.2">
      <c r="A130" s="228"/>
      <c r="B130" s="229"/>
      <c r="C130" s="264" t="s">
        <v>619</v>
      </c>
      <c r="D130" s="236"/>
      <c r="E130" s="237">
        <v>11.5</v>
      </c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1"/>
      <c r="AA130" s="211"/>
      <c r="AB130" s="211"/>
      <c r="AC130" s="211"/>
      <c r="AD130" s="211"/>
      <c r="AE130" s="211"/>
      <c r="AF130" s="211"/>
      <c r="AG130" s="211" t="s">
        <v>178</v>
      </c>
      <c r="AH130" s="211">
        <v>5</v>
      </c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3" x14ac:dyDescent="0.2">
      <c r="A131" s="228"/>
      <c r="B131" s="229"/>
      <c r="C131" s="276" t="s">
        <v>456</v>
      </c>
      <c r="D131" s="272"/>
      <c r="E131" s="273">
        <v>1.1499999999999999</v>
      </c>
      <c r="F131" s="232"/>
      <c r="G131" s="23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1"/>
      <c r="AA131" s="211"/>
      <c r="AB131" s="211"/>
      <c r="AC131" s="211"/>
      <c r="AD131" s="211"/>
      <c r="AE131" s="211"/>
      <c r="AF131" s="211"/>
      <c r="AG131" s="211" t="s">
        <v>178</v>
      </c>
      <c r="AH131" s="211">
        <v>4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28">
        <v>32</v>
      </c>
      <c r="B132" s="229" t="s">
        <v>457</v>
      </c>
      <c r="C132" s="275" t="s">
        <v>458</v>
      </c>
      <c r="D132" s="230" t="s">
        <v>0</v>
      </c>
      <c r="E132" s="274"/>
      <c r="F132" s="233"/>
      <c r="G132" s="232">
        <f>ROUND(E132*F132,2)</f>
        <v>0</v>
      </c>
      <c r="H132" s="233"/>
      <c r="I132" s="232">
        <f>ROUND(E132*H132,2)</f>
        <v>0</v>
      </c>
      <c r="J132" s="233"/>
      <c r="K132" s="232">
        <f>ROUND(E132*J132,2)</f>
        <v>0</v>
      </c>
      <c r="L132" s="232">
        <v>12</v>
      </c>
      <c r="M132" s="232">
        <f>G132*(1+L132/100)</f>
        <v>0</v>
      </c>
      <c r="N132" s="231">
        <v>0</v>
      </c>
      <c r="O132" s="231">
        <f>ROUND(E132*N132,2)</f>
        <v>0</v>
      </c>
      <c r="P132" s="231">
        <v>0</v>
      </c>
      <c r="Q132" s="231">
        <f>ROUND(E132*P132,2)</f>
        <v>0</v>
      </c>
      <c r="R132" s="232"/>
      <c r="S132" s="232" t="s">
        <v>200</v>
      </c>
      <c r="T132" s="232" t="s">
        <v>200</v>
      </c>
      <c r="U132" s="232">
        <v>0</v>
      </c>
      <c r="V132" s="232">
        <f>ROUND(E132*U132,2)</f>
        <v>0</v>
      </c>
      <c r="W132" s="232"/>
      <c r="X132" s="232" t="s">
        <v>405</v>
      </c>
      <c r="Y132" s="232" t="s">
        <v>172</v>
      </c>
      <c r="Z132" s="211"/>
      <c r="AA132" s="211"/>
      <c r="AB132" s="211"/>
      <c r="AC132" s="211"/>
      <c r="AD132" s="211"/>
      <c r="AE132" s="211"/>
      <c r="AF132" s="211"/>
      <c r="AG132" s="211" t="s">
        <v>406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x14ac:dyDescent="0.2">
      <c r="A133" s="240" t="s">
        <v>164</v>
      </c>
      <c r="B133" s="241" t="s">
        <v>101</v>
      </c>
      <c r="C133" s="259" t="s">
        <v>102</v>
      </c>
      <c r="D133" s="242"/>
      <c r="E133" s="243"/>
      <c r="F133" s="244"/>
      <c r="G133" s="245">
        <f>SUMIF(AG134:AG155,"&lt;&gt;NOR",G134:G155)</f>
        <v>0</v>
      </c>
      <c r="H133" s="239"/>
      <c r="I133" s="239">
        <f>SUM(I134:I155)</f>
        <v>0</v>
      </c>
      <c r="J133" s="239"/>
      <c r="K133" s="239">
        <f>SUM(K134:K155)</f>
        <v>0</v>
      </c>
      <c r="L133" s="239"/>
      <c r="M133" s="239">
        <f>SUM(M134:M155)</f>
        <v>0</v>
      </c>
      <c r="N133" s="238"/>
      <c r="O133" s="238">
        <f>SUM(O134:O155)</f>
        <v>0.06</v>
      </c>
      <c r="P133" s="238"/>
      <c r="Q133" s="238">
        <f>SUM(Q134:Q155)</f>
        <v>0</v>
      </c>
      <c r="R133" s="239"/>
      <c r="S133" s="239"/>
      <c r="T133" s="239"/>
      <c r="U133" s="239"/>
      <c r="V133" s="239">
        <f>SUM(V134:V155)</f>
        <v>21.53</v>
      </c>
      <c r="W133" s="239"/>
      <c r="X133" s="239"/>
      <c r="Y133" s="239"/>
      <c r="AG133" t="s">
        <v>165</v>
      </c>
    </row>
    <row r="134" spans="1:60" outlineLevel="1" x14ac:dyDescent="0.2">
      <c r="A134" s="247">
        <v>33</v>
      </c>
      <c r="B134" s="248" t="s">
        <v>480</v>
      </c>
      <c r="C134" s="261" t="s">
        <v>441</v>
      </c>
      <c r="D134" s="249" t="s">
        <v>236</v>
      </c>
      <c r="E134" s="250">
        <v>9.6</v>
      </c>
      <c r="F134" s="251"/>
      <c r="G134" s="252">
        <f>ROUND(E134*F134,2)</f>
        <v>0</v>
      </c>
      <c r="H134" s="233"/>
      <c r="I134" s="232">
        <f>ROUND(E134*H134,2)</f>
        <v>0</v>
      </c>
      <c r="J134" s="233"/>
      <c r="K134" s="232">
        <f>ROUND(E134*J134,2)</f>
        <v>0</v>
      </c>
      <c r="L134" s="232">
        <v>12</v>
      </c>
      <c r="M134" s="232">
        <f>G134*(1+L134/100)</f>
        <v>0</v>
      </c>
      <c r="N134" s="231">
        <v>1.8000000000000001E-4</v>
      </c>
      <c r="O134" s="231">
        <f>ROUND(E134*N134,2)</f>
        <v>0</v>
      </c>
      <c r="P134" s="231">
        <v>0</v>
      </c>
      <c r="Q134" s="231">
        <f>ROUND(E134*P134,2)</f>
        <v>0</v>
      </c>
      <c r="R134" s="232"/>
      <c r="S134" s="232" t="s">
        <v>200</v>
      </c>
      <c r="T134" s="232" t="s">
        <v>200</v>
      </c>
      <c r="U134" s="232">
        <v>0.12</v>
      </c>
      <c r="V134" s="232">
        <f>ROUND(E134*U134,2)</f>
        <v>1.1499999999999999</v>
      </c>
      <c r="W134" s="232"/>
      <c r="X134" s="232" t="s">
        <v>201</v>
      </c>
      <c r="Y134" s="232" t="s">
        <v>172</v>
      </c>
      <c r="Z134" s="211"/>
      <c r="AA134" s="211"/>
      <c r="AB134" s="211"/>
      <c r="AC134" s="211"/>
      <c r="AD134" s="211"/>
      <c r="AE134" s="211"/>
      <c r="AF134" s="211"/>
      <c r="AG134" s="211" t="s">
        <v>443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2" x14ac:dyDescent="0.2">
      <c r="A135" s="228"/>
      <c r="B135" s="229"/>
      <c r="C135" s="264" t="s">
        <v>631</v>
      </c>
      <c r="D135" s="236"/>
      <c r="E135" s="237">
        <v>9.6</v>
      </c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1"/>
      <c r="AA135" s="211"/>
      <c r="AB135" s="211"/>
      <c r="AC135" s="211"/>
      <c r="AD135" s="211"/>
      <c r="AE135" s="211"/>
      <c r="AF135" s="211"/>
      <c r="AG135" s="211" t="s">
        <v>178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47">
        <v>34</v>
      </c>
      <c r="B136" s="248" t="s">
        <v>483</v>
      </c>
      <c r="C136" s="261" t="s">
        <v>484</v>
      </c>
      <c r="D136" s="249" t="s">
        <v>176</v>
      </c>
      <c r="E136" s="250">
        <v>11</v>
      </c>
      <c r="F136" s="251"/>
      <c r="G136" s="252">
        <f>ROUND(E136*F136,2)</f>
        <v>0</v>
      </c>
      <c r="H136" s="233"/>
      <c r="I136" s="232">
        <f>ROUND(E136*H136,2)</f>
        <v>0</v>
      </c>
      <c r="J136" s="233"/>
      <c r="K136" s="232">
        <f>ROUND(E136*J136,2)</f>
        <v>0</v>
      </c>
      <c r="L136" s="232">
        <v>12</v>
      </c>
      <c r="M136" s="232">
        <f>G136*(1+L136/100)</f>
        <v>0</v>
      </c>
      <c r="N136" s="231">
        <v>1.6000000000000001E-4</v>
      </c>
      <c r="O136" s="231">
        <f>ROUND(E136*N136,2)</f>
        <v>0</v>
      </c>
      <c r="P136" s="231">
        <v>0</v>
      </c>
      <c r="Q136" s="231">
        <f>ROUND(E136*P136,2)</f>
        <v>0</v>
      </c>
      <c r="R136" s="232"/>
      <c r="S136" s="232" t="s">
        <v>200</v>
      </c>
      <c r="T136" s="232" t="s">
        <v>200</v>
      </c>
      <c r="U136" s="232">
        <v>0.05</v>
      </c>
      <c r="V136" s="232">
        <f>ROUND(E136*U136,2)</f>
        <v>0.55000000000000004</v>
      </c>
      <c r="W136" s="232"/>
      <c r="X136" s="232" t="s">
        <v>201</v>
      </c>
      <c r="Y136" s="232" t="s">
        <v>172</v>
      </c>
      <c r="Z136" s="211"/>
      <c r="AA136" s="211"/>
      <c r="AB136" s="211"/>
      <c r="AC136" s="211"/>
      <c r="AD136" s="211"/>
      <c r="AE136" s="211"/>
      <c r="AF136" s="211"/>
      <c r="AG136" s="211" t="s">
        <v>202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2" x14ac:dyDescent="0.2">
      <c r="A137" s="228"/>
      <c r="B137" s="229"/>
      <c r="C137" s="264" t="s">
        <v>632</v>
      </c>
      <c r="D137" s="236"/>
      <c r="E137" s="237">
        <v>11</v>
      </c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1"/>
      <c r="AA137" s="211"/>
      <c r="AB137" s="211"/>
      <c r="AC137" s="211"/>
      <c r="AD137" s="211"/>
      <c r="AE137" s="211"/>
      <c r="AF137" s="211"/>
      <c r="AG137" s="211" t="s">
        <v>178</v>
      </c>
      <c r="AH137" s="211">
        <v>5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47">
        <v>35</v>
      </c>
      <c r="B138" s="248" t="s">
        <v>485</v>
      </c>
      <c r="C138" s="261" t="s">
        <v>486</v>
      </c>
      <c r="D138" s="249" t="s">
        <v>176</v>
      </c>
      <c r="E138" s="250">
        <v>11</v>
      </c>
      <c r="F138" s="251"/>
      <c r="G138" s="252">
        <f>ROUND(E138*F138,2)</f>
        <v>0</v>
      </c>
      <c r="H138" s="233"/>
      <c r="I138" s="232">
        <f>ROUND(E138*H138,2)</f>
        <v>0</v>
      </c>
      <c r="J138" s="233"/>
      <c r="K138" s="232">
        <f>ROUND(E138*J138,2)</f>
        <v>0</v>
      </c>
      <c r="L138" s="232">
        <v>12</v>
      </c>
      <c r="M138" s="232">
        <f>G138*(1+L138/100)</f>
        <v>0</v>
      </c>
      <c r="N138" s="231">
        <v>0</v>
      </c>
      <c r="O138" s="231">
        <f>ROUND(E138*N138,2)</f>
        <v>0</v>
      </c>
      <c r="P138" s="231">
        <v>0</v>
      </c>
      <c r="Q138" s="231">
        <f>ROUND(E138*P138,2)</f>
        <v>0</v>
      </c>
      <c r="R138" s="232"/>
      <c r="S138" s="232" t="s">
        <v>200</v>
      </c>
      <c r="T138" s="232" t="s">
        <v>200</v>
      </c>
      <c r="U138" s="232">
        <v>0.56699999999999995</v>
      </c>
      <c r="V138" s="232">
        <f>ROUND(E138*U138,2)</f>
        <v>6.24</v>
      </c>
      <c r="W138" s="232"/>
      <c r="X138" s="232" t="s">
        <v>201</v>
      </c>
      <c r="Y138" s="232" t="s">
        <v>172</v>
      </c>
      <c r="Z138" s="211"/>
      <c r="AA138" s="211"/>
      <c r="AB138" s="211"/>
      <c r="AC138" s="211"/>
      <c r="AD138" s="211"/>
      <c r="AE138" s="211"/>
      <c r="AF138" s="211"/>
      <c r="AG138" s="211" t="s">
        <v>443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2" x14ac:dyDescent="0.2">
      <c r="A139" s="228"/>
      <c r="B139" s="229"/>
      <c r="C139" s="264" t="s">
        <v>632</v>
      </c>
      <c r="D139" s="236"/>
      <c r="E139" s="237">
        <v>11</v>
      </c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1"/>
      <c r="AA139" s="211"/>
      <c r="AB139" s="211"/>
      <c r="AC139" s="211"/>
      <c r="AD139" s="211"/>
      <c r="AE139" s="211"/>
      <c r="AF139" s="211"/>
      <c r="AG139" s="211" t="s">
        <v>178</v>
      </c>
      <c r="AH139" s="211">
        <v>5</v>
      </c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47">
        <v>36</v>
      </c>
      <c r="B140" s="248" t="s">
        <v>487</v>
      </c>
      <c r="C140" s="261" t="s">
        <v>488</v>
      </c>
      <c r="D140" s="249" t="s">
        <v>176</v>
      </c>
      <c r="E140" s="250">
        <v>11</v>
      </c>
      <c r="F140" s="251"/>
      <c r="G140" s="252">
        <f>ROUND(E140*F140,2)</f>
        <v>0</v>
      </c>
      <c r="H140" s="233"/>
      <c r="I140" s="232">
        <f>ROUND(E140*H140,2)</f>
        <v>0</v>
      </c>
      <c r="J140" s="233"/>
      <c r="K140" s="232">
        <f>ROUND(E140*J140,2)</f>
        <v>0</v>
      </c>
      <c r="L140" s="232">
        <v>12</v>
      </c>
      <c r="M140" s="232">
        <f>G140*(1+L140/100)</f>
        <v>0</v>
      </c>
      <c r="N140" s="231">
        <v>5.2399999999999999E-3</v>
      </c>
      <c r="O140" s="231">
        <f>ROUND(E140*N140,2)</f>
        <v>0.06</v>
      </c>
      <c r="P140" s="231">
        <v>0</v>
      </c>
      <c r="Q140" s="231">
        <f>ROUND(E140*P140,2)</f>
        <v>0</v>
      </c>
      <c r="R140" s="232"/>
      <c r="S140" s="232" t="s">
        <v>200</v>
      </c>
      <c r="T140" s="232" t="s">
        <v>200</v>
      </c>
      <c r="U140" s="232">
        <v>0.95840000000000003</v>
      </c>
      <c r="V140" s="232">
        <f>ROUND(E140*U140,2)</f>
        <v>10.54</v>
      </c>
      <c r="W140" s="232"/>
      <c r="X140" s="232" t="s">
        <v>201</v>
      </c>
      <c r="Y140" s="232" t="s">
        <v>172</v>
      </c>
      <c r="Z140" s="211"/>
      <c r="AA140" s="211"/>
      <c r="AB140" s="211"/>
      <c r="AC140" s="211"/>
      <c r="AD140" s="211"/>
      <c r="AE140" s="211"/>
      <c r="AF140" s="211"/>
      <c r="AG140" s="211" t="s">
        <v>202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2" x14ac:dyDescent="0.2">
      <c r="A141" s="228"/>
      <c r="B141" s="229"/>
      <c r="C141" s="262" t="s">
        <v>177</v>
      </c>
      <c r="D141" s="234"/>
      <c r="E141" s="235"/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1"/>
      <c r="AA141" s="211"/>
      <c r="AB141" s="211"/>
      <c r="AC141" s="211"/>
      <c r="AD141" s="211"/>
      <c r="AE141" s="211"/>
      <c r="AF141" s="211"/>
      <c r="AG141" s="211" t="s">
        <v>178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3" x14ac:dyDescent="0.2">
      <c r="A142" s="228"/>
      <c r="B142" s="229"/>
      <c r="C142" s="263" t="s">
        <v>633</v>
      </c>
      <c r="D142" s="234"/>
      <c r="E142" s="235">
        <v>12.384</v>
      </c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1"/>
      <c r="AA142" s="211"/>
      <c r="AB142" s="211"/>
      <c r="AC142" s="211"/>
      <c r="AD142" s="211"/>
      <c r="AE142" s="211"/>
      <c r="AF142" s="211"/>
      <c r="AG142" s="211" t="s">
        <v>178</v>
      </c>
      <c r="AH142" s="211">
        <v>2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3" x14ac:dyDescent="0.2">
      <c r="A143" s="228"/>
      <c r="B143" s="229"/>
      <c r="C143" s="263" t="s">
        <v>204</v>
      </c>
      <c r="D143" s="234"/>
      <c r="E143" s="235">
        <v>-1.5760000000000001</v>
      </c>
      <c r="F143" s="232"/>
      <c r="G143" s="232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32"/>
      <c r="Z143" s="211"/>
      <c r="AA143" s="211"/>
      <c r="AB143" s="211"/>
      <c r="AC143" s="211"/>
      <c r="AD143" s="211"/>
      <c r="AE143" s="211"/>
      <c r="AF143" s="211"/>
      <c r="AG143" s="211" t="s">
        <v>178</v>
      </c>
      <c r="AH143" s="211">
        <v>2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3" x14ac:dyDescent="0.2">
      <c r="A144" s="228"/>
      <c r="B144" s="229"/>
      <c r="C144" s="262" t="s">
        <v>181</v>
      </c>
      <c r="D144" s="234"/>
      <c r="E144" s="235"/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1"/>
      <c r="AA144" s="211"/>
      <c r="AB144" s="211"/>
      <c r="AC144" s="211"/>
      <c r="AD144" s="211"/>
      <c r="AE144" s="211"/>
      <c r="AF144" s="211"/>
      <c r="AG144" s="211" t="s">
        <v>178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3" x14ac:dyDescent="0.2">
      <c r="A145" s="228"/>
      <c r="B145" s="229"/>
      <c r="C145" s="264" t="s">
        <v>634</v>
      </c>
      <c r="D145" s="236"/>
      <c r="E145" s="237">
        <v>11</v>
      </c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1"/>
      <c r="AA145" s="211"/>
      <c r="AB145" s="211"/>
      <c r="AC145" s="211"/>
      <c r="AD145" s="211"/>
      <c r="AE145" s="211"/>
      <c r="AF145" s="211"/>
      <c r="AG145" s="211" t="s">
        <v>178</v>
      </c>
      <c r="AH145" s="211">
        <v>0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47">
        <v>37</v>
      </c>
      <c r="B146" s="248" t="s">
        <v>496</v>
      </c>
      <c r="C146" s="261" t="s">
        <v>497</v>
      </c>
      <c r="D146" s="249" t="s">
        <v>176</v>
      </c>
      <c r="E146" s="250">
        <v>11</v>
      </c>
      <c r="F146" s="251"/>
      <c r="G146" s="252">
        <f>ROUND(E146*F146,2)</f>
        <v>0</v>
      </c>
      <c r="H146" s="233"/>
      <c r="I146" s="232">
        <f>ROUND(E146*H146,2)</f>
        <v>0</v>
      </c>
      <c r="J146" s="233"/>
      <c r="K146" s="232">
        <f>ROUND(E146*J146,2)</f>
        <v>0</v>
      </c>
      <c r="L146" s="232">
        <v>12</v>
      </c>
      <c r="M146" s="232">
        <f>G146*(1+L146/100)</f>
        <v>0</v>
      </c>
      <c r="N146" s="231">
        <v>0</v>
      </c>
      <c r="O146" s="231">
        <f>ROUND(E146*N146,2)</f>
        <v>0</v>
      </c>
      <c r="P146" s="231">
        <v>0</v>
      </c>
      <c r="Q146" s="231">
        <f>ROUND(E146*P146,2)</f>
        <v>0</v>
      </c>
      <c r="R146" s="232"/>
      <c r="S146" s="232" t="s">
        <v>200</v>
      </c>
      <c r="T146" s="232" t="s">
        <v>200</v>
      </c>
      <c r="U146" s="232">
        <v>0.13</v>
      </c>
      <c r="V146" s="232">
        <f>ROUND(E146*U146,2)</f>
        <v>1.43</v>
      </c>
      <c r="W146" s="232"/>
      <c r="X146" s="232" t="s">
        <v>201</v>
      </c>
      <c r="Y146" s="232" t="s">
        <v>172</v>
      </c>
      <c r="Z146" s="211"/>
      <c r="AA146" s="211"/>
      <c r="AB146" s="211"/>
      <c r="AC146" s="211"/>
      <c r="AD146" s="211"/>
      <c r="AE146" s="211"/>
      <c r="AF146" s="211"/>
      <c r="AG146" s="211" t="s">
        <v>202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2" x14ac:dyDescent="0.2">
      <c r="A147" s="228"/>
      <c r="B147" s="229"/>
      <c r="C147" s="264" t="s">
        <v>632</v>
      </c>
      <c r="D147" s="236"/>
      <c r="E147" s="237">
        <v>11</v>
      </c>
      <c r="F147" s="232"/>
      <c r="G147" s="232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1"/>
      <c r="AA147" s="211"/>
      <c r="AB147" s="211"/>
      <c r="AC147" s="211"/>
      <c r="AD147" s="211"/>
      <c r="AE147" s="211"/>
      <c r="AF147" s="211"/>
      <c r="AG147" s="211" t="s">
        <v>178</v>
      </c>
      <c r="AH147" s="211">
        <v>5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ht="22.5" outlineLevel="1" x14ac:dyDescent="0.2">
      <c r="A148" s="247">
        <v>38</v>
      </c>
      <c r="B148" s="248" t="s">
        <v>498</v>
      </c>
      <c r="C148" s="261" t="s">
        <v>499</v>
      </c>
      <c r="D148" s="249" t="s">
        <v>236</v>
      </c>
      <c r="E148" s="250">
        <v>5.16</v>
      </c>
      <c r="F148" s="251"/>
      <c r="G148" s="252">
        <f>ROUND(E148*F148,2)</f>
        <v>0</v>
      </c>
      <c r="H148" s="233"/>
      <c r="I148" s="232">
        <f>ROUND(E148*H148,2)</f>
        <v>0</v>
      </c>
      <c r="J148" s="233"/>
      <c r="K148" s="232">
        <f>ROUND(E148*J148,2)</f>
        <v>0</v>
      </c>
      <c r="L148" s="232">
        <v>12</v>
      </c>
      <c r="M148" s="232">
        <f>G148*(1+L148/100)</f>
        <v>0</v>
      </c>
      <c r="N148" s="231">
        <v>1.2999999999999999E-4</v>
      </c>
      <c r="O148" s="231">
        <f>ROUND(E148*N148,2)</f>
        <v>0</v>
      </c>
      <c r="P148" s="231">
        <v>0</v>
      </c>
      <c r="Q148" s="231">
        <f>ROUND(E148*P148,2)</f>
        <v>0</v>
      </c>
      <c r="R148" s="232"/>
      <c r="S148" s="232" t="s">
        <v>200</v>
      </c>
      <c r="T148" s="232" t="s">
        <v>200</v>
      </c>
      <c r="U148" s="232">
        <v>0.12</v>
      </c>
      <c r="V148" s="232">
        <f>ROUND(E148*U148,2)</f>
        <v>0.62</v>
      </c>
      <c r="W148" s="232"/>
      <c r="X148" s="232" t="s">
        <v>201</v>
      </c>
      <c r="Y148" s="232" t="s">
        <v>172</v>
      </c>
      <c r="Z148" s="211"/>
      <c r="AA148" s="211"/>
      <c r="AB148" s="211"/>
      <c r="AC148" s="211"/>
      <c r="AD148" s="211"/>
      <c r="AE148" s="211"/>
      <c r="AF148" s="211"/>
      <c r="AG148" s="211" t="s">
        <v>202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2" x14ac:dyDescent="0.2">
      <c r="A149" s="228"/>
      <c r="B149" s="229"/>
      <c r="C149" s="264" t="s">
        <v>635</v>
      </c>
      <c r="D149" s="236"/>
      <c r="E149" s="237">
        <v>5.16</v>
      </c>
      <c r="F149" s="232"/>
      <c r="G149" s="232"/>
      <c r="H149" s="232"/>
      <c r="I149" s="232"/>
      <c r="J149" s="232"/>
      <c r="K149" s="232"/>
      <c r="L149" s="232"/>
      <c r="M149" s="232"/>
      <c r="N149" s="231"/>
      <c r="O149" s="231"/>
      <c r="P149" s="231"/>
      <c r="Q149" s="231"/>
      <c r="R149" s="232"/>
      <c r="S149" s="232"/>
      <c r="T149" s="232"/>
      <c r="U149" s="232"/>
      <c r="V149" s="232"/>
      <c r="W149" s="232"/>
      <c r="X149" s="232"/>
      <c r="Y149" s="232"/>
      <c r="Z149" s="211"/>
      <c r="AA149" s="211"/>
      <c r="AB149" s="211"/>
      <c r="AC149" s="211"/>
      <c r="AD149" s="211"/>
      <c r="AE149" s="211"/>
      <c r="AF149" s="211"/>
      <c r="AG149" s="211" t="s">
        <v>178</v>
      </c>
      <c r="AH149" s="211">
        <v>0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47">
        <v>39</v>
      </c>
      <c r="B150" s="248" t="s">
        <v>450</v>
      </c>
      <c r="C150" s="261" t="s">
        <v>451</v>
      </c>
      <c r="D150" s="249" t="s">
        <v>304</v>
      </c>
      <c r="E150" s="250">
        <v>1</v>
      </c>
      <c r="F150" s="251"/>
      <c r="G150" s="252">
        <f>ROUND(E150*F150,2)</f>
        <v>0</v>
      </c>
      <c r="H150" s="233"/>
      <c r="I150" s="232">
        <f>ROUND(E150*H150,2)</f>
        <v>0</v>
      </c>
      <c r="J150" s="233"/>
      <c r="K150" s="232">
        <f>ROUND(E150*J150,2)</f>
        <v>0</v>
      </c>
      <c r="L150" s="232">
        <v>12</v>
      </c>
      <c r="M150" s="232">
        <f>G150*(1+L150/100)</f>
        <v>0</v>
      </c>
      <c r="N150" s="231">
        <v>0</v>
      </c>
      <c r="O150" s="231">
        <f>ROUND(E150*N150,2)</f>
        <v>0</v>
      </c>
      <c r="P150" s="231">
        <v>0</v>
      </c>
      <c r="Q150" s="231">
        <f>ROUND(E150*P150,2)</f>
        <v>0</v>
      </c>
      <c r="R150" s="232"/>
      <c r="S150" s="232" t="s">
        <v>200</v>
      </c>
      <c r="T150" s="232" t="s">
        <v>200</v>
      </c>
      <c r="U150" s="232">
        <v>1</v>
      </c>
      <c r="V150" s="232">
        <f>ROUND(E150*U150,2)</f>
        <v>1</v>
      </c>
      <c r="W150" s="232"/>
      <c r="X150" s="232" t="s">
        <v>201</v>
      </c>
      <c r="Y150" s="232" t="s">
        <v>172</v>
      </c>
      <c r="Z150" s="211"/>
      <c r="AA150" s="211"/>
      <c r="AB150" s="211"/>
      <c r="AC150" s="211"/>
      <c r="AD150" s="211"/>
      <c r="AE150" s="211"/>
      <c r="AF150" s="211"/>
      <c r="AG150" s="211" t="s">
        <v>202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2" x14ac:dyDescent="0.2">
      <c r="A151" s="228"/>
      <c r="B151" s="229"/>
      <c r="C151" s="264" t="s">
        <v>636</v>
      </c>
      <c r="D151" s="236"/>
      <c r="E151" s="237">
        <v>1</v>
      </c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1"/>
      <c r="AA151" s="211"/>
      <c r="AB151" s="211"/>
      <c r="AC151" s="211"/>
      <c r="AD151" s="211"/>
      <c r="AE151" s="211"/>
      <c r="AF151" s="211"/>
      <c r="AG151" s="211" t="s">
        <v>178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47">
        <v>40</v>
      </c>
      <c r="B152" s="248" t="s">
        <v>501</v>
      </c>
      <c r="C152" s="261" t="s">
        <v>502</v>
      </c>
      <c r="D152" s="249" t="s">
        <v>176</v>
      </c>
      <c r="E152" s="250">
        <v>12.1</v>
      </c>
      <c r="F152" s="251"/>
      <c r="G152" s="252">
        <f>ROUND(E152*F152,2)</f>
        <v>0</v>
      </c>
      <c r="H152" s="233"/>
      <c r="I152" s="232">
        <f>ROUND(E152*H152,2)</f>
        <v>0</v>
      </c>
      <c r="J152" s="233"/>
      <c r="K152" s="232">
        <f>ROUND(E152*J152,2)</f>
        <v>0</v>
      </c>
      <c r="L152" s="232">
        <v>12</v>
      </c>
      <c r="M152" s="232">
        <f>G152*(1+L152/100)</f>
        <v>0</v>
      </c>
      <c r="N152" s="231">
        <v>0</v>
      </c>
      <c r="O152" s="231">
        <f>ROUND(E152*N152,2)</f>
        <v>0</v>
      </c>
      <c r="P152" s="231">
        <v>0</v>
      </c>
      <c r="Q152" s="231">
        <f>ROUND(E152*P152,2)</f>
        <v>0</v>
      </c>
      <c r="R152" s="232" t="s">
        <v>273</v>
      </c>
      <c r="S152" s="232" t="s">
        <v>455</v>
      </c>
      <c r="T152" s="232" t="s">
        <v>170</v>
      </c>
      <c r="U152" s="232">
        <v>0</v>
      </c>
      <c r="V152" s="232">
        <f>ROUND(E152*U152,2)</f>
        <v>0</v>
      </c>
      <c r="W152" s="232"/>
      <c r="X152" s="232" t="s">
        <v>274</v>
      </c>
      <c r="Y152" s="232" t="s">
        <v>172</v>
      </c>
      <c r="Z152" s="211"/>
      <c r="AA152" s="211"/>
      <c r="AB152" s="211"/>
      <c r="AC152" s="211"/>
      <c r="AD152" s="211"/>
      <c r="AE152" s="211"/>
      <c r="AF152" s="211"/>
      <c r="AG152" s="211" t="s">
        <v>275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2" x14ac:dyDescent="0.2">
      <c r="A153" s="228"/>
      <c r="B153" s="229"/>
      <c r="C153" s="264" t="s">
        <v>632</v>
      </c>
      <c r="D153" s="236"/>
      <c r="E153" s="237">
        <v>11</v>
      </c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1"/>
      <c r="AA153" s="211"/>
      <c r="AB153" s="211"/>
      <c r="AC153" s="211"/>
      <c r="AD153" s="211"/>
      <c r="AE153" s="211"/>
      <c r="AF153" s="211"/>
      <c r="AG153" s="211" t="s">
        <v>178</v>
      </c>
      <c r="AH153" s="211">
        <v>5</v>
      </c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3" x14ac:dyDescent="0.2">
      <c r="A154" s="228"/>
      <c r="B154" s="229"/>
      <c r="C154" s="276" t="s">
        <v>456</v>
      </c>
      <c r="D154" s="272"/>
      <c r="E154" s="273">
        <v>1.1000000000000001</v>
      </c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1"/>
      <c r="AA154" s="211"/>
      <c r="AB154" s="211"/>
      <c r="AC154" s="211"/>
      <c r="AD154" s="211"/>
      <c r="AE154" s="211"/>
      <c r="AF154" s="211"/>
      <c r="AG154" s="211" t="s">
        <v>178</v>
      </c>
      <c r="AH154" s="211">
        <v>4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28">
        <v>41</v>
      </c>
      <c r="B155" s="229" t="s">
        <v>503</v>
      </c>
      <c r="C155" s="275" t="s">
        <v>504</v>
      </c>
      <c r="D155" s="230" t="s">
        <v>0</v>
      </c>
      <c r="E155" s="274"/>
      <c r="F155" s="233"/>
      <c r="G155" s="232">
        <f>ROUND(E155*F155,2)</f>
        <v>0</v>
      </c>
      <c r="H155" s="233"/>
      <c r="I155" s="232">
        <f>ROUND(E155*H155,2)</f>
        <v>0</v>
      </c>
      <c r="J155" s="233"/>
      <c r="K155" s="232">
        <f>ROUND(E155*J155,2)</f>
        <v>0</v>
      </c>
      <c r="L155" s="232">
        <v>12</v>
      </c>
      <c r="M155" s="232">
        <f>G155*(1+L155/100)</f>
        <v>0</v>
      </c>
      <c r="N155" s="231">
        <v>0</v>
      </c>
      <c r="O155" s="231">
        <f>ROUND(E155*N155,2)</f>
        <v>0</v>
      </c>
      <c r="P155" s="231">
        <v>0</v>
      </c>
      <c r="Q155" s="231">
        <f>ROUND(E155*P155,2)</f>
        <v>0</v>
      </c>
      <c r="R155" s="232"/>
      <c r="S155" s="232" t="s">
        <v>200</v>
      </c>
      <c r="T155" s="232" t="s">
        <v>200</v>
      </c>
      <c r="U155" s="232">
        <v>0</v>
      </c>
      <c r="V155" s="232">
        <f>ROUND(E155*U155,2)</f>
        <v>0</v>
      </c>
      <c r="W155" s="232"/>
      <c r="X155" s="232" t="s">
        <v>405</v>
      </c>
      <c r="Y155" s="232" t="s">
        <v>172</v>
      </c>
      <c r="Z155" s="211"/>
      <c r="AA155" s="211"/>
      <c r="AB155" s="211"/>
      <c r="AC155" s="211"/>
      <c r="AD155" s="211"/>
      <c r="AE155" s="211"/>
      <c r="AF155" s="211"/>
      <c r="AG155" s="211" t="s">
        <v>406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x14ac:dyDescent="0.2">
      <c r="A156" s="240" t="s">
        <v>164</v>
      </c>
      <c r="B156" s="241" t="s">
        <v>105</v>
      </c>
      <c r="C156" s="259" t="s">
        <v>106</v>
      </c>
      <c r="D156" s="242"/>
      <c r="E156" s="243"/>
      <c r="F156" s="244"/>
      <c r="G156" s="245">
        <f>SUMIF(AG157:AG190,"&lt;&gt;NOR",G157:G190)</f>
        <v>0</v>
      </c>
      <c r="H156" s="239"/>
      <c r="I156" s="239">
        <f>SUM(I157:I190)</f>
        <v>0</v>
      </c>
      <c r="J156" s="239"/>
      <c r="K156" s="239">
        <f>SUM(K157:K190)</f>
        <v>0</v>
      </c>
      <c r="L156" s="239"/>
      <c r="M156" s="239">
        <f>SUM(M157:M190)</f>
        <v>0</v>
      </c>
      <c r="N156" s="238"/>
      <c r="O156" s="238">
        <f>SUM(O157:O190)</f>
        <v>0</v>
      </c>
      <c r="P156" s="238"/>
      <c r="Q156" s="238">
        <f>SUM(Q157:Q190)</f>
        <v>0</v>
      </c>
      <c r="R156" s="239"/>
      <c r="S156" s="239"/>
      <c r="T156" s="239"/>
      <c r="U156" s="239"/>
      <c r="V156" s="239">
        <f>SUM(V157:V190)</f>
        <v>39.630000000000003</v>
      </c>
      <c r="W156" s="239"/>
      <c r="X156" s="239"/>
      <c r="Y156" s="239"/>
      <c r="AG156" t="s">
        <v>165</v>
      </c>
    </row>
    <row r="157" spans="1:60" outlineLevel="1" x14ac:dyDescent="0.2">
      <c r="A157" s="247">
        <v>42</v>
      </c>
      <c r="B157" s="248" t="s">
        <v>508</v>
      </c>
      <c r="C157" s="261" t="s">
        <v>509</v>
      </c>
      <c r="D157" s="249" t="s">
        <v>176</v>
      </c>
      <c r="E157" s="250">
        <v>294.8956</v>
      </c>
      <c r="F157" s="251"/>
      <c r="G157" s="252">
        <f>ROUND(E157*F157,2)</f>
        <v>0</v>
      </c>
      <c r="H157" s="233"/>
      <c r="I157" s="232">
        <f>ROUND(E157*H157,2)</f>
        <v>0</v>
      </c>
      <c r="J157" s="233"/>
      <c r="K157" s="232">
        <f>ROUND(E157*J157,2)</f>
        <v>0</v>
      </c>
      <c r="L157" s="232">
        <v>12</v>
      </c>
      <c r="M157" s="232">
        <f>G157*(1+L157/100)</f>
        <v>0</v>
      </c>
      <c r="N157" s="231">
        <v>0</v>
      </c>
      <c r="O157" s="231">
        <f>ROUND(E157*N157,2)</f>
        <v>0</v>
      </c>
      <c r="P157" s="231">
        <v>0</v>
      </c>
      <c r="Q157" s="231">
        <f>ROUND(E157*P157,2)</f>
        <v>0</v>
      </c>
      <c r="R157" s="232"/>
      <c r="S157" s="232" t="s">
        <v>200</v>
      </c>
      <c r="T157" s="232" t="s">
        <v>200</v>
      </c>
      <c r="U157" s="232">
        <v>3.2480000000000002E-2</v>
      </c>
      <c r="V157" s="232">
        <f>ROUND(E157*U157,2)</f>
        <v>9.58</v>
      </c>
      <c r="W157" s="232"/>
      <c r="X157" s="232" t="s">
        <v>201</v>
      </c>
      <c r="Y157" s="232" t="s">
        <v>172</v>
      </c>
      <c r="Z157" s="211"/>
      <c r="AA157" s="211"/>
      <c r="AB157" s="211"/>
      <c r="AC157" s="211"/>
      <c r="AD157" s="211"/>
      <c r="AE157" s="211"/>
      <c r="AF157" s="211"/>
      <c r="AG157" s="211" t="s">
        <v>443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2" x14ac:dyDescent="0.2">
      <c r="A158" s="228"/>
      <c r="B158" s="229"/>
      <c r="C158" s="264" t="s">
        <v>569</v>
      </c>
      <c r="D158" s="236"/>
      <c r="E158" s="237">
        <v>14</v>
      </c>
      <c r="F158" s="232"/>
      <c r="G158" s="232"/>
      <c r="H158" s="232"/>
      <c r="I158" s="232"/>
      <c r="J158" s="232"/>
      <c r="K158" s="232"/>
      <c r="L158" s="232"/>
      <c r="M158" s="232"/>
      <c r="N158" s="231"/>
      <c r="O158" s="231"/>
      <c r="P158" s="231"/>
      <c r="Q158" s="231"/>
      <c r="R158" s="232"/>
      <c r="S158" s="232"/>
      <c r="T158" s="232"/>
      <c r="U158" s="232"/>
      <c r="V158" s="232"/>
      <c r="W158" s="232"/>
      <c r="X158" s="232"/>
      <c r="Y158" s="232"/>
      <c r="Z158" s="211"/>
      <c r="AA158" s="211"/>
      <c r="AB158" s="211"/>
      <c r="AC158" s="211"/>
      <c r="AD158" s="211"/>
      <c r="AE158" s="211"/>
      <c r="AF158" s="211"/>
      <c r="AG158" s="211" t="s">
        <v>178</v>
      </c>
      <c r="AH158" s="211">
        <v>5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3" x14ac:dyDescent="0.2">
      <c r="A159" s="228"/>
      <c r="B159" s="229"/>
      <c r="C159" s="264" t="s">
        <v>594</v>
      </c>
      <c r="D159" s="236"/>
      <c r="E159" s="237">
        <v>10.5</v>
      </c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1"/>
      <c r="AA159" s="211"/>
      <c r="AB159" s="211"/>
      <c r="AC159" s="211"/>
      <c r="AD159" s="211"/>
      <c r="AE159" s="211"/>
      <c r="AF159" s="211"/>
      <c r="AG159" s="211" t="s">
        <v>178</v>
      </c>
      <c r="AH159" s="211">
        <v>5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3" x14ac:dyDescent="0.2">
      <c r="A160" s="228"/>
      <c r="B160" s="229"/>
      <c r="C160" s="264" t="s">
        <v>637</v>
      </c>
      <c r="D160" s="236"/>
      <c r="E160" s="237"/>
      <c r="F160" s="232"/>
      <c r="G160" s="232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32"/>
      <c r="Z160" s="211"/>
      <c r="AA160" s="211"/>
      <c r="AB160" s="211"/>
      <c r="AC160" s="211"/>
      <c r="AD160" s="211"/>
      <c r="AE160" s="211"/>
      <c r="AF160" s="211"/>
      <c r="AG160" s="211" t="s">
        <v>178</v>
      </c>
      <c r="AH160" s="211">
        <v>0</v>
      </c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3" x14ac:dyDescent="0.2">
      <c r="A161" s="228"/>
      <c r="B161" s="229"/>
      <c r="C161" s="264" t="s">
        <v>638</v>
      </c>
      <c r="D161" s="236"/>
      <c r="E161" s="237"/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1"/>
      <c r="AA161" s="211"/>
      <c r="AB161" s="211"/>
      <c r="AC161" s="211"/>
      <c r="AD161" s="211"/>
      <c r="AE161" s="211"/>
      <c r="AF161" s="211"/>
      <c r="AG161" s="211" t="s">
        <v>178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3" x14ac:dyDescent="0.2">
      <c r="A162" s="228"/>
      <c r="B162" s="229"/>
      <c r="C162" s="262" t="s">
        <v>177</v>
      </c>
      <c r="D162" s="234"/>
      <c r="E162" s="235"/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1"/>
      <c r="AA162" s="211"/>
      <c r="AB162" s="211"/>
      <c r="AC162" s="211"/>
      <c r="AD162" s="211"/>
      <c r="AE162" s="211"/>
      <c r="AF162" s="211"/>
      <c r="AG162" s="211" t="s">
        <v>178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3" x14ac:dyDescent="0.2">
      <c r="A163" s="228"/>
      <c r="B163" s="229"/>
      <c r="C163" s="263" t="s">
        <v>639</v>
      </c>
      <c r="D163" s="234"/>
      <c r="E163" s="235">
        <v>42.353999999999999</v>
      </c>
      <c r="F163" s="232"/>
      <c r="G163" s="23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32"/>
      <c r="Z163" s="211"/>
      <c r="AA163" s="211"/>
      <c r="AB163" s="211"/>
      <c r="AC163" s="211"/>
      <c r="AD163" s="211"/>
      <c r="AE163" s="211"/>
      <c r="AF163" s="211"/>
      <c r="AG163" s="211" t="s">
        <v>178</v>
      </c>
      <c r="AH163" s="211">
        <v>2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3" x14ac:dyDescent="0.2">
      <c r="A164" s="228"/>
      <c r="B164" s="229"/>
      <c r="C164" s="263" t="s">
        <v>640</v>
      </c>
      <c r="D164" s="234"/>
      <c r="E164" s="235">
        <v>42.353999999999999</v>
      </c>
      <c r="F164" s="232"/>
      <c r="G164" s="232"/>
      <c r="H164" s="232"/>
      <c r="I164" s="232"/>
      <c r="J164" s="232"/>
      <c r="K164" s="232"/>
      <c r="L164" s="232"/>
      <c r="M164" s="232"/>
      <c r="N164" s="231"/>
      <c r="O164" s="231"/>
      <c r="P164" s="231"/>
      <c r="Q164" s="231"/>
      <c r="R164" s="232"/>
      <c r="S164" s="232"/>
      <c r="T164" s="232"/>
      <c r="U164" s="232"/>
      <c r="V164" s="232"/>
      <c r="W164" s="232"/>
      <c r="X164" s="232"/>
      <c r="Y164" s="232"/>
      <c r="Z164" s="211"/>
      <c r="AA164" s="211"/>
      <c r="AB164" s="211"/>
      <c r="AC164" s="211"/>
      <c r="AD164" s="211"/>
      <c r="AE164" s="211"/>
      <c r="AF164" s="211"/>
      <c r="AG164" s="211" t="s">
        <v>178</v>
      </c>
      <c r="AH164" s="211">
        <v>2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3" x14ac:dyDescent="0.2">
      <c r="A165" s="228"/>
      <c r="B165" s="229"/>
      <c r="C165" s="262" t="s">
        <v>181</v>
      </c>
      <c r="D165" s="234"/>
      <c r="E165" s="235"/>
      <c r="F165" s="232"/>
      <c r="G165" s="23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32"/>
      <c r="Z165" s="211"/>
      <c r="AA165" s="211"/>
      <c r="AB165" s="211"/>
      <c r="AC165" s="211"/>
      <c r="AD165" s="211"/>
      <c r="AE165" s="211"/>
      <c r="AF165" s="211"/>
      <c r="AG165" s="211" t="s">
        <v>178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3" x14ac:dyDescent="0.2">
      <c r="A166" s="228"/>
      <c r="B166" s="229"/>
      <c r="C166" s="264" t="s">
        <v>641</v>
      </c>
      <c r="D166" s="236"/>
      <c r="E166" s="237">
        <v>23.66</v>
      </c>
      <c r="F166" s="232"/>
      <c r="G166" s="232"/>
      <c r="H166" s="232"/>
      <c r="I166" s="232"/>
      <c r="J166" s="232"/>
      <c r="K166" s="232"/>
      <c r="L166" s="232"/>
      <c r="M166" s="232"/>
      <c r="N166" s="231"/>
      <c r="O166" s="231"/>
      <c r="P166" s="231"/>
      <c r="Q166" s="231"/>
      <c r="R166" s="232"/>
      <c r="S166" s="232"/>
      <c r="T166" s="232"/>
      <c r="U166" s="232"/>
      <c r="V166" s="232"/>
      <c r="W166" s="232"/>
      <c r="X166" s="232"/>
      <c r="Y166" s="232"/>
      <c r="Z166" s="211"/>
      <c r="AA166" s="211"/>
      <c r="AB166" s="211"/>
      <c r="AC166" s="211"/>
      <c r="AD166" s="211"/>
      <c r="AE166" s="211"/>
      <c r="AF166" s="211"/>
      <c r="AG166" s="211" t="s">
        <v>178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3" x14ac:dyDescent="0.2">
      <c r="A167" s="228"/>
      <c r="B167" s="229"/>
      <c r="C167" s="264" t="s">
        <v>642</v>
      </c>
      <c r="D167" s="236"/>
      <c r="E167" s="237">
        <v>18.771999999999998</v>
      </c>
      <c r="F167" s="232"/>
      <c r="G167" s="23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1"/>
      <c r="AA167" s="211"/>
      <c r="AB167" s="211"/>
      <c r="AC167" s="211"/>
      <c r="AD167" s="211"/>
      <c r="AE167" s="211"/>
      <c r="AF167" s="211"/>
      <c r="AG167" s="211" t="s">
        <v>178</v>
      </c>
      <c r="AH167" s="211">
        <v>0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3" x14ac:dyDescent="0.2">
      <c r="A168" s="228"/>
      <c r="B168" s="229"/>
      <c r="C168" s="264" t="s">
        <v>643</v>
      </c>
      <c r="D168" s="236"/>
      <c r="E168" s="237">
        <v>16.015999999999998</v>
      </c>
      <c r="F168" s="232"/>
      <c r="G168" s="232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32"/>
      <c r="Z168" s="211"/>
      <c r="AA168" s="211"/>
      <c r="AB168" s="211"/>
      <c r="AC168" s="211"/>
      <c r="AD168" s="211"/>
      <c r="AE168" s="211"/>
      <c r="AF168" s="211"/>
      <c r="AG168" s="211" t="s">
        <v>178</v>
      </c>
      <c r="AH168" s="211">
        <v>0</v>
      </c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3" x14ac:dyDescent="0.2">
      <c r="A169" s="228"/>
      <c r="B169" s="229"/>
      <c r="C169" s="264" t="s">
        <v>644</v>
      </c>
      <c r="D169" s="236"/>
      <c r="E169" s="237">
        <v>13.416</v>
      </c>
      <c r="F169" s="232"/>
      <c r="G169" s="232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32"/>
      <c r="Z169" s="211"/>
      <c r="AA169" s="211"/>
      <c r="AB169" s="211"/>
      <c r="AC169" s="211"/>
      <c r="AD169" s="211"/>
      <c r="AE169" s="211"/>
      <c r="AF169" s="211"/>
      <c r="AG169" s="211" t="s">
        <v>178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3" x14ac:dyDescent="0.2">
      <c r="A170" s="228"/>
      <c r="B170" s="229"/>
      <c r="C170" s="264" t="s">
        <v>645</v>
      </c>
      <c r="D170" s="236"/>
      <c r="E170" s="237">
        <v>18.771999999999998</v>
      </c>
      <c r="F170" s="232"/>
      <c r="G170" s="232"/>
      <c r="H170" s="232"/>
      <c r="I170" s="232"/>
      <c r="J170" s="232"/>
      <c r="K170" s="232"/>
      <c r="L170" s="232"/>
      <c r="M170" s="232"/>
      <c r="N170" s="231"/>
      <c r="O170" s="231"/>
      <c r="P170" s="231"/>
      <c r="Q170" s="231"/>
      <c r="R170" s="232"/>
      <c r="S170" s="232"/>
      <c r="T170" s="232"/>
      <c r="U170" s="232"/>
      <c r="V170" s="232"/>
      <c r="W170" s="232"/>
      <c r="X170" s="232"/>
      <c r="Y170" s="232"/>
      <c r="Z170" s="211"/>
      <c r="AA170" s="211"/>
      <c r="AB170" s="211"/>
      <c r="AC170" s="211"/>
      <c r="AD170" s="211"/>
      <c r="AE170" s="211"/>
      <c r="AF170" s="211"/>
      <c r="AG170" s="211" t="s">
        <v>178</v>
      </c>
      <c r="AH170" s="211">
        <v>0</v>
      </c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3" x14ac:dyDescent="0.2">
      <c r="A171" s="228"/>
      <c r="B171" s="229"/>
      <c r="C171" s="264" t="s">
        <v>646</v>
      </c>
      <c r="D171" s="236"/>
      <c r="E171" s="237">
        <v>42.353999999999999</v>
      </c>
      <c r="F171" s="232"/>
      <c r="G171" s="23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32"/>
      <c r="Z171" s="211"/>
      <c r="AA171" s="211"/>
      <c r="AB171" s="211"/>
      <c r="AC171" s="211"/>
      <c r="AD171" s="211"/>
      <c r="AE171" s="211"/>
      <c r="AF171" s="211"/>
      <c r="AG171" s="211" t="s">
        <v>178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3" x14ac:dyDescent="0.2">
      <c r="A172" s="228"/>
      <c r="B172" s="229"/>
      <c r="C172" s="264" t="s">
        <v>647</v>
      </c>
      <c r="D172" s="236"/>
      <c r="E172" s="237">
        <v>60.606000000000002</v>
      </c>
      <c r="F172" s="232"/>
      <c r="G172" s="232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1"/>
      <c r="AA172" s="211"/>
      <c r="AB172" s="211"/>
      <c r="AC172" s="211"/>
      <c r="AD172" s="211"/>
      <c r="AE172" s="211"/>
      <c r="AF172" s="211"/>
      <c r="AG172" s="211" t="s">
        <v>178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3" x14ac:dyDescent="0.2">
      <c r="A173" s="228"/>
      <c r="B173" s="229"/>
      <c r="C173" s="264" t="s">
        <v>648</v>
      </c>
      <c r="D173" s="236"/>
      <c r="E173" s="237">
        <v>19.187999999999999</v>
      </c>
      <c r="F173" s="232"/>
      <c r="G173" s="23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1"/>
      <c r="AA173" s="211"/>
      <c r="AB173" s="211"/>
      <c r="AC173" s="211"/>
      <c r="AD173" s="211"/>
      <c r="AE173" s="211"/>
      <c r="AF173" s="211"/>
      <c r="AG173" s="211" t="s">
        <v>178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3" x14ac:dyDescent="0.2">
      <c r="A174" s="228"/>
      <c r="B174" s="229"/>
      <c r="C174" s="264" t="s">
        <v>649</v>
      </c>
      <c r="D174" s="236"/>
      <c r="E174" s="237"/>
      <c r="F174" s="232"/>
      <c r="G174" s="232"/>
      <c r="H174" s="232"/>
      <c r="I174" s="232"/>
      <c r="J174" s="232"/>
      <c r="K174" s="232"/>
      <c r="L174" s="232"/>
      <c r="M174" s="232"/>
      <c r="N174" s="231"/>
      <c r="O174" s="231"/>
      <c r="P174" s="231"/>
      <c r="Q174" s="231"/>
      <c r="R174" s="232"/>
      <c r="S174" s="232"/>
      <c r="T174" s="232"/>
      <c r="U174" s="232"/>
      <c r="V174" s="232"/>
      <c r="W174" s="232"/>
      <c r="X174" s="232"/>
      <c r="Y174" s="232"/>
      <c r="Z174" s="211"/>
      <c r="AA174" s="211"/>
      <c r="AB174" s="211"/>
      <c r="AC174" s="211"/>
      <c r="AD174" s="211"/>
      <c r="AE174" s="211"/>
      <c r="AF174" s="211"/>
      <c r="AG174" s="211" t="s">
        <v>178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3" x14ac:dyDescent="0.2">
      <c r="A175" s="228"/>
      <c r="B175" s="229"/>
      <c r="C175" s="262" t="s">
        <v>177</v>
      </c>
      <c r="D175" s="234"/>
      <c r="E175" s="235"/>
      <c r="F175" s="232"/>
      <c r="G175" s="232"/>
      <c r="H175" s="232"/>
      <c r="I175" s="232"/>
      <c r="J175" s="232"/>
      <c r="K175" s="232"/>
      <c r="L175" s="232"/>
      <c r="M175" s="232"/>
      <c r="N175" s="231"/>
      <c r="O175" s="231"/>
      <c r="P175" s="231"/>
      <c r="Q175" s="231"/>
      <c r="R175" s="232"/>
      <c r="S175" s="232"/>
      <c r="T175" s="232"/>
      <c r="U175" s="232"/>
      <c r="V175" s="232"/>
      <c r="W175" s="232"/>
      <c r="X175" s="232"/>
      <c r="Y175" s="232"/>
      <c r="Z175" s="211"/>
      <c r="AA175" s="211"/>
      <c r="AB175" s="211"/>
      <c r="AC175" s="211"/>
      <c r="AD175" s="211"/>
      <c r="AE175" s="211"/>
      <c r="AF175" s="211"/>
      <c r="AG175" s="211" t="s">
        <v>178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3" x14ac:dyDescent="0.2">
      <c r="A176" s="228"/>
      <c r="B176" s="229"/>
      <c r="C176" s="263" t="s">
        <v>595</v>
      </c>
      <c r="D176" s="234"/>
      <c r="E176" s="235">
        <v>19.46</v>
      </c>
      <c r="F176" s="232"/>
      <c r="G176" s="232"/>
      <c r="H176" s="232"/>
      <c r="I176" s="232"/>
      <c r="J176" s="232"/>
      <c r="K176" s="232"/>
      <c r="L176" s="232"/>
      <c r="M176" s="232"/>
      <c r="N176" s="231"/>
      <c r="O176" s="231"/>
      <c r="P176" s="231"/>
      <c r="Q176" s="231"/>
      <c r="R176" s="232"/>
      <c r="S176" s="232"/>
      <c r="T176" s="232"/>
      <c r="U176" s="232"/>
      <c r="V176" s="232"/>
      <c r="W176" s="232"/>
      <c r="X176" s="232"/>
      <c r="Y176" s="232"/>
      <c r="Z176" s="211"/>
      <c r="AA176" s="211"/>
      <c r="AB176" s="211"/>
      <c r="AC176" s="211"/>
      <c r="AD176" s="211"/>
      <c r="AE176" s="211"/>
      <c r="AF176" s="211"/>
      <c r="AG176" s="211" t="s">
        <v>178</v>
      </c>
      <c r="AH176" s="211">
        <v>2</v>
      </c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3" x14ac:dyDescent="0.2">
      <c r="A177" s="228"/>
      <c r="B177" s="229"/>
      <c r="C177" s="263" t="s">
        <v>596</v>
      </c>
      <c r="D177" s="234"/>
      <c r="E177" s="235">
        <v>19.46</v>
      </c>
      <c r="F177" s="232"/>
      <c r="G177" s="232"/>
      <c r="H177" s="232"/>
      <c r="I177" s="232"/>
      <c r="J177" s="232"/>
      <c r="K177" s="232"/>
      <c r="L177" s="232"/>
      <c r="M177" s="232"/>
      <c r="N177" s="231"/>
      <c r="O177" s="231"/>
      <c r="P177" s="231"/>
      <c r="Q177" s="231"/>
      <c r="R177" s="232"/>
      <c r="S177" s="232"/>
      <c r="T177" s="232"/>
      <c r="U177" s="232"/>
      <c r="V177" s="232"/>
      <c r="W177" s="232"/>
      <c r="X177" s="232"/>
      <c r="Y177" s="232"/>
      <c r="Z177" s="211"/>
      <c r="AA177" s="211"/>
      <c r="AB177" s="211"/>
      <c r="AC177" s="211"/>
      <c r="AD177" s="211"/>
      <c r="AE177" s="211"/>
      <c r="AF177" s="211"/>
      <c r="AG177" s="211" t="s">
        <v>178</v>
      </c>
      <c r="AH177" s="211">
        <v>2</v>
      </c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3" x14ac:dyDescent="0.2">
      <c r="A178" s="228"/>
      <c r="B178" s="229"/>
      <c r="C178" s="262" t="s">
        <v>181</v>
      </c>
      <c r="D178" s="234"/>
      <c r="E178" s="235"/>
      <c r="F178" s="232"/>
      <c r="G178" s="232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1"/>
      <c r="AA178" s="211"/>
      <c r="AB178" s="211"/>
      <c r="AC178" s="211"/>
      <c r="AD178" s="211"/>
      <c r="AE178" s="211"/>
      <c r="AF178" s="211"/>
      <c r="AG178" s="211" t="s">
        <v>178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3" x14ac:dyDescent="0.2">
      <c r="A179" s="228"/>
      <c r="B179" s="229"/>
      <c r="C179" s="264" t="s">
        <v>597</v>
      </c>
      <c r="D179" s="236"/>
      <c r="E179" s="237">
        <v>3.66</v>
      </c>
      <c r="F179" s="232"/>
      <c r="G179" s="232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1"/>
      <c r="AA179" s="211"/>
      <c r="AB179" s="211"/>
      <c r="AC179" s="211"/>
      <c r="AD179" s="211"/>
      <c r="AE179" s="211"/>
      <c r="AF179" s="211"/>
      <c r="AG179" s="211" t="s">
        <v>178</v>
      </c>
      <c r="AH179" s="211">
        <v>0</v>
      </c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3" x14ac:dyDescent="0.2">
      <c r="A180" s="228"/>
      <c r="B180" s="229"/>
      <c r="C180" s="264" t="s">
        <v>598</v>
      </c>
      <c r="D180" s="236"/>
      <c r="E180" s="237">
        <v>3.22</v>
      </c>
      <c r="F180" s="232"/>
      <c r="G180" s="232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1"/>
      <c r="AA180" s="211"/>
      <c r="AB180" s="211"/>
      <c r="AC180" s="211"/>
      <c r="AD180" s="211"/>
      <c r="AE180" s="211"/>
      <c r="AF180" s="211"/>
      <c r="AG180" s="211" t="s">
        <v>178</v>
      </c>
      <c r="AH180" s="211">
        <v>0</v>
      </c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3" x14ac:dyDescent="0.2">
      <c r="A181" s="228"/>
      <c r="B181" s="229"/>
      <c r="C181" s="264" t="s">
        <v>599</v>
      </c>
      <c r="D181" s="236"/>
      <c r="E181" s="237">
        <v>2.82</v>
      </c>
      <c r="F181" s="232"/>
      <c r="G181" s="232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1"/>
      <c r="AA181" s="211"/>
      <c r="AB181" s="211"/>
      <c r="AC181" s="211"/>
      <c r="AD181" s="211"/>
      <c r="AE181" s="211"/>
      <c r="AF181" s="211"/>
      <c r="AG181" s="211" t="s">
        <v>178</v>
      </c>
      <c r="AH181" s="211">
        <v>0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3" x14ac:dyDescent="0.2">
      <c r="A182" s="228"/>
      <c r="B182" s="229"/>
      <c r="C182" s="264" t="s">
        <v>600</v>
      </c>
      <c r="D182" s="236"/>
      <c r="E182" s="237">
        <v>1.3615999999999999</v>
      </c>
      <c r="F182" s="232"/>
      <c r="G182" s="232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1"/>
      <c r="AA182" s="211"/>
      <c r="AB182" s="211"/>
      <c r="AC182" s="211"/>
      <c r="AD182" s="211"/>
      <c r="AE182" s="211"/>
      <c r="AF182" s="211"/>
      <c r="AG182" s="211" t="s">
        <v>178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3" x14ac:dyDescent="0.2">
      <c r="A183" s="228"/>
      <c r="B183" s="229"/>
      <c r="C183" s="264" t="s">
        <v>601</v>
      </c>
      <c r="D183" s="236"/>
      <c r="E183" s="237">
        <v>3.36</v>
      </c>
      <c r="F183" s="232"/>
      <c r="G183" s="232"/>
      <c r="H183" s="232"/>
      <c r="I183" s="232"/>
      <c r="J183" s="232"/>
      <c r="K183" s="232"/>
      <c r="L183" s="232"/>
      <c r="M183" s="232"/>
      <c r="N183" s="231"/>
      <c r="O183" s="231"/>
      <c r="P183" s="231"/>
      <c r="Q183" s="231"/>
      <c r="R183" s="232"/>
      <c r="S183" s="232"/>
      <c r="T183" s="232"/>
      <c r="U183" s="232"/>
      <c r="V183" s="232"/>
      <c r="W183" s="232"/>
      <c r="X183" s="232"/>
      <c r="Y183" s="232"/>
      <c r="Z183" s="211"/>
      <c r="AA183" s="211"/>
      <c r="AB183" s="211"/>
      <c r="AC183" s="211"/>
      <c r="AD183" s="211"/>
      <c r="AE183" s="211"/>
      <c r="AF183" s="211"/>
      <c r="AG183" s="211" t="s">
        <v>178</v>
      </c>
      <c r="AH183" s="211">
        <v>0</v>
      </c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3" x14ac:dyDescent="0.2">
      <c r="A184" s="228"/>
      <c r="B184" s="229"/>
      <c r="C184" s="264" t="s">
        <v>602</v>
      </c>
      <c r="D184" s="236"/>
      <c r="E184" s="237">
        <v>20.399999999999999</v>
      </c>
      <c r="F184" s="232"/>
      <c r="G184" s="232"/>
      <c r="H184" s="232"/>
      <c r="I184" s="232"/>
      <c r="J184" s="232"/>
      <c r="K184" s="232"/>
      <c r="L184" s="232"/>
      <c r="M184" s="232"/>
      <c r="N184" s="231"/>
      <c r="O184" s="231"/>
      <c r="P184" s="231"/>
      <c r="Q184" s="231"/>
      <c r="R184" s="232"/>
      <c r="S184" s="232"/>
      <c r="T184" s="232"/>
      <c r="U184" s="232"/>
      <c r="V184" s="232"/>
      <c r="W184" s="232"/>
      <c r="X184" s="232"/>
      <c r="Y184" s="232"/>
      <c r="Z184" s="211"/>
      <c r="AA184" s="211"/>
      <c r="AB184" s="211"/>
      <c r="AC184" s="211"/>
      <c r="AD184" s="211"/>
      <c r="AE184" s="211"/>
      <c r="AF184" s="211"/>
      <c r="AG184" s="211" t="s">
        <v>178</v>
      </c>
      <c r="AH184" s="211">
        <v>0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3" x14ac:dyDescent="0.2">
      <c r="A185" s="228"/>
      <c r="B185" s="229"/>
      <c r="C185" s="264" t="s">
        <v>603</v>
      </c>
      <c r="D185" s="236"/>
      <c r="E185" s="237">
        <v>28.7</v>
      </c>
      <c r="F185" s="232"/>
      <c r="G185" s="23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1"/>
      <c r="AA185" s="211"/>
      <c r="AB185" s="211"/>
      <c r="AC185" s="211"/>
      <c r="AD185" s="211"/>
      <c r="AE185" s="211"/>
      <c r="AF185" s="211"/>
      <c r="AG185" s="211" t="s">
        <v>178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3" x14ac:dyDescent="0.2">
      <c r="A186" s="228"/>
      <c r="B186" s="229"/>
      <c r="C186" s="264" t="s">
        <v>604</v>
      </c>
      <c r="D186" s="236"/>
      <c r="E186" s="237">
        <v>5.09</v>
      </c>
      <c r="F186" s="232"/>
      <c r="G186" s="232"/>
      <c r="H186" s="232"/>
      <c r="I186" s="232"/>
      <c r="J186" s="232"/>
      <c r="K186" s="232"/>
      <c r="L186" s="232"/>
      <c r="M186" s="232"/>
      <c r="N186" s="231"/>
      <c r="O186" s="231"/>
      <c r="P186" s="231"/>
      <c r="Q186" s="231"/>
      <c r="R186" s="232"/>
      <c r="S186" s="232"/>
      <c r="T186" s="232"/>
      <c r="U186" s="232"/>
      <c r="V186" s="232"/>
      <c r="W186" s="232"/>
      <c r="X186" s="232"/>
      <c r="Y186" s="232"/>
      <c r="Z186" s="211"/>
      <c r="AA186" s="211"/>
      <c r="AB186" s="211"/>
      <c r="AC186" s="211"/>
      <c r="AD186" s="211"/>
      <c r="AE186" s="211"/>
      <c r="AF186" s="211"/>
      <c r="AG186" s="211" t="s">
        <v>178</v>
      </c>
      <c r="AH186" s="211">
        <v>0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3" x14ac:dyDescent="0.2">
      <c r="A187" s="228"/>
      <c r="B187" s="229"/>
      <c r="C187" s="264" t="s">
        <v>637</v>
      </c>
      <c r="D187" s="236"/>
      <c r="E187" s="237"/>
      <c r="F187" s="232"/>
      <c r="G187" s="232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1"/>
      <c r="AA187" s="211"/>
      <c r="AB187" s="211"/>
      <c r="AC187" s="211"/>
      <c r="AD187" s="211"/>
      <c r="AE187" s="211"/>
      <c r="AF187" s="211"/>
      <c r="AG187" s="211" t="s">
        <v>178</v>
      </c>
      <c r="AH187" s="211">
        <v>0</v>
      </c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3" x14ac:dyDescent="0.2">
      <c r="A188" s="228"/>
      <c r="B188" s="229"/>
      <c r="C188" s="264" t="s">
        <v>650</v>
      </c>
      <c r="D188" s="236"/>
      <c r="E188" s="237">
        <v>-11</v>
      </c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1"/>
      <c r="AA188" s="211"/>
      <c r="AB188" s="211"/>
      <c r="AC188" s="211"/>
      <c r="AD188" s="211"/>
      <c r="AE188" s="211"/>
      <c r="AF188" s="211"/>
      <c r="AG188" s="211" t="s">
        <v>178</v>
      </c>
      <c r="AH188" s="211">
        <v>5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47">
        <v>43</v>
      </c>
      <c r="B189" s="248" t="s">
        <v>517</v>
      </c>
      <c r="C189" s="261" t="s">
        <v>518</v>
      </c>
      <c r="D189" s="249" t="s">
        <v>176</v>
      </c>
      <c r="E189" s="250">
        <v>294.8956</v>
      </c>
      <c r="F189" s="251"/>
      <c r="G189" s="252">
        <f>ROUND(E189*F189,2)</f>
        <v>0</v>
      </c>
      <c r="H189" s="233"/>
      <c r="I189" s="232">
        <f>ROUND(E189*H189,2)</f>
        <v>0</v>
      </c>
      <c r="J189" s="233"/>
      <c r="K189" s="232">
        <f>ROUND(E189*J189,2)</f>
        <v>0</v>
      </c>
      <c r="L189" s="232">
        <v>12</v>
      </c>
      <c r="M189" s="232">
        <f>G189*(1+L189/100)</f>
        <v>0</v>
      </c>
      <c r="N189" s="231">
        <v>0</v>
      </c>
      <c r="O189" s="231">
        <f>ROUND(E189*N189,2)</f>
        <v>0</v>
      </c>
      <c r="P189" s="231">
        <v>0</v>
      </c>
      <c r="Q189" s="231">
        <f>ROUND(E189*P189,2)</f>
        <v>0</v>
      </c>
      <c r="R189" s="232"/>
      <c r="S189" s="232" t="s">
        <v>200</v>
      </c>
      <c r="T189" s="232" t="s">
        <v>200</v>
      </c>
      <c r="U189" s="232">
        <v>0.10191</v>
      </c>
      <c r="V189" s="232">
        <f>ROUND(E189*U189,2)</f>
        <v>30.05</v>
      </c>
      <c r="W189" s="232"/>
      <c r="X189" s="232" t="s">
        <v>201</v>
      </c>
      <c r="Y189" s="232" t="s">
        <v>172</v>
      </c>
      <c r="Z189" s="211"/>
      <c r="AA189" s="211"/>
      <c r="AB189" s="211"/>
      <c r="AC189" s="211"/>
      <c r="AD189" s="211"/>
      <c r="AE189" s="211"/>
      <c r="AF189" s="211"/>
      <c r="AG189" s="211" t="s">
        <v>443</v>
      </c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2" x14ac:dyDescent="0.2">
      <c r="A190" s="228"/>
      <c r="B190" s="229"/>
      <c r="C190" s="264" t="s">
        <v>651</v>
      </c>
      <c r="D190" s="236"/>
      <c r="E190" s="237">
        <v>294.8956</v>
      </c>
      <c r="F190" s="232"/>
      <c r="G190" s="232"/>
      <c r="H190" s="232"/>
      <c r="I190" s="232"/>
      <c r="J190" s="232"/>
      <c r="K190" s="232"/>
      <c r="L190" s="232"/>
      <c r="M190" s="232"/>
      <c r="N190" s="231"/>
      <c r="O190" s="231"/>
      <c r="P190" s="231"/>
      <c r="Q190" s="231"/>
      <c r="R190" s="232"/>
      <c r="S190" s="232"/>
      <c r="T190" s="232"/>
      <c r="U190" s="232"/>
      <c r="V190" s="232"/>
      <c r="W190" s="232"/>
      <c r="X190" s="232"/>
      <c r="Y190" s="232"/>
      <c r="Z190" s="211"/>
      <c r="AA190" s="211"/>
      <c r="AB190" s="211"/>
      <c r="AC190" s="211"/>
      <c r="AD190" s="211"/>
      <c r="AE190" s="211"/>
      <c r="AF190" s="211"/>
      <c r="AG190" s="211" t="s">
        <v>178</v>
      </c>
      <c r="AH190" s="211">
        <v>5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x14ac:dyDescent="0.2">
      <c r="A191" s="240" t="s">
        <v>164</v>
      </c>
      <c r="B191" s="241" t="s">
        <v>131</v>
      </c>
      <c r="C191" s="259" t="s">
        <v>132</v>
      </c>
      <c r="D191" s="242"/>
      <c r="E191" s="243"/>
      <c r="F191" s="244"/>
      <c r="G191" s="245">
        <f>SUMIF(AG192:AG197,"&lt;&gt;NOR",G192:G197)</f>
        <v>0</v>
      </c>
      <c r="H191" s="239"/>
      <c r="I191" s="239">
        <f>SUM(I192:I197)</f>
        <v>0</v>
      </c>
      <c r="J191" s="239"/>
      <c r="K191" s="239">
        <f>SUM(K192:K197)</f>
        <v>0</v>
      </c>
      <c r="L191" s="239"/>
      <c r="M191" s="239">
        <f>SUM(M192:M197)</f>
        <v>0</v>
      </c>
      <c r="N191" s="238"/>
      <c r="O191" s="238">
        <f>SUM(O192:O197)</f>
        <v>0</v>
      </c>
      <c r="P191" s="238"/>
      <c r="Q191" s="238">
        <f>SUM(Q192:Q197)</f>
        <v>0</v>
      </c>
      <c r="R191" s="239"/>
      <c r="S191" s="239"/>
      <c r="T191" s="239"/>
      <c r="U191" s="239"/>
      <c r="V191" s="239">
        <f>SUM(V192:V197)</f>
        <v>13.06</v>
      </c>
      <c r="W191" s="239"/>
      <c r="X191" s="239"/>
      <c r="Y191" s="239"/>
      <c r="AG191" t="s">
        <v>165</v>
      </c>
    </row>
    <row r="192" spans="1:60" outlineLevel="1" x14ac:dyDescent="0.2">
      <c r="A192" s="253">
        <v>44</v>
      </c>
      <c r="B192" s="254" t="s">
        <v>526</v>
      </c>
      <c r="C192" s="260" t="s">
        <v>527</v>
      </c>
      <c r="D192" s="255" t="s">
        <v>404</v>
      </c>
      <c r="E192" s="256">
        <v>3.68702</v>
      </c>
      <c r="F192" s="257"/>
      <c r="G192" s="258">
        <f>ROUND(E192*F192,2)</f>
        <v>0</v>
      </c>
      <c r="H192" s="233"/>
      <c r="I192" s="232">
        <f>ROUND(E192*H192,2)</f>
        <v>0</v>
      </c>
      <c r="J192" s="233"/>
      <c r="K192" s="232">
        <f>ROUND(E192*J192,2)</f>
        <v>0</v>
      </c>
      <c r="L192" s="232">
        <v>12</v>
      </c>
      <c r="M192" s="232">
        <f>G192*(1+L192/100)</f>
        <v>0</v>
      </c>
      <c r="N192" s="231">
        <v>0</v>
      </c>
      <c r="O192" s="231">
        <f>ROUND(E192*N192,2)</f>
        <v>0</v>
      </c>
      <c r="P192" s="231">
        <v>0</v>
      </c>
      <c r="Q192" s="231">
        <f>ROUND(E192*P192,2)</f>
        <v>0</v>
      </c>
      <c r="R192" s="232"/>
      <c r="S192" s="232" t="s">
        <v>200</v>
      </c>
      <c r="T192" s="232" t="s">
        <v>200</v>
      </c>
      <c r="U192" s="232">
        <v>1.1399999999999999</v>
      </c>
      <c r="V192" s="232">
        <f>ROUND(E192*U192,2)</f>
        <v>4.2</v>
      </c>
      <c r="W192" s="232"/>
      <c r="X192" s="232" t="s">
        <v>522</v>
      </c>
      <c r="Y192" s="232" t="s">
        <v>172</v>
      </c>
      <c r="Z192" s="211"/>
      <c r="AA192" s="211"/>
      <c r="AB192" s="211"/>
      <c r="AC192" s="211"/>
      <c r="AD192" s="211"/>
      <c r="AE192" s="211"/>
      <c r="AF192" s="211"/>
      <c r="AG192" s="211" t="s">
        <v>523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53">
        <v>45</v>
      </c>
      <c r="B193" s="254" t="s">
        <v>528</v>
      </c>
      <c r="C193" s="260" t="s">
        <v>529</v>
      </c>
      <c r="D193" s="255" t="s">
        <v>404</v>
      </c>
      <c r="E193" s="256">
        <v>3.68702</v>
      </c>
      <c r="F193" s="257"/>
      <c r="G193" s="258">
        <f>ROUND(E193*F193,2)</f>
        <v>0</v>
      </c>
      <c r="H193" s="233"/>
      <c r="I193" s="232">
        <f>ROUND(E193*H193,2)</f>
        <v>0</v>
      </c>
      <c r="J193" s="233"/>
      <c r="K193" s="232">
        <f>ROUND(E193*J193,2)</f>
        <v>0</v>
      </c>
      <c r="L193" s="232">
        <v>12</v>
      </c>
      <c r="M193" s="232">
        <f>G193*(1+L193/100)</f>
        <v>0</v>
      </c>
      <c r="N193" s="231">
        <v>0</v>
      </c>
      <c r="O193" s="231">
        <f>ROUND(E193*N193,2)</f>
        <v>0</v>
      </c>
      <c r="P193" s="231">
        <v>0</v>
      </c>
      <c r="Q193" s="231">
        <f>ROUND(E193*P193,2)</f>
        <v>0</v>
      </c>
      <c r="R193" s="232"/>
      <c r="S193" s="232" t="s">
        <v>200</v>
      </c>
      <c r="T193" s="232" t="s">
        <v>200</v>
      </c>
      <c r="U193" s="232">
        <v>0.49</v>
      </c>
      <c r="V193" s="232">
        <f>ROUND(E193*U193,2)</f>
        <v>1.81</v>
      </c>
      <c r="W193" s="232"/>
      <c r="X193" s="232" t="s">
        <v>522</v>
      </c>
      <c r="Y193" s="232" t="s">
        <v>172</v>
      </c>
      <c r="Z193" s="211"/>
      <c r="AA193" s="211"/>
      <c r="AB193" s="211"/>
      <c r="AC193" s="211"/>
      <c r="AD193" s="211"/>
      <c r="AE193" s="211"/>
      <c r="AF193" s="211"/>
      <c r="AG193" s="211" t="s">
        <v>523</v>
      </c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53">
        <v>46</v>
      </c>
      <c r="B194" s="254" t="s">
        <v>530</v>
      </c>
      <c r="C194" s="260" t="s">
        <v>531</v>
      </c>
      <c r="D194" s="255" t="s">
        <v>404</v>
      </c>
      <c r="E194" s="256">
        <v>33.183140000000002</v>
      </c>
      <c r="F194" s="257"/>
      <c r="G194" s="258">
        <f>ROUND(E194*F194,2)</f>
        <v>0</v>
      </c>
      <c r="H194" s="233"/>
      <c r="I194" s="232">
        <f>ROUND(E194*H194,2)</f>
        <v>0</v>
      </c>
      <c r="J194" s="233"/>
      <c r="K194" s="232">
        <f>ROUND(E194*J194,2)</f>
        <v>0</v>
      </c>
      <c r="L194" s="232">
        <v>12</v>
      </c>
      <c r="M194" s="232">
        <f>G194*(1+L194/100)</f>
        <v>0</v>
      </c>
      <c r="N194" s="231">
        <v>0</v>
      </c>
      <c r="O194" s="231">
        <f>ROUND(E194*N194,2)</f>
        <v>0</v>
      </c>
      <c r="P194" s="231">
        <v>0</v>
      </c>
      <c r="Q194" s="231">
        <f>ROUND(E194*P194,2)</f>
        <v>0</v>
      </c>
      <c r="R194" s="232"/>
      <c r="S194" s="232" t="s">
        <v>200</v>
      </c>
      <c r="T194" s="232" t="s">
        <v>200</v>
      </c>
      <c r="U194" s="232">
        <v>0</v>
      </c>
      <c r="V194" s="232">
        <f>ROUND(E194*U194,2)</f>
        <v>0</v>
      </c>
      <c r="W194" s="232"/>
      <c r="X194" s="232" t="s">
        <v>522</v>
      </c>
      <c r="Y194" s="232" t="s">
        <v>172</v>
      </c>
      <c r="Z194" s="211"/>
      <c r="AA194" s="211"/>
      <c r="AB194" s="211"/>
      <c r="AC194" s="211"/>
      <c r="AD194" s="211"/>
      <c r="AE194" s="211"/>
      <c r="AF194" s="211"/>
      <c r="AG194" s="211" t="s">
        <v>523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53">
        <v>47</v>
      </c>
      <c r="B195" s="254" t="s">
        <v>532</v>
      </c>
      <c r="C195" s="260" t="s">
        <v>533</v>
      </c>
      <c r="D195" s="255" t="s">
        <v>404</v>
      </c>
      <c r="E195" s="256">
        <v>3.68702</v>
      </c>
      <c r="F195" s="257"/>
      <c r="G195" s="258">
        <f>ROUND(E195*F195,2)</f>
        <v>0</v>
      </c>
      <c r="H195" s="233"/>
      <c r="I195" s="232">
        <f>ROUND(E195*H195,2)</f>
        <v>0</v>
      </c>
      <c r="J195" s="233"/>
      <c r="K195" s="232">
        <f>ROUND(E195*J195,2)</f>
        <v>0</v>
      </c>
      <c r="L195" s="232">
        <v>12</v>
      </c>
      <c r="M195" s="232">
        <f>G195*(1+L195/100)</f>
        <v>0</v>
      </c>
      <c r="N195" s="231">
        <v>0</v>
      </c>
      <c r="O195" s="231">
        <f>ROUND(E195*N195,2)</f>
        <v>0</v>
      </c>
      <c r="P195" s="231">
        <v>0</v>
      </c>
      <c r="Q195" s="231">
        <f>ROUND(E195*P195,2)</f>
        <v>0</v>
      </c>
      <c r="R195" s="232"/>
      <c r="S195" s="232" t="s">
        <v>200</v>
      </c>
      <c r="T195" s="232" t="s">
        <v>200</v>
      </c>
      <c r="U195" s="232">
        <v>0.83199999999999996</v>
      </c>
      <c r="V195" s="232">
        <f>ROUND(E195*U195,2)</f>
        <v>3.07</v>
      </c>
      <c r="W195" s="232"/>
      <c r="X195" s="232" t="s">
        <v>522</v>
      </c>
      <c r="Y195" s="232" t="s">
        <v>172</v>
      </c>
      <c r="Z195" s="211"/>
      <c r="AA195" s="211"/>
      <c r="AB195" s="211"/>
      <c r="AC195" s="211"/>
      <c r="AD195" s="211"/>
      <c r="AE195" s="211"/>
      <c r="AF195" s="211"/>
      <c r="AG195" s="211" t="s">
        <v>523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53">
        <v>48</v>
      </c>
      <c r="B196" s="254" t="s">
        <v>534</v>
      </c>
      <c r="C196" s="260" t="s">
        <v>535</v>
      </c>
      <c r="D196" s="255" t="s">
        <v>404</v>
      </c>
      <c r="E196" s="256">
        <v>11.06105</v>
      </c>
      <c r="F196" s="257"/>
      <c r="G196" s="258">
        <f>ROUND(E196*F196,2)</f>
        <v>0</v>
      </c>
      <c r="H196" s="233"/>
      <c r="I196" s="232">
        <f>ROUND(E196*H196,2)</f>
        <v>0</v>
      </c>
      <c r="J196" s="233"/>
      <c r="K196" s="232">
        <f>ROUND(E196*J196,2)</f>
        <v>0</v>
      </c>
      <c r="L196" s="232">
        <v>12</v>
      </c>
      <c r="M196" s="232">
        <f>G196*(1+L196/100)</f>
        <v>0</v>
      </c>
      <c r="N196" s="231">
        <v>0</v>
      </c>
      <c r="O196" s="231">
        <f>ROUND(E196*N196,2)</f>
        <v>0</v>
      </c>
      <c r="P196" s="231">
        <v>0</v>
      </c>
      <c r="Q196" s="231">
        <f>ROUND(E196*P196,2)</f>
        <v>0</v>
      </c>
      <c r="R196" s="232"/>
      <c r="S196" s="232" t="s">
        <v>200</v>
      </c>
      <c r="T196" s="232" t="s">
        <v>200</v>
      </c>
      <c r="U196" s="232">
        <v>0.36</v>
      </c>
      <c r="V196" s="232">
        <f>ROUND(E196*U196,2)</f>
        <v>3.98</v>
      </c>
      <c r="W196" s="232"/>
      <c r="X196" s="232" t="s">
        <v>522</v>
      </c>
      <c r="Y196" s="232" t="s">
        <v>172</v>
      </c>
      <c r="Z196" s="211"/>
      <c r="AA196" s="211"/>
      <c r="AB196" s="211"/>
      <c r="AC196" s="211"/>
      <c r="AD196" s="211"/>
      <c r="AE196" s="211"/>
      <c r="AF196" s="211"/>
      <c r="AG196" s="211" t="s">
        <v>523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47">
        <v>49</v>
      </c>
      <c r="B197" s="248" t="s">
        <v>536</v>
      </c>
      <c r="C197" s="261" t="s">
        <v>652</v>
      </c>
      <c r="D197" s="249" t="s">
        <v>404</v>
      </c>
      <c r="E197" s="250">
        <v>3.68702</v>
      </c>
      <c r="F197" s="251"/>
      <c r="G197" s="252">
        <f>ROUND(E197*F197,2)</f>
        <v>0</v>
      </c>
      <c r="H197" s="233"/>
      <c r="I197" s="232">
        <f>ROUND(E197*H197,2)</f>
        <v>0</v>
      </c>
      <c r="J197" s="233"/>
      <c r="K197" s="232">
        <f>ROUND(E197*J197,2)</f>
        <v>0</v>
      </c>
      <c r="L197" s="232">
        <v>12</v>
      </c>
      <c r="M197" s="232">
        <f>G197*(1+L197/100)</f>
        <v>0</v>
      </c>
      <c r="N197" s="231">
        <v>0</v>
      </c>
      <c r="O197" s="231">
        <f>ROUND(E197*N197,2)</f>
        <v>0</v>
      </c>
      <c r="P197" s="231">
        <v>0</v>
      </c>
      <c r="Q197" s="231">
        <f>ROUND(E197*P197,2)</f>
        <v>0</v>
      </c>
      <c r="R197" s="232"/>
      <c r="S197" s="232" t="s">
        <v>200</v>
      </c>
      <c r="T197" s="232" t="s">
        <v>200</v>
      </c>
      <c r="U197" s="232">
        <v>0</v>
      </c>
      <c r="V197" s="232">
        <f>ROUND(E197*U197,2)</f>
        <v>0</v>
      </c>
      <c r="W197" s="232"/>
      <c r="X197" s="232" t="s">
        <v>522</v>
      </c>
      <c r="Y197" s="232" t="s">
        <v>172</v>
      </c>
      <c r="Z197" s="211"/>
      <c r="AA197" s="211"/>
      <c r="AB197" s="211"/>
      <c r="AC197" s="211"/>
      <c r="AD197" s="211"/>
      <c r="AE197" s="211"/>
      <c r="AF197" s="211"/>
      <c r="AG197" s="211" t="s">
        <v>523</v>
      </c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x14ac:dyDescent="0.2">
      <c r="A198" s="3"/>
      <c r="B198" s="4"/>
      <c r="C198" s="265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E198">
        <v>12</v>
      </c>
      <c r="AF198">
        <v>21</v>
      </c>
      <c r="AG198" t="s">
        <v>150</v>
      </c>
    </row>
    <row r="199" spans="1:60" x14ac:dyDescent="0.2">
      <c r="A199" s="214"/>
      <c r="B199" s="215" t="s">
        <v>31</v>
      </c>
      <c r="C199" s="266"/>
      <c r="D199" s="216"/>
      <c r="E199" s="217"/>
      <c r="F199" s="217"/>
      <c r="G199" s="246">
        <f>G8+G49+G60+G77+G100+G102+G133+G156+G191</f>
        <v>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E199">
        <f>SUMIF(L7:L197,AE198,G7:G197)</f>
        <v>0</v>
      </c>
      <c r="AF199">
        <f>SUMIF(L7:L197,AF198,G7:G197)</f>
        <v>0</v>
      </c>
      <c r="AG199" t="s">
        <v>194</v>
      </c>
    </row>
    <row r="200" spans="1:60" x14ac:dyDescent="0.2">
      <c r="A200" s="3"/>
      <c r="B200" s="4"/>
      <c r="C200" s="265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60" x14ac:dyDescent="0.2">
      <c r="A201" s="3"/>
      <c r="B201" s="4"/>
      <c r="C201" s="265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 x14ac:dyDescent="0.2">
      <c r="A202" s="218" t="s">
        <v>195</v>
      </c>
      <c r="B202" s="218"/>
      <c r="C202" s="267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60" x14ac:dyDescent="0.2">
      <c r="A203" s="219"/>
      <c r="B203" s="220"/>
      <c r="C203" s="268"/>
      <c r="D203" s="220"/>
      <c r="E203" s="220"/>
      <c r="F203" s="220"/>
      <c r="G203" s="22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G203" t="s">
        <v>196</v>
      </c>
    </row>
    <row r="204" spans="1:60" x14ac:dyDescent="0.2">
      <c r="A204" s="222"/>
      <c r="B204" s="223"/>
      <c r="C204" s="269"/>
      <c r="D204" s="223"/>
      <c r="E204" s="223"/>
      <c r="F204" s="223"/>
      <c r="G204" s="22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60" x14ac:dyDescent="0.2">
      <c r="A205" s="222"/>
      <c r="B205" s="223"/>
      <c r="C205" s="269"/>
      <c r="D205" s="223"/>
      <c r="E205" s="223"/>
      <c r="F205" s="223"/>
      <c r="G205" s="22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60" x14ac:dyDescent="0.2">
      <c r="A206" s="222"/>
      <c r="B206" s="223"/>
      <c r="C206" s="269"/>
      <c r="D206" s="223"/>
      <c r="E206" s="223"/>
      <c r="F206" s="223"/>
      <c r="G206" s="22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60" x14ac:dyDescent="0.2">
      <c r="A207" s="225"/>
      <c r="B207" s="226"/>
      <c r="C207" s="270"/>
      <c r="D207" s="226"/>
      <c r="E207" s="226"/>
      <c r="F207" s="226"/>
      <c r="G207" s="227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 x14ac:dyDescent="0.2">
      <c r="A208" s="3"/>
      <c r="B208" s="4"/>
      <c r="C208" s="265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3:33" x14ac:dyDescent="0.2">
      <c r="C209" s="271"/>
      <c r="D209" s="10"/>
      <c r="AG209" t="s">
        <v>197</v>
      </c>
    </row>
    <row r="210" spans="3:33" x14ac:dyDescent="0.2">
      <c r="D210" s="10"/>
    </row>
    <row r="211" spans="3:33" x14ac:dyDescent="0.2">
      <c r="D211" s="10"/>
    </row>
    <row r="212" spans="3:33" x14ac:dyDescent="0.2">
      <c r="D212" s="10"/>
    </row>
    <row r="213" spans="3:33" x14ac:dyDescent="0.2">
      <c r="D213" s="10"/>
    </row>
    <row r="214" spans="3:33" x14ac:dyDescent="0.2">
      <c r="D214" s="10"/>
    </row>
    <row r="215" spans="3:33" x14ac:dyDescent="0.2">
      <c r="D215" s="10"/>
    </row>
    <row r="216" spans="3:33" x14ac:dyDescent="0.2">
      <c r="D216" s="10"/>
    </row>
    <row r="217" spans="3:33" x14ac:dyDescent="0.2">
      <c r="D217" s="10"/>
    </row>
    <row r="218" spans="3:33" x14ac:dyDescent="0.2">
      <c r="D218" s="10"/>
    </row>
    <row r="219" spans="3:33" x14ac:dyDescent="0.2">
      <c r="D219" s="10"/>
    </row>
    <row r="220" spans="3:33" x14ac:dyDescent="0.2">
      <c r="D220" s="10"/>
    </row>
    <row r="221" spans="3:33" x14ac:dyDescent="0.2">
      <c r="D221" s="10"/>
    </row>
    <row r="222" spans="3:33" x14ac:dyDescent="0.2">
      <c r="D222" s="10"/>
    </row>
    <row r="223" spans="3:33" x14ac:dyDescent="0.2">
      <c r="D223" s="10"/>
    </row>
    <row r="224" spans="3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02:C202"/>
    <mergeCell ref="A203:G20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11C2-3AFE-4205-90E6-E29C75E4DD3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138</v>
      </c>
    </row>
    <row r="2" spans="1:60" ht="24.95" customHeight="1" x14ac:dyDescent="0.2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139</v>
      </c>
    </row>
    <row r="3" spans="1:60" ht="24.95" customHeight="1" x14ac:dyDescent="0.2">
      <c r="A3" s="197" t="s">
        <v>9</v>
      </c>
      <c r="B3" s="49" t="s">
        <v>55</v>
      </c>
      <c r="C3" s="200" t="s">
        <v>56</v>
      </c>
      <c r="D3" s="198"/>
      <c r="E3" s="198"/>
      <c r="F3" s="198"/>
      <c r="G3" s="199"/>
      <c r="AC3" s="175" t="s">
        <v>139</v>
      </c>
      <c r="AG3" t="s">
        <v>140</v>
      </c>
    </row>
    <row r="4" spans="1:60" ht="24.95" customHeight="1" x14ac:dyDescent="0.2">
      <c r="A4" s="201" t="s">
        <v>10</v>
      </c>
      <c r="B4" s="202" t="s">
        <v>63</v>
      </c>
      <c r="C4" s="203" t="s">
        <v>64</v>
      </c>
      <c r="D4" s="204"/>
      <c r="E4" s="204"/>
      <c r="F4" s="204"/>
      <c r="G4" s="205"/>
      <c r="AG4" t="s">
        <v>141</v>
      </c>
    </row>
    <row r="5" spans="1:60" x14ac:dyDescent="0.2">
      <c r="D5" s="10"/>
    </row>
    <row r="6" spans="1:60" ht="38.25" x14ac:dyDescent="0.2">
      <c r="A6" s="207" t="s">
        <v>142</v>
      </c>
      <c r="B6" s="209" t="s">
        <v>143</v>
      </c>
      <c r="C6" s="209" t="s">
        <v>144</v>
      </c>
      <c r="D6" s="208" t="s">
        <v>145</v>
      </c>
      <c r="E6" s="207" t="s">
        <v>146</v>
      </c>
      <c r="F6" s="206" t="s">
        <v>147</v>
      </c>
      <c r="G6" s="207" t="s">
        <v>31</v>
      </c>
      <c r="H6" s="210" t="s">
        <v>32</v>
      </c>
      <c r="I6" s="210" t="s">
        <v>148</v>
      </c>
      <c r="J6" s="210" t="s">
        <v>33</v>
      </c>
      <c r="K6" s="210" t="s">
        <v>149</v>
      </c>
      <c r="L6" s="210" t="s">
        <v>150</v>
      </c>
      <c r="M6" s="210" t="s">
        <v>151</v>
      </c>
      <c r="N6" s="210" t="s">
        <v>152</v>
      </c>
      <c r="O6" s="210" t="s">
        <v>153</v>
      </c>
      <c r="P6" s="210" t="s">
        <v>154</v>
      </c>
      <c r="Q6" s="210" t="s">
        <v>155</v>
      </c>
      <c r="R6" s="210" t="s">
        <v>156</v>
      </c>
      <c r="S6" s="210" t="s">
        <v>157</v>
      </c>
      <c r="T6" s="210" t="s">
        <v>158</v>
      </c>
      <c r="U6" s="210" t="s">
        <v>159</v>
      </c>
      <c r="V6" s="210" t="s">
        <v>160</v>
      </c>
      <c r="W6" s="210" t="s">
        <v>161</v>
      </c>
      <c r="X6" s="210" t="s">
        <v>162</v>
      </c>
      <c r="Y6" s="210" t="s">
        <v>163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40" t="s">
        <v>164</v>
      </c>
      <c r="B8" s="241" t="s">
        <v>79</v>
      </c>
      <c r="C8" s="259" t="s">
        <v>80</v>
      </c>
      <c r="D8" s="242"/>
      <c r="E8" s="243"/>
      <c r="F8" s="244"/>
      <c r="G8" s="245">
        <f>SUMIF(AG9:AG9,"&lt;&gt;NOR",G9:G9)</f>
        <v>0</v>
      </c>
      <c r="H8" s="239"/>
      <c r="I8" s="239">
        <f>SUM(I9:I9)</f>
        <v>0</v>
      </c>
      <c r="J8" s="239"/>
      <c r="K8" s="239">
        <f>SUM(K9:K9)</f>
        <v>0</v>
      </c>
      <c r="L8" s="239"/>
      <c r="M8" s="239">
        <f>SUM(M9:M9)</f>
        <v>0</v>
      </c>
      <c r="N8" s="238"/>
      <c r="O8" s="238">
        <f>SUM(O9:O9)</f>
        <v>0</v>
      </c>
      <c r="P8" s="238"/>
      <c r="Q8" s="238">
        <f>SUM(Q9:Q9)</f>
        <v>0</v>
      </c>
      <c r="R8" s="239"/>
      <c r="S8" s="239"/>
      <c r="T8" s="239"/>
      <c r="U8" s="239"/>
      <c r="V8" s="239">
        <f>SUM(V9:V9)</f>
        <v>3</v>
      </c>
      <c r="W8" s="239"/>
      <c r="X8" s="239"/>
      <c r="Y8" s="239"/>
      <c r="AG8" t="s">
        <v>165</v>
      </c>
    </row>
    <row r="9" spans="1:60" outlineLevel="1" x14ac:dyDescent="0.2">
      <c r="A9" s="253">
        <v>1</v>
      </c>
      <c r="B9" s="254" t="s">
        <v>653</v>
      </c>
      <c r="C9" s="260" t="s">
        <v>654</v>
      </c>
      <c r="D9" s="255" t="s">
        <v>304</v>
      </c>
      <c r="E9" s="256">
        <v>3</v>
      </c>
      <c r="F9" s="257"/>
      <c r="G9" s="25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12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200</v>
      </c>
      <c r="T9" s="232" t="s">
        <v>200</v>
      </c>
      <c r="U9" s="232">
        <v>1</v>
      </c>
      <c r="V9" s="232">
        <f>ROUND(E9*U9,2)</f>
        <v>3</v>
      </c>
      <c r="W9" s="232"/>
      <c r="X9" s="232" t="s">
        <v>201</v>
      </c>
      <c r="Y9" s="232" t="s">
        <v>172</v>
      </c>
      <c r="Z9" s="211"/>
      <c r="AA9" s="211"/>
      <c r="AB9" s="211"/>
      <c r="AC9" s="211"/>
      <c r="AD9" s="211"/>
      <c r="AE9" s="211"/>
      <c r="AF9" s="211"/>
      <c r="AG9" s="211" t="s">
        <v>655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">
      <c r="A10" s="240" t="s">
        <v>164</v>
      </c>
      <c r="B10" s="241" t="s">
        <v>85</v>
      </c>
      <c r="C10" s="259" t="s">
        <v>86</v>
      </c>
      <c r="D10" s="242"/>
      <c r="E10" s="243"/>
      <c r="F10" s="244"/>
      <c r="G10" s="245">
        <f>SUMIF(AG11:AG12,"&lt;&gt;NOR",G11:G12)</f>
        <v>0</v>
      </c>
      <c r="H10" s="239"/>
      <c r="I10" s="239">
        <f>SUM(I11:I12)</f>
        <v>0</v>
      </c>
      <c r="J10" s="239"/>
      <c r="K10" s="239">
        <f>SUM(K11:K12)</f>
        <v>0</v>
      </c>
      <c r="L10" s="239"/>
      <c r="M10" s="239">
        <f>SUM(M11:M12)</f>
        <v>0</v>
      </c>
      <c r="N10" s="238"/>
      <c r="O10" s="238">
        <f>SUM(O11:O12)</f>
        <v>0</v>
      </c>
      <c r="P10" s="238"/>
      <c r="Q10" s="238">
        <f>SUM(Q11:Q12)</f>
        <v>0</v>
      </c>
      <c r="R10" s="239"/>
      <c r="S10" s="239"/>
      <c r="T10" s="239"/>
      <c r="U10" s="239"/>
      <c r="V10" s="239">
        <f>SUM(V11:V12)</f>
        <v>0</v>
      </c>
      <c r="W10" s="239"/>
      <c r="X10" s="239"/>
      <c r="Y10" s="239"/>
      <c r="AG10" t="s">
        <v>165</v>
      </c>
    </row>
    <row r="11" spans="1:60" ht="22.5" outlineLevel="1" x14ac:dyDescent="0.2">
      <c r="A11" s="247">
        <v>2</v>
      </c>
      <c r="B11" s="248" t="s">
        <v>553</v>
      </c>
      <c r="C11" s="261" t="s">
        <v>656</v>
      </c>
      <c r="D11" s="249" t="s">
        <v>404</v>
      </c>
      <c r="E11" s="250">
        <v>7.7439999999999998</v>
      </c>
      <c r="F11" s="251"/>
      <c r="G11" s="252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12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200</v>
      </c>
      <c r="T11" s="232" t="s">
        <v>200</v>
      </c>
      <c r="U11" s="232">
        <v>0</v>
      </c>
      <c r="V11" s="232">
        <f>ROUND(E11*U11,2)</f>
        <v>0</v>
      </c>
      <c r="W11" s="232"/>
      <c r="X11" s="232" t="s">
        <v>201</v>
      </c>
      <c r="Y11" s="232" t="s">
        <v>172</v>
      </c>
      <c r="Z11" s="211"/>
      <c r="AA11" s="211"/>
      <c r="AB11" s="211"/>
      <c r="AC11" s="211"/>
      <c r="AD11" s="211"/>
      <c r="AE11" s="211"/>
      <c r="AF11" s="211"/>
      <c r="AG11" s="211" t="s">
        <v>655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2" x14ac:dyDescent="0.2">
      <c r="A12" s="228"/>
      <c r="B12" s="229"/>
      <c r="C12" s="264" t="s">
        <v>657</v>
      </c>
      <c r="D12" s="236"/>
      <c r="E12" s="237">
        <v>7.74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1"/>
      <c r="AA12" s="211"/>
      <c r="AB12" s="211"/>
      <c r="AC12" s="211"/>
      <c r="AD12" s="211"/>
      <c r="AE12" s="211"/>
      <c r="AF12" s="211"/>
      <c r="AG12" s="211" t="s">
        <v>178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x14ac:dyDescent="0.2">
      <c r="A13" s="240" t="s">
        <v>164</v>
      </c>
      <c r="B13" s="241" t="s">
        <v>91</v>
      </c>
      <c r="C13" s="259" t="s">
        <v>92</v>
      </c>
      <c r="D13" s="242"/>
      <c r="E13" s="243"/>
      <c r="F13" s="244"/>
      <c r="G13" s="245">
        <f>SUMIF(AG14:AG65,"&lt;&gt;NOR",G14:G65)</f>
        <v>0</v>
      </c>
      <c r="H13" s="239"/>
      <c r="I13" s="239">
        <f>SUM(I14:I65)</f>
        <v>0</v>
      </c>
      <c r="J13" s="239"/>
      <c r="K13" s="239">
        <f>SUM(K14:K65)</f>
        <v>0</v>
      </c>
      <c r="L13" s="239"/>
      <c r="M13" s="239">
        <f>SUM(M14:M65)</f>
        <v>0</v>
      </c>
      <c r="N13" s="238"/>
      <c r="O13" s="238">
        <f>SUM(O14:O65)</f>
        <v>0.65</v>
      </c>
      <c r="P13" s="238"/>
      <c r="Q13" s="238">
        <f>SUM(Q14:Q65)</f>
        <v>3.92</v>
      </c>
      <c r="R13" s="239"/>
      <c r="S13" s="239"/>
      <c r="T13" s="239"/>
      <c r="U13" s="239"/>
      <c r="V13" s="239">
        <f>SUM(V14:V65)</f>
        <v>563.68000000000006</v>
      </c>
      <c r="W13" s="239"/>
      <c r="X13" s="239"/>
      <c r="Y13" s="239"/>
      <c r="AG13" t="s">
        <v>165</v>
      </c>
    </row>
    <row r="14" spans="1:60" outlineLevel="1" x14ac:dyDescent="0.2">
      <c r="A14" s="247">
        <v>3</v>
      </c>
      <c r="B14" s="248" t="s">
        <v>658</v>
      </c>
      <c r="C14" s="261" t="s">
        <v>659</v>
      </c>
      <c r="D14" s="249" t="s">
        <v>216</v>
      </c>
      <c r="E14" s="250">
        <v>60</v>
      </c>
      <c r="F14" s="251"/>
      <c r="G14" s="252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12</v>
      </c>
      <c r="M14" s="232">
        <f>G14*(1+L14/100)</f>
        <v>0</v>
      </c>
      <c r="N14" s="231">
        <v>0</v>
      </c>
      <c r="O14" s="231">
        <f>ROUND(E14*N14,2)</f>
        <v>0</v>
      </c>
      <c r="P14" s="231">
        <v>1.218E-2</v>
      </c>
      <c r="Q14" s="231">
        <f>ROUND(E14*P14,2)</f>
        <v>0.73</v>
      </c>
      <c r="R14" s="232"/>
      <c r="S14" s="232" t="s">
        <v>200</v>
      </c>
      <c r="T14" s="232" t="s">
        <v>200</v>
      </c>
      <c r="U14" s="232">
        <v>0.33100000000000002</v>
      </c>
      <c r="V14" s="232">
        <f>ROUND(E14*U14,2)</f>
        <v>19.86</v>
      </c>
      <c r="W14" s="232"/>
      <c r="X14" s="232" t="s">
        <v>201</v>
      </c>
      <c r="Y14" s="232" t="s">
        <v>172</v>
      </c>
      <c r="Z14" s="211"/>
      <c r="AA14" s="211"/>
      <c r="AB14" s="211"/>
      <c r="AC14" s="211"/>
      <c r="AD14" s="211"/>
      <c r="AE14" s="211"/>
      <c r="AF14" s="211"/>
      <c r="AG14" s="211" t="s">
        <v>655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2" x14ac:dyDescent="0.2">
      <c r="A15" s="228"/>
      <c r="B15" s="229"/>
      <c r="C15" s="264" t="s">
        <v>660</v>
      </c>
      <c r="D15" s="236"/>
      <c r="E15" s="237">
        <v>60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1"/>
      <c r="AA15" s="211"/>
      <c r="AB15" s="211"/>
      <c r="AC15" s="211"/>
      <c r="AD15" s="211"/>
      <c r="AE15" s="211"/>
      <c r="AF15" s="211"/>
      <c r="AG15" s="211" t="s">
        <v>178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47">
        <v>4</v>
      </c>
      <c r="B16" s="248" t="s">
        <v>388</v>
      </c>
      <c r="C16" s="261" t="s">
        <v>661</v>
      </c>
      <c r="D16" s="249" t="s">
        <v>236</v>
      </c>
      <c r="E16" s="250">
        <v>169.44</v>
      </c>
      <c r="F16" s="251"/>
      <c r="G16" s="252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12</v>
      </c>
      <c r="M16" s="232">
        <f>G16*(1+L16/100)</f>
        <v>0</v>
      </c>
      <c r="N16" s="231">
        <v>0</v>
      </c>
      <c r="O16" s="231">
        <f>ROUND(E16*N16,2)</f>
        <v>0</v>
      </c>
      <c r="P16" s="231">
        <v>6.6899999999999998E-3</v>
      </c>
      <c r="Q16" s="231">
        <f>ROUND(E16*P16,2)</f>
        <v>1.1299999999999999</v>
      </c>
      <c r="R16" s="232"/>
      <c r="S16" s="232" t="s">
        <v>200</v>
      </c>
      <c r="T16" s="232" t="s">
        <v>200</v>
      </c>
      <c r="U16" s="232">
        <v>0.186</v>
      </c>
      <c r="V16" s="232">
        <f>ROUND(E16*U16,2)</f>
        <v>31.52</v>
      </c>
      <c r="W16" s="232"/>
      <c r="X16" s="232" t="s">
        <v>201</v>
      </c>
      <c r="Y16" s="232" t="s">
        <v>172</v>
      </c>
      <c r="Z16" s="211"/>
      <c r="AA16" s="211"/>
      <c r="AB16" s="211"/>
      <c r="AC16" s="211"/>
      <c r="AD16" s="211"/>
      <c r="AE16" s="211"/>
      <c r="AF16" s="211"/>
      <c r="AG16" s="211" t="s">
        <v>655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2" x14ac:dyDescent="0.2">
      <c r="A17" s="228"/>
      <c r="B17" s="229"/>
      <c r="C17" s="264" t="s">
        <v>662</v>
      </c>
      <c r="D17" s="236"/>
      <c r="E17" s="237">
        <v>140.16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1"/>
      <c r="AA17" s="211"/>
      <c r="AB17" s="211"/>
      <c r="AC17" s="211"/>
      <c r="AD17" s="211"/>
      <c r="AE17" s="211"/>
      <c r="AF17" s="211"/>
      <c r="AG17" s="211" t="s">
        <v>178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3" x14ac:dyDescent="0.2">
      <c r="A18" s="228"/>
      <c r="B18" s="229"/>
      <c r="C18" s="264" t="s">
        <v>663</v>
      </c>
      <c r="D18" s="236"/>
      <c r="E18" s="237">
        <v>29.28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1"/>
      <c r="AA18" s="211"/>
      <c r="AB18" s="211"/>
      <c r="AC18" s="211"/>
      <c r="AD18" s="211"/>
      <c r="AE18" s="211"/>
      <c r="AF18" s="211"/>
      <c r="AG18" s="211" t="s">
        <v>178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7">
        <v>5</v>
      </c>
      <c r="B19" s="248" t="s">
        <v>664</v>
      </c>
      <c r="C19" s="261" t="s">
        <v>665</v>
      </c>
      <c r="D19" s="249" t="s">
        <v>236</v>
      </c>
      <c r="E19" s="250">
        <v>100.32</v>
      </c>
      <c r="F19" s="251"/>
      <c r="G19" s="252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12</v>
      </c>
      <c r="M19" s="232">
        <f>G19*(1+L19/100)</f>
        <v>0</v>
      </c>
      <c r="N19" s="231">
        <v>0</v>
      </c>
      <c r="O19" s="231">
        <f>ROUND(E19*N19,2)</f>
        <v>0</v>
      </c>
      <c r="P19" s="231">
        <v>1.6199999999999999E-2</v>
      </c>
      <c r="Q19" s="231">
        <f>ROUND(E19*P19,2)</f>
        <v>1.63</v>
      </c>
      <c r="R19" s="232"/>
      <c r="S19" s="232" t="s">
        <v>200</v>
      </c>
      <c r="T19" s="232" t="s">
        <v>200</v>
      </c>
      <c r="U19" s="232">
        <v>0.26800000000000002</v>
      </c>
      <c r="V19" s="232">
        <f>ROUND(E19*U19,2)</f>
        <v>26.89</v>
      </c>
      <c r="W19" s="232"/>
      <c r="X19" s="232" t="s">
        <v>201</v>
      </c>
      <c r="Y19" s="232" t="s">
        <v>172</v>
      </c>
      <c r="Z19" s="211"/>
      <c r="AA19" s="211"/>
      <c r="AB19" s="211"/>
      <c r="AC19" s="211"/>
      <c r="AD19" s="211"/>
      <c r="AE19" s="211"/>
      <c r="AF19" s="211"/>
      <c r="AG19" s="211" t="s">
        <v>655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2" x14ac:dyDescent="0.2">
      <c r="A20" s="228"/>
      <c r="B20" s="229"/>
      <c r="C20" s="264" t="s">
        <v>666</v>
      </c>
      <c r="D20" s="236"/>
      <c r="E20" s="237">
        <v>100.32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1"/>
      <c r="AA20" s="211"/>
      <c r="AB20" s="211"/>
      <c r="AC20" s="211"/>
      <c r="AD20" s="211"/>
      <c r="AE20" s="211"/>
      <c r="AF20" s="211"/>
      <c r="AG20" s="211" t="s">
        <v>178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7">
        <v>6</v>
      </c>
      <c r="B21" s="248" t="s">
        <v>667</v>
      </c>
      <c r="C21" s="261" t="s">
        <v>668</v>
      </c>
      <c r="D21" s="249" t="s">
        <v>236</v>
      </c>
      <c r="E21" s="250">
        <v>206.16</v>
      </c>
      <c r="F21" s="251"/>
      <c r="G21" s="252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12</v>
      </c>
      <c r="M21" s="232">
        <f>G21*(1+L21/100)</f>
        <v>0</v>
      </c>
      <c r="N21" s="231">
        <v>0</v>
      </c>
      <c r="O21" s="231">
        <f>ROUND(E21*N21,2)</f>
        <v>0</v>
      </c>
      <c r="P21" s="231">
        <v>2.0999999999999999E-3</v>
      </c>
      <c r="Q21" s="231">
        <f>ROUND(E21*P21,2)</f>
        <v>0.43</v>
      </c>
      <c r="R21" s="232"/>
      <c r="S21" s="232" t="s">
        <v>200</v>
      </c>
      <c r="T21" s="232" t="s">
        <v>200</v>
      </c>
      <c r="U21" s="232">
        <v>3.1E-2</v>
      </c>
      <c r="V21" s="232">
        <f>ROUND(E21*U21,2)</f>
        <v>6.39</v>
      </c>
      <c r="W21" s="232"/>
      <c r="X21" s="232" t="s">
        <v>201</v>
      </c>
      <c r="Y21" s="232" t="s">
        <v>172</v>
      </c>
      <c r="Z21" s="211"/>
      <c r="AA21" s="211"/>
      <c r="AB21" s="211"/>
      <c r="AC21" s="211"/>
      <c r="AD21" s="211"/>
      <c r="AE21" s="211"/>
      <c r="AF21" s="211"/>
      <c r="AG21" s="211" t="s">
        <v>655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2" x14ac:dyDescent="0.2">
      <c r="A22" s="228"/>
      <c r="B22" s="229"/>
      <c r="C22" s="264" t="s">
        <v>669</v>
      </c>
      <c r="D22" s="236"/>
      <c r="E22" s="237">
        <v>201.6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1"/>
      <c r="AA22" s="211"/>
      <c r="AB22" s="211"/>
      <c r="AC22" s="211"/>
      <c r="AD22" s="211"/>
      <c r="AE22" s="211"/>
      <c r="AF22" s="211"/>
      <c r="AG22" s="211" t="s">
        <v>178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3" x14ac:dyDescent="0.2">
      <c r="A23" s="228"/>
      <c r="B23" s="229"/>
      <c r="C23" s="264" t="s">
        <v>670</v>
      </c>
      <c r="D23" s="236"/>
      <c r="E23" s="237">
        <v>4.5599999999999996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1"/>
      <c r="AA23" s="211"/>
      <c r="AB23" s="211"/>
      <c r="AC23" s="211"/>
      <c r="AD23" s="211"/>
      <c r="AE23" s="211"/>
      <c r="AF23" s="211"/>
      <c r="AG23" s="211" t="s">
        <v>178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7">
        <v>7</v>
      </c>
      <c r="B24" s="248" t="s">
        <v>671</v>
      </c>
      <c r="C24" s="261" t="s">
        <v>672</v>
      </c>
      <c r="D24" s="249" t="s">
        <v>404</v>
      </c>
      <c r="E24" s="250">
        <v>2.64</v>
      </c>
      <c r="F24" s="251"/>
      <c r="G24" s="252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12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200</v>
      </c>
      <c r="T24" s="232" t="s">
        <v>200</v>
      </c>
      <c r="U24" s="232">
        <v>3.379</v>
      </c>
      <c r="V24" s="232">
        <f>ROUND(E24*U24,2)</f>
        <v>8.92</v>
      </c>
      <c r="W24" s="232"/>
      <c r="X24" s="232" t="s">
        <v>201</v>
      </c>
      <c r="Y24" s="232" t="s">
        <v>172</v>
      </c>
      <c r="Z24" s="211"/>
      <c r="AA24" s="211"/>
      <c r="AB24" s="211"/>
      <c r="AC24" s="211"/>
      <c r="AD24" s="211"/>
      <c r="AE24" s="211"/>
      <c r="AF24" s="211"/>
      <c r="AG24" s="211" t="s">
        <v>655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2" x14ac:dyDescent="0.2">
      <c r="A25" s="228"/>
      <c r="B25" s="229"/>
      <c r="C25" s="264" t="s">
        <v>673</v>
      </c>
      <c r="D25" s="236"/>
      <c r="E25" s="237">
        <v>2.64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1"/>
      <c r="AA25" s="211"/>
      <c r="AB25" s="211"/>
      <c r="AC25" s="211"/>
      <c r="AD25" s="211"/>
      <c r="AE25" s="211"/>
      <c r="AF25" s="211"/>
      <c r="AG25" s="211" t="s">
        <v>178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7">
        <v>8</v>
      </c>
      <c r="B26" s="248" t="s">
        <v>674</v>
      </c>
      <c r="C26" s="261" t="s">
        <v>675</v>
      </c>
      <c r="D26" s="249" t="s">
        <v>404</v>
      </c>
      <c r="E26" s="250">
        <v>2.64</v>
      </c>
      <c r="F26" s="251"/>
      <c r="G26" s="252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12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200</v>
      </c>
      <c r="T26" s="232" t="s">
        <v>200</v>
      </c>
      <c r="U26" s="232">
        <v>4.1550000000000002</v>
      </c>
      <c r="V26" s="232">
        <f>ROUND(E26*U26,2)</f>
        <v>10.97</v>
      </c>
      <c r="W26" s="232"/>
      <c r="X26" s="232" t="s">
        <v>201</v>
      </c>
      <c r="Y26" s="232" t="s">
        <v>172</v>
      </c>
      <c r="Z26" s="211"/>
      <c r="AA26" s="211"/>
      <c r="AB26" s="211"/>
      <c r="AC26" s="211"/>
      <c r="AD26" s="211"/>
      <c r="AE26" s="211"/>
      <c r="AF26" s="211"/>
      <c r="AG26" s="211" t="s">
        <v>655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2" x14ac:dyDescent="0.2">
      <c r="A27" s="228"/>
      <c r="B27" s="229"/>
      <c r="C27" s="264" t="s">
        <v>673</v>
      </c>
      <c r="D27" s="236"/>
      <c r="E27" s="237">
        <v>2.64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1"/>
      <c r="AA27" s="211"/>
      <c r="AB27" s="211"/>
      <c r="AC27" s="211"/>
      <c r="AD27" s="211"/>
      <c r="AE27" s="211"/>
      <c r="AF27" s="211"/>
      <c r="AG27" s="211" t="s">
        <v>178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7">
        <v>9</v>
      </c>
      <c r="B28" s="248" t="s">
        <v>676</v>
      </c>
      <c r="C28" s="261" t="s">
        <v>677</v>
      </c>
      <c r="D28" s="249" t="s">
        <v>404</v>
      </c>
      <c r="E28" s="250">
        <v>1.76</v>
      </c>
      <c r="F28" s="251"/>
      <c r="G28" s="252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12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200</v>
      </c>
      <c r="T28" s="232" t="s">
        <v>200</v>
      </c>
      <c r="U28" s="232">
        <v>4.93</v>
      </c>
      <c r="V28" s="232">
        <f>ROUND(E28*U28,2)</f>
        <v>8.68</v>
      </c>
      <c r="W28" s="232"/>
      <c r="X28" s="232" t="s">
        <v>201</v>
      </c>
      <c r="Y28" s="232" t="s">
        <v>172</v>
      </c>
      <c r="Z28" s="211"/>
      <c r="AA28" s="211"/>
      <c r="AB28" s="211"/>
      <c r="AC28" s="211"/>
      <c r="AD28" s="211"/>
      <c r="AE28" s="211"/>
      <c r="AF28" s="211"/>
      <c r="AG28" s="211" t="s">
        <v>655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2" x14ac:dyDescent="0.2">
      <c r="A29" s="228"/>
      <c r="B29" s="229"/>
      <c r="C29" s="264" t="s">
        <v>678</v>
      </c>
      <c r="D29" s="236"/>
      <c r="E29" s="237">
        <v>1.76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1"/>
      <c r="AA29" s="211"/>
      <c r="AB29" s="211"/>
      <c r="AC29" s="211"/>
      <c r="AD29" s="211"/>
      <c r="AE29" s="211"/>
      <c r="AF29" s="211"/>
      <c r="AG29" s="211" t="s">
        <v>178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7">
        <v>10</v>
      </c>
      <c r="B30" s="248" t="s">
        <v>679</v>
      </c>
      <c r="C30" s="261" t="s">
        <v>680</v>
      </c>
      <c r="D30" s="249" t="s">
        <v>216</v>
      </c>
      <c r="E30" s="250">
        <v>123</v>
      </c>
      <c r="F30" s="251"/>
      <c r="G30" s="252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12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200</v>
      </c>
      <c r="T30" s="232" t="s">
        <v>200</v>
      </c>
      <c r="U30" s="232">
        <v>0.157</v>
      </c>
      <c r="V30" s="232">
        <f>ROUND(E30*U30,2)</f>
        <v>19.309999999999999</v>
      </c>
      <c r="W30" s="232"/>
      <c r="X30" s="232" t="s">
        <v>201</v>
      </c>
      <c r="Y30" s="232" t="s">
        <v>172</v>
      </c>
      <c r="Z30" s="211"/>
      <c r="AA30" s="211"/>
      <c r="AB30" s="211"/>
      <c r="AC30" s="211"/>
      <c r="AD30" s="211"/>
      <c r="AE30" s="211"/>
      <c r="AF30" s="211"/>
      <c r="AG30" s="211" t="s">
        <v>655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2" x14ac:dyDescent="0.2">
      <c r="A31" s="228"/>
      <c r="B31" s="229"/>
      <c r="C31" s="264" t="s">
        <v>681</v>
      </c>
      <c r="D31" s="236"/>
      <c r="E31" s="237">
        <v>123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1"/>
      <c r="AA31" s="211"/>
      <c r="AB31" s="211"/>
      <c r="AC31" s="211"/>
      <c r="AD31" s="211"/>
      <c r="AE31" s="211"/>
      <c r="AF31" s="211"/>
      <c r="AG31" s="211" t="s">
        <v>178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7">
        <v>11</v>
      </c>
      <c r="B32" s="248" t="s">
        <v>682</v>
      </c>
      <c r="C32" s="261" t="s">
        <v>683</v>
      </c>
      <c r="D32" s="249" t="s">
        <v>216</v>
      </c>
      <c r="E32" s="250">
        <v>60</v>
      </c>
      <c r="F32" s="251"/>
      <c r="G32" s="252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12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200</v>
      </c>
      <c r="T32" s="232" t="s">
        <v>200</v>
      </c>
      <c r="U32" s="232">
        <v>0.17399999999999999</v>
      </c>
      <c r="V32" s="232">
        <f>ROUND(E32*U32,2)</f>
        <v>10.44</v>
      </c>
      <c r="W32" s="232"/>
      <c r="X32" s="232" t="s">
        <v>201</v>
      </c>
      <c r="Y32" s="232" t="s">
        <v>172</v>
      </c>
      <c r="Z32" s="211"/>
      <c r="AA32" s="211"/>
      <c r="AB32" s="211"/>
      <c r="AC32" s="211"/>
      <c r="AD32" s="211"/>
      <c r="AE32" s="211"/>
      <c r="AF32" s="211"/>
      <c r="AG32" s="211" t="s">
        <v>655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2" x14ac:dyDescent="0.2">
      <c r="A33" s="228"/>
      <c r="B33" s="229"/>
      <c r="C33" s="264" t="s">
        <v>316</v>
      </c>
      <c r="D33" s="236"/>
      <c r="E33" s="237">
        <v>60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1"/>
      <c r="AA33" s="211"/>
      <c r="AB33" s="211"/>
      <c r="AC33" s="211"/>
      <c r="AD33" s="211"/>
      <c r="AE33" s="211"/>
      <c r="AF33" s="211"/>
      <c r="AG33" s="211" t="s">
        <v>178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7">
        <v>12</v>
      </c>
      <c r="B34" s="248" t="s">
        <v>684</v>
      </c>
      <c r="C34" s="261" t="s">
        <v>685</v>
      </c>
      <c r="D34" s="249" t="s">
        <v>216</v>
      </c>
      <c r="E34" s="250">
        <v>61</v>
      </c>
      <c r="F34" s="251"/>
      <c r="G34" s="252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12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200</v>
      </c>
      <c r="T34" s="232" t="s">
        <v>200</v>
      </c>
      <c r="U34" s="232">
        <v>0.25900000000000001</v>
      </c>
      <c r="V34" s="232">
        <f>ROUND(E34*U34,2)</f>
        <v>15.8</v>
      </c>
      <c r="W34" s="232"/>
      <c r="X34" s="232" t="s">
        <v>201</v>
      </c>
      <c r="Y34" s="232" t="s">
        <v>172</v>
      </c>
      <c r="Z34" s="211"/>
      <c r="AA34" s="211"/>
      <c r="AB34" s="211"/>
      <c r="AC34" s="211"/>
      <c r="AD34" s="211"/>
      <c r="AE34" s="211"/>
      <c r="AF34" s="211"/>
      <c r="AG34" s="211" t="s">
        <v>655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2" x14ac:dyDescent="0.2">
      <c r="A35" s="228"/>
      <c r="B35" s="229"/>
      <c r="C35" s="264" t="s">
        <v>686</v>
      </c>
      <c r="D35" s="236"/>
      <c r="E35" s="237">
        <v>61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1"/>
      <c r="AA35" s="211"/>
      <c r="AB35" s="211"/>
      <c r="AC35" s="211"/>
      <c r="AD35" s="211"/>
      <c r="AE35" s="211"/>
      <c r="AF35" s="211"/>
      <c r="AG35" s="211" t="s">
        <v>178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22.5" outlineLevel="1" x14ac:dyDescent="0.2">
      <c r="A36" s="253">
        <v>13</v>
      </c>
      <c r="B36" s="254" t="s">
        <v>687</v>
      </c>
      <c r="C36" s="260" t="s">
        <v>688</v>
      </c>
      <c r="D36" s="255" t="s">
        <v>216</v>
      </c>
      <c r="E36" s="256">
        <v>2</v>
      </c>
      <c r="F36" s="257"/>
      <c r="G36" s="258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12</v>
      </c>
      <c r="M36" s="232">
        <f>G36*(1+L36/100)</f>
        <v>0</v>
      </c>
      <c r="N36" s="231">
        <v>8.0000000000000007E-5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455</v>
      </c>
      <c r="T36" s="232" t="s">
        <v>689</v>
      </c>
      <c r="U36" s="232">
        <v>0.14799999999999999</v>
      </c>
      <c r="V36" s="232">
        <f>ROUND(E36*U36,2)</f>
        <v>0.3</v>
      </c>
      <c r="W36" s="232"/>
      <c r="X36" s="232" t="s">
        <v>201</v>
      </c>
      <c r="Y36" s="232" t="s">
        <v>172</v>
      </c>
      <c r="Z36" s="211"/>
      <c r="AA36" s="211"/>
      <c r="AB36" s="211"/>
      <c r="AC36" s="211"/>
      <c r="AD36" s="211"/>
      <c r="AE36" s="211"/>
      <c r="AF36" s="211"/>
      <c r="AG36" s="211" t="s">
        <v>655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47">
        <v>14</v>
      </c>
      <c r="B37" s="248" t="s">
        <v>690</v>
      </c>
      <c r="C37" s="261" t="s">
        <v>691</v>
      </c>
      <c r="D37" s="249" t="s">
        <v>236</v>
      </c>
      <c r="E37" s="250">
        <v>259.16000000000003</v>
      </c>
      <c r="F37" s="251"/>
      <c r="G37" s="252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12</v>
      </c>
      <c r="M37" s="232">
        <f>G37*(1+L37/100)</f>
        <v>0</v>
      </c>
      <c r="N37" s="231">
        <v>3.8000000000000002E-4</v>
      </c>
      <c r="O37" s="231">
        <f>ROUND(E37*N37,2)</f>
        <v>0.1</v>
      </c>
      <c r="P37" s="231">
        <v>0</v>
      </c>
      <c r="Q37" s="231">
        <f>ROUND(E37*P37,2)</f>
        <v>0</v>
      </c>
      <c r="R37" s="232"/>
      <c r="S37" s="232" t="s">
        <v>200</v>
      </c>
      <c r="T37" s="232" t="s">
        <v>200</v>
      </c>
      <c r="U37" s="232">
        <v>0.32</v>
      </c>
      <c r="V37" s="232">
        <f>ROUND(E37*U37,2)</f>
        <v>82.93</v>
      </c>
      <c r="W37" s="232"/>
      <c r="X37" s="232" t="s">
        <v>201</v>
      </c>
      <c r="Y37" s="232" t="s">
        <v>172</v>
      </c>
      <c r="Z37" s="211"/>
      <c r="AA37" s="211"/>
      <c r="AB37" s="211"/>
      <c r="AC37" s="211"/>
      <c r="AD37" s="211"/>
      <c r="AE37" s="211"/>
      <c r="AF37" s="211"/>
      <c r="AG37" s="211" t="s">
        <v>655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2" x14ac:dyDescent="0.2">
      <c r="A38" s="228"/>
      <c r="B38" s="229"/>
      <c r="C38" s="264" t="s">
        <v>692</v>
      </c>
      <c r="D38" s="236"/>
      <c r="E38" s="237">
        <v>253.44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1"/>
      <c r="AA38" s="211"/>
      <c r="AB38" s="211"/>
      <c r="AC38" s="211"/>
      <c r="AD38" s="211"/>
      <c r="AE38" s="211"/>
      <c r="AF38" s="211"/>
      <c r="AG38" s="211" t="s">
        <v>178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3" x14ac:dyDescent="0.2">
      <c r="A39" s="228"/>
      <c r="B39" s="229"/>
      <c r="C39" s="264" t="s">
        <v>693</v>
      </c>
      <c r="D39" s="236"/>
      <c r="E39" s="237">
        <v>5.72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1"/>
      <c r="AA39" s="211"/>
      <c r="AB39" s="211"/>
      <c r="AC39" s="211"/>
      <c r="AD39" s="211"/>
      <c r="AE39" s="211"/>
      <c r="AF39" s="211"/>
      <c r="AG39" s="211" t="s">
        <v>178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7">
        <v>15</v>
      </c>
      <c r="B40" s="248" t="s">
        <v>694</v>
      </c>
      <c r="C40" s="261" t="s">
        <v>695</v>
      </c>
      <c r="D40" s="249" t="s">
        <v>236</v>
      </c>
      <c r="E40" s="250">
        <v>9.6</v>
      </c>
      <c r="F40" s="251"/>
      <c r="G40" s="252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12</v>
      </c>
      <c r="M40" s="232">
        <f>G40*(1+L40/100)</f>
        <v>0</v>
      </c>
      <c r="N40" s="231">
        <v>3.4000000000000002E-4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200</v>
      </c>
      <c r="T40" s="232" t="s">
        <v>200</v>
      </c>
      <c r="U40" s="232">
        <v>0.32</v>
      </c>
      <c r="V40" s="232">
        <f>ROUND(E40*U40,2)</f>
        <v>3.07</v>
      </c>
      <c r="W40" s="232"/>
      <c r="X40" s="232" t="s">
        <v>201</v>
      </c>
      <c r="Y40" s="232" t="s">
        <v>172</v>
      </c>
      <c r="Z40" s="211"/>
      <c r="AA40" s="211"/>
      <c r="AB40" s="211"/>
      <c r="AC40" s="211"/>
      <c r="AD40" s="211"/>
      <c r="AE40" s="211"/>
      <c r="AF40" s="211"/>
      <c r="AG40" s="211" t="s">
        <v>202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2" x14ac:dyDescent="0.2">
      <c r="A41" s="228"/>
      <c r="B41" s="229"/>
      <c r="C41" s="264" t="s">
        <v>696</v>
      </c>
      <c r="D41" s="236"/>
      <c r="E41" s="237">
        <v>9.6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1"/>
      <c r="AA41" s="211"/>
      <c r="AB41" s="211"/>
      <c r="AC41" s="211"/>
      <c r="AD41" s="211"/>
      <c r="AE41" s="211"/>
      <c r="AF41" s="211"/>
      <c r="AG41" s="211" t="s">
        <v>178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47">
        <v>16</v>
      </c>
      <c r="B42" s="248" t="s">
        <v>697</v>
      </c>
      <c r="C42" s="261" t="s">
        <v>698</v>
      </c>
      <c r="D42" s="249" t="s">
        <v>236</v>
      </c>
      <c r="E42" s="250">
        <v>33</v>
      </c>
      <c r="F42" s="251"/>
      <c r="G42" s="252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12</v>
      </c>
      <c r="M42" s="232">
        <f>G42*(1+L42/100)</f>
        <v>0</v>
      </c>
      <c r="N42" s="231">
        <v>4.6999999999999999E-4</v>
      </c>
      <c r="O42" s="231">
        <f>ROUND(E42*N42,2)</f>
        <v>0.02</v>
      </c>
      <c r="P42" s="231">
        <v>0</v>
      </c>
      <c r="Q42" s="231">
        <f>ROUND(E42*P42,2)</f>
        <v>0</v>
      </c>
      <c r="R42" s="232"/>
      <c r="S42" s="232" t="s">
        <v>200</v>
      </c>
      <c r="T42" s="232" t="s">
        <v>200</v>
      </c>
      <c r="U42" s="232">
        <v>0.35899999999999999</v>
      </c>
      <c r="V42" s="232">
        <f>ROUND(E42*U42,2)</f>
        <v>11.85</v>
      </c>
      <c r="W42" s="232"/>
      <c r="X42" s="232" t="s">
        <v>201</v>
      </c>
      <c r="Y42" s="232" t="s">
        <v>172</v>
      </c>
      <c r="Z42" s="211"/>
      <c r="AA42" s="211"/>
      <c r="AB42" s="211"/>
      <c r="AC42" s="211"/>
      <c r="AD42" s="211"/>
      <c r="AE42" s="211"/>
      <c r="AF42" s="211"/>
      <c r="AG42" s="211" t="s">
        <v>655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2" x14ac:dyDescent="0.2">
      <c r="A43" s="228"/>
      <c r="B43" s="229"/>
      <c r="C43" s="264" t="s">
        <v>699</v>
      </c>
      <c r="D43" s="236"/>
      <c r="E43" s="237">
        <v>33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1"/>
      <c r="AA43" s="211"/>
      <c r="AB43" s="211"/>
      <c r="AC43" s="211"/>
      <c r="AD43" s="211"/>
      <c r="AE43" s="211"/>
      <c r="AF43" s="211"/>
      <c r="AG43" s="211" t="s">
        <v>178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47">
        <v>17</v>
      </c>
      <c r="B44" s="248" t="s">
        <v>700</v>
      </c>
      <c r="C44" s="261" t="s">
        <v>701</v>
      </c>
      <c r="D44" s="249" t="s">
        <v>236</v>
      </c>
      <c r="E44" s="250">
        <v>79.64</v>
      </c>
      <c r="F44" s="251"/>
      <c r="G44" s="252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12</v>
      </c>
      <c r="M44" s="232">
        <f>G44*(1+L44/100)</f>
        <v>0</v>
      </c>
      <c r="N44" s="231">
        <v>1.5200000000000001E-3</v>
      </c>
      <c r="O44" s="231">
        <f>ROUND(E44*N44,2)</f>
        <v>0.12</v>
      </c>
      <c r="P44" s="231">
        <v>0</v>
      </c>
      <c r="Q44" s="231">
        <f>ROUND(E44*P44,2)</f>
        <v>0</v>
      </c>
      <c r="R44" s="232"/>
      <c r="S44" s="232" t="s">
        <v>200</v>
      </c>
      <c r="T44" s="232" t="s">
        <v>200</v>
      </c>
      <c r="U44" s="232">
        <v>1.173</v>
      </c>
      <c r="V44" s="232">
        <f>ROUND(E44*U44,2)</f>
        <v>93.42</v>
      </c>
      <c r="W44" s="232"/>
      <c r="X44" s="232" t="s">
        <v>201</v>
      </c>
      <c r="Y44" s="232" t="s">
        <v>172</v>
      </c>
      <c r="Z44" s="211"/>
      <c r="AA44" s="211"/>
      <c r="AB44" s="211"/>
      <c r="AC44" s="211"/>
      <c r="AD44" s="211"/>
      <c r="AE44" s="211"/>
      <c r="AF44" s="211"/>
      <c r="AG44" s="211" t="s">
        <v>655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2" x14ac:dyDescent="0.2">
      <c r="A45" s="228"/>
      <c r="B45" s="229"/>
      <c r="C45" s="264" t="s">
        <v>702</v>
      </c>
      <c r="D45" s="236"/>
      <c r="E45" s="237">
        <v>79.2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1"/>
      <c r="AA45" s="211"/>
      <c r="AB45" s="211"/>
      <c r="AC45" s="211"/>
      <c r="AD45" s="211"/>
      <c r="AE45" s="211"/>
      <c r="AF45" s="211"/>
      <c r="AG45" s="211" t="s">
        <v>178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3" x14ac:dyDescent="0.2">
      <c r="A46" s="228"/>
      <c r="B46" s="229"/>
      <c r="C46" s="264" t="s">
        <v>703</v>
      </c>
      <c r="D46" s="236"/>
      <c r="E46" s="237">
        <v>0.44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1"/>
      <c r="AA46" s="211"/>
      <c r="AB46" s="211"/>
      <c r="AC46" s="211"/>
      <c r="AD46" s="211"/>
      <c r="AE46" s="211"/>
      <c r="AF46" s="211"/>
      <c r="AG46" s="211" t="s">
        <v>178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47">
        <v>18</v>
      </c>
      <c r="B47" s="248" t="s">
        <v>704</v>
      </c>
      <c r="C47" s="261" t="s">
        <v>705</v>
      </c>
      <c r="D47" s="249" t="s">
        <v>236</v>
      </c>
      <c r="E47" s="250">
        <v>128.47999999999999</v>
      </c>
      <c r="F47" s="251"/>
      <c r="G47" s="252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12</v>
      </c>
      <c r="M47" s="232">
        <f>G47*(1+L47/100)</f>
        <v>0</v>
      </c>
      <c r="N47" s="231">
        <v>1.4E-3</v>
      </c>
      <c r="O47" s="231">
        <f>ROUND(E47*N47,2)</f>
        <v>0.18</v>
      </c>
      <c r="P47" s="231">
        <v>0</v>
      </c>
      <c r="Q47" s="231">
        <f>ROUND(E47*P47,2)</f>
        <v>0</v>
      </c>
      <c r="R47" s="232"/>
      <c r="S47" s="232" t="s">
        <v>200</v>
      </c>
      <c r="T47" s="232" t="s">
        <v>200</v>
      </c>
      <c r="U47" s="232">
        <v>0.79700000000000004</v>
      </c>
      <c r="V47" s="232">
        <f>ROUND(E47*U47,2)</f>
        <v>102.4</v>
      </c>
      <c r="W47" s="232"/>
      <c r="X47" s="232" t="s">
        <v>201</v>
      </c>
      <c r="Y47" s="232" t="s">
        <v>172</v>
      </c>
      <c r="Z47" s="211"/>
      <c r="AA47" s="211"/>
      <c r="AB47" s="211"/>
      <c r="AC47" s="211"/>
      <c r="AD47" s="211"/>
      <c r="AE47" s="211"/>
      <c r="AF47" s="211"/>
      <c r="AG47" s="211" t="s">
        <v>655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2" x14ac:dyDescent="0.2">
      <c r="A48" s="228"/>
      <c r="B48" s="229"/>
      <c r="C48" s="264" t="s">
        <v>706</v>
      </c>
      <c r="D48" s="236"/>
      <c r="E48" s="237">
        <v>128.47999999999999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1"/>
      <c r="AA48" s="211"/>
      <c r="AB48" s="211"/>
      <c r="AC48" s="211"/>
      <c r="AD48" s="211"/>
      <c r="AE48" s="211"/>
      <c r="AF48" s="211"/>
      <c r="AG48" s="211" t="s">
        <v>178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7">
        <v>19</v>
      </c>
      <c r="B49" s="248" t="s">
        <v>707</v>
      </c>
      <c r="C49" s="261" t="s">
        <v>708</v>
      </c>
      <c r="D49" s="249" t="s">
        <v>236</v>
      </c>
      <c r="E49" s="250">
        <v>91.96</v>
      </c>
      <c r="F49" s="251"/>
      <c r="G49" s="252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12</v>
      </c>
      <c r="M49" s="232">
        <f>G49*(1+L49/100)</f>
        <v>0</v>
      </c>
      <c r="N49" s="231">
        <v>1.73E-3</v>
      </c>
      <c r="O49" s="231">
        <f>ROUND(E49*N49,2)</f>
        <v>0.16</v>
      </c>
      <c r="P49" s="231">
        <v>0</v>
      </c>
      <c r="Q49" s="231">
        <f>ROUND(E49*P49,2)</f>
        <v>0</v>
      </c>
      <c r="R49" s="232"/>
      <c r="S49" s="232" t="s">
        <v>200</v>
      </c>
      <c r="T49" s="232" t="s">
        <v>200</v>
      </c>
      <c r="U49" s="232">
        <v>0.73899999999999999</v>
      </c>
      <c r="V49" s="232">
        <f>ROUND(E49*U49,2)</f>
        <v>67.959999999999994</v>
      </c>
      <c r="W49" s="232"/>
      <c r="X49" s="232" t="s">
        <v>201</v>
      </c>
      <c r="Y49" s="232" t="s">
        <v>172</v>
      </c>
      <c r="Z49" s="211"/>
      <c r="AA49" s="211"/>
      <c r="AB49" s="211"/>
      <c r="AC49" s="211"/>
      <c r="AD49" s="211"/>
      <c r="AE49" s="211"/>
      <c r="AF49" s="211"/>
      <c r="AG49" s="211" t="s">
        <v>655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2" x14ac:dyDescent="0.2">
      <c r="A50" s="228"/>
      <c r="B50" s="229"/>
      <c r="C50" s="264" t="s">
        <v>709</v>
      </c>
      <c r="D50" s="236"/>
      <c r="E50" s="237">
        <v>91.96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1"/>
      <c r="AA50" s="211"/>
      <c r="AB50" s="211"/>
      <c r="AC50" s="211"/>
      <c r="AD50" s="211"/>
      <c r="AE50" s="211"/>
      <c r="AF50" s="211"/>
      <c r="AG50" s="211" t="s">
        <v>178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ht="22.5" outlineLevel="1" x14ac:dyDescent="0.2">
      <c r="A51" s="247">
        <v>20</v>
      </c>
      <c r="B51" s="248" t="s">
        <v>710</v>
      </c>
      <c r="C51" s="261" t="s">
        <v>711</v>
      </c>
      <c r="D51" s="249" t="s">
        <v>236</v>
      </c>
      <c r="E51" s="250">
        <v>4.18</v>
      </c>
      <c r="F51" s="251"/>
      <c r="G51" s="252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12</v>
      </c>
      <c r="M51" s="232">
        <f>G51*(1+L51/100)</f>
        <v>0</v>
      </c>
      <c r="N51" s="231">
        <v>2.1800000000000001E-3</v>
      </c>
      <c r="O51" s="231">
        <f>ROUND(E51*N51,2)</f>
        <v>0.01</v>
      </c>
      <c r="P51" s="231">
        <v>0</v>
      </c>
      <c r="Q51" s="231">
        <f>ROUND(E51*P51,2)</f>
        <v>0</v>
      </c>
      <c r="R51" s="232"/>
      <c r="S51" s="232" t="s">
        <v>200</v>
      </c>
      <c r="T51" s="232" t="s">
        <v>200</v>
      </c>
      <c r="U51" s="232">
        <v>0.82899999999999996</v>
      </c>
      <c r="V51" s="232">
        <f>ROUND(E51*U51,2)</f>
        <v>3.47</v>
      </c>
      <c r="W51" s="232"/>
      <c r="X51" s="232" t="s">
        <v>201</v>
      </c>
      <c r="Y51" s="232" t="s">
        <v>172</v>
      </c>
      <c r="Z51" s="211"/>
      <c r="AA51" s="211"/>
      <c r="AB51" s="211"/>
      <c r="AC51" s="211"/>
      <c r="AD51" s="211"/>
      <c r="AE51" s="211"/>
      <c r="AF51" s="211"/>
      <c r="AG51" s="211" t="s">
        <v>655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2" x14ac:dyDescent="0.2">
      <c r="A52" s="228"/>
      <c r="B52" s="229"/>
      <c r="C52" s="264" t="s">
        <v>712</v>
      </c>
      <c r="D52" s="236"/>
      <c r="E52" s="237">
        <v>4.18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1"/>
      <c r="AA52" s="211"/>
      <c r="AB52" s="211"/>
      <c r="AC52" s="211"/>
      <c r="AD52" s="211"/>
      <c r="AE52" s="211"/>
      <c r="AF52" s="211"/>
      <c r="AG52" s="211" t="s">
        <v>178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53">
        <v>21</v>
      </c>
      <c r="B53" s="254" t="s">
        <v>713</v>
      </c>
      <c r="C53" s="260" t="s">
        <v>714</v>
      </c>
      <c r="D53" s="255" t="s">
        <v>216</v>
      </c>
      <c r="E53" s="256">
        <v>60</v>
      </c>
      <c r="F53" s="257"/>
      <c r="G53" s="258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12</v>
      </c>
      <c r="M53" s="232">
        <f>G53*(1+L53/100)</f>
        <v>0</v>
      </c>
      <c r="N53" s="231">
        <v>1.2999999999999999E-4</v>
      </c>
      <c r="O53" s="231">
        <f>ROUND(E53*N53,2)</f>
        <v>0.01</v>
      </c>
      <c r="P53" s="231">
        <v>0</v>
      </c>
      <c r="Q53" s="231">
        <f>ROUND(E53*P53,2)</f>
        <v>0</v>
      </c>
      <c r="R53" s="232"/>
      <c r="S53" s="232" t="s">
        <v>200</v>
      </c>
      <c r="T53" s="232" t="s">
        <v>200</v>
      </c>
      <c r="U53" s="232">
        <v>0.13300000000000001</v>
      </c>
      <c r="V53" s="232">
        <f>ROUND(E53*U53,2)</f>
        <v>7.98</v>
      </c>
      <c r="W53" s="232"/>
      <c r="X53" s="232" t="s">
        <v>201</v>
      </c>
      <c r="Y53" s="232" t="s">
        <v>172</v>
      </c>
      <c r="Z53" s="211"/>
      <c r="AA53" s="211"/>
      <c r="AB53" s="211"/>
      <c r="AC53" s="211"/>
      <c r="AD53" s="211"/>
      <c r="AE53" s="211"/>
      <c r="AF53" s="211"/>
      <c r="AG53" s="211" t="s">
        <v>655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22.5" outlineLevel="1" x14ac:dyDescent="0.2">
      <c r="A54" s="247">
        <v>22</v>
      </c>
      <c r="B54" s="248" t="s">
        <v>715</v>
      </c>
      <c r="C54" s="261" t="s">
        <v>716</v>
      </c>
      <c r="D54" s="249" t="s">
        <v>717</v>
      </c>
      <c r="E54" s="250">
        <v>8</v>
      </c>
      <c r="F54" s="251"/>
      <c r="G54" s="252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12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169</v>
      </c>
      <c r="T54" s="232" t="s">
        <v>689</v>
      </c>
      <c r="U54" s="232">
        <v>0</v>
      </c>
      <c r="V54" s="232">
        <f>ROUND(E54*U54,2)</f>
        <v>0</v>
      </c>
      <c r="W54" s="232"/>
      <c r="X54" s="232" t="s">
        <v>201</v>
      </c>
      <c r="Y54" s="232" t="s">
        <v>172</v>
      </c>
      <c r="Z54" s="211"/>
      <c r="AA54" s="211"/>
      <c r="AB54" s="211"/>
      <c r="AC54" s="211"/>
      <c r="AD54" s="211"/>
      <c r="AE54" s="211"/>
      <c r="AF54" s="211"/>
      <c r="AG54" s="211" t="s">
        <v>655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2" x14ac:dyDescent="0.2">
      <c r="A55" s="228"/>
      <c r="B55" s="229"/>
      <c r="C55" s="264" t="s">
        <v>718</v>
      </c>
      <c r="D55" s="236"/>
      <c r="E55" s="237">
        <v>8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1"/>
      <c r="AA55" s="211"/>
      <c r="AB55" s="211"/>
      <c r="AC55" s="211"/>
      <c r="AD55" s="211"/>
      <c r="AE55" s="211"/>
      <c r="AF55" s="211"/>
      <c r="AG55" s="211" t="s">
        <v>178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47">
        <v>23</v>
      </c>
      <c r="B56" s="248" t="s">
        <v>719</v>
      </c>
      <c r="C56" s="261" t="s">
        <v>720</v>
      </c>
      <c r="D56" s="249" t="s">
        <v>236</v>
      </c>
      <c r="E56" s="250">
        <v>497.6</v>
      </c>
      <c r="F56" s="251"/>
      <c r="G56" s="252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12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200</v>
      </c>
      <c r="T56" s="232" t="s">
        <v>200</v>
      </c>
      <c r="U56" s="232">
        <v>4.8000000000000001E-2</v>
      </c>
      <c r="V56" s="232">
        <f>ROUND(E56*U56,2)</f>
        <v>23.88</v>
      </c>
      <c r="W56" s="232"/>
      <c r="X56" s="232" t="s">
        <v>201</v>
      </c>
      <c r="Y56" s="232" t="s">
        <v>172</v>
      </c>
      <c r="Z56" s="211"/>
      <c r="AA56" s="211"/>
      <c r="AB56" s="211"/>
      <c r="AC56" s="211"/>
      <c r="AD56" s="211"/>
      <c r="AE56" s="211"/>
      <c r="AF56" s="211"/>
      <c r="AG56" s="211" t="s">
        <v>655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2" x14ac:dyDescent="0.2">
      <c r="A57" s="228"/>
      <c r="B57" s="229"/>
      <c r="C57" s="264" t="s">
        <v>721</v>
      </c>
      <c r="D57" s="236"/>
      <c r="E57" s="237">
        <v>497.6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1"/>
      <c r="AA57" s="211"/>
      <c r="AB57" s="211"/>
      <c r="AC57" s="211"/>
      <c r="AD57" s="211"/>
      <c r="AE57" s="211"/>
      <c r="AF57" s="211"/>
      <c r="AG57" s="211" t="s">
        <v>178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7">
        <v>24</v>
      </c>
      <c r="B58" s="248" t="s">
        <v>722</v>
      </c>
      <c r="C58" s="261" t="s">
        <v>723</v>
      </c>
      <c r="D58" s="249" t="s">
        <v>216</v>
      </c>
      <c r="E58" s="250">
        <v>8</v>
      </c>
      <c r="F58" s="251"/>
      <c r="G58" s="252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12</v>
      </c>
      <c r="M58" s="232">
        <f>G58*(1+L58/100)</f>
        <v>0</v>
      </c>
      <c r="N58" s="231">
        <v>6.8300000000000001E-3</v>
      </c>
      <c r="O58" s="231">
        <f>ROUND(E58*N58,2)</f>
        <v>0.05</v>
      </c>
      <c r="P58" s="231">
        <v>0</v>
      </c>
      <c r="Q58" s="231">
        <f>ROUND(E58*P58,2)</f>
        <v>0</v>
      </c>
      <c r="R58" s="232"/>
      <c r="S58" s="232" t="s">
        <v>200</v>
      </c>
      <c r="T58" s="232" t="s">
        <v>200</v>
      </c>
      <c r="U58" s="232">
        <v>0.73699999999999999</v>
      </c>
      <c r="V58" s="232">
        <f>ROUND(E58*U58,2)</f>
        <v>5.9</v>
      </c>
      <c r="W58" s="232"/>
      <c r="X58" s="232" t="s">
        <v>201</v>
      </c>
      <c r="Y58" s="232" t="s">
        <v>172</v>
      </c>
      <c r="Z58" s="211"/>
      <c r="AA58" s="211"/>
      <c r="AB58" s="211"/>
      <c r="AC58" s="211"/>
      <c r="AD58" s="211"/>
      <c r="AE58" s="211"/>
      <c r="AF58" s="211"/>
      <c r="AG58" s="211" t="s">
        <v>655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2" x14ac:dyDescent="0.2">
      <c r="A59" s="228"/>
      <c r="B59" s="229"/>
      <c r="C59" s="264" t="s">
        <v>718</v>
      </c>
      <c r="D59" s="236"/>
      <c r="E59" s="237">
        <v>8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1"/>
      <c r="AA59" s="211"/>
      <c r="AB59" s="211"/>
      <c r="AC59" s="211"/>
      <c r="AD59" s="211"/>
      <c r="AE59" s="211"/>
      <c r="AF59" s="211"/>
      <c r="AG59" s="211" t="s">
        <v>178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47">
        <v>25</v>
      </c>
      <c r="B60" s="248" t="s">
        <v>724</v>
      </c>
      <c r="C60" s="261" t="s">
        <v>725</v>
      </c>
      <c r="D60" s="249" t="s">
        <v>404</v>
      </c>
      <c r="E60" s="250">
        <v>0.43125000000000002</v>
      </c>
      <c r="F60" s="251"/>
      <c r="G60" s="252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12</v>
      </c>
      <c r="M60" s="232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2"/>
      <c r="S60" s="232" t="s">
        <v>200</v>
      </c>
      <c r="T60" s="232" t="s">
        <v>200</v>
      </c>
      <c r="U60" s="232">
        <v>1.47</v>
      </c>
      <c r="V60" s="232">
        <f>ROUND(E60*U60,2)</f>
        <v>0.63</v>
      </c>
      <c r="W60" s="232"/>
      <c r="X60" s="232" t="s">
        <v>201</v>
      </c>
      <c r="Y60" s="232" t="s">
        <v>172</v>
      </c>
      <c r="Z60" s="211"/>
      <c r="AA60" s="211"/>
      <c r="AB60" s="211"/>
      <c r="AC60" s="211"/>
      <c r="AD60" s="211"/>
      <c r="AE60" s="211"/>
      <c r="AF60" s="211"/>
      <c r="AG60" s="211" t="s">
        <v>655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2" x14ac:dyDescent="0.2">
      <c r="A61" s="228"/>
      <c r="B61" s="229"/>
      <c r="C61" s="264" t="s">
        <v>726</v>
      </c>
      <c r="D61" s="236"/>
      <c r="E61" s="237">
        <v>0.43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1"/>
      <c r="AA61" s="211"/>
      <c r="AB61" s="211"/>
      <c r="AC61" s="211"/>
      <c r="AD61" s="211"/>
      <c r="AE61" s="211"/>
      <c r="AF61" s="211"/>
      <c r="AG61" s="211" t="s">
        <v>178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47">
        <v>26</v>
      </c>
      <c r="B62" s="248" t="s">
        <v>727</v>
      </c>
      <c r="C62" s="261" t="s">
        <v>728</v>
      </c>
      <c r="D62" s="249" t="s">
        <v>404</v>
      </c>
      <c r="E62" s="250">
        <v>0.43125000000000002</v>
      </c>
      <c r="F62" s="251"/>
      <c r="G62" s="252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12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200</v>
      </c>
      <c r="T62" s="232" t="s">
        <v>200</v>
      </c>
      <c r="U62" s="232">
        <v>1.5229999999999999</v>
      </c>
      <c r="V62" s="232">
        <f>ROUND(E62*U62,2)</f>
        <v>0.66</v>
      </c>
      <c r="W62" s="232"/>
      <c r="X62" s="232" t="s">
        <v>201</v>
      </c>
      <c r="Y62" s="232" t="s">
        <v>172</v>
      </c>
      <c r="Z62" s="211"/>
      <c r="AA62" s="211"/>
      <c r="AB62" s="211"/>
      <c r="AC62" s="211"/>
      <c r="AD62" s="211"/>
      <c r="AE62" s="211"/>
      <c r="AF62" s="211"/>
      <c r="AG62" s="211" t="s">
        <v>655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2" x14ac:dyDescent="0.2">
      <c r="A63" s="228"/>
      <c r="B63" s="229"/>
      <c r="C63" s="264" t="s">
        <v>726</v>
      </c>
      <c r="D63" s="236"/>
      <c r="E63" s="237">
        <v>0.43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1"/>
      <c r="AA63" s="211"/>
      <c r="AB63" s="211"/>
      <c r="AC63" s="211"/>
      <c r="AD63" s="211"/>
      <c r="AE63" s="211"/>
      <c r="AF63" s="211"/>
      <c r="AG63" s="211" t="s">
        <v>178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47">
        <v>27</v>
      </c>
      <c r="B64" s="248" t="s">
        <v>729</v>
      </c>
      <c r="C64" s="261" t="s">
        <v>730</v>
      </c>
      <c r="D64" s="249" t="s">
        <v>404</v>
      </c>
      <c r="E64" s="250">
        <v>0.28749999999999998</v>
      </c>
      <c r="F64" s="251"/>
      <c r="G64" s="252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12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200</v>
      </c>
      <c r="T64" s="232" t="s">
        <v>200</v>
      </c>
      <c r="U64" s="232">
        <v>1.575</v>
      </c>
      <c r="V64" s="232">
        <f>ROUND(E64*U64,2)</f>
        <v>0.45</v>
      </c>
      <c r="W64" s="232"/>
      <c r="X64" s="232" t="s">
        <v>201</v>
      </c>
      <c r="Y64" s="232" t="s">
        <v>172</v>
      </c>
      <c r="Z64" s="211"/>
      <c r="AA64" s="211"/>
      <c r="AB64" s="211"/>
      <c r="AC64" s="211"/>
      <c r="AD64" s="211"/>
      <c r="AE64" s="211"/>
      <c r="AF64" s="211"/>
      <c r="AG64" s="211" t="s">
        <v>655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2" x14ac:dyDescent="0.2">
      <c r="A65" s="228"/>
      <c r="B65" s="229"/>
      <c r="C65" s="264" t="s">
        <v>731</v>
      </c>
      <c r="D65" s="236"/>
      <c r="E65" s="237">
        <v>0.28999999999999998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1"/>
      <c r="AA65" s="211"/>
      <c r="AB65" s="211"/>
      <c r="AC65" s="211"/>
      <c r="AD65" s="211"/>
      <c r="AE65" s="211"/>
      <c r="AF65" s="211"/>
      <c r="AG65" s="211" t="s">
        <v>178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x14ac:dyDescent="0.2">
      <c r="A66" s="240" t="s">
        <v>164</v>
      </c>
      <c r="B66" s="241" t="s">
        <v>93</v>
      </c>
      <c r="C66" s="259" t="s">
        <v>94</v>
      </c>
      <c r="D66" s="242"/>
      <c r="E66" s="243"/>
      <c r="F66" s="244"/>
      <c r="G66" s="245">
        <f>SUMIF(AG67:AG182,"&lt;&gt;NOR",G67:G182)</f>
        <v>0</v>
      </c>
      <c r="H66" s="239"/>
      <c r="I66" s="239">
        <f>SUM(I67:I182)</f>
        <v>0</v>
      </c>
      <c r="J66" s="239"/>
      <c r="K66" s="239">
        <f>SUM(K67:K182)</f>
        <v>0</v>
      </c>
      <c r="L66" s="239"/>
      <c r="M66" s="239">
        <f>SUM(M67:M182)</f>
        <v>0</v>
      </c>
      <c r="N66" s="238"/>
      <c r="O66" s="238">
        <f>SUM(O67:O182)</f>
        <v>0.71000000000000019</v>
      </c>
      <c r="P66" s="238"/>
      <c r="Q66" s="238">
        <f>SUM(Q67:Q182)</f>
        <v>2.5500000000000003</v>
      </c>
      <c r="R66" s="239"/>
      <c r="S66" s="239"/>
      <c r="T66" s="239"/>
      <c r="U66" s="239"/>
      <c r="V66" s="239">
        <f>SUM(V67:V182)</f>
        <v>823.17999999999984</v>
      </c>
      <c r="W66" s="239"/>
      <c r="X66" s="239"/>
      <c r="Y66" s="239"/>
      <c r="AG66" t="s">
        <v>165</v>
      </c>
    </row>
    <row r="67" spans="1:60" outlineLevel="1" x14ac:dyDescent="0.2">
      <c r="A67" s="247">
        <v>28</v>
      </c>
      <c r="B67" s="248" t="s">
        <v>732</v>
      </c>
      <c r="C67" s="261" t="s">
        <v>733</v>
      </c>
      <c r="D67" s="249" t="s">
        <v>236</v>
      </c>
      <c r="E67" s="250">
        <v>165.785</v>
      </c>
      <c r="F67" s="251"/>
      <c r="G67" s="252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12</v>
      </c>
      <c r="M67" s="232">
        <f>G67*(1+L67/100)</f>
        <v>0</v>
      </c>
      <c r="N67" s="231">
        <v>0</v>
      </c>
      <c r="O67" s="231">
        <f>ROUND(E67*N67,2)</f>
        <v>0</v>
      </c>
      <c r="P67" s="231">
        <v>2.1299999999999999E-3</v>
      </c>
      <c r="Q67" s="231">
        <f>ROUND(E67*P67,2)</f>
        <v>0.35</v>
      </c>
      <c r="R67" s="232"/>
      <c r="S67" s="232" t="s">
        <v>200</v>
      </c>
      <c r="T67" s="232" t="s">
        <v>200</v>
      </c>
      <c r="U67" s="232">
        <v>0.17299999999999999</v>
      </c>
      <c r="V67" s="232">
        <f>ROUND(E67*U67,2)</f>
        <v>28.68</v>
      </c>
      <c r="W67" s="232"/>
      <c r="X67" s="232" t="s">
        <v>201</v>
      </c>
      <c r="Y67" s="232" t="s">
        <v>172</v>
      </c>
      <c r="Z67" s="211"/>
      <c r="AA67" s="211"/>
      <c r="AB67" s="211"/>
      <c r="AC67" s="211"/>
      <c r="AD67" s="211"/>
      <c r="AE67" s="211"/>
      <c r="AF67" s="211"/>
      <c r="AG67" s="211" t="s">
        <v>655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2.5" outlineLevel="2" x14ac:dyDescent="0.2">
      <c r="A68" s="228"/>
      <c r="B68" s="229"/>
      <c r="C68" s="264" t="s">
        <v>734</v>
      </c>
      <c r="D68" s="236"/>
      <c r="E68" s="237">
        <v>35.590000000000003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1"/>
      <c r="AA68" s="211"/>
      <c r="AB68" s="211"/>
      <c r="AC68" s="211"/>
      <c r="AD68" s="211"/>
      <c r="AE68" s="211"/>
      <c r="AF68" s="211"/>
      <c r="AG68" s="211" t="s">
        <v>178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ht="22.5" outlineLevel="3" x14ac:dyDescent="0.2">
      <c r="A69" s="228"/>
      <c r="B69" s="229"/>
      <c r="C69" s="264" t="s">
        <v>735</v>
      </c>
      <c r="D69" s="236"/>
      <c r="E69" s="237">
        <v>118.8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1"/>
      <c r="AA69" s="211"/>
      <c r="AB69" s="211"/>
      <c r="AC69" s="211"/>
      <c r="AD69" s="211"/>
      <c r="AE69" s="211"/>
      <c r="AF69" s="211"/>
      <c r="AG69" s="211" t="s">
        <v>178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3" x14ac:dyDescent="0.2">
      <c r="A70" s="228"/>
      <c r="B70" s="229"/>
      <c r="C70" s="264" t="s">
        <v>736</v>
      </c>
      <c r="D70" s="236"/>
      <c r="E70" s="237">
        <v>11.4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1"/>
      <c r="AA70" s="211"/>
      <c r="AB70" s="211"/>
      <c r="AC70" s="211"/>
      <c r="AD70" s="211"/>
      <c r="AE70" s="211"/>
      <c r="AF70" s="211"/>
      <c r="AG70" s="211" t="s">
        <v>178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47">
        <v>29</v>
      </c>
      <c r="B71" s="248" t="s">
        <v>737</v>
      </c>
      <c r="C71" s="261" t="s">
        <v>738</v>
      </c>
      <c r="D71" s="249" t="s">
        <v>236</v>
      </c>
      <c r="E71" s="250">
        <v>441.84</v>
      </c>
      <c r="F71" s="251"/>
      <c r="G71" s="252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12</v>
      </c>
      <c r="M71" s="232">
        <f>G71*(1+L71/100)</f>
        <v>0</v>
      </c>
      <c r="N71" s="231">
        <v>0</v>
      </c>
      <c r="O71" s="231">
        <f>ROUND(E71*N71,2)</f>
        <v>0</v>
      </c>
      <c r="P71" s="231">
        <v>4.9699999999999996E-3</v>
      </c>
      <c r="Q71" s="231">
        <f>ROUND(E71*P71,2)</f>
        <v>2.2000000000000002</v>
      </c>
      <c r="R71" s="232"/>
      <c r="S71" s="232" t="s">
        <v>200</v>
      </c>
      <c r="T71" s="232" t="s">
        <v>200</v>
      </c>
      <c r="U71" s="232">
        <v>0.20399999999999999</v>
      </c>
      <c r="V71" s="232">
        <f>ROUND(E71*U71,2)</f>
        <v>90.14</v>
      </c>
      <c r="W71" s="232"/>
      <c r="X71" s="232" t="s">
        <v>201</v>
      </c>
      <c r="Y71" s="232" t="s">
        <v>172</v>
      </c>
      <c r="Z71" s="211"/>
      <c r="AA71" s="211"/>
      <c r="AB71" s="211"/>
      <c r="AC71" s="211"/>
      <c r="AD71" s="211"/>
      <c r="AE71" s="211"/>
      <c r="AF71" s="211"/>
      <c r="AG71" s="211" t="s">
        <v>655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ht="22.5" outlineLevel="2" x14ac:dyDescent="0.2">
      <c r="A72" s="228"/>
      <c r="B72" s="229"/>
      <c r="C72" s="264" t="s">
        <v>739</v>
      </c>
      <c r="D72" s="236"/>
      <c r="E72" s="237">
        <v>355.92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1"/>
      <c r="AA72" s="211"/>
      <c r="AB72" s="211"/>
      <c r="AC72" s="211"/>
      <c r="AD72" s="211"/>
      <c r="AE72" s="211"/>
      <c r="AF72" s="211"/>
      <c r="AG72" s="211" t="s">
        <v>178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3" x14ac:dyDescent="0.2">
      <c r="A73" s="228"/>
      <c r="B73" s="229"/>
      <c r="C73" s="264" t="s">
        <v>740</v>
      </c>
      <c r="D73" s="236"/>
      <c r="E73" s="237">
        <v>85.92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1"/>
      <c r="AA73" s="211"/>
      <c r="AB73" s="211"/>
      <c r="AC73" s="211"/>
      <c r="AD73" s="211"/>
      <c r="AE73" s="211"/>
      <c r="AF73" s="211"/>
      <c r="AG73" s="211" t="s">
        <v>178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47">
        <v>30</v>
      </c>
      <c r="B74" s="248" t="s">
        <v>741</v>
      </c>
      <c r="C74" s="261" t="s">
        <v>742</v>
      </c>
      <c r="D74" s="249" t="s">
        <v>404</v>
      </c>
      <c r="E74" s="250">
        <v>0.97499999999999998</v>
      </c>
      <c r="F74" s="251"/>
      <c r="G74" s="252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12</v>
      </c>
      <c r="M74" s="232">
        <f>G74*(1+L74/100)</f>
        <v>0</v>
      </c>
      <c r="N74" s="231">
        <v>0</v>
      </c>
      <c r="O74" s="231">
        <f>ROUND(E74*N74,2)</f>
        <v>0</v>
      </c>
      <c r="P74" s="231">
        <v>0</v>
      </c>
      <c r="Q74" s="231">
        <f>ROUND(E74*P74,2)</f>
        <v>0</v>
      </c>
      <c r="R74" s="232"/>
      <c r="S74" s="232" t="s">
        <v>200</v>
      </c>
      <c r="T74" s="232" t="s">
        <v>200</v>
      </c>
      <c r="U74" s="232">
        <v>3.379</v>
      </c>
      <c r="V74" s="232">
        <f>ROUND(E74*U74,2)</f>
        <v>3.29</v>
      </c>
      <c r="W74" s="232"/>
      <c r="X74" s="232" t="s">
        <v>201</v>
      </c>
      <c r="Y74" s="232" t="s">
        <v>172</v>
      </c>
      <c r="Z74" s="211"/>
      <c r="AA74" s="211"/>
      <c r="AB74" s="211"/>
      <c r="AC74" s="211"/>
      <c r="AD74" s="211"/>
      <c r="AE74" s="211"/>
      <c r="AF74" s="211"/>
      <c r="AG74" s="211" t="s">
        <v>655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2" x14ac:dyDescent="0.2">
      <c r="A75" s="228"/>
      <c r="B75" s="229"/>
      <c r="C75" s="264" t="s">
        <v>743</v>
      </c>
      <c r="D75" s="236"/>
      <c r="E75" s="237">
        <v>0.98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1"/>
      <c r="AA75" s="211"/>
      <c r="AB75" s="211"/>
      <c r="AC75" s="211"/>
      <c r="AD75" s="211"/>
      <c r="AE75" s="211"/>
      <c r="AF75" s="211"/>
      <c r="AG75" s="211" t="s">
        <v>178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47">
        <v>31</v>
      </c>
      <c r="B76" s="248" t="s">
        <v>744</v>
      </c>
      <c r="C76" s="261" t="s">
        <v>745</v>
      </c>
      <c r="D76" s="249" t="s">
        <v>404</v>
      </c>
      <c r="E76" s="250">
        <v>0.97499999999999998</v>
      </c>
      <c r="F76" s="251"/>
      <c r="G76" s="252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12</v>
      </c>
      <c r="M76" s="232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2"/>
      <c r="S76" s="232" t="s">
        <v>200</v>
      </c>
      <c r="T76" s="232" t="s">
        <v>200</v>
      </c>
      <c r="U76" s="232">
        <v>4.1550000000000002</v>
      </c>
      <c r="V76" s="232">
        <f>ROUND(E76*U76,2)</f>
        <v>4.05</v>
      </c>
      <c r="W76" s="232"/>
      <c r="X76" s="232" t="s">
        <v>201</v>
      </c>
      <c r="Y76" s="232" t="s">
        <v>172</v>
      </c>
      <c r="Z76" s="211"/>
      <c r="AA76" s="211"/>
      <c r="AB76" s="211"/>
      <c r="AC76" s="211"/>
      <c r="AD76" s="211"/>
      <c r="AE76" s="211"/>
      <c r="AF76" s="211"/>
      <c r="AG76" s="211" t="s">
        <v>655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2" x14ac:dyDescent="0.2">
      <c r="A77" s="228"/>
      <c r="B77" s="229"/>
      <c r="C77" s="264" t="s">
        <v>743</v>
      </c>
      <c r="D77" s="236"/>
      <c r="E77" s="237">
        <v>0.98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1"/>
      <c r="AA77" s="211"/>
      <c r="AB77" s="211"/>
      <c r="AC77" s="211"/>
      <c r="AD77" s="211"/>
      <c r="AE77" s="211"/>
      <c r="AF77" s="211"/>
      <c r="AG77" s="211" t="s">
        <v>178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47">
        <v>32</v>
      </c>
      <c r="B78" s="248" t="s">
        <v>746</v>
      </c>
      <c r="C78" s="261" t="s">
        <v>747</v>
      </c>
      <c r="D78" s="249" t="s">
        <v>404</v>
      </c>
      <c r="E78" s="250">
        <v>0.65</v>
      </c>
      <c r="F78" s="251"/>
      <c r="G78" s="252">
        <f>ROUND(E78*F78,2)</f>
        <v>0</v>
      </c>
      <c r="H78" s="233"/>
      <c r="I78" s="232">
        <f>ROUND(E78*H78,2)</f>
        <v>0</v>
      </c>
      <c r="J78" s="233"/>
      <c r="K78" s="232">
        <f>ROUND(E78*J78,2)</f>
        <v>0</v>
      </c>
      <c r="L78" s="232">
        <v>12</v>
      </c>
      <c r="M78" s="232">
        <f>G78*(1+L78/100)</f>
        <v>0</v>
      </c>
      <c r="N78" s="231">
        <v>0</v>
      </c>
      <c r="O78" s="231">
        <f>ROUND(E78*N78,2)</f>
        <v>0</v>
      </c>
      <c r="P78" s="231">
        <v>0</v>
      </c>
      <c r="Q78" s="231">
        <f>ROUND(E78*P78,2)</f>
        <v>0</v>
      </c>
      <c r="R78" s="232"/>
      <c r="S78" s="232" t="s">
        <v>200</v>
      </c>
      <c r="T78" s="232" t="s">
        <v>200</v>
      </c>
      <c r="U78" s="232">
        <v>4.93</v>
      </c>
      <c r="V78" s="232">
        <f>ROUND(E78*U78,2)</f>
        <v>3.2</v>
      </c>
      <c r="W78" s="232"/>
      <c r="X78" s="232" t="s">
        <v>201</v>
      </c>
      <c r="Y78" s="232" t="s">
        <v>172</v>
      </c>
      <c r="Z78" s="211"/>
      <c r="AA78" s="211"/>
      <c r="AB78" s="211"/>
      <c r="AC78" s="211"/>
      <c r="AD78" s="211"/>
      <c r="AE78" s="211"/>
      <c r="AF78" s="211"/>
      <c r="AG78" s="211" t="s">
        <v>655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2" x14ac:dyDescent="0.2">
      <c r="A79" s="228"/>
      <c r="B79" s="229"/>
      <c r="C79" s="264" t="s">
        <v>748</v>
      </c>
      <c r="D79" s="236"/>
      <c r="E79" s="237">
        <v>0.65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1"/>
      <c r="AA79" s="211"/>
      <c r="AB79" s="211"/>
      <c r="AC79" s="211"/>
      <c r="AD79" s="211"/>
      <c r="AE79" s="211"/>
      <c r="AF79" s="211"/>
      <c r="AG79" s="211" t="s">
        <v>178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ht="22.5" outlineLevel="1" x14ac:dyDescent="0.2">
      <c r="A80" s="247">
        <v>33</v>
      </c>
      <c r="B80" s="248" t="s">
        <v>749</v>
      </c>
      <c r="C80" s="261" t="s">
        <v>750</v>
      </c>
      <c r="D80" s="249" t="s">
        <v>236</v>
      </c>
      <c r="E80" s="250">
        <v>331.44</v>
      </c>
      <c r="F80" s="251"/>
      <c r="G80" s="252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12</v>
      </c>
      <c r="M80" s="232">
        <f>G80*(1+L80/100)</f>
        <v>0</v>
      </c>
      <c r="N80" s="231">
        <v>2.1000000000000001E-4</v>
      </c>
      <c r="O80" s="231">
        <f>ROUND(E80*N80,2)</f>
        <v>7.0000000000000007E-2</v>
      </c>
      <c r="P80" s="231">
        <v>0</v>
      </c>
      <c r="Q80" s="231">
        <f>ROUND(E80*P80,2)</f>
        <v>0</v>
      </c>
      <c r="R80" s="232"/>
      <c r="S80" s="232" t="s">
        <v>169</v>
      </c>
      <c r="T80" s="232" t="s">
        <v>170</v>
      </c>
      <c r="U80" s="232">
        <v>0</v>
      </c>
      <c r="V80" s="232">
        <f>ROUND(E80*U80,2)</f>
        <v>0</v>
      </c>
      <c r="W80" s="232"/>
      <c r="X80" s="232" t="s">
        <v>274</v>
      </c>
      <c r="Y80" s="232" t="s">
        <v>172</v>
      </c>
      <c r="Z80" s="211"/>
      <c r="AA80" s="211"/>
      <c r="AB80" s="211"/>
      <c r="AC80" s="211"/>
      <c r="AD80" s="211"/>
      <c r="AE80" s="211"/>
      <c r="AF80" s="211"/>
      <c r="AG80" s="211" t="s">
        <v>751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ht="22.5" outlineLevel="2" x14ac:dyDescent="0.2">
      <c r="A81" s="228"/>
      <c r="B81" s="229"/>
      <c r="C81" s="264" t="s">
        <v>752</v>
      </c>
      <c r="D81" s="236"/>
      <c r="E81" s="237">
        <v>124.56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1"/>
      <c r="AA81" s="211"/>
      <c r="AB81" s="211"/>
      <c r="AC81" s="211"/>
      <c r="AD81" s="211"/>
      <c r="AE81" s="211"/>
      <c r="AF81" s="211"/>
      <c r="AG81" s="211" t="s">
        <v>178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ht="22.5" outlineLevel="3" x14ac:dyDescent="0.2">
      <c r="A82" s="228"/>
      <c r="B82" s="229"/>
      <c r="C82" s="264" t="s">
        <v>753</v>
      </c>
      <c r="D82" s="236"/>
      <c r="E82" s="237">
        <v>187.2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1"/>
      <c r="AA82" s="211"/>
      <c r="AB82" s="211"/>
      <c r="AC82" s="211"/>
      <c r="AD82" s="211"/>
      <c r="AE82" s="211"/>
      <c r="AF82" s="211"/>
      <c r="AG82" s="211" t="s">
        <v>178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ht="22.5" outlineLevel="3" x14ac:dyDescent="0.2">
      <c r="A83" s="228"/>
      <c r="B83" s="229"/>
      <c r="C83" s="264" t="s">
        <v>754</v>
      </c>
      <c r="D83" s="236"/>
      <c r="E83" s="237">
        <v>10.44</v>
      </c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1"/>
      <c r="AA83" s="211"/>
      <c r="AB83" s="211"/>
      <c r="AC83" s="211"/>
      <c r="AD83" s="211"/>
      <c r="AE83" s="211"/>
      <c r="AF83" s="211"/>
      <c r="AG83" s="211" t="s">
        <v>178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ht="22.5" outlineLevel="3" x14ac:dyDescent="0.2">
      <c r="A84" s="228"/>
      <c r="B84" s="229"/>
      <c r="C84" s="264" t="s">
        <v>755</v>
      </c>
      <c r="D84" s="236"/>
      <c r="E84" s="237">
        <v>9.24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1"/>
      <c r="AA84" s="211"/>
      <c r="AB84" s="211"/>
      <c r="AC84" s="211"/>
      <c r="AD84" s="211"/>
      <c r="AE84" s="211"/>
      <c r="AF84" s="211"/>
      <c r="AG84" s="211" t="s">
        <v>178</v>
      </c>
      <c r="AH84" s="211">
        <v>0</v>
      </c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ht="22.5" outlineLevel="1" x14ac:dyDescent="0.2">
      <c r="A85" s="247">
        <v>34</v>
      </c>
      <c r="B85" s="248" t="s">
        <v>756</v>
      </c>
      <c r="C85" s="261" t="s">
        <v>757</v>
      </c>
      <c r="D85" s="249" t="s">
        <v>236</v>
      </c>
      <c r="E85" s="250">
        <v>331.44</v>
      </c>
      <c r="F85" s="251"/>
      <c r="G85" s="252">
        <f>ROUND(E85*F85,2)</f>
        <v>0</v>
      </c>
      <c r="H85" s="233"/>
      <c r="I85" s="232">
        <f>ROUND(E85*H85,2)</f>
        <v>0</v>
      </c>
      <c r="J85" s="233"/>
      <c r="K85" s="232">
        <f>ROUND(E85*J85,2)</f>
        <v>0</v>
      </c>
      <c r="L85" s="232">
        <v>12</v>
      </c>
      <c r="M85" s="232">
        <f>G85*(1+L85/100)</f>
        <v>0</v>
      </c>
      <c r="N85" s="231">
        <v>0</v>
      </c>
      <c r="O85" s="231">
        <f>ROUND(E85*N85,2)</f>
        <v>0</v>
      </c>
      <c r="P85" s="231">
        <v>0</v>
      </c>
      <c r="Q85" s="231">
        <f>ROUND(E85*P85,2)</f>
        <v>0</v>
      </c>
      <c r="R85" s="232"/>
      <c r="S85" s="232" t="s">
        <v>200</v>
      </c>
      <c r="T85" s="232" t="s">
        <v>200</v>
      </c>
      <c r="U85" s="232">
        <v>0.35016999999999998</v>
      </c>
      <c r="V85" s="232">
        <f>ROUND(E85*U85,2)</f>
        <v>116.06</v>
      </c>
      <c r="W85" s="232"/>
      <c r="X85" s="232" t="s">
        <v>201</v>
      </c>
      <c r="Y85" s="232" t="s">
        <v>172</v>
      </c>
      <c r="Z85" s="211"/>
      <c r="AA85" s="211"/>
      <c r="AB85" s="211"/>
      <c r="AC85" s="211"/>
      <c r="AD85" s="211"/>
      <c r="AE85" s="211"/>
      <c r="AF85" s="211"/>
      <c r="AG85" s="211" t="s">
        <v>655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ht="22.5" outlineLevel="2" x14ac:dyDescent="0.2">
      <c r="A86" s="228"/>
      <c r="B86" s="229"/>
      <c r="C86" s="264" t="s">
        <v>752</v>
      </c>
      <c r="D86" s="236"/>
      <c r="E86" s="237">
        <v>124.56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1"/>
      <c r="AA86" s="211"/>
      <c r="AB86" s="211"/>
      <c r="AC86" s="211"/>
      <c r="AD86" s="211"/>
      <c r="AE86" s="211"/>
      <c r="AF86" s="211"/>
      <c r="AG86" s="211" t="s">
        <v>178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ht="22.5" outlineLevel="3" x14ac:dyDescent="0.2">
      <c r="A87" s="228"/>
      <c r="B87" s="229"/>
      <c r="C87" s="264" t="s">
        <v>753</v>
      </c>
      <c r="D87" s="236"/>
      <c r="E87" s="237">
        <v>187.2</v>
      </c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1"/>
      <c r="AA87" s="211"/>
      <c r="AB87" s="211"/>
      <c r="AC87" s="211"/>
      <c r="AD87" s="211"/>
      <c r="AE87" s="211"/>
      <c r="AF87" s="211"/>
      <c r="AG87" s="211" t="s">
        <v>178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ht="22.5" outlineLevel="3" x14ac:dyDescent="0.2">
      <c r="A88" s="228"/>
      <c r="B88" s="229"/>
      <c r="C88" s="264" t="s">
        <v>754</v>
      </c>
      <c r="D88" s="236"/>
      <c r="E88" s="237">
        <v>10.44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1"/>
      <c r="AA88" s="211"/>
      <c r="AB88" s="211"/>
      <c r="AC88" s="211"/>
      <c r="AD88" s="211"/>
      <c r="AE88" s="211"/>
      <c r="AF88" s="211"/>
      <c r="AG88" s="211" t="s">
        <v>178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ht="22.5" outlineLevel="3" x14ac:dyDescent="0.2">
      <c r="A89" s="228"/>
      <c r="B89" s="229"/>
      <c r="C89" s="264" t="s">
        <v>755</v>
      </c>
      <c r="D89" s="236"/>
      <c r="E89" s="237">
        <v>9.24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1"/>
      <c r="AA89" s="211"/>
      <c r="AB89" s="211"/>
      <c r="AC89" s="211"/>
      <c r="AD89" s="211"/>
      <c r="AE89" s="211"/>
      <c r="AF89" s="211"/>
      <c r="AG89" s="211" t="s">
        <v>178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ht="22.5" outlineLevel="1" x14ac:dyDescent="0.2">
      <c r="A90" s="247">
        <v>35</v>
      </c>
      <c r="B90" s="248" t="s">
        <v>758</v>
      </c>
      <c r="C90" s="261" t="s">
        <v>759</v>
      </c>
      <c r="D90" s="249" t="s">
        <v>236</v>
      </c>
      <c r="E90" s="250">
        <v>260.88</v>
      </c>
      <c r="F90" s="251"/>
      <c r="G90" s="252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12</v>
      </c>
      <c r="M90" s="232">
        <f>G90*(1+L90/100)</f>
        <v>0</v>
      </c>
      <c r="N90" s="231">
        <v>2.9999999999999997E-4</v>
      </c>
      <c r="O90" s="231">
        <f>ROUND(E90*N90,2)</f>
        <v>0.08</v>
      </c>
      <c r="P90" s="231">
        <v>0</v>
      </c>
      <c r="Q90" s="231">
        <f>ROUND(E90*P90,2)</f>
        <v>0</v>
      </c>
      <c r="R90" s="232"/>
      <c r="S90" s="232" t="s">
        <v>169</v>
      </c>
      <c r="T90" s="232" t="s">
        <v>170</v>
      </c>
      <c r="U90" s="232">
        <v>0</v>
      </c>
      <c r="V90" s="232">
        <f>ROUND(E90*U90,2)</f>
        <v>0</v>
      </c>
      <c r="W90" s="232"/>
      <c r="X90" s="232" t="s">
        <v>274</v>
      </c>
      <c r="Y90" s="232" t="s">
        <v>172</v>
      </c>
      <c r="Z90" s="211"/>
      <c r="AA90" s="211"/>
      <c r="AB90" s="211"/>
      <c r="AC90" s="211"/>
      <c r="AD90" s="211"/>
      <c r="AE90" s="211"/>
      <c r="AF90" s="211"/>
      <c r="AG90" s="211" t="s">
        <v>751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2" x14ac:dyDescent="0.2">
      <c r="A91" s="228"/>
      <c r="B91" s="229"/>
      <c r="C91" s="264" t="s">
        <v>760</v>
      </c>
      <c r="D91" s="236"/>
      <c r="E91" s="237">
        <v>61.2</v>
      </c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1"/>
      <c r="AA91" s="211"/>
      <c r="AB91" s="211"/>
      <c r="AC91" s="211"/>
      <c r="AD91" s="211"/>
      <c r="AE91" s="211"/>
      <c r="AF91" s="211"/>
      <c r="AG91" s="211" t="s">
        <v>178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3" x14ac:dyDescent="0.2">
      <c r="A92" s="228"/>
      <c r="B92" s="229"/>
      <c r="C92" s="264" t="s">
        <v>761</v>
      </c>
      <c r="D92" s="236"/>
      <c r="E92" s="237">
        <v>14.4</v>
      </c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1"/>
      <c r="AA92" s="211"/>
      <c r="AB92" s="211"/>
      <c r="AC92" s="211"/>
      <c r="AD92" s="211"/>
      <c r="AE92" s="211"/>
      <c r="AF92" s="211"/>
      <c r="AG92" s="211" t="s">
        <v>178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ht="22.5" outlineLevel="3" x14ac:dyDescent="0.2">
      <c r="A93" s="228"/>
      <c r="B93" s="229"/>
      <c r="C93" s="264" t="s">
        <v>762</v>
      </c>
      <c r="D93" s="236"/>
      <c r="E93" s="237">
        <v>131.52000000000001</v>
      </c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1"/>
      <c r="AA93" s="211"/>
      <c r="AB93" s="211"/>
      <c r="AC93" s="211"/>
      <c r="AD93" s="211"/>
      <c r="AE93" s="211"/>
      <c r="AF93" s="211"/>
      <c r="AG93" s="211" t="s">
        <v>178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ht="22.5" outlineLevel="3" x14ac:dyDescent="0.2">
      <c r="A94" s="228"/>
      <c r="B94" s="229"/>
      <c r="C94" s="264" t="s">
        <v>763</v>
      </c>
      <c r="D94" s="236"/>
      <c r="E94" s="237">
        <v>26.88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1"/>
      <c r="AA94" s="211"/>
      <c r="AB94" s="211"/>
      <c r="AC94" s="211"/>
      <c r="AD94" s="211"/>
      <c r="AE94" s="211"/>
      <c r="AF94" s="211"/>
      <c r="AG94" s="211" t="s">
        <v>178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ht="22.5" outlineLevel="3" x14ac:dyDescent="0.2">
      <c r="A95" s="228"/>
      <c r="B95" s="229"/>
      <c r="C95" s="264" t="s">
        <v>764</v>
      </c>
      <c r="D95" s="236"/>
      <c r="E95" s="237">
        <v>26.88</v>
      </c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1"/>
      <c r="AA95" s="211"/>
      <c r="AB95" s="211"/>
      <c r="AC95" s="211"/>
      <c r="AD95" s="211"/>
      <c r="AE95" s="211"/>
      <c r="AF95" s="211"/>
      <c r="AG95" s="211" t="s">
        <v>178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ht="22.5" outlineLevel="1" x14ac:dyDescent="0.2">
      <c r="A96" s="247">
        <v>36</v>
      </c>
      <c r="B96" s="248" t="s">
        <v>765</v>
      </c>
      <c r="C96" s="261" t="s">
        <v>766</v>
      </c>
      <c r="D96" s="249" t="s">
        <v>236</v>
      </c>
      <c r="E96" s="250">
        <v>260.88</v>
      </c>
      <c r="F96" s="251"/>
      <c r="G96" s="252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12</v>
      </c>
      <c r="M96" s="232">
        <f>G96*(1+L96/100)</f>
        <v>0</v>
      </c>
      <c r="N96" s="231">
        <v>0</v>
      </c>
      <c r="O96" s="231">
        <f>ROUND(E96*N96,2)</f>
        <v>0</v>
      </c>
      <c r="P96" s="231">
        <v>0</v>
      </c>
      <c r="Q96" s="231">
        <f>ROUND(E96*P96,2)</f>
        <v>0</v>
      </c>
      <c r="R96" s="232"/>
      <c r="S96" s="232" t="s">
        <v>200</v>
      </c>
      <c r="T96" s="232" t="s">
        <v>200</v>
      </c>
      <c r="U96" s="232">
        <v>0.38518999999999998</v>
      </c>
      <c r="V96" s="232">
        <f>ROUND(E96*U96,2)</f>
        <v>100.49</v>
      </c>
      <c r="W96" s="232"/>
      <c r="X96" s="232" t="s">
        <v>201</v>
      </c>
      <c r="Y96" s="232" t="s">
        <v>172</v>
      </c>
      <c r="Z96" s="211"/>
      <c r="AA96" s="211"/>
      <c r="AB96" s="211"/>
      <c r="AC96" s="211"/>
      <c r="AD96" s="211"/>
      <c r="AE96" s="211"/>
      <c r="AF96" s="211"/>
      <c r="AG96" s="211" t="s">
        <v>655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2" x14ac:dyDescent="0.2">
      <c r="A97" s="228"/>
      <c r="B97" s="229"/>
      <c r="C97" s="264" t="s">
        <v>760</v>
      </c>
      <c r="D97" s="236"/>
      <c r="E97" s="237">
        <v>61.2</v>
      </c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1"/>
      <c r="AA97" s="211"/>
      <c r="AB97" s="211"/>
      <c r="AC97" s="211"/>
      <c r="AD97" s="211"/>
      <c r="AE97" s="211"/>
      <c r="AF97" s="211"/>
      <c r="AG97" s="211" t="s">
        <v>178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3" x14ac:dyDescent="0.2">
      <c r="A98" s="228"/>
      <c r="B98" s="229"/>
      <c r="C98" s="264" t="s">
        <v>761</v>
      </c>
      <c r="D98" s="236"/>
      <c r="E98" s="237">
        <v>14.4</v>
      </c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1"/>
      <c r="AA98" s="211"/>
      <c r="AB98" s="211"/>
      <c r="AC98" s="211"/>
      <c r="AD98" s="211"/>
      <c r="AE98" s="211"/>
      <c r="AF98" s="211"/>
      <c r="AG98" s="211" t="s">
        <v>178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ht="22.5" outlineLevel="3" x14ac:dyDescent="0.2">
      <c r="A99" s="228"/>
      <c r="B99" s="229"/>
      <c r="C99" s="264" t="s">
        <v>762</v>
      </c>
      <c r="D99" s="236"/>
      <c r="E99" s="237">
        <v>131.52000000000001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1"/>
      <c r="AA99" s="211"/>
      <c r="AB99" s="211"/>
      <c r="AC99" s="211"/>
      <c r="AD99" s="211"/>
      <c r="AE99" s="211"/>
      <c r="AF99" s="211"/>
      <c r="AG99" s="211" t="s">
        <v>178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ht="22.5" outlineLevel="3" x14ac:dyDescent="0.2">
      <c r="A100" s="228"/>
      <c r="B100" s="229"/>
      <c r="C100" s="264" t="s">
        <v>763</v>
      </c>
      <c r="D100" s="236"/>
      <c r="E100" s="237">
        <v>26.88</v>
      </c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1"/>
      <c r="AA100" s="211"/>
      <c r="AB100" s="211"/>
      <c r="AC100" s="211"/>
      <c r="AD100" s="211"/>
      <c r="AE100" s="211"/>
      <c r="AF100" s="211"/>
      <c r="AG100" s="211" t="s">
        <v>178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ht="22.5" outlineLevel="3" x14ac:dyDescent="0.2">
      <c r="A101" s="228"/>
      <c r="B101" s="229"/>
      <c r="C101" s="264" t="s">
        <v>764</v>
      </c>
      <c r="D101" s="236"/>
      <c r="E101" s="237">
        <v>26.88</v>
      </c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1"/>
      <c r="AA101" s="211"/>
      <c r="AB101" s="211"/>
      <c r="AC101" s="211"/>
      <c r="AD101" s="211"/>
      <c r="AE101" s="211"/>
      <c r="AF101" s="211"/>
      <c r="AG101" s="211" t="s">
        <v>178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ht="22.5" outlineLevel="1" x14ac:dyDescent="0.2">
      <c r="A102" s="247">
        <v>37</v>
      </c>
      <c r="B102" s="248" t="s">
        <v>767</v>
      </c>
      <c r="C102" s="261" t="s">
        <v>768</v>
      </c>
      <c r="D102" s="249" t="s">
        <v>236</v>
      </c>
      <c r="E102" s="250">
        <v>204.6</v>
      </c>
      <c r="F102" s="251"/>
      <c r="G102" s="252">
        <f>ROUND(E102*F102,2)</f>
        <v>0</v>
      </c>
      <c r="H102" s="233"/>
      <c r="I102" s="232">
        <f>ROUND(E102*H102,2)</f>
        <v>0</v>
      </c>
      <c r="J102" s="233"/>
      <c r="K102" s="232">
        <f>ROUND(E102*J102,2)</f>
        <v>0</v>
      </c>
      <c r="L102" s="232">
        <v>12</v>
      </c>
      <c r="M102" s="232">
        <f>G102*(1+L102/100)</f>
        <v>0</v>
      </c>
      <c r="N102" s="231">
        <v>4.6999999999999999E-4</v>
      </c>
      <c r="O102" s="231">
        <f>ROUND(E102*N102,2)</f>
        <v>0.1</v>
      </c>
      <c r="P102" s="231">
        <v>0</v>
      </c>
      <c r="Q102" s="231">
        <f>ROUND(E102*P102,2)</f>
        <v>0</v>
      </c>
      <c r="R102" s="232"/>
      <c r="S102" s="232" t="s">
        <v>169</v>
      </c>
      <c r="T102" s="232" t="s">
        <v>170</v>
      </c>
      <c r="U102" s="232">
        <v>0</v>
      </c>
      <c r="V102" s="232">
        <f>ROUND(E102*U102,2)</f>
        <v>0</v>
      </c>
      <c r="W102" s="232"/>
      <c r="X102" s="232" t="s">
        <v>274</v>
      </c>
      <c r="Y102" s="232" t="s">
        <v>172</v>
      </c>
      <c r="Z102" s="211"/>
      <c r="AA102" s="211"/>
      <c r="AB102" s="211"/>
      <c r="AC102" s="211"/>
      <c r="AD102" s="211"/>
      <c r="AE102" s="211"/>
      <c r="AF102" s="211"/>
      <c r="AG102" s="211" t="s">
        <v>751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ht="22.5" outlineLevel="2" x14ac:dyDescent="0.2">
      <c r="A103" s="228"/>
      <c r="B103" s="229"/>
      <c r="C103" s="264" t="s">
        <v>769</v>
      </c>
      <c r="D103" s="236"/>
      <c r="E103" s="237">
        <v>59.28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1"/>
      <c r="AA103" s="211"/>
      <c r="AB103" s="211"/>
      <c r="AC103" s="211"/>
      <c r="AD103" s="211"/>
      <c r="AE103" s="211"/>
      <c r="AF103" s="211"/>
      <c r="AG103" s="211" t="s">
        <v>178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ht="22.5" outlineLevel="3" x14ac:dyDescent="0.2">
      <c r="A104" s="228"/>
      <c r="B104" s="229"/>
      <c r="C104" s="264" t="s">
        <v>770</v>
      </c>
      <c r="D104" s="236"/>
      <c r="E104" s="237">
        <v>53.76</v>
      </c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1"/>
      <c r="AA104" s="211"/>
      <c r="AB104" s="211"/>
      <c r="AC104" s="211"/>
      <c r="AD104" s="211"/>
      <c r="AE104" s="211"/>
      <c r="AF104" s="211"/>
      <c r="AG104" s="211" t="s">
        <v>178</v>
      </c>
      <c r="AH104" s="211">
        <v>0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ht="22.5" outlineLevel="3" x14ac:dyDescent="0.2">
      <c r="A105" s="228"/>
      <c r="B105" s="229"/>
      <c r="C105" s="264" t="s">
        <v>771</v>
      </c>
      <c r="D105" s="236"/>
      <c r="E105" s="237">
        <v>53.76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1"/>
      <c r="AA105" s="211"/>
      <c r="AB105" s="211"/>
      <c r="AC105" s="211"/>
      <c r="AD105" s="211"/>
      <c r="AE105" s="211"/>
      <c r="AF105" s="211"/>
      <c r="AG105" s="211" t="s">
        <v>178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ht="22.5" outlineLevel="3" x14ac:dyDescent="0.2">
      <c r="A106" s="228"/>
      <c r="B106" s="229"/>
      <c r="C106" s="264" t="s">
        <v>772</v>
      </c>
      <c r="D106" s="236"/>
      <c r="E106" s="237">
        <v>37.799999999999997</v>
      </c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1"/>
      <c r="AA106" s="211"/>
      <c r="AB106" s="211"/>
      <c r="AC106" s="211"/>
      <c r="AD106" s="211"/>
      <c r="AE106" s="211"/>
      <c r="AF106" s="211"/>
      <c r="AG106" s="211" t="s">
        <v>178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ht="22.5" outlineLevel="1" x14ac:dyDescent="0.2">
      <c r="A107" s="247">
        <v>38</v>
      </c>
      <c r="B107" s="248" t="s">
        <v>773</v>
      </c>
      <c r="C107" s="261" t="s">
        <v>774</v>
      </c>
      <c r="D107" s="249" t="s">
        <v>236</v>
      </c>
      <c r="E107" s="250">
        <v>204.6</v>
      </c>
      <c r="F107" s="251"/>
      <c r="G107" s="252">
        <f>ROUND(E107*F107,2)</f>
        <v>0</v>
      </c>
      <c r="H107" s="233"/>
      <c r="I107" s="232">
        <f>ROUND(E107*H107,2)</f>
        <v>0</v>
      </c>
      <c r="J107" s="233"/>
      <c r="K107" s="232">
        <f>ROUND(E107*J107,2)</f>
        <v>0</v>
      </c>
      <c r="L107" s="232">
        <v>12</v>
      </c>
      <c r="M107" s="232">
        <f>G107*(1+L107/100)</f>
        <v>0</v>
      </c>
      <c r="N107" s="231">
        <v>0</v>
      </c>
      <c r="O107" s="231">
        <f>ROUND(E107*N107,2)</f>
        <v>0</v>
      </c>
      <c r="P107" s="231">
        <v>0</v>
      </c>
      <c r="Q107" s="231">
        <f>ROUND(E107*P107,2)</f>
        <v>0</v>
      </c>
      <c r="R107" s="232"/>
      <c r="S107" s="232" t="s">
        <v>200</v>
      </c>
      <c r="T107" s="232" t="s">
        <v>200</v>
      </c>
      <c r="U107" s="232">
        <v>0.45926</v>
      </c>
      <c r="V107" s="232">
        <f>ROUND(E107*U107,2)</f>
        <v>93.96</v>
      </c>
      <c r="W107" s="232"/>
      <c r="X107" s="232" t="s">
        <v>201</v>
      </c>
      <c r="Y107" s="232" t="s">
        <v>172</v>
      </c>
      <c r="Z107" s="211"/>
      <c r="AA107" s="211"/>
      <c r="AB107" s="211"/>
      <c r="AC107" s="211"/>
      <c r="AD107" s="211"/>
      <c r="AE107" s="211"/>
      <c r="AF107" s="211"/>
      <c r="AG107" s="211" t="s">
        <v>655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ht="22.5" outlineLevel="2" x14ac:dyDescent="0.2">
      <c r="A108" s="228"/>
      <c r="B108" s="229"/>
      <c r="C108" s="264" t="s">
        <v>769</v>
      </c>
      <c r="D108" s="236"/>
      <c r="E108" s="237">
        <v>59.28</v>
      </c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1"/>
      <c r="AA108" s="211"/>
      <c r="AB108" s="211"/>
      <c r="AC108" s="211"/>
      <c r="AD108" s="211"/>
      <c r="AE108" s="211"/>
      <c r="AF108" s="211"/>
      <c r="AG108" s="211" t="s">
        <v>178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ht="22.5" outlineLevel="3" x14ac:dyDescent="0.2">
      <c r="A109" s="228"/>
      <c r="B109" s="229"/>
      <c r="C109" s="264" t="s">
        <v>770</v>
      </c>
      <c r="D109" s="236"/>
      <c r="E109" s="237">
        <v>53.76</v>
      </c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1"/>
      <c r="AA109" s="211"/>
      <c r="AB109" s="211"/>
      <c r="AC109" s="211"/>
      <c r="AD109" s="211"/>
      <c r="AE109" s="211"/>
      <c r="AF109" s="211"/>
      <c r="AG109" s="211" t="s">
        <v>178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ht="22.5" outlineLevel="3" x14ac:dyDescent="0.2">
      <c r="A110" s="228"/>
      <c r="B110" s="229"/>
      <c r="C110" s="264" t="s">
        <v>771</v>
      </c>
      <c r="D110" s="236"/>
      <c r="E110" s="237">
        <v>53.76</v>
      </c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1"/>
      <c r="AA110" s="211"/>
      <c r="AB110" s="211"/>
      <c r="AC110" s="211"/>
      <c r="AD110" s="211"/>
      <c r="AE110" s="211"/>
      <c r="AF110" s="211"/>
      <c r="AG110" s="211" t="s">
        <v>178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ht="22.5" outlineLevel="3" x14ac:dyDescent="0.2">
      <c r="A111" s="228"/>
      <c r="B111" s="229"/>
      <c r="C111" s="264" t="s">
        <v>772</v>
      </c>
      <c r="D111" s="236"/>
      <c r="E111" s="237">
        <v>37.799999999999997</v>
      </c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1"/>
      <c r="AA111" s="211"/>
      <c r="AB111" s="211"/>
      <c r="AC111" s="211"/>
      <c r="AD111" s="211"/>
      <c r="AE111" s="211"/>
      <c r="AF111" s="211"/>
      <c r="AG111" s="211" t="s">
        <v>178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ht="22.5" outlineLevel="1" x14ac:dyDescent="0.2">
      <c r="A112" s="247">
        <v>39</v>
      </c>
      <c r="B112" s="248" t="s">
        <v>775</v>
      </c>
      <c r="C112" s="261" t="s">
        <v>776</v>
      </c>
      <c r="D112" s="249" t="s">
        <v>236</v>
      </c>
      <c r="E112" s="250">
        <v>107.52</v>
      </c>
      <c r="F112" s="251"/>
      <c r="G112" s="252">
        <f>ROUND(E112*F112,2)</f>
        <v>0</v>
      </c>
      <c r="H112" s="233"/>
      <c r="I112" s="232">
        <f>ROUND(E112*H112,2)</f>
        <v>0</v>
      </c>
      <c r="J112" s="233"/>
      <c r="K112" s="232">
        <f>ROUND(E112*J112,2)</f>
        <v>0</v>
      </c>
      <c r="L112" s="232">
        <v>12</v>
      </c>
      <c r="M112" s="232">
        <f>G112*(1+L112/100)</f>
        <v>0</v>
      </c>
      <c r="N112" s="231">
        <v>6.8999999999999997E-4</v>
      </c>
      <c r="O112" s="231">
        <f>ROUND(E112*N112,2)</f>
        <v>7.0000000000000007E-2</v>
      </c>
      <c r="P112" s="231">
        <v>0</v>
      </c>
      <c r="Q112" s="231">
        <f>ROUND(E112*P112,2)</f>
        <v>0</v>
      </c>
      <c r="R112" s="232"/>
      <c r="S112" s="232" t="s">
        <v>169</v>
      </c>
      <c r="T112" s="232" t="s">
        <v>170</v>
      </c>
      <c r="U112" s="232">
        <v>0</v>
      </c>
      <c r="V112" s="232">
        <f>ROUND(E112*U112,2)</f>
        <v>0</v>
      </c>
      <c r="W112" s="232"/>
      <c r="X112" s="232" t="s">
        <v>274</v>
      </c>
      <c r="Y112" s="232" t="s">
        <v>172</v>
      </c>
      <c r="Z112" s="211"/>
      <c r="AA112" s="211"/>
      <c r="AB112" s="211"/>
      <c r="AC112" s="211"/>
      <c r="AD112" s="211"/>
      <c r="AE112" s="211"/>
      <c r="AF112" s="211"/>
      <c r="AG112" s="211" t="s">
        <v>751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ht="22.5" outlineLevel="2" x14ac:dyDescent="0.2">
      <c r="A113" s="228"/>
      <c r="B113" s="229"/>
      <c r="C113" s="264" t="s">
        <v>770</v>
      </c>
      <c r="D113" s="236"/>
      <c r="E113" s="237">
        <v>53.76</v>
      </c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1"/>
      <c r="AA113" s="211"/>
      <c r="AB113" s="211"/>
      <c r="AC113" s="211"/>
      <c r="AD113" s="211"/>
      <c r="AE113" s="211"/>
      <c r="AF113" s="211"/>
      <c r="AG113" s="211" t="s">
        <v>178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ht="22.5" outlineLevel="3" x14ac:dyDescent="0.2">
      <c r="A114" s="228"/>
      <c r="B114" s="229"/>
      <c r="C114" s="264" t="s">
        <v>771</v>
      </c>
      <c r="D114" s="236"/>
      <c r="E114" s="237">
        <v>53.76</v>
      </c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1"/>
      <c r="AA114" s="211"/>
      <c r="AB114" s="211"/>
      <c r="AC114" s="211"/>
      <c r="AD114" s="211"/>
      <c r="AE114" s="211"/>
      <c r="AF114" s="211"/>
      <c r="AG114" s="211" t="s">
        <v>178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ht="22.5" outlineLevel="1" x14ac:dyDescent="0.2">
      <c r="A115" s="247">
        <v>40</v>
      </c>
      <c r="B115" s="248" t="s">
        <v>777</v>
      </c>
      <c r="C115" s="261" t="s">
        <v>778</v>
      </c>
      <c r="D115" s="249" t="s">
        <v>236</v>
      </c>
      <c r="E115" s="250">
        <v>107.52</v>
      </c>
      <c r="F115" s="251"/>
      <c r="G115" s="252">
        <f>ROUND(E115*F115,2)</f>
        <v>0</v>
      </c>
      <c r="H115" s="233"/>
      <c r="I115" s="232">
        <f>ROUND(E115*H115,2)</f>
        <v>0</v>
      </c>
      <c r="J115" s="233"/>
      <c r="K115" s="232">
        <f>ROUND(E115*J115,2)</f>
        <v>0</v>
      </c>
      <c r="L115" s="232">
        <v>12</v>
      </c>
      <c r="M115" s="232">
        <f>G115*(1+L115/100)</f>
        <v>0</v>
      </c>
      <c r="N115" s="231">
        <v>0</v>
      </c>
      <c r="O115" s="231">
        <f>ROUND(E115*N115,2)</f>
        <v>0</v>
      </c>
      <c r="P115" s="231">
        <v>0</v>
      </c>
      <c r="Q115" s="231">
        <f>ROUND(E115*P115,2)</f>
        <v>0</v>
      </c>
      <c r="R115" s="232"/>
      <c r="S115" s="232" t="s">
        <v>200</v>
      </c>
      <c r="T115" s="232" t="s">
        <v>200</v>
      </c>
      <c r="U115" s="232">
        <v>0.52747999999999995</v>
      </c>
      <c r="V115" s="232">
        <f>ROUND(E115*U115,2)</f>
        <v>56.71</v>
      </c>
      <c r="W115" s="232"/>
      <c r="X115" s="232" t="s">
        <v>201</v>
      </c>
      <c r="Y115" s="232" t="s">
        <v>172</v>
      </c>
      <c r="Z115" s="211"/>
      <c r="AA115" s="211"/>
      <c r="AB115" s="211"/>
      <c r="AC115" s="211"/>
      <c r="AD115" s="211"/>
      <c r="AE115" s="211"/>
      <c r="AF115" s="211"/>
      <c r="AG115" s="211" t="s">
        <v>655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ht="22.5" outlineLevel="2" x14ac:dyDescent="0.2">
      <c r="A116" s="228"/>
      <c r="B116" s="229"/>
      <c r="C116" s="264" t="s">
        <v>770</v>
      </c>
      <c r="D116" s="236"/>
      <c r="E116" s="237">
        <v>53.76</v>
      </c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1"/>
      <c r="AA116" s="211"/>
      <c r="AB116" s="211"/>
      <c r="AC116" s="211"/>
      <c r="AD116" s="211"/>
      <c r="AE116" s="211"/>
      <c r="AF116" s="211"/>
      <c r="AG116" s="211" t="s">
        <v>178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ht="22.5" outlineLevel="3" x14ac:dyDescent="0.2">
      <c r="A117" s="228"/>
      <c r="B117" s="229"/>
      <c r="C117" s="264" t="s">
        <v>771</v>
      </c>
      <c r="D117" s="236"/>
      <c r="E117" s="237">
        <v>53.76</v>
      </c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1"/>
      <c r="AA117" s="211"/>
      <c r="AB117" s="211"/>
      <c r="AC117" s="211"/>
      <c r="AD117" s="211"/>
      <c r="AE117" s="211"/>
      <c r="AF117" s="211"/>
      <c r="AG117" s="211" t="s">
        <v>178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ht="22.5" outlineLevel="1" x14ac:dyDescent="0.2">
      <c r="A118" s="247">
        <v>41</v>
      </c>
      <c r="B118" s="248" t="s">
        <v>779</v>
      </c>
      <c r="C118" s="261" t="s">
        <v>780</v>
      </c>
      <c r="D118" s="249" t="s">
        <v>236</v>
      </c>
      <c r="E118" s="250">
        <v>222.72</v>
      </c>
      <c r="F118" s="251"/>
      <c r="G118" s="252">
        <f>ROUND(E118*F118,2)</f>
        <v>0</v>
      </c>
      <c r="H118" s="233"/>
      <c r="I118" s="232">
        <f>ROUND(E118*H118,2)</f>
        <v>0</v>
      </c>
      <c r="J118" s="233"/>
      <c r="K118" s="232">
        <f>ROUND(E118*J118,2)</f>
        <v>0</v>
      </c>
      <c r="L118" s="232">
        <v>12</v>
      </c>
      <c r="M118" s="232">
        <f>G118*(1+L118/100)</f>
        <v>0</v>
      </c>
      <c r="N118" s="231">
        <v>1.0399999999999999E-3</v>
      </c>
      <c r="O118" s="231">
        <f>ROUND(E118*N118,2)</f>
        <v>0.23</v>
      </c>
      <c r="P118" s="231">
        <v>0</v>
      </c>
      <c r="Q118" s="231">
        <f>ROUND(E118*P118,2)</f>
        <v>0</v>
      </c>
      <c r="R118" s="232" t="s">
        <v>273</v>
      </c>
      <c r="S118" s="232" t="s">
        <v>200</v>
      </c>
      <c r="T118" s="232" t="s">
        <v>200</v>
      </c>
      <c r="U118" s="232">
        <v>0</v>
      </c>
      <c r="V118" s="232">
        <f>ROUND(E118*U118,2)</f>
        <v>0</v>
      </c>
      <c r="W118" s="232"/>
      <c r="X118" s="232" t="s">
        <v>274</v>
      </c>
      <c r="Y118" s="232" t="s">
        <v>172</v>
      </c>
      <c r="Z118" s="211"/>
      <c r="AA118" s="211"/>
      <c r="AB118" s="211"/>
      <c r="AC118" s="211"/>
      <c r="AD118" s="211"/>
      <c r="AE118" s="211"/>
      <c r="AF118" s="211"/>
      <c r="AG118" s="211" t="s">
        <v>751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ht="22.5" outlineLevel="2" x14ac:dyDescent="0.2">
      <c r="A119" s="228"/>
      <c r="B119" s="229"/>
      <c r="C119" s="264" t="s">
        <v>781</v>
      </c>
      <c r="D119" s="236"/>
      <c r="E119" s="237">
        <v>68.64</v>
      </c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1"/>
      <c r="AA119" s="211"/>
      <c r="AB119" s="211"/>
      <c r="AC119" s="211"/>
      <c r="AD119" s="211"/>
      <c r="AE119" s="211"/>
      <c r="AF119" s="211"/>
      <c r="AG119" s="211" t="s">
        <v>178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ht="22.5" outlineLevel="3" x14ac:dyDescent="0.2">
      <c r="A120" s="228"/>
      <c r="B120" s="229"/>
      <c r="C120" s="264" t="s">
        <v>782</v>
      </c>
      <c r="D120" s="236"/>
      <c r="E120" s="237">
        <v>68.64</v>
      </c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1"/>
      <c r="AA120" s="211"/>
      <c r="AB120" s="211"/>
      <c r="AC120" s="211"/>
      <c r="AD120" s="211"/>
      <c r="AE120" s="211"/>
      <c r="AF120" s="211"/>
      <c r="AG120" s="211" t="s">
        <v>178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3" x14ac:dyDescent="0.2">
      <c r="A121" s="228"/>
      <c r="B121" s="229"/>
      <c r="C121" s="264" t="s">
        <v>783</v>
      </c>
      <c r="D121" s="236"/>
      <c r="E121" s="237">
        <v>42.72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1"/>
      <c r="AA121" s="211"/>
      <c r="AB121" s="211"/>
      <c r="AC121" s="211"/>
      <c r="AD121" s="211"/>
      <c r="AE121" s="211"/>
      <c r="AF121" s="211"/>
      <c r="AG121" s="211" t="s">
        <v>178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3" x14ac:dyDescent="0.2">
      <c r="A122" s="228"/>
      <c r="B122" s="229"/>
      <c r="C122" s="264" t="s">
        <v>784</v>
      </c>
      <c r="D122" s="236"/>
      <c r="E122" s="237">
        <v>42.72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1"/>
      <c r="AA122" s="211"/>
      <c r="AB122" s="211"/>
      <c r="AC122" s="211"/>
      <c r="AD122" s="211"/>
      <c r="AE122" s="211"/>
      <c r="AF122" s="211"/>
      <c r="AG122" s="211" t="s">
        <v>178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ht="22.5" outlineLevel="1" x14ac:dyDescent="0.2">
      <c r="A123" s="247">
        <v>42</v>
      </c>
      <c r="B123" s="248" t="s">
        <v>785</v>
      </c>
      <c r="C123" s="261" t="s">
        <v>786</v>
      </c>
      <c r="D123" s="249" t="s">
        <v>236</v>
      </c>
      <c r="E123" s="250">
        <v>222.72</v>
      </c>
      <c r="F123" s="251"/>
      <c r="G123" s="252">
        <f>ROUND(E123*F123,2)</f>
        <v>0</v>
      </c>
      <c r="H123" s="233"/>
      <c r="I123" s="232">
        <f>ROUND(E123*H123,2)</f>
        <v>0</v>
      </c>
      <c r="J123" s="233"/>
      <c r="K123" s="232">
        <f>ROUND(E123*J123,2)</f>
        <v>0</v>
      </c>
      <c r="L123" s="232">
        <v>12</v>
      </c>
      <c r="M123" s="232">
        <f>G123*(1+L123/100)</f>
        <v>0</v>
      </c>
      <c r="N123" s="231">
        <v>0</v>
      </c>
      <c r="O123" s="231">
        <f>ROUND(E123*N123,2)</f>
        <v>0</v>
      </c>
      <c r="P123" s="231">
        <v>0</v>
      </c>
      <c r="Q123" s="231">
        <f>ROUND(E123*P123,2)</f>
        <v>0</v>
      </c>
      <c r="R123" s="232"/>
      <c r="S123" s="232" t="s">
        <v>200</v>
      </c>
      <c r="T123" s="232" t="s">
        <v>200</v>
      </c>
      <c r="U123" s="232">
        <v>0.63446999999999998</v>
      </c>
      <c r="V123" s="232">
        <f>ROUND(E123*U123,2)</f>
        <v>141.31</v>
      </c>
      <c r="W123" s="232"/>
      <c r="X123" s="232" t="s">
        <v>201</v>
      </c>
      <c r="Y123" s="232" t="s">
        <v>172</v>
      </c>
      <c r="Z123" s="211"/>
      <c r="AA123" s="211"/>
      <c r="AB123" s="211"/>
      <c r="AC123" s="211"/>
      <c r="AD123" s="211"/>
      <c r="AE123" s="211"/>
      <c r="AF123" s="211"/>
      <c r="AG123" s="211" t="s">
        <v>655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ht="22.5" outlineLevel="2" x14ac:dyDescent="0.2">
      <c r="A124" s="228"/>
      <c r="B124" s="229"/>
      <c r="C124" s="264" t="s">
        <v>781</v>
      </c>
      <c r="D124" s="236"/>
      <c r="E124" s="237">
        <v>68.64</v>
      </c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1"/>
      <c r="AA124" s="211"/>
      <c r="AB124" s="211"/>
      <c r="AC124" s="211"/>
      <c r="AD124" s="211"/>
      <c r="AE124" s="211"/>
      <c r="AF124" s="211"/>
      <c r="AG124" s="211" t="s">
        <v>178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ht="22.5" outlineLevel="3" x14ac:dyDescent="0.2">
      <c r="A125" s="228"/>
      <c r="B125" s="229"/>
      <c r="C125" s="264" t="s">
        <v>782</v>
      </c>
      <c r="D125" s="236"/>
      <c r="E125" s="237">
        <v>68.64</v>
      </c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1"/>
      <c r="AA125" s="211"/>
      <c r="AB125" s="211"/>
      <c r="AC125" s="211"/>
      <c r="AD125" s="211"/>
      <c r="AE125" s="211"/>
      <c r="AF125" s="211"/>
      <c r="AG125" s="211" t="s">
        <v>178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3" x14ac:dyDescent="0.2">
      <c r="A126" s="228"/>
      <c r="B126" s="229"/>
      <c r="C126" s="264" t="s">
        <v>783</v>
      </c>
      <c r="D126" s="236"/>
      <c r="E126" s="237">
        <v>42.72</v>
      </c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1"/>
      <c r="AA126" s="211"/>
      <c r="AB126" s="211"/>
      <c r="AC126" s="211"/>
      <c r="AD126" s="211"/>
      <c r="AE126" s="211"/>
      <c r="AF126" s="211"/>
      <c r="AG126" s="211" t="s">
        <v>178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3" x14ac:dyDescent="0.2">
      <c r="A127" s="228"/>
      <c r="B127" s="229"/>
      <c r="C127" s="264" t="s">
        <v>784</v>
      </c>
      <c r="D127" s="236"/>
      <c r="E127" s="237">
        <v>42.72</v>
      </c>
      <c r="F127" s="232"/>
      <c r="G127" s="23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32"/>
      <c r="Z127" s="211"/>
      <c r="AA127" s="211"/>
      <c r="AB127" s="211"/>
      <c r="AC127" s="211"/>
      <c r="AD127" s="211"/>
      <c r="AE127" s="211"/>
      <c r="AF127" s="211"/>
      <c r="AG127" s="211" t="s">
        <v>178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47">
        <v>43</v>
      </c>
      <c r="B128" s="248" t="s">
        <v>787</v>
      </c>
      <c r="C128" s="261" t="s">
        <v>788</v>
      </c>
      <c r="D128" s="249" t="s">
        <v>236</v>
      </c>
      <c r="E128" s="250">
        <v>135</v>
      </c>
      <c r="F128" s="251"/>
      <c r="G128" s="252">
        <f>ROUND(E128*F128,2)</f>
        <v>0</v>
      </c>
      <c r="H128" s="233"/>
      <c r="I128" s="232">
        <f>ROUND(E128*H128,2)</f>
        <v>0</v>
      </c>
      <c r="J128" s="233"/>
      <c r="K128" s="232">
        <f>ROUND(E128*J128,2)</f>
        <v>0</v>
      </c>
      <c r="L128" s="232">
        <v>12</v>
      </c>
      <c r="M128" s="232">
        <f>G128*(1+L128/100)</f>
        <v>0</v>
      </c>
      <c r="N128" s="231">
        <v>1.0000000000000001E-5</v>
      </c>
      <c r="O128" s="231">
        <f>ROUND(E128*N128,2)</f>
        <v>0</v>
      </c>
      <c r="P128" s="231">
        <v>0</v>
      </c>
      <c r="Q128" s="231">
        <f>ROUND(E128*P128,2)</f>
        <v>0</v>
      </c>
      <c r="R128" s="232"/>
      <c r="S128" s="232" t="s">
        <v>169</v>
      </c>
      <c r="T128" s="232" t="s">
        <v>170</v>
      </c>
      <c r="U128" s="232">
        <v>0</v>
      </c>
      <c r="V128" s="232">
        <f>ROUND(E128*U128,2)</f>
        <v>0</v>
      </c>
      <c r="W128" s="232"/>
      <c r="X128" s="232" t="s">
        <v>274</v>
      </c>
      <c r="Y128" s="232" t="s">
        <v>172</v>
      </c>
      <c r="Z128" s="211"/>
      <c r="AA128" s="211"/>
      <c r="AB128" s="211"/>
      <c r="AC128" s="211"/>
      <c r="AD128" s="211"/>
      <c r="AE128" s="211"/>
      <c r="AF128" s="211"/>
      <c r="AG128" s="211" t="s">
        <v>751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ht="22.5" outlineLevel="2" x14ac:dyDescent="0.2">
      <c r="A129" s="228"/>
      <c r="B129" s="229"/>
      <c r="C129" s="264" t="s">
        <v>752</v>
      </c>
      <c r="D129" s="236"/>
      <c r="E129" s="237">
        <v>124.56</v>
      </c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1"/>
      <c r="AA129" s="211"/>
      <c r="AB129" s="211"/>
      <c r="AC129" s="211"/>
      <c r="AD129" s="211"/>
      <c r="AE129" s="211"/>
      <c r="AF129" s="211"/>
      <c r="AG129" s="211" t="s">
        <v>178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ht="22.5" outlineLevel="3" x14ac:dyDescent="0.2">
      <c r="A130" s="228"/>
      <c r="B130" s="229"/>
      <c r="C130" s="264" t="s">
        <v>754</v>
      </c>
      <c r="D130" s="236"/>
      <c r="E130" s="237">
        <v>10.44</v>
      </c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1"/>
      <c r="AA130" s="211"/>
      <c r="AB130" s="211"/>
      <c r="AC130" s="211"/>
      <c r="AD130" s="211"/>
      <c r="AE130" s="211"/>
      <c r="AF130" s="211"/>
      <c r="AG130" s="211" t="s">
        <v>178</v>
      </c>
      <c r="AH130" s="211">
        <v>0</v>
      </c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47">
        <v>44</v>
      </c>
      <c r="B131" s="248" t="s">
        <v>789</v>
      </c>
      <c r="C131" s="261" t="s">
        <v>790</v>
      </c>
      <c r="D131" s="249" t="s">
        <v>236</v>
      </c>
      <c r="E131" s="250">
        <v>196.44</v>
      </c>
      <c r="F131" s="251"/>
      <c r="G131" s="252">
        <f>ROUND(E131*F131,2)</f>
        <v>0</v>
      </c>
      <c r="H131" s="233"/>
      <c r="I131" s="232">
        <f>ROUND(E131*H131,2)</f>
        <v>0</v>
      </c>
      <c r="J131" s="233"/>
      <c r="K131" s="232">
        <f>ROUND(E131*J131,2)</f>
        <v>0</v>
      </c>
      <c r="L131" s="232">
        <v>12</v>
      </c>
      <c r="M131" s="232">
        <f>G131*(1+L131/100)</f>
        <v>0</v>
      </c>
      <c r="N131" s="231">
        <v>6.0000000000000002E-5</v>
      </c>
      <c r="O131" s="231">
        <f>ROUND(E131*N131,2)</f>
        <v>0.01</v>
      </c>
      <c r="P131" s="231">
        <v>0</v>
      </c>
      <c r="Q131" s="231">
        <f>ROUND(E131*P131,2)</f>
        <v>0</v>
      </c>
      <c r="R131" s="232"/>
      <c r="S131" s="232" t="s">
        <v>169</v>
      </c>
      <c r="T131" s="232" t="s">
        <v>170</v>
      </c>
      <c r="U131" s="232">
        <v>0</v>
      </c>
      <c r="V131" s="232">
        <f>ROUND(E131*U131,2)</f>
        <v>0</v>
      </c>
      <c r="W131" s="232"/>
      <c r="X131" s="232" t="s">
        <v>274</v>
      </c>
      <c r="Y131" s="232" t="s">
        <v>172</v>
      </c>
      <c r="Z131" s="211"/>
      <c r="AA131" s="211"/>
      <c r="AB131" s="211"/>
      <c r="AC131" s="211"/>
      <c r="AD131" s="211"/>
      <c r="AE131" s="211"/>
      <c r="AF131" s="211"/>
      <c r="AG131" s="211" t="s">
        <v>751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ht="22.5" outlineLevel="2" x14ac:dyDescent="0.2">
      <c r="A132" s="228"/>
      <c r="B132" s="229"/>
      <c r="C132" s="264" t="s">
        <v>753</v>
      </c>
      <c r="D132" s="236"/>
      <c r="E132" s="237">
        <v>187.2</v>
      </c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1"/>
      <c r="AA132" s="211"/>
      <c r="AB132" s="211"/>
      <c r="AC132" s="211"/>
      <c r="AD132" s="211"/>
      <c r="AE132" s="211"/>
      <c r="AF132" s="211"/>
      <c r="AG132" s="211" t="s">
        <v>178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ht="22.5" outlineLevel="3" x14ac:dyDescent="0.2">
      <c r="A133" s="228"/>
      <c r="B133" s="229"/>
      <c r="C133" s="264" t="s">
        <v>755</v>
      </c>
      <c r="D133" s="236"/>
      <c r="E133" s="237">
        <v>9.24</v>
      </c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1"/>
      <c r="AA133" s="211"/>
      <c r="AB133" s="211"/>
      <c r="AC133" s="211"/>
      <c r="AD133" s="211"/>
      <c r="AE133" s="211"/>
      <c r="AF133" s="211"/>
      <c r="AG133" s="211" t="s">
        <v>178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47">
        <v>45</v>
      </c>
      <c r="B134" s="248" t="s">
        <v>791</v>
      </c>
      <c r="C134" s="261" t="s">
        <v>792</v>
      </c>
      <c r="D134" s="249" t="s">
        <v>236</v>
      </c>
      <c r="E134" s="250">
        <v>88.08</v>
      </c>
      <c r="F134" s="251"/>
      <c r="G134" s="252">
        <f>ROUND(E134*F134,2)</f>
        <v>0</v>
      </c>
      <c r="H134" s="233"/>
      <c r="I134" s="232">
        <f>ROUND(E134*H134,2)</f>
        <v>0</v>
      </c>
      <c r="J134" s="233"/>
      <c r="K134" s="232">
        <f>ROUND(E134*J134,2)</f>
        <v>0</v>
      </c>
      <c r="L134" s="232">
        <v>12</v>
      </c>
      <c r="M134" s="232">
        <f>G134*(1+L134/100)</f>
        <v>0</v>
      </c>
      <c r="N134" s="231">
        <v>5.0000000000000002E-5</v>
      </c>
      <c r="O134" s="231">
        <f>ROUND(E134*N134,2)</f>
        <v>0</v>
      </c>
      <c r="P134" s="231">
        <v>0</v>
      </c>
      <c r="Q134" s="231">
        <f>ROUND(E134*P134,2)</f>
        <v>0</v>
      </c>
      <c r="R134" s="232"/>
      <c r="S134" s="232" t="s">
        <v>169</v>
      </c>
      <c r="T134" s="232" t="s">
        <v>170</v>
      </c>
      <c r="U134" s="232">
        <v>0</v>
      </c>
      <c r="V134" s="232">
        <f>ROUND(E134*U134,2)</f>
        <v>0</v>
      </c>
      <c r="W134" s="232"/>
      <c r="X134" s="232" t="s">
        <v>274</v>
      </c>
      <c r="Y134" s="232" t="s">
        <v>172</v>
      </c>
      <c r="Z134" s="211"/>
      <c r="AA134" s="211"/>
      <c r="AB134" s="211"/>
      <c r="AC134" s="211"/>
      <c r="AD134" s="211"/>
      <c r="AE134" s="211"/>
      <c r="AF134" s="211"/>
      <c r="AG134" s="211" t="s">
        <v>751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2" x14ac:dyDescent="0.2">
      <c r="A135" s="228"/>
      <c r="B135" s="229"/>
      <c r="C135" s="264" t="s">
        <v>760</v>
      </c>
      <c r="D135" s="236"/>
      <c r="E135" s="237">
        <v>61.2</v>
      </c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1"/>
      <c r="AA135" s="211"/>
      <c r="AB135" s="211"/>
      <c r="AC135" s="211"/>
      <c r="AD135" s="211"/>
      <c r="AE135" s="211"/>
      <c r="AF135" s="211"/>
      <c r="AG135" s="211" t="s">
        <v>178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ht="22.5" outlineLevel="3" x14ac:dyDescent="0.2">
      <c r="A136" s="228"/>
      <c r="B136" s="229"/>
      <c r="C136" s="264" t="s">
        <v>763</v>
      </c>
      <c r="D136" s="236"/>
      <c r="E136" s="237">
        <v>26.88</v>
      </c>
      <c r="F136" s="232"/>
      <c r="G136" s="23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32"/>
      <c r="Z136" s="211"/>
      <c r="AA136" s="211"/>
      <c r="AB136" s="211"/>
      <c r="AC136" s="211"/>
      <c r="AD136" s="211"/>
      <c r="AE136" s="211"/>
      <c r="AF136" s="211"/>
      <c r="AG136" s="211" t="s">
        <v>178</v>
      </c>
      <c r="AH136" s="211">
        <v>0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47">
        <v>46</v>
      </c>
      <c r="B137" s="248" t="s">
        <v>793</v>
      </c>
      <c r="C137" s="261" t="s">
        <v>794</v>
      </c>
      <c r="D137" s="249" t="s">
        <v>236</v>
      </c>
      <c r="E137" s="250">
        <v>172.8</v>
      </c>
      <c r="F137" s="251"/>
      <c r="G137" s="252">
        <f>ROUND(E137*F137,2)</f>
        <v>0</v>
      </c>
      <c r="H137" s="233"/>
      <c r="I137" s="232">
        <f>ROUND(E137*H137,2)</f>
        <v>0</v>
      </c>
      <c r="J137" s="233"/>
      <c r="K137" s="232">
        <f>ROUND(E137*J137,2)</f>
        <v>0</v>
      </c>
      <c r="L137" s="232">
        <v>12</v>
      </c>
      <c r="M137" s="232">
        <f>G137*(1+L137/100)</f>
        <v>0</v>
      </c>
      <c r="N137" s="231">
        <v>1E-4</v>
      </c>
      <c r="O137" s="231">
        <f>ROUND(E137*N137,2)</f>
        <v>0.02</v>
      </c>
      <c r="P137" s="231">
        <v>0</v>
      </c>
      <c r="Q137" s="231">
        <f>ROUND(E137*P137,2)</f>
        <v>0</v>
      </c>
      <c r="R137" s="232"/>
      <c r="S137" s="232" t="s">
        <v>169</v>
      </c>
      <c r="T137" s="232" t="s">
        <v>170</v>
      </c>
      <c r="U137" s="232">
        <v>0</v>
      </c>
      <c r="V137" s="232">
        <f>ROUND(E137*U137,2)</f>
        <v>0</v>
      </c>
      <c r="W137" s="232"/>
      <c r="X137" s="232" t="s">
        <v>274</v>
      </c>
      <c r="Y137" s="232" t="s">
        <v>172</v>
      </c>
      <c r="Z137" s="211"/>
      <c r="AA137" s="211"/>
      <c r="AB137" s="211"/>
      <c r="AC137" s="211"/>
      <c r="AD137" s="211"/>
      <c r="AE137" s="211"/>
      <c r="AF137" s="211"/>
      <c r="AG137" s="211" t="s">
        <v>751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2" x14ac:dyDescent="0.2">
      <c r="A138" s="228"/>
      <c r="B138" s="229"/>
      <c r="C138" s="264" t="s">
        <v>761</v>
      </c>
      <c r="D138" s="236"/>
      <c r="E138" s="237">
        <v>14.4</v>
      </c>
      <c r="F138" s="232"/>
      <c r="G138" s="23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1"/>
      <c r="AA138" s="211"/>
      <c r="AB138" s="211"/>
      <c r="AC138" s="211"/>
      <c r="AD138" s="211"/>
      <c r="AE138" s="211"/>
      <c r="AF138" s="211"/>
      <c r="AG138" s="211" t="s">
        <v>178</v>
      </c>
      <c r="AH138" s="211">
        <v>0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ht="22.5" outlineLevel="3" x14ac:dyDescent="0.2">
      <c r="A139" s="228"/>
      <c r="B139" s="229"/>
      <c r="C139" s="264" t="s">
        <v>762</v>
      </c>
      <c r="D139" s="236"/>
      <c r="E139" s="237">
        <v>131.52000000000001</v>
      </c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1"/>
      <c r="AA139" s="211"/>
      <c r="AB139" s="211"/>
      <c r="AC139" s="211"/>
      <c r="AD139" s="211"/>
      <c r="AE139" s="211"/>
      <c r="AF139" s="211"/>
      <c r="AG139" s="211" t="s">
        <v>178</v>
      </c>
      <c r="AH139" s="211">
        <v>0</v>
      </c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ht="22.5" outlineLevel="3" x14ac:dyDescent="0.2">
      <c r="A140" s="228"/>
      <c r="B140" s="229"/>
      <c r="C140" s="264" t="s">
        <v>764</v>
      </c>
      <c r="D140" s="236"/>
      <c r="E140" s="237">
        <v>26.88</v>
      </c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1"/>
      <c r="AA140" s="211"/>
      <c r="AB140" s="211"/>
      <c r="AC140" s="211"/>
      <c r="AD140" s="211"/>
      <c r="AE140" s="211"/>
      <c r="AF140" s="211"/>
      <c r="AG140" s="211" t="s">
        <v>178</v>
      </c>
      <c r="AH140" s="211">
        <v>0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47">
        <v>47</v>
      </c>
      <c r="B141" s="248" t="s">
        <v>795</v>
      </c>
      <c r="C141" s="261" t="s">
        <v>796</v>
      </c>
      <c r="D141" s="249" t="s">
        <v>236</v>
      </c>
      <c r="E141" s="250">
        <v>204.6</v>
      </c>
      <c r="F141" s="251"/>
      <c r="G141" s="252">
        <f>ROUND(E141*F141,2)</f>
        <v>0</v>
      </c>
      <c r="H141" s="233"/>
      <c r="I141" s="232">
        <f>ROUND(E141*H141,2)</f>
        <v>0</v>
      </c>
      <c r="J141" s="233"/>
      <c r="K141" s="232">
        <f>ROUND(E141*J141,2)</f>
        <v>0</v>
      </c>
      <c r="L141" s="232">
        <v>12</v>
      </c>
      <c r="M141" s="232">
        <f>G141*(1+L141/100)</f>
        <v>0</v>
      </c>
      <c r="N141" s="231">
        <v>1E-4</v>
      </c>
      <c r="O141" s="231">
        <f>ROUND(E141*N141,2)</f>
        <v>0.02</v>
      </c>
      <c r="P141" s="231">
        <v>0</v>
      </c>
      <c r="Q141" s="231">
        <f>ROUND(E141*P141,2)</f>
        <v>0</v>
      </c>
      <c r="R141" s="232"/>
      <c r="S141" s="232" t="s">
        <v>169</v>
      </c>
      <c r="T141" s="232" t="s">
        <v>170</v>
      </c>
      <c r="U141" s="232">
        <v>0</v>
      </c>
      <c r="V141" s="232">
        <f>ROUND(E141*U141,2)</f>
        <v>0</v>
      </c>
      <c r="W141" s="232"/>
      <c r="X141" s="232" t="s">
        <v>274</v>
      </c>
      <c r="Y141" s="232" t="s">
        <v>172</v>
      </c>
      <c r="Z141" s="211"/>
      <c r="AA141" s="211"/>
      <c r="AB141" s="211"/>
      <c r="AC141" s="211"/>
      <c r="AD141" s="211"/>
      <c r="AE141" s="211"/>
      <c r="AF141" s="211"/>
      <c r="AG141" s="211" t="s">
        <v>751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ht="22.5" outlineLevel="2" x14ac:dyDescent="0.2">
      <c r="A142" s="228"/>
      <c r="B142" s="229"/>
      <c r="C142" s="264" t="s">
        <v>769</v>
      </c>
      <c r="D142" s="236"/>
      <c r="E142" s="237">
        <v>59.28</v>
      </c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1"/>
      <c r="AA142" s="211"/>
      <c r="AB142" s="211"/>
      <c r="AC142" s="211"/>
      <c r="AD142" s="211"/>
      <c r="AE142" s="211"/>
      <c r="AF142" s="211"/>
      <c r="AG142" s="211" t="s">
        <v>178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ht="22.5" outlineLevel="3" x14ac:dyDescent="0.2">
      <c r="A143" s="228"/>
      <c r="B143" s="229"/>
      <c r="C143" s="264" t="s">
        <v>770</v>
      </c>
      <c r="D143" s="236"/>
      <c r="E143" s="237">
        <v>53.76</v>
      </c>
      <c r="F143" s="232"/>
      <c r="G143" s="232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32"/>
      <c r="Z143" s="211"/>
      <c r="AA143" s="211"/>
      <c r="AB143" s="211"/>
      <c r="AC143" s="211"/>
      <c r="AD143" s="211"/>
      <c r="AE143" s="211"/>
      <c r="AF143" s="211"/>
      <c r="AG143" s="211" t="s">
        <v>178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ht="22.5" outlineLevel="3" x14ac:dyDescent="0.2">
      <c r="A144" s="228"/>
      <c r="B144" s="229"/>
      <c r="C144" s="264" t="s">
        <v>771</v>
      </c>
      <c r="D144" s="236"/>
      <c r="E144" s="237">
        <v>53.76</v>
      </c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1"/>
      <c r="AA144" s="211"/>
      <c r="AB144" s="211"/>
      <c r="AC144" s="211"/>
      <c r="AD144" s="211"/>
      <c r="AE144" s="211"/>
      <c r="AF144" s="211"/>
      <c r="AG144" s="211" t="s">
        <v>178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ht="22.5" outlineLevel="3" x14ac:dyDescent="0.2">
      <c r="A145" s="228"/>
      <c r="B145" s="229"/>
      <c r="C145" s="264" t="s">
        <v>772</v>
      </c>
      <c r="D145" s="236"/>
      <c r="E145" s="237">
        <v>37.799999999999997</v>
      </c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1"/>
      <c r="AA145" s="211"/>
      <c r="AB145" s="211"/>
      <c r="AC145" s="211"/>
      <c r="AD145" s="211"/>
      <c r="AE145" s="211"/>
      <c r="AF145" s="211"/>
      <c r="AG145" s="211" t="s">
        <v>178</v>
      </c>
      <c r="AH145" s="211">
        <v>0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47">
        <v>48</v>
      </c>
      <c r="B146" s="248" t="s">
        <v>797</v>
      </c>
      <c r="C146" s="261" t="s">
        <v>798</v>
      </c>
      <c r="D146" s="249" t="s">
        <v>236</v>
      </c>
      <c r="E146" s="250">
        <v>107.52</v>
      </c>
      <c r="F146" s="251"/>
      <c r="G146" s="252">
        <f>ROUND(E146*F146,2)</f>
        <v>0</v>
      </c>
      <c r="H146" s="233"/>
      <c r="I146" s="232">
        <f>ROUND(E146*H146,2)</f>
        <v>0</v>
      </c>
      <c r="J146" s="233"/>
      <c r="K146" s="232">
        <f>ROUND(E146*J146,2)</f>
        <v>0</v>
      </c>
      <c r="L146" s="232">
        <v>12</v>
      </c>
      <c r="M146" s="232">
        <f>G146*(1+L146/100)</f>
        <v>0</v>
      </c>
      <c r="N146" s="231">
        <v>1.4999999999999999E-4</v>
      </c>
      <c r="O146" s="231">
        <f>ROUND(E146*N146,2)</f>
        <v>0.02</v>
      </c>
      <c r="P146" s="231">
        <v>0</v>
      </c>
      <c r="Q146" s="231">
        <f>ROUND(E146*P146,2)</f>
        <v>0</v>
      </c>
      <c r="R146" s="232"/>
      <c r="S146" s="232" t="s">
        <v>169</v>
      </c>
      <c r="T146" s="232" t="s">
        <v>170</v>
      </c>
      <c r="U146" s="232">
        <v>0</v>
      </c>
      <c r="V146" s="232">
        <f>ROUND(E146*U146,2)</f>
        <v>0</v>
      </c>
      <c r="W146" s="232"/>
      <c r="X146" s="232" t="s">
        <v>274</v>
      </c>
      <c r="Y146" s="232" t="s">
        <v>172</v>
      </c>
      <c r="Z146" s="211"/>
      <c r="AA146" s="211"/>
      <c r="AB146" s="211"/>
      <c r="AC146" s="211"/>
      <c r="AD146" s="211"/>
      <c r="AE146" s="211"/>
      <c r="AF146" s="211"/>
      <c r="AG146" s="211" t="s">
        <v>751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ht="22.5" outlineLevel="2" x14ac:dyDescent="0.2">
      <c r="A147" s="228"/>
      <c r="B147" s="229"/>
      <c r="C147" s="264" t="s">
        <v>770</v>
      </c>
      <c r="D147" s="236"/>
      <c r="E147" s="237">
        <v>53.76</v>
      </c>
      <c r="F147" s="232"/>
      <c r="G147" s="232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1"/>
      <c r="AA147" s="211"/>
      <c r="AB147" s="211"/>
      <c r="AC147" s="211"/>
      <c r="AD147" s="211"/>
      <c r="AE147" s="211"/>
      <c r="AF147" s="211"/>
      <c r="AG147" s="211" t="s">
        <v>178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ht="22.5" outlineLevel="3" x14ac:dyDescent="0.2">
      <c r="A148" s="228"/>
      <c r="B148" s="229"/>
      <c r="C148" s="264" t="s">
        <v>771</v>
      </c>
      <c r="D148" s="236"/>
      <c r="E148" s="237">
        <v>53.76</v>
      </c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1"/>
      <c r="AA148" s="211"/>
      <c r="AB148" s="211"/>
      <c r="AC148" s="211"/>
      <c r="AD148" s="211"/>
      <c r="AE148" s="211"/>
      <c r="AF148" s="211"/>
      <c r="AG148" s="211" t="s">
        <v>178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47">
        <v>49</v>
      </c>
      <c r="B149" s="248" t="s">
        <v>799</v>
      </c>
      <c r="C149" s="261" t="s">
        <v>800</v>
      </c>
      <c r="D149" s="249" t="s">
        <v>236</v>
      </c>
      <c r="E149" s="250">
        <v>222.72</v>
      </c>
      <c r="F149" s="251"/>
      <c r="G149" s="252">
        <f>ROUND(E149*F149,2)</f>
        <v>0</v>
      </c>
      <c r="H149" s="233"/>
      <c r="I149" s="232">
        <f>ROUND(E149*H149,2)</f>
        <v>0</v>
      </c>
      <c r="J149" s="233"/>
      <c r="K149" s="232">
        <f>ROUND(E149*J149,2)</f>
        <v>0</v>
      </c>
      <c r="L149" s="232">
        <v>12</v>
      </c>
      <c r="M149" s="232">
        <f>G149*(1+L149/100)</f>
        <v>0</v>
      </c>
      <c r="N149" s="231">
        <v>2.1000000000000001E-4</v>
      </c>
      <c r="O149" s="231">
        <f>ROUND(E149*N149,2)</f>
        <v>0.05</v>
      </c>
      <c r="P149" s="231">
        <v>0</v>
      </c>
      <c r="Q149" s="231">
        <f>ROUND(E149*P149,2)</f>
        <v>0</v>
      </c>
      <c r="R149" s="232"/>
      <c r="S149" s="232" t="s">
        <v>169</v>
      </c>
      <c r="T149" s="232" t="s">
        <v>170</v>
      </c>
      <c r="U149" s="232">
        <v>0</v>
      </c>
      <c r="V149" s="232">
        <f>ROUND(E149*U149,2)</f>
        <v>0</v>
      </c>
      <c r="W149" s="232"/>
      <c r="X149" s="232" t="s">
        <v>274</v>
      </c>
      <c r="Y149" s="232" t="s">
        <v>172</v>
      </c>
      <c r="Z149" s="211"/>
      <c r="AA149" s="211"/>
      <c r="AB149" s="211"/>
      <c r="AC149" s="211"/>
      <c r="AD149" s="211"/>
      <c r="AE149" s="211"/>
      <c r="AF149" s="211"/>
      <c r="AG149" s="211" t="s">
        <v>751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ht="22.5" outlineLevel="2" x14ac:dyDescent="0.2">
      <c r="A150" s="228"/>
      <c r="B150" s="229"/>
      <c r="C150" s="264" t="s">
        <v>781</v>
      </c>
      <c r="D150" s="236"/>
      <c r="E150" s="237">
        <v>68.64</v>
      </c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1"/>
      <c r="AA150" s="211"/>
      <c r="AB150" s="211"/>
      <c r="AC150" s="211"/>
      <c r="AD150" s="211"/>
      <c r="AE150" s="211"/>
      <c r="AF150" s="211"/>
      <c r="AG150" s="211" t="s">
        <v>178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ht="22.5" outlineLevel="3" x14ac:dyDescent="0.2">
      <c r="A151" s="228"/>
      <c r="B151" s="229"/>
      <c r="C151" s="264" t="s">
        <v>782</v>
      </c>
      <c r="D151" s="236"/>
      <c r="E151" s="237">
        <v>68.64</v>
      </c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1"/>
      <c r="AA151" s="211"/>
      <c r="AB151" s="211"/>
      <c r="AC151" s="211"/>
      <c r="AD151" s="211"/>
      <c r="AE151" s="211"/>
      <c r="AF151" s="211"/>
      <c r="AG151" s="211" t="s">
        <v>178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3" x14ac:dyDescent="0.2">
      <c r="A152" s="228"/>
      <c r="B152" s="229"/>
      <c r="C152" s="264" t="s">
        <v>783</v>
      </c>
      <c r="D152" s="236"/>
      <c r="E152" s="237">
        <v>42.72</v>
      </c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32"/>
      <c r="Z152" s="211"/>
      <c r="AA152" s="211"/>
      <c r="AB152" s="211"/>
      <c r="AC152" s="211"/>
      <c r="AD152" s="211"/>
      <c r="AE152" s="211"/>
      <c r="AF152" s="211"/>
      <c r="AG152" s="211" t="s">
        <v>178</v>
      </c>
      <c r="AH152" s="211">
        <v>0</v>
      </c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3" x14ac:dyDescent="0.2">
      <c r="A153" s="228"/>
      <c r="B153" s="229"/>
      <c r="C153" s="264" t="s">
        <v>784</v>
      </c>
      <c r="D153" s="236"/>
      <c r="E153" s="237">
        <v>42.72</v>
      </c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1"/>
      <c r="AA153" s="211"/>
      <c r="AB153" s="211"/>
      <c r="AC153" s="211"/>
      <c r="AD153" s="211"/>
      <c r="AE153" s="211"/>
      <c r="AF153" s="211"/>
      <c r="AG153" s="211" t="s">
        <v>178</v>
      </c>
      <c r="AH153" s="211">
        <v>0</v>
      </c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ht="22.5" outlineLevel="1" x14ac:dyDescent="0.2">
      <c r="A154" s="247">
        <v>50</v>
      </c>
      <c r="B154" s="248" t="s">
        <v>801</v>
      </c>
      <c r="C154" s="261" t="s">
        <v>802</v>
      </c>
      <c r="D154" s="249" t="s">
        <v>717</v>
      </c>
      <c r="E154" s="250">
        <v>8</v>
      </c>
      <c r="F154" s="251"/>
      <c r="G154" s="252">
        <f>ROUND(E154*F154,2)</f>
        <v>0</v>
      </c>
      <c r="H154" s="233"/>
      <c r="I154" s="232">
        <f>ROUND(E154*H154,2)</f>
        <v>0</v>
      </c>
      <c r="J154" s="233"/>
      <c r="K154" s="232">
        <f>ROUND(E154*J154,2)</f>
        <v>0</v>
      </c>
      <c r="L154" s="232">
        <v>12</v>
      </c>
      <c r="M154" s="232">
        <f>G154*(1+L154/100)</f>
        <v>0</v>
      </c>
      <c r="N154" s="231">
        <v>0</v>
      </c>
      <c r="O154" s="231">
        <f>ROUND(E154*N154,2)</f>
        <v>0</v>
      </c>
      <c r="P154" s="231">
        <v>0</v>
      </c>
      <c r="Q154" s="231">
        <f>ROUND(E154*P154,2)</f>
        <v>0</v>
      </c>
      <c r="R154" s="232"/>
      <c r="S154" s="232" t="s">
        <v>169</v>
      </c>
      <c r="T154" s="232" t="s">
        <v>689</v>
      </c>
      <c r="U154" s="232">
        <v>0</v>
      </c>
      <c r="V154" s="232">
        <f>ROUND(E154*U154,2)</f>
        <v>0</v>
      </c>
      <c r="W154" s="232"/>
      <c r="X154" s="232" t="s">
        <v>201</v>
      </c>
      <c r="Y154" s="232" t="s">
        <v>172</v>
      </c>
      <c r="Z154" s="211"/>
      <c r="AA154" s="211"/>
      <c r="AB154" s="211"/>
      <c r="AC154" s="211"/>
      <c r="AD154" s="211"/>
      <c r="AE154" s="211"/>
      <c r="AF154" s="211"/>
      <c r="AG154" s="211" t="s">
        <v>655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2" x14ac:dyDescent="0.2">
      <c r="A155" s="228"/>
      <c r="B155" s="229"/>
      <c r="C155" s="264" t="s">
        <v>803</v>
      </c>
      <c r="D155" s="236"/>
      <c r="E155" s="237">
        <v>8</v>
      </c>
      <c r="F155" s="232"/>
      <c r="G155" s="232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1"/>
      <c r="AA155" s="211"/>
      <c r="AB155" s="211"/>
      <c r="AC155" s="211"/>
      <c r="AD155" s="211"/>
      <c r="AE155" s="211"/>
      <c r="AF155" s="211"/>
      <c r="AG155" s="211" t="s">
        <v>178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53">
        <v>51</v>
      </c>
      <c r="B156" s="254" t="s">
        <v>804</v>
      </c>
      <c r="C156" s="260" t="s">
        <v>805</v>
      </c>
      <c r="D156" s="255" t="s">
        <v>216</v>
      </c>
      <c r="E156" s="256">
        <v>8</v>
      </c>
      <c r="F156" s="257"/>
      <c r="G156" s="258">
        <f>ROUND(E156*F156,2)</f>
        <v>0</v>
      </c>
      <c r="H156" s="233"/>
      <c r="I156" s="232">
        <f>ROUND(E156*H156,2)</f>
        <v>0</v>
      </c>
      <c r="J156" s="233"/>
      <c r="K156" s="232">
        <f>ROUND(E156*J156,2)</f>
        <v>0</v>
      </c>
      <c r="L156" s="232">
        <v>12</v>
      </c>
      <c r="M156" s="232">
        <f>G156*(1+L156/100)</f>
        <v>0</v>
      </c>
      <c r="N156" s="231">
        <v>0</v>
      </c>
      <c r="O156" s="231">
        <f>ROUND(E156*N156,2)</f>
        <v>0</v>
      </c>
      <c r="P156" s="231">
        <v>0</v>
      </c>
      <c r="Q156" s="231">
        <f>ROUND(E156*P156,2)</f>
        <v>0</v>
      </c>
      <c r="R156" s="232"/>
      <c r="S156" s="232" t="s">
        <v>169</v>
      </c>
      <c r="T156" s="232" t="s">
        <v>689</v>
      </c>
      <c r="U156" s="232">
        <v>0</v>
      </c>
      <c r="V156" s="232">
        <f>ROUND(E156*U156,2)</f>
        <v>0</v>
      </c>
      <c r="W156" s="232"/>
      <c r="X156" s="232" t="s">
        <v>201</v>
      </c>
      <c r="Y156" s="232" t="s">
        <v>172</v>
      </c>
      <c r="Z156" s="211"/>
      <c r="AA156" s="211"/>
      <c r="AB156" s="211"/>
      <c r="AC156" s="211"/>
      <c r="AD156" s="211"/>
      <c r="AE156" s="211"/>
      <c r="AF156" s="211"/>
      <c r="AG156" s="211" t="s">
        <v>655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47">
        <v>52</v>
      </c>
      <c r="B157" s="248" t="s">
        <v>806</v>
      </c>
      <c r="C157" s="261" t="s">
        <v>807</v>
      </c>
      <c r="D157" s="249" t="s">
        <v>216</v>
      </c>
      <c r="E157" s="250">
        <v>123</v>
      </c>
      <c r="F157" s="251"/>
      <c r="G157" s="252">
        <f>ROUND(E157*F157,2)</f>
        <v>0</v>
      </c>
      <c r="H157" s="233"/>
      <c r="I157" s="232">
        <f>ROUND(E157*H157,2)</f>
        <v>0</v>
      </c>
      <c r="J157" s="233"/>
      <c r="K157" s="232">
        <f>ROUND(E157*J157,2)</f>
        <v>0</v>
      </c>
      <c r="L157" s="232">
        <v>12</v>
      </c>
      <c r="M157" s="232">
        <f>G157*(1+L157/100)</f>
        <v>0</v>
      </c>
      <c r="N157" s="231">
        <v>0</v>
      </c>
      <c r="O157" s="231">
        <f>ROUND(E157*N157,2)</f>
        <v>0</v>
      </c>
      <c r="P157" s="231">
        <v>0</v>
      </c>
      <c r="Q157" s="231">
        <f>ROUND(E157*P157,2)</f>
        <v>0</v>
      </c>
      <c r="R157" s="232"/>
      <c r="S157" s="232" t="s">
        <v>200</v>
      </c>
      <c r="T157" s="232" t="s">
        <v>200</v>
      </c>
      <c r="U157" s="232">
        <v>0.42499999999999999</v>
      </c>
      <c r="V157" s="232">
        <f>ROUND(E157*U157,2)</f>
        <v>52.28</v>
      </c>
      <c r="W157" s="232"/>
      <c r="X157" s="232" t="s">
        <v>201</v>
      </c>
      <c r="Y157" s="232" t="s">
        <v>172</v>
      </c>
      <c r="Z157" s="211"/>
      <c r="AA157" s="211"/>
      <c r="AB157" s="211"/>
      <c r="AC157" s="211"/>
      <c r="AD157" s="211"/>
      <c r="AE157" s="211"/>
      <c r="AF157" s="211"/>
      <c r="AG157" s="211" t="s">
        <v>655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2" x14ac:dyDescent="0.2">
      <c r="A158" s="228"/>
      <c r="B158" s="229"/>
      <c r="C158" s="264" t="s">
        <v>808</v>
      </c>
      <c r="D158" s="236"/>
      <c r="E158" s="237">
        <v>60</v>
      </c>
      <c r="F158" s="232"/>
      <c r="G158" s="232"/>
      <c r="H158" s="232"/>
      <c r="I158" s="232"/>
      <c r="J158" s="232"/>
      <c r="K158" s="232"/>
      <c r="L158" s="232"/>
      <c r="M158" s="232"/>
      <c r="N158" s="231"/>
      <c r="O158" s="231"/>
      <c r="P158" s="231"/>
      <c r="Q158" s="231"/>
      <c r="R158" s="232"/>
      <c r="S158" s="232"/>
      <c r="T158" s="232"/>
      <c r="U158" s="232"/>
      <c r="V158" s="232"/>
      <c r="W158" s="232"/>
      <c r="X158" s="232"/>
      <c r="Y158" s="232"/>
      <c r="Z158" s="211"/>
      <c r="AA158" s="211"/>
      <c r="AB158" s="211"/>
      <c r="AC158" s="211"/>
      <c r="AD158" s="211"/>
      <c r="AE158" s="211"/>
      <c r="AF158" s="211"/>
      <c r="AG158" s="211" t="s">
        <v>178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3" x14ac:dyDescent="0.2">
      <c r="A159" s="228"/>
      <c r="B159" s="229"/>
      <c r="C159" s="264" t="s">
        <v>809</v>
      </c>
      <c r="D159" s="236"/>
      <c r="E159" s="237">
        <v>63</v>
      </c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1"/>
      <c r="AA159" s="211"/>
      <c r="AB159" s="211"/>
      <c r="AC159" s="211"/>
      <c r="AD159" s="211"/>
      <c r="AE159" s="211"/>
      <c r="AF159" s="211"/>
      <c r="AG159" s="211" t="s">
        <v>178</v>
      </c>
      <c r="AH159" s="211">
        <v>0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47">
        <v>53</v>
      </c>
      <c r="B160" s="248" t="s">
        <v>810</v>
      </c>
      <c r="C160" s="261" t="s">
        <v>811</v>
      </c>
      <c r="D160" s="249" t="s">
        <v>216</v>
      </c>
      <c r="E160" s="250">
        <v>124</v>
      </c>
      <c r="F160" s="251"/>
      <c r="G160" s="252">
        <f>ROUND(E160*F160,2)</f>
        <v>0</v>
      </c>
      <c r="H160" s="233"/>
      <c r="I160" s="232">
        <f>ROUND(E160*H160,2)</f>
        <v>0</v>
      </c>
      <c r="J160" s="233"/>
      <c r="K160" s="232">
        <f>ROUND(E160*J160,2)</f>
        <v>0</v>
      </c>
      <c r="L160" s="232">
        <v>12</v>
      </c>
      <c r="M160" s="232">
        <f>G160*(1+L160/100)</f>
        <v>0</v>
      </c>
      <c r="N160" s="231">
        <v>0</v>
      </c>
      <c r="O160" s="231">
        <f>ROUND(E160*N160,2)</f>
        <v>0</v>
      </c>
      <c r="P160" s="231">
        <v>0</v>
      </c>
      <c r="Q160" s="231">
        <f>ROUND(E160*P160,2)</f>
        <v>0</v>
      </c>
      <c r="R160" s="232"/>
      <c r="S160" s="232" t="s">
        <v>200</v>
      </c>
      <c r="T160" s="232" t="s">
        <v>200</v>
      </c>
      <c r="U160" s="232">
        <v>0.20699999999999999</v>
      </c>
      <c r="V160" s="232">
        <f>ROUND(E160*U160,2)</f>
        <v>25.67</v>
      </c>
      <c r="W160" s="232"/>
      <c r="X160" s="232" t="s">
        <v>201</v>
      </c>
      <c r="Y160" s="232" t="s">
        <v>172</v>
      </c>
      <c r="Z160" s="211"/>
      <c r="AA160" s="211"/>
      <c r="AB160" s="211"/>
      <c r="AC160" s="211"/>
      <c r="AD160" s="211"/>
      <c r="AE160" s="211"/>
      <c r="AF160" s="211"/>
      <c r="AG160" s="211" t="s">
        <v>655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2" x14ac:dyDescent="0.2">
      <c r="A161" s="228"/>
      <c r="B161" s="229"/>
      <c r="C161" s="264" t="s">
        <v>812</v>
      </c>
      <c r="D161" s="236"/>
      <c r="E161" s="237">
        <v>120</v>
      </c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1"/>
      <c r="AA161" s="211"/>
      <c r="AB161" s="211"/>
      <c r="AC161" s="211"/>
      <c r="AD161" s="211"/>
      <c r="AE161" s="211"/>
      <c r="AF161" s="211"/>
      <c r="AG161" s="211" t="s">
        <v>178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ht="22.5" outlineLevel="3" x14ac:dyDescent="0.2">
      <c r="A162" s="228"/>
      <c r="B162" s="229"/>
      <c r="C162" s="264" t="s">
        <v>813</v>
      </c>
      <c r="D162" s="236"/>
      <c r="E162" s="237">
        <v>4</v>
      </c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1"/>
      <c r="AA162" s="211"/>
      <c r="AB162" s="211"/>
      <c r="AC162" s="211"/>
      <c r="AD162" s="211"/>
      <c r="AE162" s="211"/>
      <c r="AF162" s="211"/>
      <c r="AG162" s="211" t="s">
        <v>178</v>
      </c>
      <c r="AH162" s="211">
        <v>0</v>
      </c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47">
        <v>54</v>
      </c>
      <c r="B163" s="248" t="s">
        <v>814</v>
      </c>
      <c r="C163" s="261" t="s">
        <v>815</v>
      </c>
      <c r="D163" s="249" t="s">
        <v>216</v>
      </c>
      <c r="E163" s="250">
        <v>8</v>
      </c>
      <c r="F163" s="251"/>
      <c r="G163" s="252">
        <f>ROUND(E163*F163,2)</f>
        <v>0</v>
      </c>
      <c r="H163" s="233"/>
      <c r="I163" s="232">
        <f>ROUND(E163*H163,2)</f>
        <v>0</v>
      </c>
      <c r="J163" s="233"/>
      <c r="K163" s="232">
        <f>ROUND(E163*J163,2)</f>
        <v>0</v>
      </c>
      <c r="L163" s="232">
        <v>12</v>
      </c>
      <c r="M163" s="232">
        <f>G163*(1+L163/100)</f>
        <v>0</v>
      </c>
      <c r="N163" s="231">
        <v>1.3600000000000001E-3</v>
      </c>
      <c r="O163" s="231">
        <f>ROUND(E163*N163,2)</f>
        <v>0.01</v>
      </c>
      <c r="P163" s="231">
        <v>0</v>
      </c>
      <c r="Q163" s="231">
        <f>ROUND(E163*P163,2)</f>
        <v>0</v>
      </c>
      <c r="R163" s="232"/>
      <c r="S163" s="232" t="s">
        <v>169</v>
      </c>
      <c r="T163" s="232" t="s">
        <v>689</v>
      </c>
      <c r="U163" s="232">
        <v>0</v>
      </c>
      <c r="V163" s="232">
        <f>ROUND(E163*U163,2)</f>
        <v>0</v>
      </c>
      <c r="W163" s="232"/>
      <c r="X163" s="232" t="s">
        <v>201</v>
      </c>
      <c r="Y163" s="232" t="s">
        <v>172</v>
      </c>
      <c r="Z163" s="211"/>
      <c r="AA163" s="211"/>
      <c r="AB163" s="211"/>
      <c r="AC163" s="211"/>
      <c r="AD163" s="211"/>
      <c r="AE163" s="211"/>
      <c r="AF163" s="211"/>
      <c r="AG163" s="211" t="s">
        <v>655</v>
      </c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2" x14ac:dyDescent="0.2">
      <c r="A164" s="228"/>
      <c r="B164" s="229"/>
      <c r="C164" s="264" t="s">
        <v>718</v>
      </c>
      <c r="D164" s="236"/>
      <c r="E164" s="237">
        <v>8</v>
      </c>
      <c r="F164" s="232"/>
      <c r="G164" s="232"/>
      <c r="H164" s="232"/>
      <c r="I164" s="232"/>
      <c r="J164" s="232"/>
      <c r="K164" s="232"/>
      <c r="L164" s="232"/>
      <c r="M164" s="232"/>
      <c r="N164" s="231"/>
      <c r="O164" s="231"/>
      <c r="P164" s="231"/>
      <c r="Q164" s="231"/>
      <c r="R164" s="232"/>
      <c r="S164" s="232"/>
      <c r="T164" s="232"/>
      <c r="U164" s="232"/>
      <c r="V164" s="232"/>
      <c r="W164" s="232"/>
      <c r="X164" s="232"/>
      <c r="Y164" s="232"/>
      <c r="Z164" s="211"/>
      <c r="AA164" s="211"/>
      <c r="AB164" s="211"/>
      <c r="AC164" s="211"/>
      <c r="AD164" s="211"/>
      <c r="AE164" s="211"/>
      <c r="AF164" s="211"/>
      <c r="AG164" s="211" t="s">
        <v>178</v>
      </c>
      <c r="AH164" s="211">
        <v>0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47">
        <v>55</v>
      </c>
      <c r="B165" s="248" t="s">
        <v>816</v>
      </c>
      <c r="C165" s="261" t="s">
        <v>817</v>
      </c>
      <c r="D165" s="249" t="s">
        <v>216</v>
      </c>
      <c r="E165" s="250">
        <v>8</v>
      </c>
      <c r="F165" s="251"/>
      <c r="G165" s="252">
        <f>ROUND(E165*F165,2)</f>
        <v>0</v>
      </c>
      <c r="H165" s="233"/>
      <c r="I165" s="232">
        <f>ROUND(E165*H165,2)</f>
        <v>0</v>
      </c>
      <c r="J165" s="233"/>
      <c r="K165" s="232">
        <f>ROUND(E165*J165,2)</f>
        <v>0</v>
      </c>
      <c r="L165" s="232">
        <v>12</v>
      </c>
      <c r="M165" s="232">
        <f>G165*(1+L165/100)</f>
        <v>0</v>
      </c>
      <c r="N165" s="231">
        <v>5.6999999999999998E-4</v>
      </c>
      <c r="O165" s="231">
        <f>ROUND(E165*N165,2)</f>
        <v>0</v>
      </c>
      <c r="P165" s="231">
        <v>0</v>
      </c>
      <c r="Q165" s="231">
        <f>ROUND(E165*P165,2)</f>
        <v>0</v>
      </c>
      <c r="R165" s="232"/>
      <c r="S165" s="232" t="s">
        <v>169</v>
      </c>
      <c r="T165" s="232" t="s">
        <v>689</v>
      </c>
      <c r="U165" s="232">
        <v>0</v>
      </c>
      <c r="V165" s="232">
        <f>ROUND(E165*U165,2)</f>
        <v>0</v>
      </c>
      <c r="W165" s="232"/>
      <c r="X165" s="232" t="s">
        <v>201</v>
      </c>
      <c r="Y165" s="232" t="s">
        <v>172</v>
      </c>
      <c r="Z165" s="211"/>
      <c r="AA165" s="211"/>
      <c r="AB165" s="211"/>
      <c r="AC165" s="211"/>
      <c r="AD165" s="211"/>
      <c r="AE165" s="211"/>
      <c r="AF165" s="211"/>
      <c r="AG165" s="211" t="s">
        <v>655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2" x14ac:dyDescent="0.2">
      <c r="A166" s="228"/>
      <c r="B166" s="229"/>
      <c r="C166" s="264" t="s">
        <v>818</v>
      </c>
      <c r="D166" s="236"/>
      <c r="E166" s="237">
        <v>8</v>
      </c>
      <c r="F166" s="232"/>
      <c r="G166" s="232"/>
      <c r="H166" s="232"/>
      <c r="I166" s="232"/>
      <c r="J166" s="232"/>
      <c r="K166" s="232"/>
      <c r="L166" s="232"/>
      <c r="M166" s="232"/>
      <c r="N166" s="231"/>
      <c r="O166" s="231"/>
      <c r="P166" s="231"/>
      <c r="Q166" s="231"/>
      <c r="R166" s="232"/>
      <c r="S166" s="232"/>
      <c r="T166" s="232"/>
      <c r="U166" s="232"/>
      <c r="V166" s="232"/>
      <c r="W166" s="232"/>
      <c r="X166" s="232"/>
      <c r="Y166" s="232"/>
      <c r="Z166" s="211"/>
      <c r="AA166" s="211"/>
      <c r="AB166" s="211"/>
      <c r="AC166" s="211"/>
      <c r="AD166" s="211"/>
      <c r="AE166" s="211"/>
      <c r="AF166" s="211"/>
      <c r="AG166" s="211" t="s">
        <v>178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47">
        <v>56</v>
      </c>
      <c r="B167" s="248" t="s">
        <v>819</v>
      </c>
      <c r="C167" s="261" t="s">
        <v>820</v>
      </c>
      <c r="D167" s="249" t="s">
        <v>216</v>
      </c>
      <c r="E167" s="250">
        <v>16</v>
      </c>
      <c r="F167" s="251"/>
      <c r="G167" s="252">
        <f>ROUND(E167*F167,2)</f>
        <v>0</v>
      </c>
      <c r="H167" s="233"/>
      <c r="I167" s="232">
        <f>ROUND(E167*H167,2)</f>
        <v>0</v>
      </c>
      <c r="J167" s="233"/>
      <c r="K167" s="232">
        <f>ROUND(E167*J167,2)</f>
        <v>0</v>
      </c>
      <c r="L167" s="232">
        <v>12</v>
      </c>
      <c r="M167" s="232">
        <f>G167*(1+L167/100)</f>
        <v>0</v>
      </c>
      <c r="N167" s="231">
        <v>1.1800000000000001E-3</v>
      </c>
      <c r="O167" s="231">
        <f>ROUND(E167*N167,2)</f>
        <v>0.02</v>
      </c>
      <c r="P167" s="231">
        <v>0</v>
      </c>
      <c r="Q167" s="231">
        <f>ROUND(E167*P167,2)</f>
        <v>0</v>
      </c>
      <c r="R167" s="232"/>
      <c r="S167" s="232" t="s">
        <v>169</v>
      </c>
      <c r="T167" s="232" t="s">
        <v>689</v>
      </c>
      <c r="U167" s="232">
        <v>0</v>
      </c>
      <c r="V167" s="232">
        <f>ROUND(E167*U167,2)</f>
        <v>0</v>
      </c>
      <c r="W167" s="232"/>
      <c r="X167" s="232" t="s">
        <v>201</v>
      </c>
      <c r="Y167" s="232" t="s">
        <v>172</v>
      </c>
      <c r="Z167" s="211"/>
      <c r="AA167" s="211"/>
      <c r="AB167" s="211"/>
      <c r="AC167" s="211"/>
      <c r="AD167" s="211"/>
      <c r="AE167" s="211"/>
      <c r="AF167" s="211"/>
      <c r="AG167" s="211" t="s">
        <v>655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2" x14ac:dyDescent="0.2">
      <c r="A168" s="228"/>
      <c r="B168" s="229"/>
      <c r="C168" s="264" t="s">
        <v>821</v>
      </c>
      <c r="D168" s="236"/>
      <c r="E168" s="237">
        <v>16</v>
      </c>
      <c r="F168" s="232"/>
      <c r="G168" s="232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32"/>
      <c r="Z168" s="211"/>
      <c r="AA168" s="211"/>
      <c r="AB168" s="211"/>
      <c r="AC168" s="211"/>
      <c r="AD168" s="211"/>
      <c r="AE168" s="211"/>
      <c r="AF168" s="211"/>
      <c r="AG168" s="211" t="s">
        <v>178</v>
      </c>
      <c r="AH168" s="211">
        <v>0</v>
      </c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47">
        <v>57</v>
      </c>
      <c r="B169" s="248" t="s">
        <v>822</v>
      </c>
      <c r="C169" s="261" t="s">
        <v>823</v>
      </c>
      <c r="D169" s="249" t="s">
        <v>236</v>
      </c>
      <c r="E169" s="250">
        <v>1127.3</v>
      </c>
      <c r="F169" s="251"/>
      <c r="G169" s="252">
        <f>ROUND(E169*F169,2)</f>
        <v>0</v>
      </c>
      <c r="H169" s="233"/>
      <c r="I169" s="232">
        <f>ROUND(E169*H169,2)</f>
        <v>0</v>
      </c>
      <c r="J169" s="233"/>
      <c r="K169" s="232">
        <f>ROUND(E169*J169,2)</f>
        <v>0</v>
      </c>
      <c r="L169" s="232">
        <v>12</v>
      </c>
      <c r="M169" s="232">
        <f>G169*(1+L169/100)</f>
        <v>0</v>
      </c>
      <c r="N169" s="231">
        <v>1.0000000000000001E-5</v>
      </c>
      <c r="O169" s="231">
        <f>ROUND(E169*N169,2)</f>
        <v>0.01</v>
      </c>
      <c r="P169" s="231">
        <v>0</v>
      </c>
      <c r="Q169" s="231">
        <f>ROUND(E169*P169,2)</f>
        <v>0</v>
      </c>
      <c r="R169" s="232"/>
      <c r="S169" s="232" t="s">
        <v>200</v>
      </c>
      <c r="T169" s="232" t="s">
        <v>200</v>
      </c>
      <c r="U169" s="232">
        <v>6.2E-2</v>
      </c>
      <c r="V169" s="232">
        <f>ROUND(E169*U169,2)</f>
        <v>69.89</v>
      </c>
      <c r="W169" s="232"/>
      <c r="X169" s="232" t="s">
        <v>201</v>
      </c>
      <c r="Y169" s="232" t="s">
        <v>172</v>
      </c>
      <c r="Z169" s="211"/>
      <c r="AA169" s="211"/>
      <c r="AB169" s="211"/>
      <c r="AC169" s="211"/>
      <c r="AD169" s="211"/>
      <c r="AE169" s="211"/>
      <c r="AF169" s="211"/>
      <c r="AG169" s="211" t="s">
        <v>655</v>
      </c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2" x14ac:dyDescent="0.2">
      <c r="A170" s="228"/>
      <c r="B170" s="229"/>
      <c r="C170" s="264" t="s">
        <v>824</v>
      </c>
      <c r="D170" s="236"/>
      <c r="E170" s="237">
        <v>1127.3</v>
      </c>
      <c r="F170" s="232"/>
      <c r="G170" s="232"/>
      <c r="H170" s="232"/>
      <c r="I170" s="232"/>
      <c r="J170" s="232"/>
      <c r="K170" s="232"/>
      <c r="L170" s="232"/>
      <c r="M170" s="232"/>
      <c r="N170" s="231"/>
      <c r="O170" s="231"/>
      <c r="P170" s="231"/>
      <c r="Q170" s="231"/>
      <c r="R170" s="232"/>
      <c r="S170" s="232"/>
      <c r="T170" s="232"/>
      <c r="U170" s="232"/>
      <c r="V170" s="232"/>
      <c r="W170" s="232"/>
      <c r="X170" s="232"/>
      <c r="Y170" s="232"/>
      <c r="Z170" s="211"/>
      <c r="AA170" s="211"/>
      <c r="AB170" s="211"/>
      <c r="AC170" s="211"/>
      <c r="AD170" s="211"/>
      <c r="AE170" s="211"/>
      <c r="AF170" s="211"/>
      <c r="AG170" s="211" t="s">
        <v>178</v>
      </c>
      <c r="AH170" s="211">
        <v>0</v>
      </c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47">
        <v>58</v>
      </c>
      <c r="B171" s="248" t="s">
        <v>825</v>
      </c>
      <c r="C171" s="261" t="s">
        <v>826</v>
      </c>
      <c r="D171" s="249" t="s">
        <v>236</v>
      </c>
      <c r="E171" s="250">
        <v>797</v>
      </c>
      <c r="F171" s="251"/>
      <c r="G171" s="252">
        <f>ROUND(E171*F171,2)</f>
        <v>0</v>
      </c>
      <c r="H171" s="233"/>
      <c r="I171" s="232">
        <f>ROUND(E171*H171,2)</f>
        <v>0</v>
      </c>
      <c r="J171" s="233"/>
      <c r="K171" s="232">
        <f>ROUND(E171*J171,2)</f>
        <v>0</v>
      </c>
      <c r="L171" s="232">
        <v>12</v>
      </c>
      <c r="M171" s="232">
        <f>G171*(1+L171/100)</f>
        <v>0</v>
      </c>
      <c r="N171" s="231">
        <v>0</v>
      </c>
      <c r="O171" s="231">
        <f>ROUND(E171*N171,2)</f>
        <v>0</v>
      </c>
      <c r="P171" s="231">
        <v>0</v>
      </c>
      <c r="Q171" s="231">
        <f>ROUND(E171*P171,2)</f>
        <v>0</v>
      </c>
      <c r="R171" s="232"/>
      <c r="S171" s="232" t="s">
        <v>200</v>
      </c>
      <c r="T171" s="232" t="s">
        <v>200</v>
      </c>
      <c r="U171" s="232">
        <v>2.9000000000000001E-2</v>
      </c>
      <c r="V171" s="232">
        <f>ROUND(E171*U171,2)</f>
        <v>23.11</v>
      </c>
      <c r="W171" s="232"/>
      <c r="X171" s="232" t="s">
        <v>201</v>
      </c>
      <c r="Y171" s="232" t="s">
        <v>172</v>
      </c>
      <c r="Z171" s="211"/>
      <c r="AA171" s="211"/>
      <c r="AB171" s="211"/>
      <c r="AC171" s="211"/>
      <c r="AD171" s="211"/>
      <c r="AE171" s="211"/>
      <c r="AF171" s="211"/>
      <c r="AG171" s="211" t="s">
        <v>655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2" x14ac:dyDescent="0.2">
      <c r="A172" s="228"/>
      <c r="B172" s="229"/>
      <c r="C172" s="264" t="s">
        <v>827</v>
      </c>
      <c r="D172" s="236"/>
      <c r="E172" s="237">
        <v>797</v>
      </c>
      <c r="F172" s="232"/>
      <c r="G172" s="232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1"/>
      <c r="AA172" s="211"/>
      <c r="AB172" s="211"/>
      <c r="AC172" s="211"/>
      <c r="AD172" s="211"/>
      <c r="AE172" s="211"/>
      <c r="AF172" s="211"/>
      <c r="AG172" s="211" t="s">
        <v>178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47">
        <v>59</v>
      </c>
      <c r="B173" s="248" t="s">
        <v>828</v>
      </c>
      <c r="C173" s="261" t="s">
        <v>829</v>
      </c>
      <c r="D173" s="249" t="s">
        <v>236</v>
      </c>
      <c r="E173" s="250">
        <v>107.6</v>
      </c>
      <c r="F173" s="251"/>
      <c r="G173" s="252">
        <f>ROUND(E173*F173,2)</f>
        <v>0</v>
      </c>
      <c r="H173" s="233"/>
      <c r="I173" s="232">
        <f>ROUND(E173*H173,2)</f>
        <v>0</v>
      </c>
      <c r="J173" s="233"/>
      <c r="K173" s="232">
        <f>ROUND(E173*J173,2)</f>
        <v>0</v>
      </c>
      <c r="L173" s="232">
        <v>12</v>
      </c>
      <c r="M173" s="232">
        <f>G173*(1+L173/100)</f>
        <v>0</v>
      </c>
      <c r="N173" s="231">
        <v>0</v>
      </c>
      <c r="O173" s="231">
        <f>ROUND(E173*N173,2)</f>
        <v>0</v>
      </c>
      <c r="P173" s="231">
        <v>0</v>
      </c>
      <c r="Q173" s="231">
        <f>ROUND(E173*P173,2)</f>
        <v>0</v>
      </c>
      <c r="R173" s="232"/>
      <c r="S173" s="232" t="s">
        <v>200</v>
      </c>
      <c r="T173" s="232" t="s">
        <v>200</v>
      </c>
      <c r="U173" s="232">
        <v>3.1E-2</v>
      </c>
      <c r="V173" s="232">
        <f>ROUND(E173*U173,2)</f>
        <v>3.34</v>
      </c>
      <c r="W173" s="232"/>
      <c r="X173" s="232" t="s">
        <v>201</v>
      </c>
      <c r="Y173" s="232" t="s">
        <v>172</v>
      </c>
      <c r="Z173" s="211"/>
      <c r="AA173" s="211"/>
      <c r="AB173" s="211"/>
      <c r="AC173" s="211"/>
      <c r="AD173" s="211"/>
      <c r="AE173" s="211"/>
      <c r="AF173" s="211"/>
      <c r="AG173" s="211" t="s">
        <v>655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2" x14ac:dyDescent="0.2">
      <c r="A174" s="228"/>
      <c r="B174" s="229"/>
      <c r="C174" s="264" t="s">
        <v>830</v>
      </c>
      <c r="D174" s="236"/>
      <c r="E174" s="237">
        <v>107.6</v>
      </c>
      <c r="F174" s="232"/>
      <c r="G174" s="232"/>
      <c r="H174" s="232"/>
      <c r="I174" s="232"/>
      <c r="J174" s="232"/>
      <c r="K174" s="232"/>
      <c r="L174" s="232"/>
      <c r="M174" s="232"/>
      <c r="N174" s="231"/>
      <c r="O174" s="231"/>
      <c r="P174" s="231"/>
      <c r="Q174" s="231"/>
      <c r="R174" s="232"/>
      <c r="S174" s="232"/>
      <c r="T174" s="232"/>
      <c r="U174" s="232"/>
      <c r="V174" s="232"/>
      <c r="W174" s="232"/>
      <c r="X174" s="232"/>
      <c r="Y174" s="232"/>
      <c r="Z174" s="211"/>
      <c r="AA174" s="211"/>
      <c r="AB174" s="211"/>
      <c r="AC174" s="211"/>
      <c r="AD174" s="211"/>
      <c r="AE174" s="211"/>
      <c r="AF174" s="211"/>
      <c r="AG174" s="211" t="s">
        <v>178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47">
        <v>60</v>
      </c>
      <c r="B175" s="248" t="s">
        <v>831</v>
      </c>
      <c r="C175" s="261" t="s">
        <v>832</v>
      </c>
      <c r="D175" s="249" t="s">
        <v>236</v>
      </c>
      <c r="E175" s="250">
        <v>222.7</v>
      </c>
      <c r="F175" s="251"/>
      <c r="G175" s="252">
        <f>ROUND(E175*F175,2)</f>
        <v>0</v>
      </c>
      <c r="H175" s="233"/>
      <c r="I175" s="232">
        <f>ROUND(E175*H175,2)</f>
        <v>0</v>
      </c>
      <c r="J175" s="233"/>
      <c r="K175" s="232">
        <f>ROUND(E175*J175,2)</f>
        <v>0</v>
      </c>
      <c r="L175" s="232">
        <v>12</v>
      </c>
      <c r="M175" s="232">
        <f>G175*(1+L175/100)</f>
        <v>0</v>
      </c>
      <c r="N175" s="231">
        <v>0</v>
      </c>
      <c r="O175" s="231">
        <f>ROUND(E175*N175,2)</f>
        <v>0</v>
      </c>
      <c r="P175" s="231">
        <v>0</v>
      </c>
      <c r="Q175" s="231">
        <f>ROUND(E175*P175,2)</f>
        <v>0</v>
      </c>
      <c r="R175" s="232"/>
      <c r="S175" s="232" t="s">
        <v>200</v>
      </c>
      <c r="T175" s="232" t="s">
        <v>200</v>
      </c>
      <c r="U175" s="232">
        <v>4.2000000000000003E-2</v>
      </c>
      <c r="V175" s="232">
        <f>ROUND(E175*U175,2)</f>
        <v>9.35</v>
      </c>
      <c r="W175" s="232"/>
      <c r="X175" s="232" t="s">
        <v>201</v>
      </c>
      <c r="Y175" s="232" t="s">
        <v>172</v>
      </c>
      <c r="Z175" s="211"/>
      <c r="AA175" s="211"/>
      <c r="AB175" s="211"/>
      <c r="AC175" s="211"/>
      <c r="AD175" s="211"/>
      <c r="AE175" s="211"/>
      <c r="AF175" s="211"/>
      <c r="AG175" s="211" t="s">
        <v>655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2" x14ac:dyDescent="0.2">
      <c r="A176" s="228"/>
      <c r="B176" s="229"/>
      <c r="C176" s="264" t="s">
        <v>833</v>
      </c>
      <c r="D176" s="236"/>
      <c r="E176" s="237">
        <v>222.7</v>
      </c>
      <c r="F176" s="232"/>
      <c r="G176" s="232"/>
      <c r="H176" s="232"/>
      <c r="I176" s="232"/>
      <c r="J176" s="232"/>
      <c r="K176" s="232"/>
      <c r="L176" s="232"/>
      <c r="M176" s="232"/>
      <c r="N176" s="231"/>
      <c r="O176" s="231"/>
      <c r="P176" s="231"/>
      <c r="Q176" s="231"/>
      <c r="R176" s="232"/>
      <c r="S176" s="232"/>
      <c r="T176" s="232"/>
      <c r="U176" s="232"/>
      <c r="V176" s="232"/>
      <c r="W176" s="232"/>
      <c r="X176" s="232"/>
      <c r="Y176" s="232"/>
      <c r="Z176" s="211"/>
      <c r="AA176" s="211"/>
      <c r="AB176" s="211"/>
      <c r="AC176" s="211"/>
      <c r="AD176" s="211"/>
      <c r="AE176" s="211"/>
      <c r="AF176" s="211"/>
      <c r="AG176" s="211" t="s">
        <v>178</v>
      </c>
      <c r="AH176" s="211">
        <v>0</v>
      </c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47">
        <v>61</v>
      </c>
      <c r="B177" s="248" t="s">
        <v>834</v>
      </c>
      <c r="C177" s="261" t="s">
        <v>835</v>
      </c>
      <c r="D177" s="249" t="s">
        <v>404</v>
      </c>
      <c r="E177" s="250">
        <v>0.45</v>
      </c>
      <c r="F177" s="251"/>
      <c r="G177" s="252">
        <f>ROUND(E177*F177,2)</f>
        <v>0</v>
      </c>
      <c r="H177" s="233"/>
      <c r="I177" s="232">
        <f>ROUND(E177*H177,2)</f>
        <v>0</v>
      </c>
      <c r="J177" s="233"/>
      <c r="K177" s="232">
        <f>ROUND(E177*J177,2)</f>
        <v>0</v>
      </c>
      <c r="L177" s="232">
        <v>12</v>
      </c>
      <c r="M177" s="232">
        <f>G177*(1+L177/100)</f>
        <v>0</v>
      </c>
      <c r="N177" s="231">
        <v>0</v>
      </c>
      <c r="O177" s="231">
        <f>ROUND(E177*N177,2)</f>
        <v>0</v>
      </c>
      <c r="P177" s="231">
        <v>0</v>
      </c>
      <c r="Q177" s="231">
        <f>ROUND(E177*P177,2)</f>
        <v>0</v>
      </c>
      <c r="R177" s="232"/>
      <c r="S177" s="232" t="s">
        <v>200</v>
      </c>
      <c r="T177" s="232" t="s">
        <v>200</v>
      </c>
      <c r="U177" s="232">
        <v>1.327</v>
      </c>
      <c r="V177" s="232">
        <f>ROUND(E177*U177,2)</f>
        <v>0.6</v>
      </c>
      <c r="W177" s="232"/>
      <c r="X177" s="232" t="s">
        <v>201</v>
      </c>
      <c r="Y177" s="232" t="s">
        <v>172</v>
      </c>
      <c r="Z177" s="211"/>
      <c r="AA177" s="211"/>
      <c r="AB177" s="211"/>
      <c r="AC177" s="211"/>
      <c r="AD177" s="211"/>
      <c r="AE177" s="211"/>
      <c r="AF177" s="211"/>
      <c r="AG177" s="211" t="s">
        <v>655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2" x14ac:dyDescent="0.2">
      <c r="A178" s="228"/>
      <c r="B178" s="229"/>
      <c r="C178" s="264" t="s">
        <v>836</v>
      </c>
      <c r="D178" s="236"/>
      <c r="E178" s="237">
        <v>0.45</v>
      </c>
      <c r="F178" s="232"/>
      <c r="G178" s="232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1"/>
      <c r="AA178" s="211"/>
      <c r="AB178" s="211"/>
      <c r="AC178" s="211"/>
      <c r="AD178" s="211"/>
      <c r="AE178" s="211"/>
      <c r="AF178" s="211"/>
      <c r="AG178" s="211" t="s">
        <v>178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47">
        <v>62</v>
      </c>
      <c r="B179" s="248" t="s">
        <v>837</v>
      </c>
      <c r="C179" s="261" t="s">
        <v>838</v>
      </c>
      <c r="D179" s="249" t="s">
        <v>404</v>
      </c>
      <c r="E179" s="250">
        <v>0.45</v>
      </c>
      <c r="F179" s="251"/>
      <c r="G179" s="252">
        <f>ROUND(E179*F179,2)</f>
        <v>0</v>
      </c>
      <c r="H179" s="233"/>
      <c r="I179" s="232">
        <f>ROUND(E179*H179,2)</f>
        <v>0</v>
      </c>
      <c r="J179" s="233"/>
      <c r="K179" s="232">
        <f>ROUND(E179*J179,2)</f>
        <v>0</v>
      </c>
      <c r="L179" s="232">
        <v>12</v>
      </c>
      <c r="M179" s="232">
        <f>G179*(1+L179/100)</f>
        <v>0</v>
      </c>
      <c r="N179" s="231">
        <v>0</v>
      </c>
      <c r="O179" s="231">
        <f>ROUND(E179*N179,2)</f>
        <v>0</v>
      </c>
      <c r="P179" s="231">
        <v>0</v>
      </c>
      <c r="Q179" s="231">
        <f>ROUND(E179*P179,2)</f>
        <v>0</v>
      </c>
      <c r="R179" s="232"/>
      <c r="S179" s="232" t="s">
        <v>200</v>
      </c>
      <c r="T179" s="232" t="s">
        <v>200</v>
      </c>
      <c r="U179" s="232">
        <v>1.3740000000000001</v>
      </c>
      <c r="V179" s="232">
        <f>ROUND(E179*U179,2)</f>
        <v>0.62</v>
      </c>
      <c r="W179" s="232"/>
      <c r="X179" s="232" t="s">
        <v>201</v>
      </c>
      <c r="Y179" s="232" t="s">
        <v>172</v>
      </c>
      <c r="Z179" s="211"/>
      <c r="AA179" s="211"/>
      <c r="AB179" s="211"/>
      <c r="AC179" s="211"/>
      <c r="AD179" s="211"/>
      <c r="AE179" s="211"/>
      <c r="AF179" s="211"/>
      <c r="AG179" s="211" t="s">
        <v>655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2" x14ac:dyDescent="0.2">
      <c r="A180" s="228"/>
      <c r="B180" s="229"/>
      <c r="C180" s="264" t="s">
        <v>836</v>
      </c>
      <c r="D180" s="236"/>
      <c r="E180" s="237">
        <v>0.45</v>
      </c>
      <c r="F180" s="232"/>
      <c r="G180" s="232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1"/>
      <c r="AA180" s="211"/>
      <c r="AB180" s="211"/>
      <c r="AC180" s="211"/>
      <c r="AD180" s="211"/>
      <c r="AE180" s="211"/>
      <c r="AF180" s="211"/>
      <c r="AG180" s="211" t="s">
        <v>178</v>
      </c>
      <c r="AH180" s="211">
        <v>0</v>
      </c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47">
        <v>63</v>
      </c>
      <c r="B181" s="248" t="s">
        <v>839</v>
      </c>
      <c r="C181" s="261" t="s">
        <v>840</v>
      </c>
      <c r="D181" s="249" t="s">
        <v>404</v>
      </c>
      <c r="E181" s="250">
        <v>0.3</v>
      </c>
      <c r="F181" s="251"/>
      <c r="G181" s="252">
        <f>ROUND(E181*F181,2)</f>
        <v>0</v>
      </c>
      <c r="H181" s="233"/>
      <c r="I181" s="232">
        <f>ROUND(E181*H181,2)</f>
        <v>0</v>
      </c>
      <c r="J181" s="233"/>
      <c r="K181" s="232">
        <f>ROUND(E181*J181,2)</f>
        <v>0</v>
      </c>
      <c r="L181" s="232">
        <v>12</v>
      </c>
      <c r="M181" s="232">
        <f>G181*(1+L181/100)</f>
        <v>0</v>
      </c>
      <c r="N181" s="231">
        <v>0</v>
      </c>
      <c r="O181" s="231">
        <f>ROUND(E181*N181,2)</f>
        <v>0</v>
      </c>
      <c r="P181" s="231">
        <v>0</v>
      </c>
      <c r="Q181" s="231">
        <f>ROUND(E181*P181,2)</f>
        <v>0</v>
      </c>
      <c r="R181" s="232"/>
      <c r="S181" s="232" t="s">
        <v>200</v>
      </c>
      <c r="T181" s="232" t="s">
        <v>200</v>
      </c>
      <c r="U181" s="232">
        <v>1.421</v>
      </c>
      <c r="V181" s="232">
        <f>ROUND(E181*U181,2)</f>
        <v>0.43</v>
      </c>
      <c r="W181" s="232"/>
      <c r="X181" s="232" t="s">
        <v>201</v>
      </c>
      <c r="Y181" s="232" t="s">
        <v>172</v>
      </c>
      <c r="Z181" s="211"/>
      <c r="AA181" s="211"/>
      <c r="AB181" s="211"/>
      <c r="AC181" s="211"/>
      <c r="AD181" s="211"/>
      <c r="AE181" s="211"/>
      <c r="AF181" s="211"/>
      <c r="AG181" s="211" t="s">
        <v>655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2" x14ac:dyDescent="0.2">
      <c r="A182" s="228"/>
      <c r="B182" s="229"/>
      <c r="C182" s="264" t="s">
        <v>841</v>
      </c>
      <c r="D182" s="236"/>
      <c r="E182" s="237">
        <v>0.3</v>
      </c>
      <c r="F182" s="232"/>
      <c r="G182" s="232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1"/>
      <c r="AA182" s="211"/>
      <c r="AB182" s="211"/>
      <c r="AC182" s="211"/>
      <c r="AD182" s="211"/>
      <c r="AE182" s="211"/>
      <c r="AF182" s="211"/>
      <c r="AG182" s="211" t="s">
        <v>178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x14ac:dyDescent="0.2">
      <c r="A183" s="240" t="s">
        <v>164</v>
      </c>
      <c r="B183" s="241" t="s">
        <v>95</v>
      </c>
      <c r="C183" s="259" t="s">
        <v>96</v>
      </c>
      <c r="D183" s="242"/>
      <c r="E183" s="243"/>
      <c r="F183" s="244"/>
      <c r="G183" s="245">
        <f>SUMIF(AG184:AG244,"&lt;&gt;NOR",G184:G244)</f>
        <v>0</v>
      </c>
      <c r="H183" s="239"/>
      <c r="I183" s="239">
        <f>SUM(I184:I244)</f>
        <v>0</v>
      </c>
      <c r="J183" s="239"/>
      <c r="K183" s="239">
        <f>SUM(K184:K244)</f>
        <v>0</v>
      </c>
      <c r="L183" s="239"/>
      <c r="M183" s="239">
        <f>SUM(M184:M244)</f>
        <v>0</v>
      </c>
      <c r="N183" s="238"/>
      <c r="O183" s="238">
        <f>SUM(O184:O244)</f>
        <v>3.7099999999999991</v>
      </c>
      <c r="P183" s="238"/>
      <c r="Q183" s="238">
        <f>SUM(Q184:Q244)</f>
        <v>5.56</v>
      </c>
      <c r="R183" s="239"/>
      <c r="S183" s="239"/>
      <c r="T183" s="239"/>
      <c r="U183" s="239"/>
      <c r="V183" s="239">
        <f>SUM(V184:V244)</f>
        <v>424.40000000000003</v>
      </c>
      <c r="W183" s="239"/>
      <c r="X183" s="239"/>
      <c r="Y183" s="239"/>
      <c r="AG183" t="s">
        <v>165</v>
      </c>
    </row>
    <row r="184" spans="1:60" outlineLevel="1" x14ac:dyDescent="0.2">
      <c r="A184" s="247">
        <v>64</v>
      </c>
      <c r="B184" s="248" t="s">
        <v>842</v>
      </c>
      <c r="C184" s="261" t="s">
        <v>843</v>
      </c>
      <c r="D184" s="249" t="s">
        <v>717</v>
      </c>
      <c r="E184" s="250">
        <v>61</v>
      </c>
      <c r="F184" s="251"/>
      <c r="G184" s="252">
        <f>ROUND(E184*F184,2)</f>
        <v>0</v>
      </c>
      <c r="H184" s="233"/>
      <c r="I184" s="232">
        <f>ROUND(E184*H184,2)</f>
        <v>0</v>
      </c>
      <c r="J184" s="233"/>
      <c r="K184" s="232">
        <f>ROUND(E184*J184,2)</f>
        <v>0</v>
      </c>
      <c r="L184" s="232">
        <v>12</v>
      </c>
      <c r="M184" s="232">
        <f>G184*(1+L184/100)</f>
        <v>0</v>
      </c>
      <c r="N184" s="231">
        <v>0</v>
      </c>
      <c r="O184" s="231">
        <f>ROUND(E184*N184,2)</f>
        <v>0</v>
      </c>
      <c r="P184" s="231">
        <v>3.4200000000000001E-2</v>
      </c>
      <c r="Q184" s="231">
        <f>ROUND(E184*P184,2)</f>
        <v>2.09</v>
      </c>
      <c r="R184" s="232"/>
      <c r="S184" s="232" t="s">
        <v>200</v>
      </c>
      <c r="T184" s="232" t="s">
        <v>200</v>
      </c>
      <c r="U184" s="232">
        <v>0.46500000000000002</v>
      </c>
      <c r="V184" s="232">
        <f>ROUND(E184*U184,2)</f>
        <v>28.37</v>
      </c>
      <c r="W184" s="232"/>
      <c r="X184" s="232" t="s">
        <v>201</v>
      </c>
      <c r="Y184" s="232" t="s">
        <v>172</v>
      </c>
      <c r="Z184" s="211"/>
      <c r="AA184" s="211"/>
      <c r="AB184" s="211"/>
      <c r="AC184" s="211"/>
      <c r="AD184" s="211"/>
      <c r="AE184" s="211"/>
      <c r="AF184" s="211"/>
      <c r="AG184" s="211" t="s">
        <v>655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2" x14ac:dyDescent="0.2">
      <c r="A185" s="228"/>
      <c r="B185" s="229"/>
      <c r="C185" s="264" t="s">
        <v>660</v>
      </c>
      <c r="D185" s="236"/>
      <c r="E185" s="237">
        <v>60</v>
      </c>
      <c r="F185" s="232"/>
      <c r="G185" s="23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1"/>
      <c r="AA185" s="211"/>
      <c r="AB185" s="211"/>
      <c r="AC185" s="211"/>
      <c r="AD185" s="211"/>
      <c r="AE185" s="211"/>
      <c r="AF185" s="211"/>
      <c r="AG185" s="211" t="s">
        <v>178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3" x14ac:dyDescent="0.2">
      <c r="A186" s="228"/>
      <c r="B186" s="229"/>
      <c r="C186" s="264" t="s">
        <v>844</v>
      </c>
      <c r="D186" s="236"/>
      <c r="E186" s="237">
        <v>1</v>
      </c>
      <c r="F186" s="232"/>
      <c r="G186" s="232"/>
      <c r="H186" s="232"/>
      <c r="I186" s="232"/>
      <c r="J186" s="232"/>
      <c r="K186" s="232"/>
      <c r="L186" s="232"/>
      <c r="M186" s="232"/>
      <c r="N186" s="231"/>
      <c r="O186" s="231"/>
      <c r="P186" s="231"/>
      <c r="Q186" s="231"/>
      <c r="R186" s="232"/>
      <c r="S186" s="232"/>
      <c r="T186" s="232"/>
      <c r="U186" s="232"/>
      <c r="V186" s="232"/>
      <c r="W186" s="232"/>
      <c r="X186" s="232"/>
      <c r="Y186" s="232"/>
      <c r="Z186" s="211"/>
      <c r="AA186" s="211"/>
      <c r="AB186" s="211"/>
      <c r="AC186" s="211"/>
      <c r="AD186" s="211"/>
      <c r="AE186" s="211"/>
      <c r="AF186" s="211"/>
      <c r="AG186" s="211" t="s">
        <v>178</v>
      </c>
      <c r="AH186" s="211">
        <v>0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47">
        <v>65</v>
      </c>
      <c r="B187" s="248" t="s">
        <v>845</v>
      </c>
      <c r="C187" s="261" t="s">
        <v>846</v>
      </c>
      <c r="D187" s="249" t="s">
        <v>717</v>
      </c>
      <c r="E187" s="250">
        <v>62</v>
      </c>
      <c r="F187" s="251"/>
      <c r="G187" s="252">
        <f>ROUND(E187*F187,2)</f>
        <v>0</v>
      </c>
      <c r="H187" s="233"/>
      <c r="I187" s="232">
        <f>ROUND(E187*H187,2)</f>
        <v>0</v>
      </c>
      <c r="J187" s="233"/>
      <c r="K187" s="232">
        <f>ROUND(E187*J187,2)</f>
        <v>0</v>
      </c>
      <c r="L187" s="232">
        <v>12</v>
      </c>
      <c r="M187" s="232">
        <f>G187*(1+L187/100)</f>
        <v>0</v>
      </c>
      <c r="N187" s="231">
        <v>0</v>
      </c>
      <c r="O187" s="231">
        <f>ROUND(E187*N187,2)</f>
        <v>0</v>
      </c>
      <c r="P187" s="231">
        <v>1.9460000000000002E-2</v>
      </c>
      <c r="Q187" s="231">
        <f>ROUND(E187*P187,2)</f>
        <v>1.21</v>
      </c>
      <c r="R187" s="232"/>
      <c r="S187" s="232" t="s">
        <v>200</v>
      </c>
      <c r="T187" s="232" t="s">
        <v>200</v>
      </c>
      <c r="U187" s="232">
        <v>0.38200000000000001</v>
      </c>
      <c r="V187" s="232">
        <f>ROUND(E187*U187,2)</f>
        <v>23.68</v>
      </c>
      <c r="W187" s="232"/>
      <c r="X187" s="232" t="s">
        <v>201</v>
      </c>
      <c r="Y187" s="232" t="s">
        <v>172</v>
      </c>
      <c r="Z187" s="211"/>
      <c r="AA187" s="211"/>
      <c r="AB187" s="211"/>
      <c r="AC187" s="211"/>
      <c r="AD187" s="211"/>
      <c r="AE187" s="211"/>
      <c r="AF187" s="211"/>
      <c r="AG187" s="211" t="s">
        <v>655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2" x14ac:dyDescent="0.2">
      <c r="A188" s="228"/>
      <c r="B188" s="229"/>
      <c r="C188" s="264" t="s">
        <v>660</v>
      </c>
      <c r="D188" s="236"/>
      <c r="E188" s="237">
        <v>60</v>
      </c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1"/>
      <c r="AA188" s="211"/>
      <c r="AB188" s="211"/>
      <c r="AC188" s="211"/>
      <c r="AD188" s="211"/>
      <c r="AE188" s="211"/>
      <c r="AF188" s="211"/>
      <c r="AG188" s="211" t="s">
        <v>178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3" x14ac:dyDescent="0.2">
      <c r="A189" s="228"/>
      <c r="B189" s="229"/>
      <c r="C189" s="264" t="s">
        <v>847</v>
      </c>
      <c r="D189" s="236"/>
      <c r="E189" s="237">
        <v>2</v>
      </c>
      <c r="F189" s="232"/>
      <c r="G189" s="232"/>
      <c r="H189" s="232"/>
      <c r="I189" s="232"/>
      <c r="J189" s="232"/>
      <c r="K189" s="232"/>
      <c r="L189" s="232"/>
      <c r="M189" s="232"/>
      <c r="N189" s="231"/>
      <c r="O189" s="231"/>
      <c r="P189" s="231"/>
      <c r="Q189" s="231"/>
      <c r="R189" s="232"/>
      <c r="S189" s="232"/>
      <c r="T189" s="232"/>
      <c r="U189" s="232"/>
      <c r="V189" s="232"/>
      <c r="W189" s="232"/>
      <c r="X189" s="232"/>
      <c r="Y189" s="232"/>
      <c r="Z189" s="211"/>
      <c r="AA189" s="211"/>
      <c r="AB189" s="211"/>
      <c r="AC189" s="211"/>
      <c r="AD189" s="211"/>
      <c r="AE189" s="211"/>
      <c r="AF189" s="211"/>
      <c r="AG189" s="211" t="s">
        <v>178</v>
      </c>
      <c r="AH189" s="211">
        <v>0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47">
        <v>66</v>
      </c>
      <c r="B190" s="248" t="s">
        <v>848</v>
      </c>
      <c r="C190" s="261" t="s">
        <v>849</v>
      </c>
      <c r="D190" s="249" t="s">
        <v>216</v>
      </c>
      <c r="E190" s="250">
        <v>122</v>
      </c>
      <c r="F190" s="251"/>
      <c r="G190" s="252">
        <f>ROUND(E190*F190,2)</f>
        <v>0</v>
      </c>
      <c r="H190" s="233"/>
      <c r="I190" s="232">
        <f>ROUND(E190*H190,2)</f>
        <v>0</v>
      </c>
      <c r="J190" s="233"/>
      <c r="K190" s="232">
        <f>ROUND(E190*J190,2)</f>
        <v>0</v>
      </c>
      <c r="L190" s="232">
        <v>12</v>
      </c>
      <c r="M190" s="232">
        <f>G190*(1+L190/100)</f>
        <v>0</v>
      </c>
      <c r="N190" s="231">
        <v>0</v>
      </c>
      <c r="O190" s="231">
        <f>ROUND(E190*N190,2)</f>
        <v>0</v>
      </c>
      <c r="P190" s="231">
        <v>8.4999999999999995E-4</v>
      </c>
      <c r="Q190" s="231">
        <f>ROUND(E190*P190,2)</f>
        <v>0.1</v>
      </c>
      <c r="R190" s="232"/>
      <c r="S190" s="232" t="s">
        <v>200</v>
      </c>
      <c r="T190" s="232" t="s">
        <v>200</v>
      </c>
      <c r="U190" s="232">
        <v>3.7999999999999999E-2</v>
      </c>
      <c r="V190" s="232">
        <f>ROUND(E190*U190,2)</f>
        <v>4.6399999999999997</v>
      </c>
      <c r="W190" s="232"/>
      <c r="X190" s="232" t="s">
        <v>201</v>
      </c>
      <c r="Y190" s="232" t="s">
        <v>172</v>
      </c>
      <c r="Z190" s="211"/>
      <c r="AA190" s="211"/>
      <c r="AB190" s="211"/>
      <c r="AC190" s="211"/>
      <c r="AD190" s="211"/>
      <c r="AE190" s="211"/>
      <c r="AF190" s="211"/>
      <c r="AG190" s="211" t="s">
        <v>655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2" x14ac:dyDescent="0.2">
      <c r="A191" s="228"/>
      <c r="B191" s="229"/>
      <c r="C191" s="264" t="s">
        <v>850</v>
      </c>
      <c r="D191" s="236"/>
      <c r="E191" s="237">
        <v>62</v>
      </c>
      <c r="F191" s="232"/>
      <c r="G191" s="232"/>
      <c r="H191" s="232"/>
      <c r="I191" s="232"/>
      <c r="J191" s="232"/>
      <c r="K191" s="232"/>
      <c r="L191" s="232"/>
      <c r="M191" s="232"/>
      <c r="N191" s="231"/>
      <c r="O191" s="231"/>
      <c r="P191" s="231"/>
      <c r="Q191" s="231"/>
      <c r="R191" s="232"/>
      <c r="S191" s="232"/>
      <c r="T191" s="232"/>
      <c r="U191" s="232"/>
      <c r="V191" s="232"/>
      <c r="W191" s="232"/>
      <c r="X191" s="232"/>
      <c r="Y191" s="232"/>
      <c r="Z191" s="211"/>
      <c r="AA191" s="211"/>
      <c r="AB191" s="211"/>
      <c r="AC191" s="211"/>
      <c r="AD191" s="211"/>
      <c r="AE191" s="211"/>
      <c r="AF191" s="211"/>
      <c r="AG191" s="211" t="s">
        <v>178</v>
      </c>
      <c r="AH191" s="211">
        <v>0</v>
      </c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3" x14ac:dyDescent="0.2">
      <c r="A192" s="228"/>
      <c r="B192" s="229"/>
      <c r="C192" s="264" t="s">
        <v>851</v>
      </c>
      <c r="D192" s="236"/>
      <c r="E192" s="237">
        <v>60</v>
      </c>
      <c r="F192" s="232"/>
      <c r="G192" s="232"/>
      <c r="H192" s="232"/>
      <c r="I192" s="232"/>
      <c r="J192" s="232"/>
      <c r="K192" s="232"/>
      <c r="L192" s="232"/>
      <c r="M192" s="232"/>
      <c r="N192" s="231"/>
      <c r="O192" s="231"/>
      <c r="P192" s="231"/>
      <c r="Q192" s="231"/>
      <c r="R192" s="232"/>
      <c r="S192" s="232"/>
      <c r="T192" s="232"/>
      <c r="U192" s="232"/>
      <c r="V192" s="232"/>
      <c r="W192" s="232"/>
      <c r="X192" s="232"/>
      <c r="Y192" s="232"/>
      <c r="Z192" s="211"/>
      <c r="AA192" s="211"/>
      <c r="AB192" s="211"/>
      <c r="AC192" s="211"/>
      <c r="AD192" s="211"/>
      <c r="AE192" s="211"/>
      <c r="AF192" s="211"/>
      <c r="AG192" s="211" t="s">
        <v>178</v>
      </c>
      <c r="AH192" s="211">
        <v>0</v>
      </c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47">
        <v>67</v>
      </c>
      <c r="B193" s="248" t="s">
        <v>852</v>
      </c>
      <c r="C193" s="261" t="s">
        <v>853</v>
      </c>
      <c r="D193" s="249" t="s">
        <v>717</v>
      </c>
      <c r="E193" s="250">
        <v>122</v>
      </c>
      <c r="F193" s="251"/>
      <c r="G193" s="252">
        <f>ROUND(E193*F193,2)</f>
        <v>0</v>
      </c>
      <c r="H193" s="233"/>
      <c r="I193" s="232">
        <f>ROUND(E193*H193,2)</f>
        <v>0</v>
      </c>
      <c r="J193" s="233"/>
      <c r="K193" s="232">
        <f>ROUND(E193*J193,2)</f>
        <v>0</v>
      </c>
      <c r="L193" s="232">
        <v>12</v>
      </c>
      <c r="M193" s="232">
        <f>G193*(1+L193/100)</f>
        <v>0</v>
      </c>
      <c r="N193" s="231">
        <v>0</v>
      </c>
      <c r="O193" s="231">
        <f>ROUND(E193*N193,2)</f>
        <v>0</v>
      </c>
      <c r="P193" s="231">
        <v>1.56E-3</v>
      </c>
      <c r="Q193" s="231">
        <f>ROUND(E193*P193,2)</f>
        <v>0.19</v>
      </c>
      <c r="R193" s="232"/>
      <c r="S193" s="232" t="s">
        <v>200</v>
      </c>
      <c r="T193" s="232" t="s">
        <v>200</v>
      </c>
      <c r="U193" s="232">
        <v>0.217</v>
      </c>
      <c r="V193" s="232">
        <f>ROUND(E193*U193,2)</f>
        <v>26.47</v>
      </c>
      <c r="W193" s="232"/>
      <c r="X193" s="232" t="s">
        <v>201</v>
      </c>
      <c r="Y193" s="232" t="s">
        <v>172</v>
      </c>
      <c r="Z193" s="211"/>
      <c r="AA193" s="211"/>
      <c r="AB193" s="211"/>
      <c r="AC193" s="211"/>
      <c r="AD193" s="211"/>
      <c r="AE193" s="211"/>
      <c r="AF193" s="211"/>
      <c r="AG193" s="211" t="s">
        <v>655</v>
      </c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2" x14ac:dyDescent="0.2">
      <c r="A194" s="228"/>
      <c r="B194" s="229"/>
      <c r="C194" s="264" t="s">
        <v>850</v>
      </c>
      <c r="D194" s="236"/>
      <c r="E194" s="237">
        <v>62</v>
      </c>
      <c r="F194" s="232"/>
      <c r="G194" s="232"/>
      <c r="H194" s="232"/>
      <c r="I194" s="232"/>
      <c r="J194" s="232"/>
      <c r="K194" s="232"/>
      <c r="L194" s="232"/>
      <c r="M194" s="232"/>
      <c r="N194" s="231"/>
      <c r="O194" s="231"/>
      <c r="P194" s="231"/>
      <c r="Q194" s="231"/>
      <c r="R194" s="232"/>
      <c r="S194" s="232"/>
      <c r="T194" s="232"/>
      <c r="U194" s="232"/>
      <c r="V194" s="232"/>
      <c r="W194" s="232"/>
      <c r="X194" s="232"/>
      <c r="Y194" s="232"/>
      <c r="Z194" s="211"/>
      <c r="AA194" s="211"/>
      <c r="AB194" s="211"/>
      <c r="AC194" s="211"/>
      <c r="AD194" s="211"/>
      <c r="AE194" s="211"/>
      <c r="AF194" s="211"/>
      <c r="AG194" s="211" t="s">
        <v>178</v>
      </c>
      <c r="AH194" s="211">
        <v>0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3" x14ac:dyDescent="0.2">
      <c r="A195" s="228"/>
      <c r="B195" s="229"/>
      <c r="C195" s="264" t="s">
        <v>851</v>
      </c>
      <c r="D195" s="236"/>
      <c r="E195" s="237">
        <v>60</v>
      </c>
      <c r="F195" s="232"/>
      <c r="G195" s="232"/>
      <c r="H195" s="232"/>
      <c r="I195" s="232"/>
      <c r="J195" s="232"/>
      <c r="K195" s="232"/>
      <c r="L195" s="232"/>
      <c r="M195" s="232"/>
      <c r="N195" s="231"/>
      <c r="O195" s="231"/>
      <c r="P195" s="231"/>
      <c r="Q195" s="231"/>
      <c r="R195" s="232"/>
      <c r="S195" s="232"/>
      <c r="T195" s="232"/>
      <c r="U195" s="232"/>
      <c r="V195" s="232"/>
      <c r="W195" s="232"/>
      <c r="X195" s="232"/>
      <c r="Y195" s="232"/>
      <c r="Z195" s="211"/>
      <c r="AA195" s="211"/>
      <c r="AB195" s="211"/>
      <c r="AC195" s="211"/>
      <c r="AD195" s="211"/>
      <c r="AE195" s="211"/>
      <c r="AF195" s="211"/>
      <c r="AG195" s="211" t="s">
        <v>178</v>
      </c>
      <c r="AH195" s="211">
        <v>0</v>
      </c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47">
        <v>68</v>
      </c>
      <c r="B196" s="248" t="s">
        <v>854</v>
      </c>
      <c r="C196" s="261" t="s">
        <v>855</v>
      </c>
      <c r="D196" s="249" t="s">
        <v>717</v>
      </c>
      <c r="E196" s="250">
        <v>60</v>
      </c>
      <c r="F196" s="251"/>
      <c r="G196" s="252">
        <f>ROUND(E196*F196,2)</f>
        <v>0</v>
      </c>
      <c r="H196" s="233"/>
      <c r="I196" s="232">
        <f>ROUND(E196*H196,2)</f>
        <v>0</v>
      </c>
      <c r="J196" s="233"/>
      <c r="K196" s="232">
        <f>ROUND(E196*J196,2)</f>
        <v>0</v>
      </c>
      <c r="L196" s="232">
        <v>12</v>
      </c>
      <c r="M196" s="232">
        <f>G196*(1+L196/100)</f>
        <v>0</v>
      </c>
      <c r="N196" s="231">
        <v>0</v>
      </c>
      <c r="O196" s="231">
        <f>ROUND(E196*N196,2)</f>
        <v>0</v>
      </c>
      <c r="P196" s="231">
        <v>3.2899999999999999E-2</v>
      </c>
      <c r="Q196" s="231">
        <f>ROUND(E196*P196,2)</f>
        <v>1.97</v>
      </c>
      <c r="R196" s="232"/>
      <c r="S196" s="232" t="s">
        <v>200</v>
      </c>
      <c r="T196" s="232" t="s">
        <v>200</v>
      </c>
      <c r="U196" s="232">
        <v>0.432</v>
      </c>
      <c r="V196" s="232">
        <f>ROUND(E196*U196,2)</f>
        <v>25.92</v>
      </c>
      <c r="W196" s="232"/>
      <c r="X196" s="232" t="s">
        <v>201</v>
      </c>
      <c r="Y196" s="232" t="s">
        <v>172</v>
      </c>
      <c r="Z196" s="211"/>
      <c r="AA196" s="211"/>
      <c r="AB196" s="211"/>
      <c r="AC196" s="211"/>
      <c r="AD196" s="211"/>
      <c r="AE196" s="211"/>
      <c r="AF196" s="211"/>
      <c r="AG196" s="211" t="s">
        <v>655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2" x14ac:dyDescent="0.2">
      <c r="A197" s="228"/>
      <c r="B197" s="229"/>
      <c r="C197" s="264" t="s">
        <v>660</v>
      </c>
      <c r="D197" s="236"/>
      <c r="E197" s="237">
        <v>60</v>
      </c>
      <c r="F197" s="232"/>
      <c r="G197" s="232"/>
      <c r="H197" s="232"/>
      <c r="I197" s="232"/>
      <c r="J197" s="232"/>
      <c r="K197" s="232"/>
      <c r="L197" s="232"/>
      <c r="M197" s="232"/>
      <c r="N197" s="231"/>
      <c r="O197" s="231"/>
      <c r="P197" s="231"/>
      <c r="Q197" s="231"/>
      <c r="R197" s="232"/>
      <c r="S197" s="232"/>
      <c r="T197" s="232"/>
      <c r="U197" s="232"/>
      <c r="V197" s="232"/>
      <c r="W197" s="232"/>
      <c r="X197" s="232"/>
      <c r="Y197" s="232"/>
      <c r="Z197" s="211"/>
      <c r="AA197" s="211"/>
      <c r="AB197" s="211"/>
      <c r="AC197" s="211"/>
      <c r="AD197" s="211"/>
      <c r="AE197" s="211"/>
      <c r="AF197" s="211"/>
      <c r="AG197" s="211" t="s">
        <v>178</v>
      </c>
      <c r="AH197" s="211">
        <v>0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47">
        <v>69</v>
      </c>
      <c r="B198" s="248" t="s">
        <v>856</v>
      </c>
      <c r="C198" s="261" t="s">
        <v>857</v>
      </c>
      <c r="D198" s="249" t="s">
        <v>404</v>
      </c>
      <c r="E198" s="250">
        <v>4.125</v>
      </c>
      <c r="F198" s="251"/>
      <c r="G198" s="252">
        <f>ROUND(E198*F198,2)</f>
        <v>0</v>
      </c>
      <c r="H198" s="233"/>
      <c r="I198" s="232">
        <f>ROUND(E198*H198,2)</f>
        <v>0</v>
      </c>
      <c r="J198" s="233"/>
      <c r="K198" s="232">
        <f>ROUND(E198*J198,2)</f>
        <v>0</v>
      </c>
      <c r="L198" s="232">
        <v>12</v>
      </c>
      <c r="M198" s="232">
        <f>G198*(1+L198/100)</f>
        <v>0</v>
      </c>
      <c r="N198" s="231">
        <v>0</v>
      </c>
      <c r="O198" s="231">
        <f>ROUND(E198*N198,2)</f>
        <v>0</v>
      </c>
      <c r="P198" s="231">
        <v>0</v>
      </c>
      <c r="Q198" s="231">
        <f>ROUND(E198*P198,2)</f>
        <v>0</v>
      </c>
      <c r="R198" s="232"/>
      <c r="S198" s="232" t="s">
        <v>200</v>
      </c>
      <c r="T198" s="232" t="s">
        <v>200</v>
      </c>
      <c r="U198" s="232">
        <v>3.169</v>
      </c>
      <c r="V198" s="232">
        <f>ROUND(E198*U198,2)</f>
        <v>13.07</v>
      </c>
      <c r="W198" s="232"/>
      <c r="X198" s="232" t="s">
        <v>201</v>
      </c>
      <c r="Y198" s="232" t="s">
        <v>172</v>
      </c>
      <c r="Z198" s="211"/>
      <c r="AA198" s="211"/>
      <c r="AB198" s="211"/>
      <c r="AC198" s="211"/>
      <c r="AD198" s="211"/>
      <c r="AE198" s="211"/>
      <c r="AF198" s="211"/>
      <c r="AG198" s="211" t="s">
        <v>655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2" x14ac:dyDescent="0.2">
      <c r="A199" s="228"/>
      <c r="B199" s="229"/>
      <c r="C199" s="264" t="s">
        <v>858</v>
      </c>
      <c r="D199" s="236"/>
      <c r="E199" s="237">
        <v>4.13</v>
      </c>
      <c r="F199" s="232"/>
      <c r="G199" s="232"/>
      <c r="H199" s="232"/>
      <c r="I199" s="232"/>
      <c r="J199" s="232"/>
      <c r="K199" s="232"/>
      <c r="L199" s="232"/>
      <c r="M199" s="232"/>
      <c r="N199" s="231"/>
      <c r="O199" s="231"/>
      <c r="P199" s="231"/>
      <c r="Q199" s="231"/>
      <c r="R199" s="232"/>
      <c r="S199" s="232"/>
      <c r="T199" s="232"/>
      <c r="U199" s="232"/>
      <c r="V199" s="232"/>
      <c r="W199" s="232"/>
      <c r="X199" s="232"/>
      <c r="Y199" s="232"/>
      <c r="Z199" s="211"/>
      <c r="AA199" s="211"/>
      <c r="AB199" s="211"/>
      <c r="AC199" s="211"/>
      <c r="AD199" s="211"/>
      <c r="AE199" s="211"/>
      <c r="AF199" s="211"/>
      <c r="AG199" s="211" t="s">
        <v>178</v>
      </c>
      <c r="AH199" s="211">
        <v>0</v>
      </c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47">
        <v>70</v>
      </c>
      <c r="B200" s="248" t="s">
        <v>859</v>
      </c>
      <c r="C200" s="261" t="s">
        <v>860</v>
      </c>
      <c r="D200" s="249" t="s">
        <v>404</v>
      </c>
      <c r="E200" s="250">
        <v>4.125</v>
      </c>
      <c r="F200" s="251"/>
      <c r="G200" s="252">
        <f>ROUND(E200*F200,2)</f>
        <v>0</v>
      </c>
      <c r="H200" s="233"/>
      <c r="I200" s="232">
        <f>ROUND(E200*H200,2)</f>
        <v>0</v>
      </c>
      <c r="J200" s="233"/>
      <c r="K200" s="232">
        <f>ROUND(E200*J200,2)</f>
        <v>0</v>
      </c>
      <c r="L200" s="232">
        <v>12</v>
      </c>
      <c r="M200" s="232">
        <f>G200*(1+L200/100)</f>
        <v>0</v>
      </c>
      <c r="N200" s="231">
        <v>0</v>
      </c>
      <c r="O200" s="231">
        <f>ROUND(E200*N200,2)</f>
        <v>0</v>
      </c>
      <c r="P200" s="231">
        <v>0</v>
      </c>
      <c r="Q200" s="231">
        <f>ROUND(E200*P200,2)</f>
        <v>0</v>
      </c>
      <c r="R200" s="232"/>
      <c r="S200" s="232" t="s">
        <v>200</v>
      </c>
      <c r="T200" s="232" t="s">
        <v>200</v>
      </c>
      <c r="U200" s="232">
        <v>3.97</v>
      </c>
      <c r="V200" s="232">
        <f>ROUND(E200*U200,2)</f>
        <v>16.38</v>
      </c>
      <c r="W200" s="232"/>
      <c r="X200" s="232" t="s">
        <v>201</v>
      </c>
      <c r="Y200" s="232" t="s">
        <v>172</v>
      </c>
      <c r="Z200" s="211"/>
      <c r="AA200" s="211"/>
      <c r="AB200" s="211"/>
      <c r="AC200" s="211"/>
      <c r="AD200" s="211"/>
      <c r="AE200" s="211"/>
      <c r="AF200" s="211"/>
      <c r="AG200" s="211" t="s">
        <v>655</v>
      </c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2" x14ac:dyDescent="0.2">
      <c r="A201" s="228"/>
      <c r="B201" s="229"/>
      <c r="C201" s="264" t="s">
        <v>858</v>
      </c>
      <c r="D201" s="236"/>
      <c r="E201" s="237">
        <v>4.13</v>
      </c>
      <c r="F201" s="232"/>
      <c r="G201" s="232"/>
      <c r="H201" s="232"/>
      <c r="I201" s="232"/>
      <c r="J201" s="232"/>
      <c r="K201" s="232"/>
      <c r="L201" s="232"/>
      <c r="M201" s="232"/>
      <c r="N201" s="231"/>
      <c r="O201" s="231"/>
      <c r="P201" s="231"/>
      <c r="Q201" s="231"/>
      <c r="R201" s="232"/>
      <c r="S201" s="232"/>
      <c r="T201" s="232"/>
      <c r="U201" s="232"/>
      <c r="V201" s="232"/>
      <c r="W201" s="232"/>
      <c r="X201" s="232"/>
      <c r="Y201" s="232"/>
      <c r="Z201" s="211"/>
      <c r="AA201" s="211"/>
      <c r="AB201" s="211"/>
      <c r="AC201" s="211"/>
      <c r="AD201" s="211"/>
      <c r="AE201" s="211"/>
      <c r="AF201" s="211"/>
      <c r="AG201" s="211" t="s">
        <v>178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47">
        <v>71</v>
      </c>
      <c r="B202" s="248" t="s">
        <v>861</v>
      </c>
      <c r="C202" s="261" t="s">
        <v>862</v>
      </c>
      <c r="D202" s="249" t="s">
        <v>404</v>
      </c>
      <c r="E202" s="250">
        <v>2.75</v>
      </c>
      <c r="F202" s="251"/>
      <c r="G202" s="252">
        <f>ROUND(E202*F202,2)</f>
        <v>0</v>
      </c>
      <c r="H202" s="233"/>
      <c r="I202" s="232">
        <f>ROUND(E202*H202,2)</f>
        <v>0</v>
      </c>
      <c r="J202" s="233"/>
      <c r="K202" s="232">
        <f>ROUND(E202*J202,2)</f>
        <v>0</v>
      </c>
      <c r="L202" s="232">
        <v>12</v>
      </c>
      <c r="M202" s="232">
        <f>G202*(1+L202/100)</f>
        <v>0</v>
      </c>
      <c r="N202" s="231">
        <v>0</v>
      </c>
      <c r="O202" s="231">
        <f>ROUND(E202*N202,2)</f>
        <v>0</v>
      </c>
      <c r="P202" s="231">
        <v>0</v>
      </c>
      <c r="Q202" s="231">
        <f>ROUND(E202*P202,2)</f>
        <v>0</v>
      </c>
      <c r="R202" s="232"/>
      <c r="S202" s="232" t="s">
        <v>200</v>
      </c>
      <c r="T202" s="232" t="s">
        <v>200</v>
      </c>
      <c r="U202" s="232">
        <v>4.7720000000000002</v>
      </c>
      <c r="V202" s="232">
        <f>ROUND(E202*U202,2)</f>
        <v>13.12</v>
      </c>
      <c r="W202" s="232"/>
      <c r="X202" s="232" t="s">
        <v>201</v>
      </c>
      <c r="Y202" s="232" t="s">
        <v>172</v>
      </c>
      <c r="Z202" s="211"/>
      <c r="AA202" s="211"/>
      <c r="AB202" s="211"/>
      <c r="AC202" s="211"/>
      <c r="AD202" s="211"/>
      <c r="AE202" s="211"/>
      <c r="AF202" s="211"/>
      <c r="AG202" s="211" t="s">
        <v>655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2" x14ac:dyDescent="0.2">
      <c r="A203" s="228"/>
      <c r="B203" s="229"/>
      <c r="C203" s="264" t="s">
        <v>863</v>
      </c>
      <c r="D203" s="236"/>
      <c r="E203" s="237">
        <v>2.75</v>
      </c>
      <c r="F203" s="232"/>
      <c r="G203" s="232"/>
      <c r="H203" s="232"/>
      <c r="I203" s="232"/>
      <c r="J203" s="232"/>
      <c r="K203" s="232"/>
      <c r="L203" s="232"/>
      <c r="M203" s="232"/>
      <c r="N203" s="231"/>
      <c r="O203" s="231"/>
      <c r="P203" s="231"/>
      <c r="Q203" s="231"/>
      <c r="R203" s="232"/>
      <c r="S203" s="232"/>
      <c r="T203" s="232"/>
      <c r="U203" s="232"/>
      <c r="V203" s="232"/>
      <c r="W203" s="232"/>
      <c r="X203" s="232"/>
      <c r="Y203" s="232"/>
      <c r="Z203" s="211"/>
      <c r="AA203" s="211"/>
      <c r="AB203" s="211"/>
      <c r="AC203" s="211"/>
      <c r="AD203" s="211"/>
      <c r="AE203" s="211"/>
      <c r="AF203" s="211"/>
      <c r="AG203" s="211" t="s">
        <v>178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ht="22.5" outlineLevel="1" x14ac:dyDescent="0.2">
      <c r="A204" s="253">
        <v>72</v>
      </c>
      <c r="B204" s="254" t="s">
        <v>864</v>
      </c>
      <c r="C204" s="260" t="s">
        <v>865</v>
      </c>
      <c r="D204" s="255" t="s">
        <v>216</v>
      </c>
      <c r="E204" s="256">
        <v>63</v>
      </c>
      <c r="F204" s="257"/>
      <c r="G204" s="258">
        <f>ROUND(E204*F204,2)</f>
        <v>0</v>
      </c>
      <c r="H204" s="233"/>
      <c r="I204" s="232">
        <f>ROUND(E204*H204,2)</f>
        <v>0</v>
      </c>
      <c r="J204" s="233"/>
      <c r="K204" s="232">
        <f>ROUND(E204*J204,2)</f>
        <v>0</v>
      </c>
      <c r="L204" s="232">
        <v>12</v>
      </c>
      <c r="M204" s="232">
        <f>G204*(1+L204/100)</f>
        <v>0</v>
      </c>
      <c r="N204" s="231">
        <v>1.2999999999999999E-2</v>
      </c>
      <c r="O204" s="231">
        <f>ROUND(E204*N204,2)</f>
        <v>0.82</v>
      </c>
      <c r="P204" s="231">
        <v>0</v>
      </c>
      <c r="Q204" s="231">
        <f>ROUND(E204*P204,2)</f>
        <v>0</v>
      </c>
      <c r="R204" s="232" t="s">
        <v>273</v>
      </c>
      <c r="S204" s="232" t="s">
        <v>200</v>
      </c>
      <c r="T204" s="232" t="s">
        <v>200</v>
      </c>
      <c r="U204" s="232">
        <v>0</v>
      </c>
      <c r="V204" s="232">
        <f>ROUND(E204*U204,2)</f>
        <v>0</v>
      </c>
      <c r="W204" s="232"/>
      <c r="X204" s="232" t="s">
        <v>274</v>
      </c>
      <c r="Y204" s="232" t="s">
        <v>172</v>
      </c>
      <c r="Z204" s="211"/>
      <c r="AA204" s="211"/>
      <c r="AB204" s="211"/>
      <c r="AC204" s="211"/>
      <c r="AD204" s="211"/>
      <c r="AE204" s="211"/>
      <c r="AF204" s="211"/>
      <c r="AG204" s="211" t="s">
        <v>275</v>
      </c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53">
        <v>73</v>
      </c>
      <c r="B205" s="254" t="s">
        <v>866</v>
      </c>
      <c r="C205" s="260" t="s">
        <v>867</v>
      </c>
      <c r="D205" s="255" t="s">
        <v>717</v>
      </c>
      <c r="E205" s="256">
        <v>63</v>
      </c>
      <c r="F205" s="257"/>
      <c r="G205" s="258">
        <f>ROUND(E205*F205,2)</f>
        <v>0</v>
      </c>
      <c r="H205" s="233"/>
      <c r="I205" s="232">
        <f>ROUND(E205*H205,2)</f>
        <v>0</v>
      </c>
      <c r="J205" s="233"/>
      <c r="K205" s="232">
        <f>ROUND(E205*J205,2)</f>
        <v>0</v>
      </c>
      <c r="L205" s="232">
        <v>12</v>
      </c>
      <c r="M205" s="232">
        <f>G205*(1+L205/100)</f>
        <v>0</v>
      </c>
      <c r="N205" s="231">
        <v>1.41E-3</v>
      </c>
      <c r="O205" s="231">
        <f>ROUND(E205*N205,2)</f>
        <v>0.09</v>
      </c>
      <c r="P205" s="231">
        <v>0</v>
      </c>
      <c r="Q205" s="231">
        <f>ROUND(E205*P205,2)</f>
        <v>0</v>
      </c>
      <c r="R205" s="232"/>
      <c r="S205" s="232" t="s">
        <v>200</v>
      </c>
      <c r="T205" s="232" t="s">
        <v>200</v>
      </c>
      <c r="U205" s="232">
        <v>1.575</v>
      </c>
      <c r="V205" s="232">
        <f>ROUND(E205*U205,2)</f>
        <v>99.23</v>
      </c>
      <c r="W205" s="232"/>
      <c r="X205" s="232" t="s">
        <v>201</v>
      </c>
      <c r="Y205" s="232" t="s">
        <v>172</v>
      </c>
      <c r="Z205" s="211"/>
      <c r="AA205" s="211"/>
      <c r="AB205" s="211"/>
      <c r="AC205" s="211"/>
      <c r="AD205" s="211"/>
      <c r="AE205" s="211"/>
      <c r="AF205" s="211"/>
      <c r="AG205" s="211" t="s">
        <v>202</v>
      </c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53">
        <v>74</v>
      </c>
      <c r="B206" s="254" t="s">
        <v>868</v>
      </c>
      <c r="C206" s="260" t="s">
        <v>869</v>
      </c>
      <c r="D206" s="255" t="s">
        <v>216</v>
      </c>
      <c r="E206" s="256">
        <v>63</v>
      </c>
      <c r="F206" s="257"/>
      <c r="G206" s="258">
        <f>ROUND(E206*F206,2)</f>
        <v>0</v>
      </c>
      <c r="H206" s="233"/>
      <c r="I206" s="232">
        <f>ROUND(E206*H206,2)</f>
        <v>0</v>
      </c>
      <c r="J206" s="233"/>
      <c r="K206" s="232">
        <f>ROUND(E206*J206,2)</f>
        <v>0</v>
      </c>
      <c r="L206" s="232">
        <v>12</v>
      </c>
      <c r="M206" s="232">
        <f>G206*(1+L206/100)</f>
        <v>0</v>
      </c>
      <c r="N206" s="231">
        <v>7.0000000000000001E-3</v>
      </c>
      <c r="O206" s="231">
        <f>ROUND(E206*N206,2)</f>
        <v>0.44</v>
      </c>
      <c r="P206" s="231">
        <v>0</v>
      </c>
      <c r="Q206" s="231">
        <f>ROUND(E206*P206,2)</f>
        <v>0</v>
      </c>
      <c r="R206" s="232" t="s">
        <v>273</v>
      </c>
      <c r="S206" s="232" t="s">
        <v>200</v>
      </c>
      <c r="T206" s="232" t="s">
        <v>200</v>
      </c>
      <c r="U206" s="232">
        <v>0</v>
      </c>
      <c r="V206" s="232">
        <f>ROUND(E206*U206,2)</f>
        <v>0</v>
      </c>
      <c r="W206" s="232"/>
      <c r="X206" s="232" t="s">
        <v>274</v>
      </c>
      <c r="Y206" s="232" t="s">
        <v>172</v>
      </c>
      <c r="Z206" s="211"/>
      <c r="AA206" s="211"/>
      <c r="AB206" s="211"/>
      <c r="AC206" s="211"/>
      <c r="AD206" s="211"/>
      <c r="AE206" s="211"/>
      <c r="AF206" s="211"/>
      <c r="AG206" s="211" t="s">
        <v>275</v>
      </c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ht="22.5" outlineLevel="1" x14ac:dyDescent="0.2">
      <c r="A207" s="247">
        <v>75</v>
      </c>
      <c r="B207" s="248" t="s">
        <v>870</v>
      </c>
      <c r="C207" s="261" t="s">
        <v>871</v>
      </c>
      <c r="D207" s="249" t="s">
        <v>216</v>
      </c>
      <c r="E207" s="250">
        <v>60</v>
      </c>
      <c r="F207" s="251"/>
      <c r="G207" s="252">
        <f>ROUND(E207*F207,2)</f>
        <v>0</v>
      </c>
      <c r="H207" s="233"/>
      <c r="I207" s="232">
        <f>ROUND(E207*H207,2)</f>
        <v>0</v>
      </c>
      <c r="J207" s="233"/>
      <c r="K207" s="232">
        <f>ROUND(E207*J207,2)</f>
        <v>0</v>
      </c>
      <c r="L207" s="232">
        <v>12</v>
      </c>
      <c r="M207" s="232">
        <f>G207*(1+L207/100)</f>
        <v>0</v>
      </c>
      <c r="N207" s="231">
        <v>1.5200000000000001E-3</v>
      </c>
      <c r="O207" s="231">
        <f>ROUND(E207*N207,2)</f>
        <v>0.09</v>
      </c>
      <c r="P207" s="231">
        <v>0</v>
      </c>
      <c r="Q207" s="231">
        <f>ROUND(E207*P207,2)</f>
        <v>0</v>
      </c>
      <c r="R207" s="232"/>
      <c r="S207" s="232" t="s">
        <v>200</v>
      </c>
      <c r="T207" s="232" t="s">
        <v>200</v>
      </c>
      <c r="U207" s="232">
        <v>0.58699999999999997</v>
      </c>
      <c r="V207" s="232">
        <f>ROUND(E207*U207,2)</f>
        <v>35.22</v>
      </c>
      <c r="W207" s="232"/>
      <c r="X207" s="232" t="s">
        <v>201</v>
      </c>
      <c r="Y207" s="232" t="s">
        <v>172</v>
      </c>
      <c r="Z207" s="211"/>
      <c r="AA207" s="211"/>
      <c r="AB207" s="211"/>
      <c r="AC207" s="211"/>
      <c r="AD207" s="211"/>
      <c r="AE207" s="211"/>
      <c r="AF207" s="211"/>
      <c r="AG207" s="211" t="s">
        <v>655</v>
      </c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2" x14ac:dyDescent="0.2">
      <c r="A208" s="228"/>
      <c r="B208" s="229"/>
      <c r="C208" s="264" t="s">
        <v>872</v>
      </c>
      <c r="D208" s="236"/>
      <c r="E208" s="237">
        <v>60</v>
      </c>
      <c r="F208" s="232"/>
      <c r="G208" s="232"/>
      <c r="H208" s="232"/>
      <c r="I208" s="232"/>
      <c r="J208" s="232"/>
      <c r="K208" s="232"/>
      <c r="L208" s="232"/>
      <c r="M208" s="232"/>
      <c r="N208" s="231"/>
      <c r="O208" s="231"/>
      <c r="P208" s="231"/>
      <c r="Q208" s="231"/>
      <c r="R208" s="232"/>
      <c r="S208" s="232"/>
      <c r="T208" s="232"/>
      <c r="U208" s="232"/>
      <c r="V208" s="232"/>
      <c r="W208" s="232"/>
      <c r="X208" s="232"/>
      <c r="Y208" s="232"/>
      <c r="Z208" s="211"/>
      <c r="AA208" s="211"/>
      <c r="AB208" s="211"/>
      <c r="AC208" s="211"/>
      <c r="AD208" s="211"/>
      <c r="AE208" s="211"/>
      <c r="AF208" s="211"/>
      <c r="AG208" s="211" t="s">
        <v>178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47">
        <v>76</v>
      </c>
      <c r="B209" s="248" t="s">
        <v>873</v>
      </c>
      <c r="C209" s="261" t="s">
        <v>874</v>
      </c>
      <c r="D209" s="249" t="s">
        <v>216</v>
      </c>
      <c r="E209" s="250">
        <v>60</v>
      </c>
      <c r="F209" s="251"/>
      <c r="G209" s="252">
        <f>ROUND(E209*F209,2)</f>
        <v>0</v>
      </c>
      <c r="H209" s="233"/>
      <c r="I209" s="232">
        <f>ROUND(E209*H209,2)</f>
        <v>0</v>
      </c>
      <c r="J209" s="233"/>
      <c r="K209" s="232">
        <f>ROUND(E209*J209,2)</f>
        <v>0</v>
      </c>
      <c r="L209" s="232">
        <v>12</v>
      </c>
      <c r="M209" s="232">
        <f>G209*(1+L209/100)</f>
        <v>0</v>
      </c>
      <c r="N209" s="231">
        <v>1.72E-3</v>
      </c>
      <c r="O209" s="231">
        <f>ROUND(E209*N209,2)</f>
        <v>0.1</v>
      </c>
      <c r="P209" s="231">
        <v>0</v>
      </c>
      <c r="Q209" s="231">
        <f>ROUND(E209*P209,2)</f>
        <v>0</v>
      </c>
      <c r="R209" s="232"/>
      <c r="S209" s="232" t="s">
        <v>200</v>
      </c>
      <c r="T209" s="232" t="s">
        <v>200</v>
      </c>
      <c r="U209" s="232">
        <v>0.47599999999999998</v>
      </c>
      <c r="V209" s="232">
        <f>ROUND(E209*U209,2)</f>
        <v>28.56</v>
      </c>
      <c r="W209" s="232"/>
      <c r="X209" s="232" t="s">
        <v>201</v>
      </c>
      <c r="Y209" s="232" t="s">
        <v>172</v>
      </c>
      <c r="Z209" s="211"/>
      <c r="AA209" s="211"/>
      <c r="AB209" s="211"/>
      <c r="AC209" s="211"/>
      <c r="AD209" s="211"/>
      <c r="AE209" s="211"/>
      <c r="AF209" s="211"/>
      <c r="AG209" s="211" t="s">
        <v>202</v>
      </c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2" x14ac:dyDescent="0.2">
      <c r="A210" s="228"/>
      <c r="B210" s="229"/>
      <c r="C210" s="264" t="s">
        <v>875</v>
      </c>
      <c r="D210" s="236"/>
      <c r="E210" s="237">
        <v>60</v>
      </c>
      <c r="F210" s="232"/>
      <c r="G210" s="232"/>
      <c r="H210" s="232"/>
      <c r="I210" s="232"/>
      <c r="J210" s="232"/>
      <c r="K210" s="232"/>
      <c r="L210" s="232"/>
      <c r="M210" s="232"/>
      <c r="N210" s="231"/>
      <c r="O210" s="231"/>
      <c r="P210" s="231"/>
      <c r="Q210" s="231"/>
      <c r="R210" s="232"/>
      <c r="S210" s="232"/>
      <c r="T210" s="232"/>
      <c r="U210" s="232"/>
      <c r="V210" s="232"/>
      <c r="W210" s="232"/>
      <c r="X210" s="232"/>
      <c r="Y210" s="232"/>
      <c r="Z210" s="211"/>
      <c r="AA210" s="211"/>
      <c r="AB210" s="211"/>
      <c r="AC210" s="211"/>
      <c r="AD210" s="211"/>
      <c r="AE210" s="211"/>
      <c r="AF210" s="211"/>
      <c r="AG210" s="211" t="s">
        <v>178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ht="33.75" outlineLevel="1" x14ac:dyDescent="0.2">
      <c r="A211" s="247">
        <v>77</v>
      </c>
      <c r="B211" s="248" t="s">
        <v>876</v>
      </c>
      <c r="C211" s="261" t="s">
        <v>877</v>
      </c>
      <c r="D211" s="249" t="s">
        <v>717</v>
      </c>
      <c r="E211" s="250">
        <v>60</v>
      </c>
      <c r="F211" s="251"/>
      <c r="G211" s="252">
        <f>ROUND(E211*F211,2)</f>
        <v>0</v>
      </c>
      <c r="H211" s="233"/>
      <c r="I211" s="232">
        <f>ROUND(E211*H211,2)</f>
        <v>0</v>
      </c>
      <c r="J211" s="233"/>
      <c r="K211" s="232">
        <f>ROUND(E211*J211,2)</f>
        <v>0</v>
      </c>
      <c r="L211" s="232">
        <v>12</v>
      </c>
      <c r="M211" s="232">
        <f>G211*(1+L211/100)</f>
        <v>0</v>
      </c>
      <c r="N211" s="231">
        <v>2.8219999999999999E-2</v>
      </c>
      <c r="O211" s="231">
        <f>ROUND(E211*N211,2)</f>
        <v>1.69</v>
      </c>
      <c r="P211" s="231">
        <v>0</v>
      </c>
      <c r="Q211" s="231">
        <f>ROUND(E211*P211,2)</f>
        <v>0</v>
      </c>
      <c r="R211" s="232"/>
      <c r="S211" s="232" t="s">
        <v>169</v>
      </c>
      <c r="T211" s="232" t="s">
        <v>689</v>
      </c>
      <c r="U211" s="232">
        <v>0</v>
      </c>
      <c r="V211" s="232">
        <f>ROUND(E211*U211,2)</f>
        <v>0</v>
      </c>
      <c r="W211" s="232"/>
      <c r="X211" s="232" t="s">
        <v>201</v>
      </c>
      <c r="Y211" s="232" t="s">
        <v>172</v>
      </c>
      <c r="Z211" s="211"/>
      <c r="AA211" s="211"/>
      <c r="AB211" s="211"/>
      <c r="AC211" s="211"/>
      <c r="AD211" s="211"/>
      <c r="AE211" s="211"/>
      <c r="AF211" s="211"/>
      <c r="AG211" s="211" t="s">
        <v>655</v>
      </c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2" x14ac:dyDescent="0.2">
      <c r="A212" s="228"/>
      <c r="B212" s="229"/>
      <c r="C212" s="264" t="s">
        <v>660</v>
      </c>
      <c r="D212" s="236"/>
      <c r="E212" s="237">
        <v>60</v>
      </c>
      <c r="F212" s="232"/>
      <c r="G212" s="232"/>
      <c r="H212" s="232"/>
      <c r="I212" s="232"/>
      <c r="J212" s="232"/>
      <c r="K212" s="232"/>
      <c r="L212" s="232"/>
      <c r="M212" s="232"/>
      <c r="N212" s="231"/>
      <c r="O212" s="231"/>
      <c r="P212" s="231"/>
      <c r="Q212" s="231"/>
      <c r="R212" s="232"/>
      <c r="S212" s="232"/>
      <c r="T212" s="232"/>
      <c r="U212" s="232"/>
      <c r="V212" s="232"/>
      <c r="W212" s="232"/>
      <c r="X212" s="232"/>
      <c r="Y212" s="232"/>
      <c r="Z212" s="211"/>
      <c r="AA212" s="211"/>
      <c r="AB212" s="211"/>
      <c r="AC212" s="211"/>
      <c r="AD212" s="211"/>
      <c r="AE212" s="211"/>
      <c r="AF212" s="211"/>
      <c r="AG212" s="211" t="s">
        <v>178</v>
      </c>
      <c r="AH212" s="211">
        <v>0</v>
      </c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ht="33.75" outlineLevel="1" x14ac:dyDescent="0.2">
      <c r="A213" s="247">
        <v>78</v>
      </c>
      <c r="B213" s="248" t="s">
        <v>878</v>
      </c>
      <c r="C213" s="261" t="s">
        <v>879</v>
      </c>
      <c r="D213" s="249" t="s">
        <v>717</v>
      </c>
      <c r="E213" s="250">
        <v>1</v>
      </c>
      <c r="F213" s="251"/>
      <c r="G213" s="252">
        <f>ROUND(E213*F213,2)</f>
        <v>0</v>
      </c>
      <c r="H213" s="233"/>
      <c r="I213" s="232">
        <f>ROUND(E213*H213,2)</f>
        <v>0</v>
      </c>
      <c r="J213" s="233"/>
      <c r="K213" s="232">
        <f>ROUND(E213*J213,2)</f>
        <v>0</v>
      </c>
      <c r="L213" s="232">
        <v>12</v>
      </c>
      <c r="M213" s="232">
        <f>G213*(1+L213/100)</f>
        <v>0</v>
      </c>
      <c r="N213" s="231">
        <v>2.8719999999999999E-2</v>
      </c>
      <c r="O213" s="231">
        <f>ROUND(E213*N213,2)</f>
        <v>0.03</v>
      </c>
      <c r="P213" s="231">
        <v>0</v>
      </c>
      <c r="Q213" s="231">
        <f>ROUND(E213*P213,2)</f>
        <v>0</v>
      </c>
      <c r="R213" s="232"/>
      <c r="S213" s="232" t="s">
        <v>169</v>
      </c>
      <c r="T213" s="232" t="s">
        <v>689</v>
      </c>
      <c r="U213" s="232">
        <v>0</v>
      </c>
      <c r="V213" s="232">
        <f>ROUND(E213*U213,2)</f>
        <v>0</v>
      </c>
      <c r="W213" s="232"/>
      <c r="X213" s="232" t="s">
        <v>201</v>
      </c>
      <c r="Y213" s="232" t="s">
        <v>172</v>
      </c>
      <c r="Z213" s="211"/>
      <c r="AA213" s="211"/>
      <c r="AB213" s="211"/>
      <c r="AC213" s="211"/>
      <c r="AD213" s="211"/>
      <c r="AE213" s="211"/>
      <c r="AF213" s="211"/>
      <c r="AG213" s="211" t="s">
        <v>655</v>
      </c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2" x14ac:dyDescent="0.2">
      <c r="A214" s="228"/>
      <c r="B214" s="229"/>
      <c r="C214" s="264" t="s">
        <v>844</v>
      </c>
      <c r="D214" s="236"/>
      <c r="E214" s="237">
        <v>1</v>
      </c>
      <c r="F214" s="232"/>
      <c r="G214" s="232"/>
      <c r="H214" s="232"/>
      <c r="I214" s="232"/>
      <c r="J214" s="232"/>
      <c r="K214" s="232"/>
      <c r="L214" s="232"/>
      <c r="M214" s="232"/>
      <c r="N214" s="231"/>
      <c r="O214" s="231"/>
      <c r="P214" s="231"/>
      <c r="Q214" s="231"/>
      <c r="R214" s="232"/>
      <c r="S214" s="232"/>
      <c r="T214" s="232"/>
      <c r="U214" s="232"/>
      <c r="V214" s="232"/>
      <c r="W214" s="232"/>
      <c r="X214" s="232"/>
      <c r="Y214" s="232"/>
      <c r="Z214" s="211"/>
      <c r="AA214" s="211"/>
      <c r="AB214" s="211"/>
      <c r="AC214" s="211"/>
      <c r="AD214" s="211"/>
      <c r="AE214" s="211"/>
      <c r="AF214" s="211"/>
      <c r="AG214" s="211" t="s">
        <v>178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47">
        <v>79</v>
      </c>
      <c r="B215" s="248" t="s">
        <v>880</v>
      </c>
      <c r="C215" s="261" t="s">
        <v>881</v>
      </c>
      <c r="D215" s="249" t="s">
        <v>717</v>
      </c>
      <c r="E215" s="250">
        <v>61</v>
      </c>
      <c r="F215" s="251"/>
      <c r="G215" s="252">
        <f>ROUND(E215*F215,2)</f>
        <v>0</v>
      </c>
      <c r="H215" s="233"/>
      <c r="I215" s="232">
        <f>ROUND(E215*H215,2)</f>
        <v>0</v>
      </c>
      <c r="J215" s="233"/>
      <c r="K215" s="232">
        <f>ROUND(E215*J215,2)</f>
        <v>0</v>
      </c>
      <c r="L215" s="232">
        <v>12</v>
      </c>
      <c r="M215" s="232">
        <f>G215*(1+L215/100)</f>
        <v>0</v>
      </c>
      <c r="N215" s="231">
        <v>8.7000000000000001E-4</v>
      </c>
      <c r="O215" s="231">
        <f>ROUND(E215*N215,2)</f>
        <v>0.05</v>
      </c>
      <c r="P215" s="231">
        <v>0</v>
      </c>
      <c r="Q215" s="231">
        <f>ROUND(E215*P215,2)</f>
        <v>0</v>
      </c>
      <c r="R215" s="232"/>
      <c r="S215" s="232" t="s">
        <v>200</v>
      </c>
      <c r="T215" s="232" t="s">
        <v>200</v>
      </c>
      <c r="U215" s="232">
        <v>1.1200000000000001</v>
      </c>
      <c r="V215" s="232">
        <f>ROUND(E215*U215,2)</f>
        <v>68.319999999999993</v>
      </c>
      <c r="W215" s="232"/>
      <c r="X215" s="232" t="s">
        <v>201</v>
      </c>
      <c r="Y215" s="232" t="s">
        <v>172</v>
      </c>
      <c r="Z215" s="211"/>
      <c r="AA215" s="211"/>
      <c r="AB215" s="211"/>
      <c r="AC215" s="211"/>
      <c r="AD215" s="211"/>
      <c r="AE215" s="211"/>
      <c r="AF215" s="211"/>
      <c r="AG215" s="211" t="s">
        <v>202</v>
      </c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2" x14ac:dyDescent="0.2">
      <c r="A216" s="228"/>
      <c r="B216" s="229"/>
      <c r="C216" s="264" t="s">
        <v>686</v>
      </c>
      <c r="D216" s="236"/>
      <c r="E216" s="237">
        <v>61</v>
      </c>
      <c r="F216" s="232"/>
      <c r="G216" s="232"/>
      <c r="H216" s="232"/>
      <c r="I216" s="232"/>
      <c r="J216" s="232"/>
      <c r="K216" s="232"/>
      <c r="L216" s="232"/>
      <c r="M216" s="232"/>
      <c r="N216" s="231"/>
      <c r="O216" s="231"/>
      <c r="P216" s="231"/>
      <c r="Q216" s="231"/>
      <c r="R216" s="232"/>
      <c r="S216" s="232"/>
      <c r="T216" s="232"/>
      <c r="U216" s="232"/>
      <c r="V216" s="232"/>
      <c r="W216" s="232"/>
      <c r="X216" s="232"/>
      <c r="Y216" s="232"/>
      <c r="Z216" s="211"/>
      <c r="AA216" s="211"/>
      <c r="AB216" s="211"/>
      <c r="AC216" s="211"/>
      <c r="AD216" s="211"/>
      <c r="AE216" s="211"/>
      <c r="AF216" s="211"/>
      <c r="AG216" s="211" t="s">
        <v>178</v>
      </c>
      <c r="AH216" s="211">
        <v>0</v>
      </c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ht="22.5" outlineLevel="1" x14ac:dyDescent="0.2">
      <c r="A217" s="247">
        <v>80</v>
      </c>
      <c r="B217" s="248" t="s">
        <v>882</v>
      </c>
      <c r="C217" s="261" t="s">
        <v>883</v>
      </c>
      <c r="D217" s="249" t="s">
        <v>216</v>
      </c>
      <c r="E217" s="250">
        <v>60</v>
      </c>
      <c r="F217" s="251"/>
      <c r="G217" s="252">
        <f>ROUND(E217*F217,2)</f>
        <v>0</v>
      </c>
      <c r="H217" s="233"/>
      <c r="I217" s="232">
        <f>ROUND(E217*H217,2)</f>
        <v>0</v>
      </c>
      <c r="J217" s="233"/>
      <c r="K217" s="232">
        <f>ROUND(E217*J217,2)</f>
        <v>0</v>
      </c>
      <c r="L217" s="232">
        <v>12</v>
      </c>
      <c r="M217" s="232">
        <f>G217*(1+L217/100)</f>
        <v>0</v>
      </c>
      <c r="N217" s="231">
        <v>5.0499999999999998E-3</v>
      </c>
      <c r="O217" s="231">
        <f>ROUND(E217*N217,2)</f>
        <v>0.3</v>
      </c>
      <c r="P217" s="231">
        <v>0</v>
      </c>
      <c r="Q217" s="231">
        <f>ROUND(E217*P217,2)</f>
        <v>0</v>
      </c>
      <c r="R217" s="232"/>
      <c r="S217" s="232" t="s">
        <v>169</v>
      </c>
      <c r="T217" s="232" t="s">
        <v>689</v>
      </c>
      <c r="U217" s="232">
        <v>0</v>
      </c>
      <c r="V217" s="232">
        <f>ROUND(E217*U217,2)</f>
        <v>0</v>
      </c>
      <c r="W217" s="232"/>
      <c r="X217" s="232" t="s">
        <v>201</v>
      </c>
      <c r="Y217" s="232" t="s">
        <v>172</v>
      </c>
      <c r="Z217" s="211"/>
      <c r="AA217" s="211"/>
      <c r="AB217" s="211"/>
      <c r="AC217" s="211"/>
      <c r="AD217" s="211"/>
      <c r="AE217" s="211"/>
      <c r="AF217" s="211"/>
      <c r="AG217" s="211" t="s">
        <v>655</v>
      </c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2" x14ac:dyDescent="0.2">
      <c r="A218" s="228"/>
      <c r="B218" s="229"/>
      <c r="C218" s="264" t="s">
        <v>660</v>
      </c>
      <c r="D218" s="236"/>
      <c r="E218" s="237">
        <v>60</v>
      </c>
      <c r="F218" s="232"/>
      <c r="G218" s="232"/>
      <c r="H218" s="232"/>
      <c r="I218" s="232"/>
      <c r="J218" s="232"/>
      <c r="K218" s="232"/>
      <c r="L218" s="232"/>
      <c r="M218" s="232"/>
      <c r="N218" s="231"/>
      <c r="O218" s="231"/>
      <c r="P218" s="231"/>
      <c r="Q218" s="231"/>
      <c r="R218" s="232"/>
      <c r="S218" s="232"/>
      <c r="T218" s="232"/>
      <c r="U218" s="232"/>
      <c r="V218" s="232"/>
      <c r="W218" s="232"/>
      <c r="X218" s="232"/>
      <c r="Y218" s="232"/>
      <c r="Z218" s="211"/>
      <c r="AA218" s="211"/>
      <c r="AB218" s="211"/>
      <c r="AC218" s="211"/>
      <c r="AD218" s="211"/>
      <c r="AE218" s="211"/>
      <c r="AF218" s="211"/>
      <c r="AG218" s="211" t="s">
        <v>178</v>
      </c>
      <c r="AH218" s="211">
        <v>0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ht="22.5" outlineLevel="1" x14ac:dyDescent="0.2">
      <c r="A219" s="247">
        <v>81</v>
      </c>
      <c r="B219" s="248" t="s">
        <v>884</v>
      </c>
      <c r="C219" s="261" t="s">
        <v>885</v>
      </c>
      <c r="D219" s="249" t="s">
        <v>216</v>
      </c>
      <c r="E219" s="250">
        <v>63</v>
      </c>
      <c r="F219" s="251"/>
      <c r="G219" s="252">
        <f>ROUND(E219*F219,2)</f>
        <v>0</v>
      </c>
      <c r="H219" s="233"/>
      <c r="I219" s="232">
        <f>ROUND(E219*H219,2)</f>
        <v>0</v>
      </c>
      <c r="J219" s="233"/>
      <c r="K219" s="232">
        <f>ROUND(E219*J219,2)</f>
        <v>0</v>
      </c>
      <c r="L219" s="232">
        <v>12</v>
      </c>
      <c r="M219" s="232">
        <f>G219*(1+L219/100)</f>
        <v>0</v>
      </c>
      <c r="N219" s="231">
        <v>8.9999999999999998E-4</v>
      </c>
      <c r="O219" s="231">
        <f>ROUND(E219*N219,2)</f>
        <v>0.06</v>
      </c>
      <c r="P219" s="231">
        <v>0</v>
      </c>
      <c r="Q219" s="231">
        <f>ROUND(E219*P219,2)</f>
        <v>0</v>
      </c>
      <c r="R219" s="232"/>
      <c r="S219" s="232" t="s">
        <v>169</v>
      </c>
      <c r="T219" s="232" t="s">
        <v>170</v>
      </c>
      <c r="U219" s="232">
        <v>0</v>
      </c>
      <c r="V219" s="232">
        <f>ROUND(E219*U219,2)</f>
        <v>0</v>
      </c>
      <c r="W219" s="232"/>
      <c r="X219" s="232" t="s">
        <v>274</v>
      </c>
      <c r="Y219" s="232" t="s">
        <v>172</v>
      </c>
      <c r="Z219" s="211"/>
      <c r="AA219" s="211"/>
      <c r="AB219" s="211"/>
      <c r="AC219" s="211"/>
      <c r="AD219" s="211"/>
      <c r="AE219" s="211"/>
      <c r="AF219" s="211"/>
      <c r="AG219" s="211" t="s">
        <v>751</v>
      </c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2" x14ac:dyDescent="0.2">
      <c r="A220" s="228"/>
      <c r="B220" s="229"/>
      <c r="C220" s="264" t="s">
        <v>886</v>
      </c>
      <c r="D220" s="236"/>
      <c r="E220" s="237">
        <v>60</v>
      </c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1"/>
      <c r="AA220" s="211"/>
      <c r="AB220" s="211"/>
      <c r="AC220" s="211"/>
      <c r="AD220" s="211"/>
      <c r="AE220" s="211"/>
      <c r="AF220" s="211"/>
      <c r="AG220" s="211" t="s">
        <v>178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3" x14ac:dyDescent="0.2">
      <c r="A221" s="228"/>
      <c r="B221" s="229"/>
      <c r="C221" s="264" t="s">
        <v>887</v>
      </c>
      <c r="D221" s="236"/>
      <c r="E221" s="237">
        <v>3</v>
      </c>
      <c r="F221" s="232"/>
      <c r="G221" s="232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1"/>
      <c r="AA221" s="211"/>
      <c r="AB221" s="211"/>
      <c r="AC221" s="211"/>
      <c r="AD221" s="211"/>
      <c r="AE221" s="211"/>
      <c r="AF221" s="211"/>
      <c r="AG221" s="211" t="s">
        <v>178</v>
      </c>
      <c r="AH221" s="211">
        <v>0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47">
        <v>82</v>
      </c>
      <c r="B222" s="248" t="s">
        <v>888</v>
      </c>
      <c r="C222" s="261" t="s">
        <v>889</v>
      </c>
      <c r="D222" s="249" t="s">
        <v>216</v>
      </c>
      <c r="E222" s="250">
        <v>63</v>
      </c>
      <c r="F222" s="251"/>
      <c r="G222" s="252">
        <f>ROUND(E222*F222,2)</f>
        <v>0</v>
      </c>
      <c r="H222" s="233"/>
      <c r="I222" s="232">
        <f>ROUND(E222*H222,2)</f>
        <v>0</v>
      </c>
      <c r="J222" s="233"/>
      <c r="K222" s="232">
        <f>ROUND(E222*J222,2)</f>
        <v>0</v>
      </c>
      <c r="L222" s="232">
        <v>12</v>
      </c>
      <c r="M222" s="232">
        <f>G222*(1+L222/100)</f>
        <v>0</v>
      </c>
      <c r="N222" s="231">
        <v>1.8000000000000001E-4</v>
      </c>
      <c r="O222" s="231">
        <f>ROUND(E222*N222,2)</f>
        <v>0.01</v>
      </c>
      <c r="P222" s="231">
        <v>0</v>
      </c>
      <c r="Q222" s="231">
        <f>ROUND(E222*P222,2)</f>
        <v>0</v>
      </c>
      <c r="R222" s="232"/>
      <c r="S222" s="232" t="s">
        <v>200</v>
      </c>
      <c r="T222" s="232" t="s">
        <v>200</v>
      </c>
      <c r="U222" s="232">
        <v>0.47599999999999998</v>
      </c>
      <c r="V222" s="232">
        <f>ROUND(E222*U222,2)</f>
        <v>29.99</v>
      </c>
      <c r="W222" s="232"/>
      <c r="X222" s="232" t="s">
        <v>201</v>
      </c>
      <c r="Y222" s="232" t="s">
        <v>172</v>
      </c>
      <c r="Z222" s="211"/>
      <c r="AA222" s="211"/>
      <c r="AB222" s="211"/>
      <c r="AC222" s="211"/>
      <c r="AD222" s="211"/>
      <c r="AE222" s="211"/>
      <c r="AF222" s="211"/>
      <c r="AG222" s="211" t="s">
        <v>655</v>
      </c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2" x14ac:dyDescent="0.2">
      <c r="A223" s="228"/>
      <c r="B223" s="229"/>
      <c r="C223" s="264" t="s">
        <v>890</v>
      </c>
      <c r="D223" s="236"/>
      <c r="E223" s="237">
        <v>63</v>
      </c>
      <c r="F223" s="232"/>
      <c r="G223" s="23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1"/>
      <c r="AA223" s="211"/>
      <c r="AB223" s="211"/>
      <c r="AC223" s="211"/>
      <c r="AD223" s="211"/>
      <c r="AE223" s="211"/>
      <c r="AF223" s="211"/>
      <c r="AG223" s="211" t="s">
        <v>178</v>
      </c>
      <c r="AH223" s="211">
        <v>0</v>
      </c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47">
        <v>83</v>
      </c>
      <c r="B224" s="248" t="s">
        <v>891</v>
      </c>
      <c r="C224" s="261" t="s">
        <v>892</v>
      </c>
      <c r="D224" s="249" t="s">
        <v>216</v>
      </c>
      <c r="E224" s="250">
        <v>60</v>
      </c>
      <c r="F224" s="251"/>
      <c r="G224" s="252">
        <f>ROUND(E224*F224,2)</f>
        <v>0</v>
      </c>
      <c r="H224" s="233"/>
      <c r="I224" s="232">
        <f>ROUND(E224*H224,2)</f>
        <v>0</v>
      </c>
      <c r="J224" s="233"/>
      <c r="K224" s="232">
        <f>ROUND(E224*J224,2)</f>
        <v>0</v>
      </c>
      <c r="L224" s="232">
        <v>12</v>
      </c>
      <c r="M224" s="232">
        <f>G224*(1+L224/100)</f>
        <v>0</v>
      </c>
      <c r="N224" s="231">
        <v>3.2000000000000003E-4</v>
      </c>
      <c r="O224" s="231">
        <f>ROUND(E224*N224,2)</f>
        <v>0.02</v>
      </c>
      <c r="P224" s="231">
        <v>0</v>
      </c>
      <c r="Q224" s="231">
        <f>ROUND(E224*P224,2)</f>
        <v>0</v>
      </c>
      <c r="R224" s="232" t="s">
        <v>273</v>
      </c>
      <c r="S224" s="232" t="s">
        <v>200</v>
      </c>
      <c r="T224" s="232" t="s">
        <v>200</v>
      </c>
      <c r="U224" s="232">
        <v>0</v>
      </c>
      <c r="V224" s="232">
        <f>ROUND(E224*U224,2)</f>
        <v>0</v>
      </c>
      <c r="W224" s="232"/>
      <c r="X224" s="232" t="s">
        <v>274</v>
      </c>
      <c r="Y224" s="232" t="s">
        <v>172</v>
      </c>
      <c r="Z224" s="211"/>
      <c r="AA224" s="211"/>
      <c r="AB224" s="211"/>
      <c r="AC224" s="211"/>
      <c r="AD224" s="211"/>
      <c r="AE224" s="211"/>
      <c r="AF224" s="211"/>
      <c r="AG224" s="211" t="s">
        <v>751</v>
      </c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2" x14ac:dyDescent="0.2">
      <c r="A225" s="228"/>
      <c r="B225" s="229"/>
      <c r="C225" s="264" t="s">
        <v>660</v>
      </c>
      <c r="D225" s="236"/>
      <c r="E225" s="237">
        <v>60</v>
      </c>
      <c r="F225" s="232"/>
      <c r="G225" s="232"/>
      <c r="H225" s="232"/>
      <c r="I225" s="232"/>
      <c r="J225" s="232"/>
      <c r="K225" s="232"/>
      <c r="L225" s="232"/>
      <c r="M225" s="232"/>
      <c r="N225" s="231"/>
      <c r="O225" s="231"/>
      <c r="P225" s="231"/>
      <c r="Q225" s="231"/>
      <c r="R225" s="232"/>
      <c r="S225" s="232"/>
      <c r="T225" s="232"/>
      <c r="U225" s="232"/>
      <c r="V225" s="232"/>
      <c r="W225" s="232"/>
      <c r="X225" s="232"/>
      <c r="Y225" s="232"/>
      <c r="Z225" s="211"/>
      <c r="AA225" s="211"/>
      <c r="AB225" s="211"/>
      <c r="AC225" s="211"/>
      <c r="AD225" s="211"/>
      <c r="AE225" s="211"/>
      <c r="AF225" s="211"/>
      <c r="AG225" s="211" t="s">
        <v>178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47">
        <v>84</v>
      </c>
      <c r="B226" s="248" t="s">
        <v>893</v>
      </c>
      <c r="C226" s="261" t="s">
        <v>894</v>
      </c>
      <c r="D226" s="249" t="s">
        <v>216</v>
      </c>
      <c r="E226" s="250">
        <v>60</v>
      </c>
      <c r="F226" s="251"/>
      <c r="G226" s="252">
        <f>ROUND(E226*F226,2)</f>
        <v>0</v>
      </c>
      <c r="H226" s="233"/>
      <c r="I226" s="232">
        <f>ROUND(E226*H226,2)</f>
        <v>0</v>
      </c>
      <c r="J226" s="233"/>
      <c r="K226" s="232">
        <f>ROUND(E226*J226,2)</f>
        <v>0</v>
      </c>
      <c r="L226" s="232">
        <v>12</v>
      </c>
      <c r="M226" s="232">
        <f>G226*(1+L226/100)</f>
        <v>0</v>
      </c>
      <c r="N226" s="231">
        <v>0</v>
      </c>
      <c r="O226" s="231">
        <f>ROUND(E226*N226,2)</f>
        <v>0</v>
      </c>
      <c r="P226" s="231">
        <v>0</v>
      </c>
      <c r="Q226" s="231">
        <f>ROUND(E226*P226,2)</f>
        <v>0</v>
      </c>
      <c r="R226" s="232" t="s">
        <v>273</v>
      </c>
      <c r="S226" s="232" t="s">
        <v>200</v>
      </c>
      <c r="T226" s="232" t="s">
        <v>200</v>
      </c>
      <c r="U226" s="232">
        <v>0</v>
      </c>
      <c r="V226" s="232">
        <f>ROUND(E226*U226,2)</f>
        <v>0</v>
      </c>
      <c r="W226" s="232"/>
      <c r="X226" s="232" t="s">
        <v>274</v>
      </c>
      <c r="Y226" s="232" t="s">
        <v>172</v>
      </c>
      <c r="Z226" s="211"/>
      <c r="AA226" s="211"/>
      <c r="AB226" s="211"/>
      <c r="AC226" s="211"/>
      <c r="AD226" s="211"/>
      <c r="AE226" s="211"/>
      <c r="AF226" s="211"/>
      <c r="AG226" s="211" t="s">
        <v>751</v>
      </c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2" x14ac:dyDescent="0.2">
      <c r="A227" s="228"/>
      <c r="B227" s="229"/>
      <c r="C227" s="264" t="s">
        <v>660</v>
      </c>
      <c r="D227" s="236"/>
      <c r="E227" s="237">
        <v>60</v>
      </c>
      <c r="F227" s="232"/>
      <c r="G227" s="232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1"/>
      <c r="AA227" s="211"/>
      <c r="AB227" s="211"/>
      <c r="AC227" s="211"/>
      <c r="AD227" s="211"/>
      <c r="AE227" s="211"/>
      <c r="AF227" s="211"/>
      <c r="AG227" s="211" t="s">
        <v>178</v>
      </c>
      <c r="AH227" s="211">
        <v>0</v>
      </c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47">
        <v>85</v>
      </c>
      <c r="B228" s="248" t="s">
        <v>895</v>
      </c>
      <c r="C228" s="261" t="s">
        <v>896</v>
      </c>
      <c r="D228" s="249" t="s">
        <v>216</v>
      </c>
      <c r="E228" s="250">
        <v>60</v>
      </c>
      <c r="F228" s="251"/>
      <c r="G228" s="252">
        <f>ROUND(E228*F228,2)</f>
        <v>0</v>
      </c>
      <c r="H228" s="233"/>
      <c r="I228" s="232">
        <f>ROUND(E228*H228,2)</f>
        <v>0</v>
      </c>
      <c r="J228" s="233"/>
      <c r="K228" s="232">
        <f>ROUND(E228*J228,2)</f>
        <v>0</v>
      </c>
      <c r="L228" s="232">
        <v>12</v>
      </c>
      <c r="M228" s="232">
        <f>G228*(1+L228/100)</f>
        <v>0</v>
      </c>
      <c r="N228" s="231">
        <v>0</v>
      </c>
      <c r="O228" s="231">
        <f>ROUND(E228*N228,2)</f>
        <v>0</v>
      </c>
      <c r="P228" s="231">
        <v>0</v>
      </c>
      <c r="Q228" s="231">
        <f>ROUND(E228*P228,2)</f>
        <v>0</v>
      </c>
      <c r="R228" s="232" t="s">
        <v>273</v>
      </c>
      <c r="S228" s="232" t="s">
        <v>200</v>
      </c>
      <c r="T228" s="232" t="s">
        <v>200</v>
      </c>
      <c r="U228" s="232">
        <v>0</v>
      </c>
      <c r="V228" s="232">
        <f>ROUND(E228*U228,2)</f>
        <v>0</v>
      </c>
      <c r="W228" s="232"/>
      <c r="X228" s="232" t="s">
        <v>274</v>
      </c>
      <c r="Y228" s="232" t="s">
        <v>172</v>
      </c>
      <c r="Z228" s="211"/>
      <c r="AA228" s="211"/>
      <c r="AB228" s="211"/>
      <c r="AC228" s="211"/>
      <c r="AD228" s="211"/>
      <c r="AE228" s="211"/>
      <c r="AF228" s="211"/>
      <c r="AG228" s="211" t="s">
        <v>751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2" x14ac:dyDescent="0.2">
      <c r="A229" s="228"/>
      <c r="B229" s="229"/>
      <c r="C229" s="264" t="s">
        <v>660</v>
      </c>
      <c r="D229" s="236"/>
      <c r="E229" s="237">
        <v>60</v>
      </c>
      <c r="F229" s="232"/>
      <c r="G229" s="232"/>
      <c r="H229" s="232"/>
      <c r="I229" s="232"/>
      <c r="J229" s="232"/>
      <c r="K229" s="232"/>
      <c r="L229" s="232"/>
      <c r="M229" s="232"/>
      <c r="N229" s="231"/>
      <c r="O229" s="231"/>
      <c r="P229" s="231"/>
      <c r="Q229" s="231"/>
      <c r="R229" s="232"/>
      <c r="S229" s="232"/>
      <c r="T229" s="232"/>
      <c r="U229" s="232"/>
      <c r="V229" s="232"/>
      <c r="W229" s="232"/>
      <c r="X229" s="232"/>
      <c r="Y229" s="232"/>
      <c r="Z229" s="211"/>
      <c r="AA229" s="211"/>
      <c r="AB229" s="211"/>
      <c r="AC229" s="211"/>
      <c r="AD229" s="211"/>
      <c r="AE229" s="211"/>
      <c r="AF229" s="211"/>
      <c r="AG229" s="211" t="s">
        <v>178</v>
      </c>
      <c r="AH229" s="211">
        <v>0</v>
      </c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47">
        <v>86</v>
      </c>
      <c r="B230" s="248" t="s">
        <v>897</v>
      </c>
      <c r="C230" s="261" t="s">
        <v>898</v>
      </c>
      <c r="D230" s="249" t="s">
        <v>216</v>
      </c>
      <c r="E230" s="250">
        <v>60</v>
      </c>
      <c r="F230" s="251"/>
      <c r="G230" s="252">
        <f>ROUND(E230*F230,2)</f>
        <v>0</v>
      </c>
      <c r="H230" s="233"/>
      <c r="I230" s="232">
        <f>ROUND(E230*H230,2)</f>
        <v>0</v>
      </c>
      <c r="J230" s="233"/>
      <c r="K230" s="232">
        <f>ROUND(E230*J230,2)</f>
        <v>0</v>
      </c>
      <c r="L230" s="232">
        <v>12</v>
      </c>
      <c r="M230" s="232">
        <f>G230*(1+L230/100)</f>
        <v>0</v>
      </c>
      <c r="N230" s="231">
        <v>0</v>
      </c>
      <c r="O230" s="231">
        <f>ROUND(E230*N230,2)</f>
        <v>0</v>
      </c>
      <c r="P230" s="231">
        <v>0</v>
      </c>
      <c r="Q230" s="231">
        <f>ROUND(E230*P230,2)</f>
        <v>0</v>
      </c>
      <c r="R230" s="232" t="s">
        <v>273</v>
      </c>
      <c r="S230" s="232" t="s">
        <v>200</v>
      </c>
      <c r="T230" s="232" t="s">
        <v>200</v>
      </c>
      <c r="U230" s="232">
        <v>0</v>
      </c>
      <c r="V230" s="232">
        <f>ROUND(E230*U230,2)</f>
        <v>0</v>
      </c>
      <c r="W230" s="232"/>
      <c r="X230" s="232" t="s">
        <v>274</v>
      </c>
      <c r="Y230" s="232" t="s">
        <v>172</v>
      </c>
      <c r="Z230" s="211"/>
      <c r="AA230" s="211"/>
      <c r="AB230" s="211"/>
      <c r="AC230" s="211"/>
      <c r="AD230" s="211"/>
      <c r="AE230" s="211"/>
      <c r="AF230" s="211"/>
      <c r="AG230" s="211" t="s">
        <v>751</v>
      </c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2" x14ac:dyDescent="0.2">
      <c r="A231" s="228"/>
      <c r="B231" s="229"/>
      <c r="C231" s="264" t="s">
        <v>660</v>
      </c>
      <c r="D231" s="236"/>
      <c r="E231" s="237">
        <v>60</v>
      </c>
      <c r="F231" s="232"/>
      <c r="G231" s="232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1"/>
      <c r="AA231" s="211"/>
      <c r="AB231" s="211"/>
      <c r="AC231" s="211"/>
      <c r="AD231" s="211"/>
      <c r="AE231" s="211"/>
      <c r="AF231" s="211"/>
      <c r="AG231" s="211" t="s">
        <v>178</v>
      </c>
      <c r="AH231" s="211">
        <v>0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ht="22.5" outlineLevel="1" x14ac:dyDescent="0.2">
      <c r="A232" s="247">
        <v>87</v>
      </c>
      <c r="B232" s="248" t="s">
        <v>899</v>
      </c>
      <c r="C232" s="261" t="s">
        <v>900</v>
      </c>
      <c r="D232" s="249" t="s">
        <v>717</v>
      </c>
      <c r="E232" s="250">
        <v>60</v>
      </c>
      <c r="F232" s="251"/>
      <c r="G232" s="252">
        <f>ROUND(E232*F232,2)</f>
        <v>0</v>
      </c>
      <c r="H232" s="233"/>
      <c r="I232" s="232">
        <f>ROUND(E232*H232,2)</f>
        <v>0</v>
      </c>
      <c r="J232" s="233"/>
      <c r="K232" s="232">
        <f>ROUND(E232*J232,2)</f>
        <v>0</v>
      </c>
      <c r="L232" s="232">
        <v>12</v>
      </c>
      <c r="M232" s="232">
        <f>G232*(1+L232/100)</f>
        <v>0</v>
      </c>
      <c r="N232" s="231">
        <v>0</v>
      </c>
      <c r="O232" s="231">
        <f>ROUND(E232*N232,2)</f>
        <v>0</v>
      </c>
      <c r="P232" s="231">
        <v>0</v>
      </c>
      <c r="Q232" s="231">
        <f>ROUND(E232*P232,2)</f>
        <v>0</v>
      </c>
      <c r="R232" s="232"/>
      <c r="S232" s="232" t="s">
        <v>169</v>
      </c>
      <c r="T232" s="232" t="s">
        <v>689</v>
      </c>
      <c r="U232" s="232">
        <v>0</v>
      </c>
      <c r="V232" s="232">
        <f>ROUND(E232*U232,2)</f>
        <v>0</v>
      </c>
      <c r="W232" s="232"/>
      <c r="X232" s="232" t="s">
        <v>201</v>
      </c>
      <c r="Y232" s="232" t="s">
        <v>172</v>
      </c>
      <c r="Z232" s="211"/>
      <c r="AA232" s="211"/>
      <c r="AB232" s="211"/>
      <c r="AC232" s="211"/>
      <c r="AD232" s="211"/>
      <c r="AE232" s="211"/>
      <c r="AF232" s="211"/>
      <c r="AG232" s="211" t="s">
        <v>655</v>
      </c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2" x14ac:dyDescent="0.2">
      <c r="A233" s="228"/>
      <c r="B233" s="229"/>
      <c r="C233" s="264" t="s">
        <v>660</v>
      </c>
      <c r="D233" s="236"/>
      <c r="E233" s="237">
        <v>60</v>
      </c>
      <c r="F233" s="232"/>
      <c r="G233" s="232"/>
      <c r="H233" s="232"/>
      <c r="I233" s="232"/>
      <c r="J233" s="232"/>
      <c r="K233" s="232"/>
      <c r="L233" s="232"/>
      <c r="M233" s="232"/>
      <c r="N233" s="231"/>
      <c r="O233" s="231"/>
      <c r="P233" s="231"/>
      <c r="Q233" s="231"/>
      <c r="R233" s="232"/>
      <c r="S233" s="232"/>
      <c r="T233" s="232"/>
      <c r="U233" s="232"/>
      <c r="V233" s="232"/>
      <c r="W233" s="232"/>
      <c r="X233" s="232"/>
      <c r="Y233" s="232"/>
      <c r="Z233" s="211"/>
      <c r="AA233" s="211"/>
      <c r="AB233" s="211"/>
      <c r="AC233" s="211"/>
      <c r="AD233" s="211"/>
      <c r="AE233" s="211"/>
      <c r="AF233" s="211"/>
      <c r="AG233" s="211" t="s">
        <v>178</v>
      </c>
      <c r="AH233" s="211">
        <v>0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47">
        <v>88</v>
      </c>
      <c r="B234" s="248" t="s">
        <v>901</v>
      </c>
      <c r="C234" s="261" t="s">
        <v>902</v>
      </c>
      <c r="D234" s="249" t="s">
        <v>717</v>
      </c>
      <c r="E234" s="250">
        <v>61</v>
      </c>
      <c r="F234" s="251"/>
      <c r="G234" s="252">
        <f>ROUND(E234*F234,2)</f>
        <v>0</v>
      </c>
      <c r="H234" s="233"/>
      <c r="I234" s="232">
        <f>ROUND(E234*H234,2)</f>
        <v>0</v>
      </c>
      <c r="J234" s="233"/>
      <c r="K234" s="232">
        <f>ROUND(E234*J234,2)</f>
        <v>0</v>
      </c>
      <c r="L234" s="232">
        <v>12</v>
      </c>
      <c r="M234" s="232">
        <f>G234*(1+L234/100)</f>
        <v>0</v>
      </c>
      <c r="N234" s="231">
        <v>2.4000000000000001E-4</v>
      </c>
      <c r="O234" s="231">
        <f>ROUND(E234*N234,2)</f>
        <v>0.01</v>
      </c>
      <c r="P234" s="231">
        <v>0</v>
      </c>
      <c r="Q234" s="231">
        <f>ROUND(E234*P234,2)</f>
        <v>0</v>
      </c>
      <c r="R234" s="232"/>
      <c r="S234" s="232" t="s">
        <v>169</v>
      </c>
      <c r="T234" s="232" t="s">
        <v>689</v>
      </c>
      <c r="U234" s="232">
        <v>0</v>
      </c>
      <c r="V234" s="232">
        <f>ROUND(E234*U234,2)</f>
        <v>0</v>
      </c>
      <c r="W234" s="232"/>
      <c r="X234" s="232" t="s">
        <v>201</v>
      </c>
      <c r="Y234" s="232" t="s">
        <v>172</v>
      </c>
      <c r="Z234" s="211"/>
      <c r="AA234" s="211"/>
      <c r="AB234" s="211"/>
      <c r="AC234" s="211"/>
      <c r="AD234" s="211"/>
      <c r="AE234" s="211"/>
      <c r="AF234" s="211"/>
      <c r="AG234" s="211" t="s">
        <v>655</v>
      </c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2" x14ac:dyDescent="0.2">
      <c r="A235" s="228"/>
      <c r="B235" s="229"/>
      <c r="C235" s="264" t="s">
        <v>903</v>
      </c>
      <c r="D235" s="236"/>
      <c r="E235" s="237">
        <v>61</v>
      </c>
      <c r="F235" s="232"/>
      <c r="G235" s="232"/>
      <c r="H235" s="232"/>
      <c r="I235" s="232"/>
      <c r="J235" s="232"/>
      <c r="K235" s="232"/>
      <c r="L235" s="232"/>
      <c r="M235" s="232"/>
      <c r="N235" s="231"/>
      <c r="O235" s="231"/>
      <c r="P235" s="231"/>
      <c r="Q235" s="231"/>
      <c r="R235" s="232"/>
      <c r="S235" s="232"/>
      <c r="T235" s="232"/>
      <c r="U235" s="232"/>
      <c r="V235" s="232"/>
      <c r="W235" s="232"/>
      <c r="X235" s="232"/>
      <c r="Y235" s="232"/>
      <c r="Z235" s="211"/>
      <c r="AA235" s="211"/>
      <c r="AB235" s="211"/>
      <c r="AC235" s="211"/>
      <c r="AD235" s="211"/>
      <c r="AE235" s="211"/>
      <c r="AF235" s="211"/>
      <c r="AG235" s="211" t="s">
        <v>178</v>
      </c>
      <c r="AH235" s="211">
        <v>0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ht="22.5" outlineLevel="1" x14ac:dyDescent="0.2">
      <c r="A236" s="253">
        <v>89</v>
      </c>
      <c r="B236" s="254" t="s">
        <v>904</v>
      </c>
      <c r="C236" s="260" t="s">
        <v>905</v>
      </c>
      <c r="D236" s="255" t="s">
        <v>216</v>
      </c>
      <c r="E236" s="256">
        <v>1</v>
      </c>
      <c r="F236" s="257"/>
      <c r="G236" s="258">
        <f>ROUND(E236*F236,2)</f>
        <v>0</v>
      </c>
      <c r="H236" s="233"/>
      <c r="I236" s="232">
        <f>ROUND(E236*H236,2)</f>
        <v>0</v>
      </c>
      <c r="J236" s="233"/>
      <c r="K236" s="232">
        <f>ROUND(E236*J236,2)</f>
        <v>0</v>
      </c>
      <c r="L236" s="232">
        <v>12</v>
      </c>
      <c r="M236" s="232">
        <f>G236*(1+L236/100)</f>
        <v>0</v>
      </c>
      <c r="N236" s="231">
        <v>5.0000000000000001E-4</v>
      </c>
      <c r="O236" s="231">
        <f>ROUND(E236*N236,2)</f>
        <v>0</v>
      </c>
      <c r="P236" s="231">
        <v>0</v>
      </c>
      <c r="Q236" s="231">
        <f>ROUND(E236*P236,2)</f>
        <v>0</v>
      </c>
      <c r="R236" s="232"/>
      <c r="S236" s="232" t="s">
        <v>169</v>
      </c>
      <c r="T236" s="232" t="s">
        <v>170</v>
      </c>
      <c r="U236" s="232">
        <v>0</v>
      </c>
      <c r="V236" s="232">
        <f>ROUND(E236*U236,2)</f>
        <v>0</v>
      </c>
      <c r="W236" s="232"/>
      <c r="X236" s="232" t="s">
        <v>274</v>
      </c>
      <c r="Y236" s="232" t="s">
        <v>172</v>
      </c>
      <c r="Z236" s="211"/>
      <c r="AA236" s="211"/>
      <c r="AB236" s="211"/>
      <c r="AC236" s="211"/>
      <c r="AD236" s="211"/>
      <c r="AE236" s="211"/>
      <c r="AF236" s="211"/>
      <c r="AG236" s="211" t="s">
        <v>751</v>
      </c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53">
        <v>90</v>
      </c>
      <c r="B237" s="254" t="s">
        <v>906</v>
      </c>
      <c r="C237" s="260" t="s">
        <v>907</v>
      </c>
      <c r="D237" s="255" t="s">
        <v>717</v>
      </c>
      <c r="E237" s="256">
        <v>1</v>
      </c>
      <c r="F237" s="257"/>
      <c r="G237" s="258">
        <f>ROUND(E237*F237,2)</f>
        <v>0</v>
      </c>
      <c r="H237" s="233"/>
      <c r="I237" s="232">
        <f>ROUND(E237*H237,2)</f>
        <v>0</v>
      </c>
      <c r="J237" s="233"/>
      <c r="K237" s="232">
        <f>ROUND(E237*J237,2)</f>
        <v>0</v>
      </c>
      <c r="L237" s="232">
        <v>12</v>
      </c>
      <c r="M237" s="232">
        <f>G237*(1+L237/100)</f>
        <v>0</v>
      </c>
      <c r="N237" s="231">
        <v>0</v>
      </c>
      <c r="O237" s="231">
        <f>ROUND(E237*N237,2)</f>
        <v>0</v>
      </c>
      <c r="P237" s="231">
        <v>0</v>
      </c>
      <c r="Q237" s="231">
        <f>ROUND(E237*P237,2)</f>
        <v>0</v>
      </c>
      <c r="R237" s="232"/>
      <c r="S237" s="232" t="s">
        <v>169</v>
      </c>
      <c r="T237" s="232" t="s">
        <v>689</v>
      </c>
      <c r="U237" s="232">
        <v>0</v>
      </c>
      <c r="V237" s="232">
        <f>ROUND(E237*U237,2)</f>
        <v>0</v>
      </c>
      <c r="W237" s="232"/>
      <c r="X237" s="232" t="s">
        <v>201</v>
      </c>
      <c r="Y237" s="232" t="s">
        <v>172</v>
      </c>
      <c r="Z237" s="211"/>
      <c r="AA237" s="211"/>
      <c r="AB237" s="211"/>
      <c r="AC237" s="211"/>
      <c r="AD237" s="211"/>
      <c r="AE237" s="211"/>
      <c r="AF237" s="211"/>
      <c r="AG237" s="211" t="s">
        <v>655</v>
      </c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53">
        <v>91</v>
      </c>
      <c r="B238" s="254" t="s">
        <v>901</v>
      </c>
      <c r="C238" s="260" t="s">
        <v>908</v>
      </c>
      <c r="D238" s="255" t="s">
        <v>717</v>
      </c>
      <c r="E238" s="256">
        <v>1</v>
      </c>
      <c r="F238" s="257"/>
      <c r="G238" s="258">
        <f>ROUND(E238*F238,2)</f>
        <v>0</v>
      </c>
      <c r="H238" s="233"/>
      <c r="I238" s="232">
        <f>ROUND(E238*H238,2)</f>
        <v>0</v>
      </c>
      <c r="J238" s="233"/>
      <c r="K238" s="232">
        <f>ROUND(E238*J238,2)</f>
        <v>0</v>
      </c>
      <c r="L238" s="232">
        <v>12</v>
      </c>
      <c r="M238" s="232">
        <f>G238*(1+L238/100)</f>
        <v>0</v>
      </c>
      <c r="N238" s="231">
        <v>2.4000000000000001E-4</v>
      </c>
      <c r="O238" s="231">
        <f>ROUND(E238*N238,2)</f>
        <v>0</v>
      </c>
      <c r="P238" s="231">
        <v>0</v>
      </c>
      <c r="Q238" s="231">
        <f>ROUND(E238*P238,2)</f>
        <v>0</v>
      </c>
      <c r="R238" s="232"/>
      <c r="S238" s="232" t="s">
        <v>169</v>
      </c>
      <c r="T238" s="232" t="s">
        <v>170</v>
      </c>
      <c r="U238" s="232">
        <v>0</v>
      </c>
      <c r="V238" s="232">
        <f>ROUND(E238*U238,2)</f>
        <v>0</v>
      </c>
      <c r="W238" s="232"/>
      <c r="X238" s="232" t="s">
        <v>909</v>
      </c>
      <c r="Y238" s="232" t="s">
        <v>172</v>
      </c>
      <c r="Z238" s="211"/>
      <c r="AA238" s="211"/>
      <c r="AB238" s="211"/>
      <c r="AC238" s="211"/>
      <c r="AD238" s="211"/>
      <c r="AE238" s="211"/>
      <c r="AF238" s="211"/>
      <c r="AG238" s="211" t="s">
        <v>910</v>
      </c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47">
        <v>92</v>
      </c>
      <c r="B239" s="248" t="s">
        <v>911</v>
      </c>
      <c r="C239" s="261" t="s">
        <v>912</v>
      </c>
      <c r="D239" s="249" t="s">
        <v>404</v>
      </c>
      <c r="E239" s="250">
        <v>2.7374999999999998</v>
      </c>
      <c r="F239" s="251"/>
      <c r="G239" s="252">
        <f>ROUND(E239*F239,2)</f>
        <v>0</v>
      </c>
      <c r="H239" s="233"/>
      <c r="I239" s="232">
        <f>ROUND(E239*H239,2)</f>
        <v>0</v>
      </c>
      <c r="J239" s="233"/>
      <c r="K239" s="232">
        <f>ROUND(E239*J239,2)</f>
        <v>0</v>
      </c>
      <c r="L239" s="232">
        <v>12</v>
      </c>
      <c r="M239" s="232">
        <f>G239*(1+L239/100)</f>
        <v>0</v>
      </c>
      <c r="N239" s="231">
        <v>0</v>
      </c>
      <c r="O239" s="231">
        <f>ROUND(E239*N239,2)</f>
        <v>0</v>
      </c>
      <c r="P239" s="231">
        <v>0</v>
      </c>
      <c r="Q239" s="231">
        <f>ROUND(E239*P239,2)</f>
        <v>0</v>
      </c>
      <c r="R239" s="232"/>
      <c r="S239" s="232" t="s">
        <v>200</v>
      </c>
      <c r="T239" s="232" t="s">
        <v>200</v>
      </c>
      <c r="U239" s="232">
        <v>1.5169999999999999</v>
      </c>
      <c r="V239" s="232">
        <f>ROUND(E239*U239,2)</f>
        <v>4.1500000000000004</v>
      </c>
      <c r="W239" s="232"/>
      <c r="X239" s="232" t="s">
        <v>201</v>
      </c>
      <c r="Y239" s="232" t="s">
        <v>172</v>
      </c>
      <c r="Z239" s="211"/>
      <c r="AA239" s="211"/>
      <c r="AB239" s="211"/>
      <c r="AC239" s="211"/>
      <c r="AD239" s="211"/>
      <c r="AE239" s="211"/>
      <c r="AF239" s="211"/>
      <c r="AG239" s="211" t="s">
        <v>655</v>
      </c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2" x14ac:dyDescent="0.2">
      <c r="A240" s="228"/>
      <c r="B240" s="229"/>
      <c r="C240" s="264" t="s">
        <v>913</v>
      </c>
      <c r="D240" s="236"/>
      <c r="E240" s="237">
        <v>2.74</v>
      </c>
      <c r="F240" s="232"/>
      <c r="G240" s="232"/>
      <c r="H240" s="232"/>
      <c r="I240" s="232"/>
      <c r="J240" s="232"/>
      <c r="K240" s="232"/>
      <c r="L240" s="232"/>
      <c r="M240" s="232"/>
      <c r="N240" s="231"/>
      <c r="O240" s="231"/>
      <c r="P240" s="231"/>
      <c r="Q240" s="231"/>
      <c r="R240" s="232"/>
      <c r="S240" s="232"/>
      <c r="T240" s="232"/>
      <c r="U240" s="232"/>
      <c r="V240" s="232"/>
      <c r="W240" s="232"/>
      <c r="X240" s="232"/>
      <c r="Y240" s="232"/>
      <c r="Z240" s="211"/>
      <c r="AA240" s="211"/>
      <c r="AB240" s="211"/>
      <c r="AC240" s="211"/>
      <c r="AD240" s="211"/>
      <c r="AE240" s="211"/>
      <c r="AF240" s="211"/>
      <c r="AG240" s="211" t="s">
        <v>178</v>
      </c>
      <c r="AH240" s="211">
        <v>0</v>
      </c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ht="22.5" outlineLevel="1" x14ac:dyDescent="0.2">
      <c r="A241" s="247">
        <v>93</v>
      </c>
      <c r="B241" s="248" t="s">
        <v>914</v>
      </c>
      <c r="C241" s="261" t="s">
        <v>915</v>
      </c>
      <c r="D241" s="249" t="s">
        <v>404</v>
      </c>
      <c r="E241" s="250">
        <v>2.7374999999999998</v>
      </c>
      <c r="F241" s="251"/>
      <c r="G241" s="252">
        <f>ROUND(E241*F241,2)</f>
        <v>0</v>
      </c>
      <c r="H241" s="233"/>
      <c r="I241" s="232">
        <f>ROUND(E241*H241,2)</f>
        <v>0</v>
      </c>
      <c r="J241" s="233"/>
      <c r="K241" s="232">
        <f>ROUND(E241*J241,2)</f>
        <v>0</v>
      </c>
      <c r="L241" s="232">
        <v>12</v>
      </c>
      <c r="M241" s="232">
        <f>G241*(1+L241/100)</f>
        <v>0</v>
      </c>
      <c r="N241" s="231">
        <v>0</v>
      </c>
      <c r="O241" s="231">
        <f>ROUND(E241*N241,2)</f>
        <v>0</v>
      </c>
      <c r="P241" s="231">
        <v>0</v>
      </c>
      <c r="Q241" s="231">
        <f>ROUND(E241*P241,2)</f>
        <v>0</v>
      </c>
      <c r="R241" s="232"/>
      <c r="S241" s="232" t="s">
        <v>200</v>
      </c>
      <c r="T241" s="232" t="s">
        <v>200</v>
      </c>
      <c r="U241" s="232">
        <v>1.573</v>
      </c>
      <c r="V241" s="232">
        <f>ROUND(E241*U241,2)</f>
        <v>4.3099999999999996</v>
      </c>
      <c r="W241" s="232"/>
      <c r="X241" s="232" t="s">
        <v>201</v>
      </c>
      <c r="Y241" s="232" t="s">
        <v>172</v>
      </c>
      <c r="Z241" s="211"/>
      <c r="AA241" s="211"/>
      <c r="AB241" s="211"/>
      <c r="AC241" s="211"/>
      <c r="AD241" s="211"/>
      <c r="AE241" s="211"/>
      <c r="AF241" s="211"/>
      <c r="AG241" s="211" t="s">
        <v>655</v>
      </c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2" x14ac:dyDescent="0.2">
      <c r="A242" s="228"/>
      <c r="B242" s="229"/>
      <c r="C242" s="264" t="s">
        <v>913</v>
      </c>
      <c r="D242" s="236"/>
      <c r="E242" s="237">
        <v>2.74</v>
      </c>
      <c r="F242" s="232"/>
      <c r="G242" s="232"/>
      <c r="H242" s="232"/>
      <c r="I242" s="232"/>
      <c r="J242" s="232"/>
      <c r="K242" s="232"/>
      <c r="L242" s="232"/>
      <c r="M242" s="232"/>
      <c r="N242" s="231"/>
      <c r="O242" s="231"/>
      <c r="P242" s="231"/>
      <c r="Q242" s="231"/>
      <c r="R242" s="232"/>
      <c r="S242" s="232"/>
      <c r="T242" s="232"/>
      <c r="U242" s="232"/>
      <c r="V242" s="232"/>
      <c r="W242" s="232"/>
      <c r="X242" s="232"/>
      <c r="Y242" s="232"/>
      <c r="Z242" s="211"/>
      <c r="AA242" s="211"/>
      <c r="AB242" s="211"/>
      <c r="AC242" s="211"/>
      <c r="AD242" s="211"/>
      <c r="AE242" s="211"/>
      <c r="AF242" s="211"/>
      <c r="AG242" s="211" t="s">
        <v>178</v>
      </c>
      <c r="AH242" s="211">
        <v>0</v>
      </c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ht="22.5" outlineLevel="1" x14ac:dyDescent="0.2">
      <c r="A243" s="247">
        <v>94</v>
      </c>
      <c r="B243" s="248" t="s">
        <v>916</v>
      </c>
      <c r="C243" s="261" t="s">
        <v>917</v>
      </c>
      <c r="D243" s="249" t="s">
        <v>404</v>
      </c>
      <c r="E243" s="250">
        <v>1.825</v>
      </c>
      <c r="F243" s="251"/>
      <c r="G243" s="252">
        <f>ROUND(E243*F243,2)</f>
        <v>0</v>
      </c>
      <c r="H243" s="233"/>
      <c r="I243" s="232">
        <f>ROUND(E243*H243,2)</f>
        <v>0</v>
      </c>
      <c r="J243" s="233"/>
      <c r="K243" s="232">
        <f>ROUND(E243*J243,2)</f>
        <v>0</v>
      </c>
      <c r="L243" s="232">
        <v>12</v>
      </c>
      <c r="M243" s="232">
        <f>G243*(1+L243/100)</f>
        <v>0</v>
      </c>
      <c r="N243" s="231">
        <v>0</v>
      </c>
      <c r="O243" s="231">
        <f>ROUND(E243*N243,2)</f>
        <v>0</v>
      </c>
      <c r="P243" s="231">
        <v>0</v>
      </c>
      <c r="Q243" s="231">
        <f>ROUND(E243*P243,2)</f>
        <v>0</v>
      </c>
      <c r="R243" s="232"/>
      <c r="S243" s="232" t="s">
        <v>200</v>
      </c>
      <c r="T243" s="232" t="s">
        <v>200</v>
      </c>
      <c r="U243" s="232">
        <v>1.629</v>
      </c>
      <c r="V243" s="232">
        <f>ROUND(E243*U243,2)</f>
        <v>2.97</v>
      </c>
      <c r="W243" s="232"/>
      <c r="X243" s="232" t="s">
        <v>201</v>
      </c>
      <c r="Y243" s="232" t="s">
        <v>172</v>
      </c>
      <c r="Z243" s="211"/>
      <c r="AA243" s="211"/>
      <c r="AB243" s="211"/>
      <c r="AC243" s="211"/>
      <c r="AD243" s="211"/>
      <c r="AE243" s="211"/>
      <c r="AF243" s="211"/>
      <c r="AG243" s="211" t="s">
        <v>655</v>
      </c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2" x14ac:dyDescent="0.2">
      <c r="A244" s="228"/>
      <c r="B244" s="229"/>
      <c r="C244" s="264" t="s">
        <v>918</v>
      </c>
      <c r="D244" s="236"/>
      <c r="E244" s="237">
        <v>1.83</v>
      </c>
      <c r="F244" s="232"/>
      <c r="G244" s="232"/>
      <c r="H244" s="232"/>
      <c r="I244" s="232"/>
      <c r="J244" s="232"/>
      <c r="K244" s="232"/>
      <c r="L244" s="232"/>
      <c r="M244" s="232"/>
      <c r="N244" s="231"/>
      <c r="O244" s="231"/>
      <c r="P244" s="231"/>
      <c r="Q244" s="231"/>
      <c r="R244" s="232"/>
      <c r="S244" s="232"/>
      <c r="T244" s="232"/>
      <c r="U244" s="232"/>
      <c r="V244" s="232"/>
      <c r="W244" s="232"/>
      <c r="X244" s="232"/>
      <c r="Y244" s="232"/>
      <c r="Z244" s="211"/>
      <c r="AA244" s="211"/>
      <c r="AB244" s="211"/>
      <c r="AC244" s="211"/>
      <c r="AD244" s="211"/>
      <c r="AE244" s="211"/>
      <c r="AF244" s="211"/>
      <c r="AG244" s="211" t="s">
        <v>178</v>
      </c>
      <c r="AH244" s="211">
        <v>0</v>
      </c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x14ac:dyDescent="0.2">
      <c r="A245" s="240" t="s">
        <v>164</v>
      </c>
      <c r="B245" s="241" t="s">
        <v>91</v>
      </c>
      <c r="C245" s="259" t="s">
        <v>92</v>
      </c>
      <c r="D245" s="242"/>
      <c r="E245" s="243"/>
      <c r="F245" s="244"/>
      <c r="G245" s="245">
        <f>SUMIF(AG246:AG246,"&lt;&gt;NOR",G246:G246)</f>
        <v>0</v>
      </c>
      <c r="H245" s="239"/>
      <c r="I245" s="239">
        <f>SUM(I246:I246)</f>
        <v>0</v>
      </c>
      <c r="J245" s="239"/>
      <c r="K245" s="239">
        <f>SUM(K246:K246)</f>
        <v>0</v>
      </c>
      <c r="L245" s="239"/>
      <c r="M245" s="239">
        <f>SUM(M246:M246)</f>
        <v>0</v>
      </c>
      <c r="N245" s="238"/>
      <c r="O245" s="238">
        <f>SUM(O246:O246)</f>
        <v>0</v>
      </c>
      <c r="P245" s="238"/>
      <c r="Q245" s="238">
        <f>SUM(Q246:Q246)</f>
        <v>0.06</v>
      </c>
      <c r="R245" s="239"/>
      <c r="S245" s="239"/>
      <c r="T245" s="239"/>
      <c r="U245" s="239"/>
      <c r="V245" s="239">
        <f>SUM(V246:V246)</f>
        <v>0</v>
      </c>
      <c r="W245" s="239"/>
      <c r="X245" s="239"/>
      <c r="Y245" s="239"/>
      <c r="AG245" t="s">
        <v>165</v>
      </c>
    </row>
    <row r="246" spans="1:60" outlineLevel="1" x14ac:dyDescent="0.2">
      <c r="A246" s="247">
        <v>95</v>
      </c>
      <c r="B246" s="248" t="s">
        <v>919</v>
      </c>
      <c r="C246" s="261" t="s">
        <v>920</v>
      </c>
      <c r="D246" s="249" t="s">
        <v>921</v>
      </c>
      <c r="E246" s="250">
        <v>8</v>
      </c>
      <c r="F246" s="251"/>
      <c r="G246" s="252">
        <f>ROUND(E246*F246,2)</f>
        <v>0</v>
      </c>
      <c r="H246" s="233"/>
      <c r="I246" s="232">
        <f>ROUND(E246*H246,2)</f>
        <v>0</v>
      </c>
      <c r="J246" s="233"/>
      <c r="K246" s="232">
        <f>ROUND(E246*J246,2)</f>
        <v>0</v>
      </c>
      <c r="L246" s="232">
        <v>12</v>
      </c>
      <c r="M246" s="232">
        <f>G246*(1+L246/100)</f>
        <v>0</v>
      </c>
      <c r="N246" s="231">
        <v>0</v>
      </c>
      <c r="O246" s="231">
        <f>ROUND(E246*N246,2)</f>
        <v>0</v>
      </c>
      <c r="P246" s="231">
        <v>8.0000000000000002E-3</v>
      </c>
      <c r="Q246" s="231">
        <f>ROUND(E246*P246,2)</f>
        <v>0.06</v>
      </c>
      <c r="R246" s="232"/>
      <c r="S246" s="232" t="s">
        <v>169</v>
      </c>
      <c r="T246" s="232" t="s">
        <v>689</v>
      </c>
      <c r="U246" s="232">
        <v>0</v>
      </c>
      <c r="V246" s="232">
        <f>ROUND(E246*U246,2)</f>
        <v>0</v>
      </c>
      <c r="W246" s="232"/>
      <c r="X246" s="232" t="s">
        <v>201</v>
      </c>
      <c r="Y246" s="232" t="s">
        <v>172</v>
      </c>
      <c r="Z246" s="211"/>
      <c r="AA246" s="211"/>
      <c r="AB246" s="211"/>
      <c r="AC246" s="211"/>
      <c r="AD246" s="211"/>
      <c r="AE246" s="211"/>
      <c r="AF246" s="211"/>
      <c r="AG246" s="211" t="s">
        <v>202</v>
      </c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x14ac:dyDescent="0.2">
      <c r="A247" s="3"/>
      <c r="B247" s="4"/>
      <c r="C247" s="265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AE247">
        <v>12</v>
      </c>
      <c r="AF247">
        <v>21</v>
      </c>
      <c r="AG247" t="s">
        <v>150</v>
      </c>
    </row>
    <row r="248" spans="1:60" x14ac:dyDescent="0.2">
      <c r="A248" s="214"/>
      <c r="B248" s="215" t="s">
        <v>31</v>
      </c>
      <c r="C248" s="266"/>
      <c r="D248" s="216"/>
      <c r="E248" s="217"/>
      <c r="F248" s="217"/>
      <c r="G248" s="246">
        <f>G8+G10+G13+G66+G183+G245</f>
        <v>0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AE248">
        <f>SUMIF(L7:L246,AE247,G7:G246)</f>
        <v>0</v>
      </c>
      <c r="AF248">
        <f>SUMIF(L7:L246,AF247,G7:G246)</f>
        <v>0</v>
      </c>
      <c r="AG248" t="s">
        <v>194</v>
      </c>
    </row>
    <row r="249" spans="1:60" x14ac:dyDescent="0.2">
      <c r="A249" s="3"/>
      <c r="B249" s="4"/>
      <c r="C249" s="265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60" x14ac:dyDescent="0.2">
      <c r="A250" s="3"/>
      <c r="B250" s="4"/>
      <c r="C250" s="265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60" x14ac:dyDescent="0.2">
      <c r="A251" s="218" t="s">
        <v>195</v>
      </c>
      <c r="B251" s="218"/>
      <c r="C251" s="267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60" x14ac:dyDescent="0.2">
      <c r="A252" s="219"/>
      <c r="B252" s="220"/>
      <c r="C252" s="268"/>
      <c r="D252" s="220"/>
      <c r="E252" s="220"/>
      <c r="F252" s="220"/>
      <c r="G252" s="22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AG252" t="s">
        <v>196</v>
      </c>
    </row>
    <row r="253" spans="1:60" x14ac:dyDescent="0.2">
      <c r="A253" s="222"/>
      <c r="B253" s="223"/>
      <c r="C253" s="269"/>
      <c r="D253" s="223"/>
      <c r="E253" s="223"/>
      <c r="F253" s="223"/>
      <c r="G253" s="22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60" x14ac:dyDescent="0.2">
      <c r="A254" s="222"/>
      <c r="B254" s="223"/>
      <c r="C254" s="269"/>
      <c r="D254" s="223"/>
      <c r="E254" s="223"/>
      <c r="F254" s="223"/>
      <c r="G254" s="22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60" x14ac:dyDescent="0.2">
      <c r="A255" s="222"/>
      <c r="B255" s="223"/>
      <c r="C255" s="269"/>
      <c r="D255" s="223"/>
      <c r="E255" s="223"/>
      <c r="F255" s="223"/>
      <c r="G255" s="22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60" x14ac:dyDescent="0.2">
      <c r="A256" s="225"/>
      <c r="B256" s="226"/>
      <c r="C256" s="270"/>
      <c r="D256" s="226"/>
      <c r="E256" s="226"/>
      <c r="F256" s="226"/>
      <c r="G256" s="227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">
      <c r="A257" s="3"/>
      <c r="B257" s="4"/>
      <c r="C257" s="265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">
      <c r="C258" s="271"/>
      <c r="D258" s="10"/>
      <c r="AG258" t="s">
        <v>197</v>
      </c>
    </row>
    <row r="259" spans="1:33" x14ac:dyDescent="0.2">
      <c r="D259" s="10"/>
    </row>
    <row r="260" spans="1:33" x14ac:dyDescent="0.2">
      <c r="D260" s="10"/>
    </row>
    <row r="261" spans="1:33" x14ac:dyDescent="0.2">
      <c r="D261" s="10"/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51:C251"/>
    <mergeCell ref="A252:G25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9A845-BB26-43FE-AA35-1F5F5ECD615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138</v>
      </c>
    </row>
    <row r="2" spans="1:60" ht="24.95" customHeight="1" x14ac:dyDescent="0.2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139</v>
      </c>
    </row>
    <row r="3" spans="1:60" ht="24.95" customHeight="1" x14ac:dyDescent="0.2">
      <c r="A3" s="197" t="s">
        <v>9</v>
      </c>
      <c r="B3" s="49" t="s">
        <v>55</v>
      </c>
      <c r="C3" s="200" t="s">
        <v>56</v>
      </c>
      <c r="D3" s="198"/>
      <c r="E3" s="198"/>
      <c r="F3" s="198"/>
      <c r="G3" s="199"/>
      <c r="AC3" s="175" t="s">
        <v>139</v>
      </c>
      <c r="AG3" t="s">
        <v>140</v>
      </c>
    </row>
    <row r="4" spans="1:60" ht="24.95" customHeight="1" x14ac:dyDescent="0.2">
      <c r="A4" s="201" t="s">
        <v>10</v>
      </c>
      <c r="B4" s="202" t="s">
        <v>65</v>
      </c>
      <c r="C4" s="203" t="s">
        <v>66</v>
      </c>
      <c r="D4" s="204"/>
      <c r="E4" s="204"/>
      <c r="F4" s="204"/>
      <c r="G4" s="205"/>
      <c r="AG4" t="s">
        <v>141</v>
      </c>
    </row>
    <row r="5" spans="1:60" x14ac:dyDescent="0.2">
      <c r="D5" s="10"/>
    </row>
    <row r="6" spans="1:60" ht="38.25" x14ac:dyDescent="0.2">
      <c r="A6" s="207" t="s">
        <v>142</v>
      </c>
      <c r="B6" s="209" t="s">
        <v>143</v>
      </c>
      <c r="C6" s="209" t="s">
        <v>144</v>
      </c>
      <c r="D6" s="208" t="s">
        <v>145</v>
      </c>
      <c r="E6" s="207" t="s">
        <v>146</v>
      </c>
      <c r="F6" s="206" t="s">
        <v>147</v>
      </c>
      <c r="G6" s="207" t="s">
        <v>31</v>
      </c>
      <c r="H6" s="210" t="s">
        <v>32</v>
      </c>
      <c r="I6" s="210" t="s">
        <v>148</v>
      </c>
      <c r="J6" s="210" t="s">
        <v>33</v>
      </c>
      <c r="K6" s="210" t="s">
        <v>149</v>
      </c>
      <c r="L6" s="210" t="s">
        <v>150</v>
      </c>
      <c r="M6" s="210" t="s">
        <v>151</v>
      </c>
      <c r="N6" s="210" t="s">
        <v>152</v>
      </c>
      <c r="O6" s="210" t="s">
        <v>153</v>
      </c>
      <c r="P6" s="210" t="s">
        <v>154</v>
      </c>
      <c r="Q6" s="210" t="s">
        <v>155</v>
      </c>
      <c r="R6" s="210" t="s">
        <v>156</v>
      </c>
      <c r="S6" s="210" t="s">
        <v>157</v>
      </c>
      <c r="T6" s="210" t="s">
        <v>158</v>
      </c>
      <c r="U6" s="210" t="s">
        <v>159</v>
      </c>
      <c r="V6" s="210" t="s">
        <v>160</v>
      </c>
      <c r="W6" s="210" t="s">
        <v>161</v>
      </c>
      <c r="X6" s="210" t="s">
        <v>162</v>
      </c>
      <c r="Y6" s="210" t="s">
        <v>163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40" t="s">
        <v>164</v>
      </c>
      <c r="B8" s="241" t="s">
        <v>107</v>
      </c>
      <c r="C8" s="259" t="s">
        <v>108</v>
      </c>
      <c r="D8" s="242"/>
      <c r="E8" s="243"/>
      <c r="F8" s="244"/>
      <c r="G8" s="245">
        <f>SUMIF(AG9:AG32,"&lt;&gt;NOR",G9:G32)</f>
        <v>0</v>
      </c>
      <c r="H8" s="239"/>
      <c r="I8" s="239">
        <f>SUM(I9:I32)</f>
        <v>0</v>
      </c>
      <c r="J8" s="239"/>
      <c r="K8" s="239">
        <f>SUM(K9:K32)</f>
        <v>0</v>
      </c>
      <c r="L8" s="239"/>
      <c r="M8" s="239">
        <f>SUM(M9:M32)</f>
        <v>0</v>
      </c>
      <c r="N8" s="238"/>
      <c r="O8" s="238">
        <f>SUM(O9:O32)</f>
        <v>0</v>
      </c>
      <c r="P8" s="238"/>
      <c r="Q8" s="238">
        <f>SUM(Q9:Q32)</f>
        <v>0</v>
      </c>
      <c r="R8" s="239"/>
      <c r="S8" s="239"/>
      <c r="T8" s="239"/>
      <c r="U8" s="239"/>
      <c r="V8" s="239">
        <f>SUM(V9:V32)</f>
        <v>0</v>
      </c>
      <c r="W8" s="239"/>
      <c r="X8" s="239"/>
      <c r="Y8" s="239"/>
      <c r="AG8" t="s">
        <v>165</v>
      </c>
    </row>
    <row r="9" spans="1:60" outlineLevel="1" x14ac:dyDescent="0.2">
      <c r="A9" s="247">
        <v>1</v>
      </c>
      <c r="B9" s="248" t="s">
        <v>922</v>
      </c>
      <c r="C9" s="261" t="s">
        <v>923</v>
      </c>
      <c r="D9" s="249" t="s">
        <v>924</v>
      </c>
      <c r="E9" s="250">
        <v>60</v>
      </c>
      <c r="F9" s="251"/>
      <c r="G9" s="252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12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169</v>
      </c>
      <c r="T9" s="232" t="s">
        <v>170</v>
      </c>
      <c r="U9" s="232">
        <v>0</v>
      </c>
      <c r="V9" s="232">
        <f>ROUND(E9*U9,2)</f>
        <v>0</v>
      </c>
      <c r="W9" s="232"/>
      <c r="X9" s="232" t="s">
        <v>274</v>
      </c>
      <c r="Y9" s="232" t="s">
        <v>172</v>
      </c>
      <c r="Z9" s="211"/>
      <c r="AA9" s="211"/>
      <c r="AB9" s="211"/>
      <c r="AC9" s="211"/>
      <c r="AD9" s="211"/>
      <c r="AE9" s="211"/>
      <c r="AF9" s="211"/>
      <c r="AG9" s="211" t="s">
        <v>275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2" x14ac:dyDescent="0.2">
      <c r="A10" s="228"/>
      <c r="B10" s="229"/>
      <c r="C10" s="264" t="s">
        <v>925</v>
      </c>
      <c r="D10" s="236"/>
      <c r="E10" s="237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1"/>
      <c r="AA10" s="211"/>
      <c r="AB10" s="211"/>
      <c r="AC10" s="211"/>
      <c r="AD10" s="211"/>
      <c r="AE10" s="211"/>
      <c r="AF10" s="211"/>
      <c r="AG10" s="211" t="s">
        <v>178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3" x14ac:dyDescent="0.2">
      <c r="A11" s="228"/>
      <c r="B11" s="229"/>
      <c r="C11" s="264" t="s">
        <v>926</v>
      </c>
      <c r="D11" s="236"/>
      <c r="E11" s="237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1"/>
      <c r="AA11" s="211"/>
      <c r="AB11" s="211"/>
      <c r="AC11" s="211"/>
      <c r="AD11" s="211"/>
      <c r="AE11" s="211"/>
      <c r="AF11" s="211"/>
      <c r="AG11" s="211" t="s">
        <v>178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3" x14ac:dyDescent="0.2">
      <c r="A12" s="228"/>
      <c r="B12" s="229"/>
      <c r="C12" s="264" t="s">
        <v>927</v>
      </c>
      <c r="D12" s="236"/>
      <c r="E12" s="237"/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1"/>
      <c r="AA12" s="211"/>
      <c r="AB12" s="211"/>
      <c r="AC12" s="211"/>
      <c r="AD12" s="211"/>
      <c r="AE12" s="211"/>
      <c r="AF12" s="211"/>
      <c r="AG12" s="211" t="s">
        <v>178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3" x14ac:dyDescent="0.2">
      <c r="A13" s="228"/>
      <c r="B13" s="229"/>
      <c r="C13" s="264" t="s">
        <v>928</v>
      </c>
      <c r="D13" s="236"/>
      <c r="E13" s="237"/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1"/>
      <c r="AA13" s="211"/>
      <c r="AB13" s="211"/>
      <c r="AC13" s="211"/>
      <c r="AD13" s="211"/>
      <c r="AE13" s="211"/>
      <c r="AF13" s="211"/>
      <c r="AG13" s="211" t="s">
        <v>178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3" x14ac:dyDescent="0.2">
      <c r="A14" s="228"/>
      <c r="B14" s="229"/>
      <c r="C14" s="264" t="s">
        <v>929</v>
      </c>
      <c r="D14" s="236"/>
      <c r="E14" s="237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1"/>
      <c r="AA14" s="211"/>
      <c r="AB14" s="211"/>
      <c r="AC14" s="211"/>
      <c r="AD14" s="211"/>
      <c r="AE14" s="211"/>
      <c r="AF14" s="211"/>
      <c r="AG14" s="211" t="s">
        <v>178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3" x14ac:dyDescent="0.2">
      <c r="A15" s="228"/>
      <c r="B15" s="229"/>
      <c r="C15" s="264" t="s">
        <v>930</v>
      </c>
      <c r="D15" s="236"/>
      <c r="E15" s="237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1"/>
      <c r="AA15" s="211"/>
      <c r="AB15" s="211"/>
      <c r="AC15" s="211"/>
      <c r="AD15" s="211"/>
      <c r="AE15" s="211"/>
      <c r="AF15" s="211"/>
      <c r="AG15" s="211" t="s">
        <v>178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3" x14ac:dyDescent="0.2">
      <c r="A16" s="228"/>
      <c r="B16" s="229"/>
      <c r="C16" s="264" t="s">
        <v>931</v>
      </c>
      <c r="D16" s="236"/>
      <c r="E16" s="237"/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1"/>
      <c r="AA16" s="211"/>
      <c r="AB16" s="211"/>
      <c r="AC16" s="211"/>
      <c r="AD16" s="211"/>
      <c r="AE16" s="211"/>
      <c r="AF16" s="211"/>
      <c r="AG16" s="211" t="s">
        <v>178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3" x14ac:dyDescent="0.2">
      <c r="A17" s="228"/>
      <c r="B17" s="229"/>
      <c r="C17" s="264" t="s">
        <v>932</v>
      </c>
      <c r="D17" s="236"/>
      <c r="E17" s="237"/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1"/>
      <c r="AA17" s="211"/>
      <c r="AB17" s="211"/>
      <c r="AC17" s="211"/>
      <c r="AD17" s="211"/>
      <c r="AE17" s="211"/>
      <c r="AF17" s="211"/>
      <c r="AG17" s="211" t="s">
        <v>178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3" x14ac:dyDescent="0.2">
      <c r="A18" s="228"/>
      <c r="B18" s="229"/>
      <c r="C18" s="264" t="s">
        <v>933</v>
      </c>
      <c r="D18" s="236"/>
      <c r="E18" s="237"/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1"/>
      <c r="AA18" s="211"/>
      <c r="AB18" s="211"/>
      <c r="AC18" s="211"/>
      <c r="AD18" s="211"/>
      <c r="AE18" s="211"/>
      <c r="AF18" s="211"/>
      <c r="AG18" s="211" t="s">
        <v>178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3" x14ac:dyDescent="0.2">
      <c r="A19" s="228"/>
      <c r="B19" s="229"/>
      <c r="C19" s="264" t="s">
        <v>316</v>
      </c>
      <c r="D19" s="236"/>
      <c r="E19" s="237">
        <v>60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1"/>
      <c r="AA19" s="211"/>
      <c r="AB19" s="211"/>
      <c r="AC19" s="211"/>
      <c r="AD19" s="211"/>
      <c r="AE19" s="211"/>
      <c r="AF19" s="211"/>
      <c r="AG19" s="211" t="s">
        <v>178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7">
        <v>2</v>
      </c>
      <c r="B20" s="248" t="s">
        <v>934</v>
      </c>
      <c r="C20" s="261" t="s">
        <v>935</v>
      </c>
      <c r="D20" s="249" t="s">
        <v>924</v>
      </c>
      <c r="E20" s="250">
        <v>2</v>
      </c>
      <c r="F20" s="251"/>
      <c r="G20" s="252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12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169</v>
      </c>
      <c r="T20" s="232" t="s">
        <v>170</v>
      </c>
      <c r="U20" s="232">
        <v>0</v>
      </c>
      <c r="V20" s="232">
        <f>ROUND(E20*U20,2)</f>
        <v>0</v>
      </c>
      <c r="W20" s="232"/>
      <c r="X20" s="232" t="s">
        <v>274</v>
      </c>
      <c r="Y20" s="232" t="s">
        <v>172</v>
      </c>
      <c r="Z20" s="211"/>
      <c r="AA20" s="211"/>
      <c r="AB20" s="211"/>
      <c r="AC20" s="211"/>
      <c r="AD20" s="211"/>
      <c r="AE20" s="211"/>
      <c r="AF20" s="211"/>
      <c r="AG20" s="211" t="s">
        <v>275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2" x14ac:dyDescent="0.2">
      <c r="A21" s="228"/>
      <c r="B21" s="229"/>
      <c r="C21" s="264" t="s">
        <v>936</v>
      </c>
      <c r="D21" s="236"/>
      <c r="E21" s="237"/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1"/>
      <c r="AA21" s="211"/>
      <c r="AB21" s="211"/>
      <c r="AC21" s="211"/>
      <c r="AD21" s="211"/>
      <c r="AE21" s="211"/>
      <c r="AF21" s="211"/>
      <c r="AG21" s="211" t="s">
        <v>178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3" x14ac:dyDescent="0.2">
      <c r="A22" s="228"/>
      <c r="B22" s="229"/>
      <c r="C22" s="264" t="s">
        <v>937</v>
      </c>
      <c r="D22" s="236"/>
      <c r="E22" s="237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1"/>
      <c r="AA22" s="211"/>
      <c r="AB22" s="211"/>
      <c r="AC22" s="211"/>
      <c r="AD22" s="211"/>
      <c r="AE22" s="211"/>
      <c r="AF22" s="211"/>
      <c r="AG22" s="211" t="s">
        <v>178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3" x14ac:dyDescent="0.2">
      <c r="A23" s="228"/>
      <c r="B23" s="229"/>
      <c r="C23" s="264" t="s">
        <v>938</v>
      </c>
      <c r="D23" s="236"/>
      <c r="E23" s="237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1"/>
      <c r="AA23" s="211"/>
      <c r="AB23" s="211"/>
      <c r="AC23" s="211"/>
      <c r="AD23" s="211"/>
      <c r="AE23" s="211"/>
      <c r="AF23" s="211"/>
      <c r="AG23" s="211" t="s">
        <v>178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3" x14ac:dyDescent="0.2">
      <c r="A24" s="228"/>
      <c r="B24" s="229"/>
      <c r="C24" s="264" t="s">
        <v>939</v>
      </c>
      <c r="D24" s="236"/>
      <c r="E24" s="237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1"/>
      <c r="AA24" s="211"/>
      <c r="AB24" s="211"/>
      <c r="AC24" s="211"/>
      <c r="AD24" s="211"/>
      <c r="AE24" s="211"/>
      <c r="AF24" s="211"/>
      <c r="AG24" s="211" t="s">
        <v>178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3" x14ac:dyDescent="0.2">
      <c r="A25" s="228"/>
      <c r="B25" s="229"/>
      <c r="C25" s="264" t="s">
        <v>940</v>
      </c>
      <c r="D25" s="236"/>
      <c r="E25" s="237"/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1"/>
      <c r="AA25" s="211"/>
      <c r="AB25" s="211"/>
      <c r="AC25" s="211"/>
      <c r="AD25" s="211"/>
      <c r="AE25" s="211"/>
      <c r="AF25" s="211"/>
      <c r="AG25" s="211" t="s">
        <v>178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3" x14ac:dyDescent="0.2">
      <c r="A26" s="228"/>
      <c r="B26" s="229"/>
      <c r="C26" s="264" t="s">
        <v>941</v>
      </c>
      <c r="D26" s="236"/>
      <c r="E26" s="237"/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1"/>
      <c r="AA26" s="211"/>
      <c r="AB26" s="211"/>
      <c r="AC26" s="211"/>
      <c r="AD26" s="211"/>
      <c r="AE26" s="211"/>
      <c r="AF26" s="211"/>
      <c r="AG26" s="211" t="s">
        <v>178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3" x14ac:dyDescent="0.2">
      <c r="A27" s="228"/>
      <c r="B27" s="229"/>
      <c r="C27" s="264" t="s">
        <v>942</v>
      </c>
      <c r="D27" s="236"/>
      <c r="E27" s="237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1"/>
      <c r="AA27" s="211"/>
      <c r="AB27" s="211"/>
      <c r="AC27" s="211"/>
      <c r="AD27" s="211"/>
      <c r="AE27" s="211"/>
      <c r="AF27" s="211"/>
      <c r="AG27" s="211" t="s">
        <v>178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3" x14ac:dyDescent="0.2">
      <c r="A28" s="228"/>
      <c r="B28" s="229"/>
      <c r="C28" s="264" t="s">
        <v>943</v>
      </c>
      <c r="D28" s="236"/>
      <c r="E28" s="237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1"/>
      <c r="AA28" s="211"/>
      <c r="AB28" s="211"/>
      <c r="AC28" s="211"/>
      <c r="AD28" s="211"/>
      <c r="AE28" s="211"/>
      <c r="AF28" s="211"/>
      <c r="AG28" s="211" t="s">
        <v>178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22.5" outlineLevel="3" x14ac:dyDescent="0.2">
      <c r="A29" s="228"/>
      <c r="B29" s="229"/>
      <c r="C29" s="264" t="s">
        <v>944</v>
      </c>
      <c r="D29" s="236"/>
      <c r="E29" s="237"/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1"/>
      <c r="AA29" s="211"/>
      <c r="AB29" s="211"/>
      <c r="AC29" s="211"/>
      <c r="AD29" s="211"/>
      <c r="AE29" s="211"/>
      <c r="AF29" s="211"/>
      <c r="AG29" s="211" t="s">
        <v>178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3" x14ac:dyDescent="0.2">
      <c r="A30" s="228"/>
      <c r="B30" s="229"/>
      <c r="C30" s="264" t="s">
        <v>945</v>
      </c>
      <c r="D30" s="236"/>
      <c r="E30" s="237"/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1"/>
      <c r="AA30" s="211"/>
      <c r="AB30" s="211"/>
      <c r="AC30" s="211"/>
      <c r="AD30" s="211"/>
      <c r="AE30" s="211"/>
      <c r="AF30" s="211"/>
      <c r="AG30" s="211" t="s">
        <v>178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3" x14ac:dyDescent="0.2">
      <c r="A31" s="228"/>
      <c r="B31" s="229"/>
      <c r="C31" s="264" t="s">
        <v>946</v>
      </c>
      <c r="D31" s="236"/>
      <c r="E31" s="237"/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1"/>
      <c r="AA31" s="211"/>
      <c r="AB31" s="211"/>
      <c r="AC31" s="211"/>
      <c r="AD31" s="211"/>
      <c r="AE31" s="211"/>
      <c r="AF31" s="211"/>
      <c r="AG31" s="211" t="s">
        <v>178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3" x14ac:dyDescent="0.2">
      <c r="A32" s="228"/>
      <c r="B32" s="229"/>
      <c r="C32" s="264" t="s">
        <v>947</v>
      </c>
      <c r="D32" s="236"/>
      <c r="E32" s="237">
        <v>2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1"/>
      <c r="AA32" s="211"/>
      <c r="AB32" s="211"/>
      <c r="AC32" s="211"/>
      <c r="AD32" s="211"/>
      <c r="AE32" s="211"/>
      <c r="AF32" s="211"/>
      <c r="AG32" s="211" t="s">
        <v>178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x14ac:dyDescent="0.2">
      <c r="A33" s="240" t="s">
        <v>164</v>
      </c>
      <c r="B33" s="241" t="s">
        <v>109</v>
      </c>
      <c r="C33" s="259" t="s">
        <v>110</v>
      </c>
      <c r="D33" s="242"/>
      <c r="E33" s="243"/>
      <c r="F33" s="244"/>
      <c r="G33" s="245">
        <f>SUMIF(AG34:AG67,"&lt;&gt;NOR",G34:G67)</f>
        <v>0</v>
      </c>
      <c r="H33" s="239"/>
      <c r="I33" s="239">
        <f>SUM(I34:I67)</f>
        <v>0</v>
      </c>
      <c r="J33" s="239"/>
      <c r="K33" s="239">
        <f>SUM(K34:K67)</f>
        <v>0</v>
      </c>
      <c r="L33" s="239"/>
      <c r="M33" s="239">
        <f>SUM(M34:M67)</f>
        <v>0</v>
      </c>
      <c r="N33" s="238"/>
      <c r="O33" s="238">
        <f>SUM(O34:O67)</f>
        <v>0</v>
      </c>
      <c r="P33" s="238"/>
      <c r="Q33" s="238">
        <f>SUM(Q34:Q67)</f>
        <v>0</v>
      </c>
      <c r="R33" s="239"/>
      <c r="S33" s="239"/>
      <c r="T33" s="239"/>
      <c r="U33" s="239"/>
      <c r="V33" s="239">
        <f>SUM(V34:V67)</f>
        <v>0</v>
      </c>
      <c r="W33" s="239"/>
      <c r="X33" s="239"/>
      <c r="Y33" s="239"/>
      <c r="AG33" t="s">
        <v>165</v>
      </c>
    </row>
    <row r="34" spans="1:60" outlineLevel="1" x14ac:dyDescent="0.2">
      <c r="A34" s="253">
        <v>3</v>
      </c>
      <c r="B34" s="254" t="s">
        <v>948</v>
      </c>
      <c r="C34" s="260" t="s">
        <v>949</v>
      </c>
      <c r="D34" s="255" t="s">
        <v>236</v>
      </c>
      <c r="E34" s="256">
        <v>2100</v>
      </c>
      <c r="F34" s="257"/>
      <c r="G34" s="258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12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169</v>
      </c>
      <c r="T34" s="232" t="s">
        <v>170</v>
      </c>
      <c r="U34" s="232">
        <v>0</v>
      </c>
      <c r="V34" s="232">
        <f>ROUND(E34*U34,2)</f>
        <v>0</v>
      </c>
      <c r="W34" s="232"/>
      <c r="X34" s="232" t="s">
        <v>274</v>
      </c>
      <c r="Y34" s="232" t="s">
        <v>172</v>
      </c>
      <c r="Z34" s="211"/>
      <c r="AA34" s="211"/>
      <c r="AB34" s="211"/>
      <c r="AC34" s="211"/>
      <c r="AD34" s="211"/>
      <c r="AE34" s="211"/>
      <c r="AF34" s="211"/>
      <c r="AG34" s="211" t="s">
        <v>275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53">
        <v>4</v>
      </c>
      <c r="B35" s="254" t="s">
        <v>950</v>
      </c>
      <c r="C35" s="260" t="s">
        <v>951</v>
      </c>
      <c r="D35" s="255" t="s">
        <v>236</v>
      </c>
      <c r="E35" s="256">
        <v>1920</v>
      </c>
      <c r="F35" s="257"/>
      <c r="G35" s="258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12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169</v>
      </c>
      <c r="T35" s="232" t="s">
        <v>170</v>
      </c>
      <c r="U35" s="232">
        <v>0</v>
      </c>
      <c r="V35" s="232">
        <f>ROUND(E35*U35,2)</f>
        <v>0</v>
      </c>
      <c r="W35" s="232"/>
      <c r="X35" s="232" t="s">
        <v>274</v>
      </c>
      <c r="Y35" s="232" t="s">
        <v>172</v>
      </c>
      <c r="Z35" s="211"/>
      <c r="AA35" s="211"/>
      <c r="AB35" s="211"/>
      <c r="AC35" s="211"/>
      <c r="AD35" s="211"/>
      <c r="AE35" s="211"/>
      <c r="AF35" s="211"/>
      <c r="AG35" s="211" t="s">
        <v>275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53">
        <v>5</v>
      </c>
      <c r="B36" s="254" t="s">
        <v>952</v>
      </c>
      <c r="C36" s="260" t="s">
        <v>953</v>
      </c>
      <c r="D36" s="255" t="s">
        <v>924</v>
      </c>
      <c r="E36" s="256">
        <v>725</v>
      </c>
      <c r="F36" s="257"/>
      <c r="G36" s="258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12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169</v>
      </c>
      <c r="T36" s="232" t="s">
        <v>170</v>
      </c>
      <c r="U36" s="232">
        <v>0</v>
      </c>
      <c r="V36" s="232">
        <f>ROUND(E36*U36,2)</f>
        <v>0</v>
      </c>
      <c r="W36" s="232"/>
      <c r="X36" s="232" t="s">
        <v>274</v>
      </c>
      <c r="Y36" s="232" t="s">
        <v>172</v>
      </c>
      <c r="Z36" s="211"/>
      <c r="AA36" s="211"/>
      <c r="AB36" s="211"/>
      <c r="AC36" s="211"/>
      <c r="AD36" s="211"/>
      <c r="AE36" s="211"/>
      <c r="AF36" s="211"/>
      <c r="AG36" s="211" t="s">
        <v>275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53">
        <v>6</v>
      </c>
      <c r="B37" s="254" t="s">
        <v>954</v>
      </c>
      <c r="C37" s="260" t="s">
        <v>955</v>
      </c>
      <c r="D37" s="255" t="s">
        <v>924</v>
      </c>
      <c r="E37" s="256">
        <v>865</v>
      </c>
      <c r="F37" s="257"/>
      <c r="G37" s="258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12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169</v>
      </c>
      <c r="T37" s="232" t="s">
        <v>170</v>
      </c>
      <c r="U37" s="232">
        <v>0</v>
      </c>
      <c r="V37" s="232">
        <f>ROUND(E37*U37,2)</f>
        <v>0</v>
      </c>
      <c r="W37" s="232"/>
      <c r="X37" s="232" t="s">
        <v>274</v>
      </c>
      <c r="Y37" s="232" t="s">
        <v>172</v>
      </c>
      <c r="Z37" s="211"/>
      <c r="AA37" s="211"/>
      <c r="AB37" s="211"/>
      <c r="AC37" s="211"/>
      <c r="AD37" s="211"/>
      <c r="AE37" s="211"/>
      <c r="AF37" s="211"/>
      <c r="AG37" s="211" t="s">
        <v>275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53">
        <v>7</v>
      </c>
      <c r="B38" s="254" t="s">
        <v>956</v>
      </c>
      <c r="C38" s="260" t="s">
        <v>957</v>
      </c>
      <c r="D38" s="255" t="s">
        <v>924</v>
      </c>
      <c r="E38" s="256">
        <v>120</v>
      </c>
      <c r="F38" s="257"/>
      <c r="G38" s="258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12</v>
      </c>
      <c r="M38" s="232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169</v>
      </c>
      <c r="T38" s="232" t="s">
        <v>170</v>
      </c>
      <c r="U38" s="232">
        <v>0</v>
      </c>
      <c r="V38" s="232">
        <f>ROUND(E38*U38,2)</f>
        <v>0</v>
      </c>
      <c r="W38" s="232"/>
      <c r="X38" s="232" t="s">
        <v>274</v>
      </c>
      <c r="Y38" s="232" t="s">
        <v>172</v>
      </c>
      <c r="Z38" s="211"/>
      <c r="AA38" s="211"/>
      <c r="AB38" s="211"/>
      <c r="AC38" s="211"/>
      <c r="AD38" s="211"/>
      <c r="AE38" s="211"/>
      <c r="AF38" s="211"/>
      <c r="AG38" s="211" t="s">
        <v>275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53">
        <v>8</v>
      </c>
      <c r="B39" s="254" t="s">
        <v>958</v>
      </c>
      <c r="C39" s="260" t="s">
        <v>959</v>
      </c>
      <c r="D39" s="255" t="s">
        <v>924</v>
      </c>
      <c r="E39" s="256">
        <v>240</v>
      </c>
      <c r="F39" s="257"/>
      <c r="G39" s="258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12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169</v>
      </c>
      <c r="T39" s="232" t="s">
        <v>170</v>
      </c>
      <c r="U39" s="232">
        <v>0</v>
      </c>
      <c r="V39" s="232">
        <f>ROUND(E39*U39,2)</f>
        <v>0</v>
      </c>
      <c r="W39" s="232"/>
      <c r="X39" s="232" t="s">
        <v>274</v>
      </c>
      <c r="Y39" s="232" t="s">
        <v>172</v>
      </c>
      <c r="Z39" s="211"/>
      <c r="AA39" s="211"/>
      <c r="AB39" s="211"/>
      <c r="AC39" s="211"/>
      <c r="AD39" s="211"/>
      <c r="AE39" s="211"/>
      <c r="AF39" s="211"/>
      <c r="AG39" s="211" t="s">
        <v>275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53">
        <v>9</v>
      </c>
      <c r="B40" s="254" t="s">
        <v>960</v>
      </c>
      <c r="C40" s="260" t="s">
        <v>961</v>
      </c>
      <c r="D40" s="255" t="s">
        <v>236</v>
      </c>
      <c r="E40" s="256">
        <v>160</v>
      </c>
      <c r="F40" s="257"/>
      <c r="G40" s="258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12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169</v>
      </c>
      <c r="T40" s="232" t="s">
        <v>170</v>
      </c>
      <c r="U40" s="232">
        <v>0</v>
      </c>
      <c r="V40" s="232">
        <f>ROUND(E40*U40,2)</f>
        <v>0</v>
      </c>
      <c r="W40" s="232"/>
      <c r="X40" s="232" t="s">
        <v>274</v>
      </c>
      <c r="Y40" s="232" t="s">
        <v>172</v>
      </c>
      <c r="Z40" s="211"/>
      <c r="AA40" s="211"/>
      <c r="AB40" s="211"/>
      <c r="AC40" s="211"/>
      <c r="AD40" s="211"/>
      <c r="AE40" s="211"/>
      <c r="AF40" s="211"/>
      <c r="AG40" s="211" t="s">
        <v>275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53">
        <v>10</v>
      </c>
      <c r="B41" s="254" t="s">
        <v>962</v>
      </c>
      <c r="C41" s="260" t="s">
        <v>963</v>
      </c>
      <c r="D41" s="255" t="s">
        <v>236</v>
      </c>
      <c r="E41" s="256">
        <v>188</v>
      </c>
      <c r="F41" s="257"/>
      <c r="G41" s="258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12</v>
      </c>
      <c r="M41" s="232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169</v>
      </c>
      <c r="T41" s="232" t="s">
        <v>170</v>
      </c>
      <c r="U41" s="232">
        <v>0</v>
      </c>
      <c r="V41" s="232">
        <f>ROUND(E41*U41,2)</f>
        <v>0</v>
      </c>
      <c r="W41" s="232"/>
      <c r="X41" s="232" t="s">
        <v>274</v>
      </c>
      <c r="Y41" s="232" t="s">
        <v>172</v>
      </c>
      <c r="Z41" s="211"/>
      <c r="AA41" s="211"/>
      <c r="AB41" s="211"/>
      <c r="AC41" s="211"/>
      <c r="AD41" s="211"/>
      <c r="AE41" s="211"/>
      <c r="AF41" s="211"/>
      <c r="AG41" s="211" t="s">
        <v>275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53">
        <v>11</v>
      </c>
      <c r="B42" s="254" t="s">
        <v>964</v>
      </c>
      <c r="C42" s="260" t="s">
        <v>965</v>
      </c>
      <c r="D42" s="255" t="s">
        <v>924</v>
      </c>
      <c r="E42" s="256">
        <v>120</v>
      </c>
      <c r="F42" s="257"/>
      <c r="G42" s="258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12</v>
      </c>
      <c r="M42" s="232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169</v>
      </c>
      <c r="T42" s="232" t="s">
        <v>170</v>
      </c>
      <c r="U42" s="232">
        <v>0</v>
      </c>
      <c r="V42" s="232">
        <f>ROUND(E42*U42,2)</f>
        <v>0</v>
      </c>
      <c r="W42" s="232"/>
      <c r="X42" s="232" t="s">
        <v>274</v>
      </c>
      <c r="Y42" s="232" t="s">
        <v>172</v>
      </c>
      <c r="Z42" s="211"/>
      <c r="AA42" s="211"/>
      <c r="AB42" s="211"/>
      <c r="AC42" s="211"/>
      <c r="AD42" s="211"/>
      <c r="AE42" s="211"/>
      <c r="AF42" s="211"/>
      <c r="AG42" s="211" t="s">
        <v>275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53">
        <v>12</v>
      </c>
      <c r="B43" s="254" t="s">
        <v>966</v>
      </c>
      <c r="C43" s="260" t="s">
        <v>967</v>
      </c>
      <c r="D43" s="255" t="s">
        <v>924</v>
      </c>
      <c r="E43" s="256">
        <v>240</v>
      </c>
      <c r="F43" s="257"/>
      <c r="G43" s="258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12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169</v>
      </c>
      <c r="T43" s="232" t="s">
        <v>170</v>
      </c>
      <c r="U43" s="232">
        <v>0</v>
      </c>
      <c r="V43" s="232">
        <f>ROUND(E43*U43,2)</f>
        <v>0</v>
      </c>
      <c r="W43" s="232"/>
      <c r="X43" s="232" t="s">
        <v>274</v>
      </c>
      <c r="Y43" s="232" t="s">
        <v>172</v>
      </c>
      <c r="Z43" s="211"/>
      <c r="AA43" s="211"/>
      <c r="AB43" s="211"/>
      <c r="AC43" s="211"/>
      <c r="AD43" s="211"/>
      <c r="AE43" s="211"/>
      <c r="AF43" s="211"/>
      <c r="AG43" s="211" t="s">
        <v>275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53">
        <v>13</v>
      </c>
      <c r="B44" s="254" t="s">
        <v>968</v>
      </c>
      <c r="C44" s="260" t="s">
        <v>969</v>
      </c>
      <c r="D44" s="255" t="s">
        <v>924</v>
      </c>
      <c r="E44" s="256">
        <v>120</v>
      </c>
      <c r="F44" s="257"/>
      <c r="G44" s="258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12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169</v>
      </c>
      <c r="T44" s="232" t="s">
        <v>170</v>
      </c>
      <c r="U44" s="232">
        <v>0</v>
      </c>
      <c r="V44" s="232">
        <f>ROUND(E44*U44,2)</f>
        <v>0</v>
      </c>
      <c r="W44" s="232"/>
      <c r="X44" s="232" t="s">
        <v>274</v>
      </c>
      <c r="Y44" s="232" t="s">
        <v>172</v>
      </c>
      <c r="Z44" s="211"/>
      <c r="AA44" s="211"/>
      <c r="AB44" s="211"/>
      <c r="AC44" s="211"/>
      <c r="AD44" s="211"/>
      <c r="AE44" s="211"/>
      <c r="AF44" s="211"/>
      <c r="AG44" s="211" t="s">
        <v>275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53">
        <v>14</v>
      </c>
      <c r="B45" s="254" t="s">
        <v>970</v>
      </c>
      <c r="C45" s="260" t="s">
        <v>971</v>
      </c>
      <c r="D45" s="255" t="s">
        <v>924</v>
      </c>
      <c r="E45" s="256">
        <v>60</v>
      </c>
      <c r="F45" s="257"/>
      <c r="G45" s="258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12</v>
      </c>
      <c r="M45" s="232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2"/>
      <c r="S45" s="232" t="s">
        <v>169</v>
      </c>
      <c r="T45" s="232" t="s">
        <v>170</v>
      </c>
      <c r="U45" s="232">
        <v>0</v>
      </c>
      <c r="V45" s="232">
        <f>ROUND(E45*U45,2)</f>
        <v>0</v>
      </c>
      <c r="W45" s="232"/>
      <c r="X45" s="232" t="s">
        <v>274</v>
      </c>
      <c r="Y45" s="232" t="s">
        <v>172</v>
      </c>
      <c r="Z45" s="211"/>
      <c r="AA45" s="211"/>
      <c r="AB45" s="211"/>
      <c r="AC45" s="211"/>
      <c r="AD45" s="211"/>
      <c r="AE45" s="211"/>
      <c r="AF45" s="211"/>
      <c r="AG45" s="211" t="s">
        <v>275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53">
        <v>15</v>
      </c>
      <c r="B46" s="254" t="s">
        <v>972</v>
      </c>
      <c r="C46" s="260" t="s">
        <v>973</v>
      </c>
      <c r="D46" s="255" t="s">
        <v>924</v>
      </c>
      <c r="E46" s="256">
        <v>60</v>
      </c>
      <c r="F46" s="257"/>
      <c r="G46" s="258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12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169</v>
      </c>
      <c r="T46" s="232" t="s">
        <v>170</v>
      </c>
      <c r="U46" s="232">
        <v>0</v>
      </c>
      <c r="V46" s="232">
        <f>ROUND(E46*U46,2)</f>
        <v>0</v>
      </c>
      <c r="W46" s="232"/>
      <c r="X46" s="232" t="s">
        <v>274</v>
      </c>
      <c r="Y46" s="232" t="s">
        <v>172</v>
      </c>
      <c r="Z46" s="211"/>
      <c r="AA46" s="211"/>
      <c r="AB46" s="211"/>
      <c r="AC46" s="211"/>
      <c r="AD46" s="211"/>
      <c r="AE46" s="211"/>
      <c r="AF46" s="211"/>
      <c r="AG46" s="211" t="s">
        <v>275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2.5" outlineLevel="1" x14ac:dyDescent="0.2">
      <c r="A47" s="253">
        <v>16</v>
      </c>
      <c r="B47" s="254" t="s">
        <v>974</v>
      </c>
      <c r="C47" s="260" t="s">
        <v>975</v>
      </c>
      <c r="D47" s="255" t="s">
        <v>924</v>
      </c>
      <c r="E47" s="256">
        <v>240</v>
      </c>
      <c r="F47" s="257"/>
      <c r="G47" s="258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12</v>
      </c>
      <c r="M47" s="232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2"/>
      <c r="S47" s="232" t="s">
        <v>169</v>
      </c>
      <c r="T47" s="232" t="s">
        <v>170</v>
      </c>
      <c r="U47" s="232">
        <v>0</v>
      </c>
      <c r="V47" s="232">
        <f>ROUND(E47*U47,2)</f>
        <v>0</v>
      </c>
      <c r="W47" s="232"/>
      <c r="X47" s="232" t="s">
        <v>274</v>
      </c>
      <c r="Y47" s="232" t="s">
        <v>172</v>
      </c>
      <c r="Z47" s="211"/>
      <c r="AA47" s="211"/>
      <c r="AB47" s="211"/>
      <c r="AC47" s="211"/>
      <c r="AD47" s="211"/>
      <c r="AE47" s="211"/>
      <c r="AF47" s="211"/>
      <c r="AG47" s="211" t="s">
        <v>275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53">
        <v>17</v>
      </c>
      <c r="B48" s="254" t="s">
        <v>976</v>
      </c>
      <c r="C48" s="260" t="s">
        <v>977</v>
      </c>
      <c r="D48" s="255" t="s">
        <v>924</v>
      </c>
      <c r="E48" s="256">
        <v>240</v>
      </c>
      <c r="F48" s="257"/>
      <c r="G48" s="258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12</v>
      </c>
      <c r="M48" s="232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2"/>
      <c r="S48" s="232" t="s">
        <v>169</v>
      </c>
      <c r="T48" s="232" t="s">
        <v>170</v>
      </c>
      <c r="U48" s="232">
        <v>0</v>
      </c>
      <c r="V48" s="232">
        <f>ROUND(E48*U48,2)</f>
        <v>0</v>
      </c>
      <c r="W48" s="232"/>
      <c r="X48" s="232" t="s">
        <v>274</v>
      </c>
      <c r="Y48" s="232" t="s">
        <v>172</v>
      </c>
      <c r="Z48" s="211"/>
      <c r="AA48" s="211"/>
      <c r="AB48" s="211"/>
      <c r="AC48" s="211"/>
      <c r="AD48" s="211"/>
      <c r="AE48" s="211"/>
      <c r="AF48" s="211"/>
      <c r="AG48" s="211" t="s">
        <v>275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53">
        <v>18</v>
      </c>
      <c r="B49" s="254" t="s">
        <v>978</v>
      </c>
      <c r="C49" s="260" t="s">
        <v>979</v>
      </c>
      <c r="D49" s="255" t="s">
        <v>924</v>
      </c>
      <c r="E49" s="256">
        <v>240</v>
      </c>
      <c r="F49" s="257"/>
      <c r="G49" s="258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12</v>
      </c>
      <c r="M49" s="232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2"/>
      <c r="S49" s="232" t="s">
        <v>169</v>
      </c>
      <c r="T49" s="232" t="s">
        <v>170</v>
      </c>
      <c r="U49" s="232">
        <v>0</v>
      </c>
      <c r="V49" s="232">
        <f>ROUND(E49*U49,2)</f>
        <v>0</v>
      </c>
      <c r="W49" s="232"/>
      <c r="X49" s="232" t="s">
        <v>274</v>
      </c>
      <c r="Y49" s="232" t="s">
        <v>172</v>
      </c>
      <c r="Z49" s="211"/>
      <c r="AA49" s="211"/>
      <c r="AB49" s="211"/>
      <c r="AC49" s="211"/>
      <c r="AD49" s="211"/>
      <c r="AE49" s="211"/>
      <c r="AF49" s="211"/>
      <c r="AG49" s="211" t="s">
        <v>275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53">
        <v>19</v>
      </c>
      <c r="B50" s="254" t="s">
        <v>980</v>
      </c>
      <c r="C50" s="260" t="s">
        <v>981</v>
      </c>
      <c r="D50" s="255" t="s">
        <v>924</v>
      </c>
      <c r="E50" s="256">
        <v>360</v>
      </c>
      <c r="F50" s="257"/>
      <c r="G50" s="258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12</v>
      </c>
      <c r="M50" s="232">
        <f>G50*(1+L50/100)</f>
        <v>0</v>
      </c>
      <c r="N50" s="231">
        <v>0</v>
      </c>
      <c r="O50" s="231">
        <f>ROUND(E50*N50,2)</f>
        <v>0</v>
      </c>
      <c r="P50" s="231">
        <v>0</v>
      </c>
      <c r="Q50" s="231">
        <f>ROUND(E50*P50,2)</f>
        <v>0</v>
      </c>
      <c r="R50" s="232"/>
      <c r="S50" s="232" t="s">
        <v>169</v>
      </c>
      <c r="T50" s="232" t="s">
        <v>170</v>
      </c>
      <c r="U50" s="232">
        <v>0</v>
      </c>
      <c r="V50" s="232">
        <f>ROUND(E50*U50,2)</f>
        <v>0</v>
      </c>
      <c r="W50" s="232"/>
      <c r="X50" s="232" t="s">
        <v>274</v>
      </c>
      <c r="Y50" s="232" t="s">
        <v>172</v>
      </c>
      <c r="Z50" s="211"/>
      <c r="AA50" s="211"/>
      <c r="AB50" s="211"/>
      <c r="AC50" s="211"/>
      <c r="AD50" s="211"/>
      <c r="AE50" s="211"/>
      <c r="AF50" s="211"/>
      <c r="AG50" s="211" t="s">
        <v>275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53">
        <v>20</v>
      </c>
      <c r="B51" s="254" t="s">
        <v>982</v>
      </c>
      <c r="C51" s="260" t="s">
        <v>983</v>
      </c>
      <c r="D51" s="255" t="s">
        <v>924</v>
      </c>
      <c r="E51" s="256">
        <v>60</v>
      </c>
      <c r="F51" s="257"/>
      <c r="G51" s="258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12</v>
      </c>
      <c r="M51" s="232">
        <f>G51*(1+L51/100)</f>
        <v>0</v>
      </c>
      <c r="N51" s="231">
        <v>0</v>
      </c>
      <c r="O51" s="231">
        <f>ROUND(E51*N51,2)</f>
        <v>0</v>
      </c>
      <c r="P51" s="231">
        <v>0</v>
      </c>
      <c r="Q51" s="231">
        <f>ROUND(E51*P51,2)</f>
        <v>0</v>
      </c>
      <c r="R51" s="232"/>
      <c r="S51" s="232" t="s">
        <v>169</v>
      </c>
      <c r="T51" s="232" t="s">
        <v>170</v>
      </c>
      <c r="U51" s="232">
        <v>0</v>
      </c>
      <c r="V51" s="232">
        <f>ROUND(E51*U51,2)</f>
        <v>0</v>
      </c>
      <c r="W51" s="232"/>
      <c r="X51" s="232" t="s">
        <v>274</v>
      </c>
      <c r="Y51" s="232" t="s">
        <v>172</v>
      </c>
      <c r="Z51" s="211"/>
      <c r="AA51" s="211"/>
      <c r="AB51" s="211"/>
      <c r="AC51" s="211"/>
      <c r="AD51" s="211"/>
      <c r="AE51" s="211"/>
      <c r="AF51" s="211"/>
      <c r="AG51" s="211" t="s">
        <v>275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53">
        <v>21</v>
      </c>
      <c r="B52" s="254" t="s">
        <v>984</v>
      </c>
      <c r="C52" s="260" t="s">
        <v>985</v>
      </c>
      <c r="D52" s="255" t="s">
        <v>924</v>
      </c>
      <c r="E52" s="256">
        <v>60</v>
      </c>
      <c r="F52" s="257"/>
      <c r="G52" s="258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12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169</v>
      </c>
      <c r="T52" s="232" t="s">
        <v>170</v>
      </c>
      <c r="U52" s="232">
        <v>0</v>
      </c>
      <c r="V52" s="232">
        <f>ROUND(E52*U52,2)</f>
        <v>0</v>
      </c>
      <c r="W52" s="232"/>
      <c r="X52" s="232" t="s">
        <v>274</v>
      </c>
      <c r="Y52" s="232" t="s">
        <v>172</v>
      </c>
      <c r="Z52" s="211"/>
      <c r="AA52" s="211"/>
      <c r="AB52" s="211"/>
      <c r="AC52" s="211"/>
      <c r="AD52" s="211"/>
      <c r="AE52" s="211"/>
      <c r="AF52" s="211"/>
      <c r="AG52" s="211" t="s">
        <v>275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53">
        <v>22</v>
      </c>
      <c r="B53" s="254" t="s">
        <v>986</v>
      </c>
      <c r="C53" s="260" t="s">
        <v>987</v>
      </c>
      <c r="D53" s="255" t="s">
        <v>924</v>
      </c>
      <c r="E53" s="256">
        <v>120</v>
      </c>
      <c r="F53" s="257"/>
      <c r="G53" s="258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12</v>
      </c>
      <c r="M53" s="232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2"/>
      <c r="S53" s="232" t="s">
        <v>169</v>
      </c>
      <c r="T53" s="232" t="s">
        <v>170</v>
      </c>
      <c r="U53" s="232">
        <v>0</v>
      </c>
      <c r="V53" s="232">
        <f>ROUND(E53*U53,2)</f>
        <v>0</v>
      </c>
      <c r="W53" s="232"/>
      <c r="X53" s="232" t="s">
        <v>274</v>
      </c>
      <c r="Y53" s="232" t="s">
        <v>172</v>
      </c>
      <c r="Z53" s="211"/>
      <c r="AA53" s="211"/>
      <c r="AB53" s="211"/>
      <c r="AC53" s="211"/>
      <c r="AD53" s="211"/>
      <c r="AE53" s="211"/>
      <c r="AF53" s="211"/>
      <c r="AG53" s="211" t="s">
        <v>275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53">
        <v>23</v>
      </c>
      <c r="B54" s="254" t="s">
        <v>988</v>
      </c>
      <c r="C54" s="260" t="s">
        <v>989</v>
      </c>
      <c r="D54" s="255" t="s">
        <v>924</v>
      </c>
      <c r="E54" s="256">
        <v>120</v>
      </c>
      <c r="F54" s="257"/>
      <c r="G54" s="258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12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169</v>
      </c>
      <c r="T54" s="232" t="s">
        <v>170</v>
      </c>
      <c r="U54" s="232">
        <v>0</v>
      </c>
      <c r="V54" s="232">
        <f>ROUND(E54*U54,2)</f>
        <v>0</v>
      </c>
      <c r="W54" s="232"/>
      <c r="X54" s="232" t="s">
        <v>274</v>
      </c>
      <c r="Y54" s="232" t="s">
        <v>172</v>
      </c>
      <c r="Z54" s="211"/>
      <c r="AA54" s="211"/>
      <c r="AB54" s="211"/>
      <c r="AC54" s="211"/>
      <c r="AD54" s="211"/>
      <c r="AE54" s="211"/>
      <c r="AF54" s="211"/>
      <c r="AG54" s="211" t="s">
        <v>275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2.5" outlineLevel="1" x14ac:dyDescent="0.2">
      <c r="A55" s="253">
        <v>24</v>
      </c>
      <c r="B55" s="254" t="s">
        <v>990</v>
      </c>
      <c r="C55" s="260" t="s">
        <v>991</v>
      </c>
      <c r="D55" s="255" t="s">
        <v>924</v>
      </c>
      <c r="E55" s="256">
        <v>60</v>
      </c>
      <c r="F55" s="257"/>
      <c r="G55" s="258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12</v>
      </c>
      <c r="M55" s="232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2"/>
      <c r="S55" s="232" t="s">
        <v>169</v>
      </c>
      <c r="T55" s="232" t="s">
        <v>170</v>
      </c>
      <c r="U55" s="232">
        <v>0</v>
      </c>
      <c r="V55" s="232">
        <f>ROUND(E55*U55,2)</f>
        <v>0</v>
      </c>
      <c r="W55" s="232"/>
      <c r="X55" s="232" t="s">
        <v>274</v>
      </c>
      <c r="Y55" s="232" t="s">
        <v>172</v>
      </c>
      <c r="Z55" s="211"/>
      <c r="AA55" s="211"/>
      <c r="AB55" s="211"/>
      <c r="AC55" s="211"/>
      <c r="AD55" s="211"/>
      <c r="AE55" s="211"/>
      <c r="AF55" s="211"/>
      <c r="AG55" s="211" t="s">
        <v>275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22.5" outlineLevel="1" x14ac:dyDescent="0.2">
      <c r="A56" s="253">
        <v>25</v>
      </c>
      <c r="B56" s="254" t="s">
        <v>992</v>
      </c>
      <c r="C56" s="260" t="s">
        <v>993</v>
      </c>
      <c r="D56" s="255" t="s">
        <v>924</v>
      </c>
      <c r="E56" s="256">
        <v>60</v>
      </c>
      <c r="F56" s="257"/>
      <c r="G56" s="258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12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169</v>
      </c>
      <c r="T56" s="232" t="s">
        <v>170</v>
      </c>
      <c r="U56" s="232">
        <v>0</v>
      </c>
      <c r="V56" s="232">
        <f>ROUND(E56*U56,2)</f>
        <v>0</v>
      </c>
      <c r="W56" s="232"/>
      <c r="X56" s="232" t="s">
        <v>274</v>
      </c>
      <c r="Y56" s="232" t="s">
        <v>172</v>
      </c>
      <c r="Z56" s="211"/>
      <c r="AA56" s="211"/>
      <c r="AB56" s="211"/>
      <c r="AC56" s="211"/>
      <c r="AD56" s="211"/>
      <c r="AE56" s="211"/>
      <c r="AF56" s="211"/>
      <c r="AG56" s="211" t="s">
        <v>275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22.5" outlineLevel="1" x14ac:dyDescent="0.2">
      <c r="A57" s="253">
        <v>26</v>
      </c>
      <c r="B57" s="254" t="s">
        <v>994</v>
      </c>
      <c r="C57" s="260" t="s">
        <v>995</v>
      </c>
      <c r="D57" s="255" t="s">
        <v>924</v>
      </c>
      <c r="E57" s="256">
        <v>60</v>
      </c>
      <c r="F57" s="257"/>
      <c r="G57" s="258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12</v>
      </c>
      <c r="M57" s="232">
        <f>G57*(1+L57/100)</f>
        <v>0</v>
      </c>
      <c r="N57" s="231">
        <v>0</v>
      </c>
      <c r="O57" s="231">
        <f>ROUND(E57*N57,2)</f>
        <v>0</v>
      </c>
      <c r="P57" s="231">
        <v>0</v>
      </c>
      <c r="Q57" s="231">
        <f>ROUND(E57*P57,2)</f>
        <v>0</v>
      </c>
      <c r="R57" s="232"/>
      <c r="S57" s="232" t="s">
        <v>169</v>
      </c>
      <c r="T57" s="232" t="s">
        <v>170</v>
      </c>
      <c r="U57" s="232">
        <v>0</v>
      </c>
      <c r="V57" s="232">
        <f>ROUND(E57*U57,2)</f>
        <v>0</v>
      </c>
      <c r="W57" s="232"/>
      <c r="X57" s="232" t="s">
        <v>274</v>
      </c>
      <c r="Y57" s="232" t="s">
        <v>172</v>
      </c>
      <c r="Z57" s="211"/>
      <c r="AA57" s="211"/>
      <c r="AB57" s="211"/>
      <c r="AC57" s="211"/>
      <c r="AD57" s="211"/>
      <c r="AE57" s="211"/>
      <c r="AF57" s="211"/>
      <c r="AG57" s="211" t="s">
        <v>275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53">
        <v>27</v>
      </c>
      <c r="B58" s="254" t="s">
        <v>996</v>
      </c>
      <c r="C58" s="260" t="s">
        <v>997</v>
      </c>
      <c r="D58" s="255" t="s">
        <v>924</v>
      </c>
      <c r="E58" s="256">
        <v>120</v>
      </c>
      <c r="F58" s="257"/>
      <c r="G58" s="258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12</v>
      </c>
      <c r="M58" s="232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2"/>
      <c r="S58" s="232" t="s">
        <v>169</v>
      </c>
      <c r="T58" s="232" t="s">
        <v>170</v>
      </c>
      <c r="U58" s="232">
        <v>0</v>
      </c>
      <c r="V58" s="232">
        <f>ROUND(E58*U58,2)</f>
        <v>0</v>
      </c>
      <c r="W58" s="232"/>
      <c r="X58" s="232" t="s">
        <v>274</v>
      </c>
      <c r="Y58" s="232" t="s">
        <v>172</v>
      </c>
      <c r="Z58" s="211"/>
      <c r="AA58" s="211"/>
      <c r="AB58" s="211"/>
      <c r="AC58" s="211"/>
      <c r="AD58" s="211"/>
      <c r="AE58" s="211"/>
      <c r="AF58" s="211"/>
      <c r="AG58" s="211" t="s">
        <v>275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53">
        <v>28</v>
      </c>
      <c r="B59" s="254" t="s">
        <v>998</v>
      </c>
      <c r="C59" s="260" t="s">
        <v>999</v>
      </c>
      <c r="D59" s="255" t="s">
        <v>236</v>
      </c>
      <c r="E59" s="256">
        <v>240</v>
      </c>
      <c r="F59" s="257"/>
      <c r="G59" s="258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12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169</v>
      </c>
      <c r="T59" s="232" t="s">
        <v>170</v>
      </c>
      <c r="U59" s="232">
        <v>0</v>
      </c>
      <c r="V59" s="232">
        <f>ROUND(E59*U59,2)</f>
        <v>0</v>
      </c>
      <c r="W59" s="232"/>
      <c r="X59" s="232" t="s">
        <v>274</v>
      </c>
      <c r="Y59" s="232" t="s">
        <v>172</v>
      </c>
      <c r="Z59" s="211"/>
      <c r="AA59" s="211"/>
      <c r="AB59" s="211"/>
      <c r="AC59" s="211"/>
      <c r="AD59" s="211"/>
      <c r="AE59" s="211"/>
      <c r="AF59" s="211"/>
      <c r="AG59" s="211" t="s">
        <v>275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53">
        <v>29</v>
      </c>
      <c r="B60" s="254" t="s">
        <v>1000</v>
      </c>
      <c r="C60" s="260" t="s">
        <v>1001</v>
      </c>
      <c r="D60" s="255" t="s">
        <v>236</v>
      </c>
      <c r="E60" s="256">
        <v>38</v>
      </c>
      <c r="F60" s="257"/>
      <c r="G60" s="258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12</v>
      </c>
      <c r="M60" s="232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2"/>
      <c r="S60" s="232" t="s">
        <v>169</v>
      </c>
      <c r="T60" s="232" t="s">
        <v>170</v>
      </c>
      <c r="U60" s="232">
        <v>0</v>
      </c>
      <c r="V60" s="232">
        <f>ROUND(E60*U60,2)</f>
        <v>0</v>
      </c>
      <c r="W60" s="232"/>
      <c r="X60" s="232" t="s">
        <v>274</v>
      </c>
      <c r="Y60" s="232" t="s">
        <v>172</v>
      </c>
      <c r="Z60" s="211"/>
      <c r="AA60" s="211"/>
      <c r="AB60" s="211"/>
      <c r="AC60" s="211"/>
      <c r="AD60" s="211"/>
      <c r="AE60" s="211"/>
      <c r="AF60" s="211"/>
      <c r="AG60" s="211" t="s">
        <v>275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53">
        <v>30</v>
      </c>
      <c r="B61" s="254" t="s">
        <v>1002</v>
      </c>
      <c r="C61" s="260" t="s">
        <v>1003</v>
      </c>
      <c r="D61" s="255" t="s">
        <v>924</v>
      </c>
      <c r="E61" s="256">
        <v>240</v>
      </c>
      <c r="F61" s="257"/>
      <c r="G61" s="258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12</v>
      </c>
      <c r="M61" s="232">
        <f>G61*(1+L61/100)</f>
        <v>0</v>
      </c>
      <c r="N61" s="231">
        <v>0</v>
      </c>
      <c r="O61" s="231">
        <f>ROUND(E61*N61,2)</f>
        <v>0</v>
      </c>
      <c r="P61" s="231">
        <v>0</v>
      </c>
      <c r="Q61" s="231">
        <f>ROUND(E61*P61,2)</f>
        <v>0</v>
      </c>
      <c r="R61" s="232"/>
      <c r="S61" s="232" t="s">
        <v>169</v>
      </c>
      <c r="T61" s="232" t="s">
        <v>170</v>
      </c>
      <c r="U61" s="232">
        <v>0</v>
      </c>
      <c r="V61" s="232">
        <f>ROUND(E61*U61,2)</f>
        <v>0</v>
      </c>
      <c r="W61" s="232"/>
      <c r="X61" s="232" t="s">
        <v>274</v>
      </c>
      <c r="Y61" s="232" t="s">
        <v>172</v>
      </c>
      <c r="Z61" s="211"/>
      <c r="AA61" s="211"/>
      <c r="AB61" s="211"/>
      <c r="AC61" s="211"/>
      <c r="AD61" s="211"/>
      <c r="AE61" s="211"/>
      <c r="AF61" s="211"/>
      <c r="AG61" s="211" t="s">
        <v>275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53">
        <v>31</v>
      </c>
      <c r="B62" s="254" t="s">
        <v>1004</v>
      </c>
      <c r="C62" s="260" t="s">
        <v>1005</v>
      </c>
      <c r="D62" s="255" t="s">
        <v>924</v>
      </c>
      <c r="E62" s="256">
        <v>60</v>
      </c>
      <c r="F62" s="257"/>
      <c r="G62" s="258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12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169</v>
      </c>
      <c r="T62" s="232" t="s">
        <v>170</v>
      </c>
      <c r="U62" s="232">
        <v>0</v>
      </c>
      <c r="V62" s="232">
        <f>ROUND(E62*U62,2)</f>
        <v>0</v>
      </c>
      <c r="W62" s="232"/>
      <c r="X62" s="232" t="s">
        <v>274</v>
      </c>
      <c r="Y62" s="232" t="s">
        <v>172</v>
      </c>
      <c r="Z62" s="211"/>
      <c r="AA62" s="211"/>
      <c r="AB62" s="211"/>
      <c r="AC62" s="211"/>
      <c r="AD62" s="211"/>
      <c r="AE62" s="211"/>
      <c r="AF62" s="211"/>
      <c r="AG62" s="211" t="s">
        <v>275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53">
        <v>32</v>
      </c>
      <c r="B63" s="254" t="s">
        <v>1006</v>
      </c>
      <c r="C63" s="260" t="s">
        <v>1007</v>
      </c>
      <c r="D63" s="255" t="s">
        <v>924</v>
      </c>
      <c r="E63" s="256">
        <v>120</v>
      </c>
      <c r="F63" s="257"/>
      <c r="G63" s="258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12</v>
      </c>
      <c r="M63" s="232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2"/>
      <c r="S63" s="232" t="s">
        <v>169</v>
      </c>
      <c r="T63" s="232" t="s">
        <v>170</v>
      </c>
      <c r="U63" s="232">
        <v>0</v>
      </c>
      <c r="V63" s="232">
        <f>ROUND(E63*U63,2)</f>
        <v>0</v>
      </c>
      <c r="W63" s="232"/>
      <c r="X63" s="232" t="s">
        <v>274</v>
      </c>
      <c r="Y63" s="232" t="s">
        <v>172</v>
      </c>
      <c r="Z63" s="211"/>
      <c r="AA63" s="211"/>
      <c r="AB63" s="211"/>
      <c r="AC63" s="211"/>
      <c r="AD63" s="211"/>
      <c r="AE63" s="211"/>
      <c r="AF63" s="211"/>
      <c r="AG63" s="211" t="s">
        <v>275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2.5" outlineLevel="1" x14ac:dyDescent="0.2">
      <c r="A64" s="253">
        <v>33</v>
      </c>
      <c r="B64" s="254" t="s">
        <v>1008</v>
      </c>
      <c r="C64" s="260" t="s">
        <v>1009</v>
      </c>
      <c r="D64" s="255" t="s">
        <v>924</v>
      </c>
      <c r="E64" s="256">
        <v>60</v>
      </c>
      <c r="F64" s="257"/>
      <c r="G64" s="258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12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169</v>
      </c>
      <c r="T64" s="232" t="s">
        <v>170</v>
      </c>
      <c r="U64" s="232">
        <v>0</v>
      </c>
      <c r="V64" s="232">
        <f>ROUND(E64*U64,2)</f>
        <v>0</v>
      </c>
      <c r="W64" s="232"/>
      <c r="X64" s="232" t="s">
        <v>274</v>
      </c>
      <c r="Y64" s="232" t="s">
        <v>172</v>
      </c>
      <c r="Z64" s="211"/>
      <c r="AA64" s="211"/>
      <c r="AB64" s="211"/>
      <c r="AC64" s="211"/>
      <c r="AD64" s="211"/>
      <c r="AE64" s="211"/>
      <c r="AF64" s="211"/>
      <c r="AG64" s="211" t="s">
        <v>275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53">
        <v>34</v>
      </c>
      <c r="B65" s="254" t="s">
        <v>1010</v>
      </c>
      <c r="C65" s="260" t="s">
        <v>1011</v>
      </c>
      <c r="D65" s="255" t="s">
        <v>924</v>
      </c>
      <c r="E65" s="256">
        <v>16</v>
      </c>
      <c r="F65" s="257"/>
      <c r="G65" s="258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12</v>
      </c>
      <c r="M65" s="232">
        <f>G65*(1+L65/100)</f>
        <v>0</v>
      </c>
      <c r="N65" s="231">
        <v>0</v>
      </c>
      <c r="O65" s="231">
        <f>ROUND(E65*N65,2)</f>
        <v>0</v>
      </c>
      <c r="P65" s="231">
        <v>0</v>
      </c>
      <c r="Q65" s="231">
        <f>ROUND(E65*P65,2)</f>
        <v>0</v>
      </c>
      <c r="R65" s="232"/>
      <c r="S65" s="232" t="s">
        <v>169</v>
      </c>
      <c r="T65" s="232" t="s">
        <v>170</v>
      </c>
      <c r="U65" s="232">
        <v>0</v>
      </c>
      <c r="V65" s="232">
        <f>ROUND(E65*U65,2)</f>
        <v>0</v>
      </c>
      <c r="W65" s="232"/>
      <c r="X65" s="232" t="s">
        <v>274</v>
      </c>
      <c r="Y65" s="232" t="s">
        <v>172</v>
      </c>
      <c r="Z65" s="211"/>
      <c r="AA65" s="211"/>
      <c r="AB65" s="211"/>
      <c r="AC65" s="211"/>
      <c r="AD65" s="211"/>
      <c r="AE65" s="211"/>
      <c r="AF65" s="211"/>
      <c r="AG65" s="211" t="s">
        <v>275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53">
        <v>35</v>
      </c>
      <c r="B66" s="254" t="s">
        <v>1012</v>
      </c>
      <c r="C66" s="260" t="s">
        <v>1013</v>
      </c>
      <c r="D66" s="255" t="s">
        <v>924</v>
      </c>
      <c r="E66" s="256">
        <v>8</v>
      </c>
      <c r="F66" s="257"/>
      <c r="G66" s="258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12</v>
      </c>
      <c r="M66" s="232">
        <f>G66*(1+L66/100)</f>
        <v>0</v>
      </c>
      <c r="N66" s="231">
        <v>0</v>
      </c>
      <c r="O66" s="231">
        <f>ROUND(E66*N66,2)</f>
        <v>0</v>
      </c>
      <c r="P66" s="231">
        <v>0</v>
      </c>
      <c r="Q66" s="231">
        <f>ROUND(E66*P66,2)</f>
        <v>0</v>
      </c>
      <c r="R66" s="232"/>
      <c r="S66" s="232" t="s">
        <v>169</v>
      </c>
      <c r="T66" s="232" t="s">
        <v>170</v>
      </c>
      <c r="U66" s="232">
        <v>0</v>
      </c>
      <c r="V66" s="232">
        <f>ROUND(E66*U66,2)</f>
        <v>0</v>
      </c>
      <c r="W66" s="232"/>
      <c r="X66" s="232" t="s">
        <v>274</v>
      </c>
      <c r="Y66" s="232" t="s">
        <v>172</v>
      </c>
      <c r="Z66" s="211"/>
      <c r="AA66" s="211"/>
      <c r="AB66" s="211"/>
      <c r="AC66" s="211"/>
      <c r="AD66" s="211"/>
      <c r="AE66" s="211"/>
      <c r="AF66" s="211"/>
      <c r="AG66" s="211" t="s">
        <v>275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53">
        <v>36</v>
      </c>
      <c r="B67" s="254" t="s">
        <v>1014</v>
      </c>
      <c r="C67" s="260" t="s">
        <v>1015</v>
      </c>
      <c r="D67" s="255" t="s">
        <v>924</v>
      </c>
      <c r="E67" s="256">
        <v>60</v>
      </c>
      <c r="F67" s="257"/>
      <c r="G67" s="258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12</v>
      </c>
      <c r="M67" s="232">
        <f>G67*(1+L67/100)</f>
        <v>0</v>
      </c>
      <c r="N67" s="231">
        <v>0</v>
      </c>
      <c r="O67" s="231">
        <f>ROUND(E67*N67,2)</f>
        <v>0</v>
      </c>
      <c r="P67" s="231">
        <v>0</v>
      </c>
      <c r="Q67" s="231">
        <f>ROUND(E67*P67,2)</f>
        <v>0</v>
      </c>
      <c r="R67" s="232"/>
      <c r="S67" s="232" t="s">
        <v>169</v>
      </c>
      <c r="T67" s="232" t="s">
        <v>170</v>
      </c>
      <c r="U67" s="232">
        <v>0</v>
      </c>
      <c r="V67" s="232">
        <f>ROUND(E67*U67,2)</f>
        <v>0</v>
      </c>
      <c r="W67" s="232"/>
      <c r="X67" s="232" t="s">
        <v>274</v>
      </c>
      <c r="Y67" s="232" t="s">
        <v>172</v>
      </c>
      <c r="Z67" s="211"/>
      <c r="AA67" s="211"/>
      <c r="AB67" s="211"/>
      <c r="AC67" s="211"/>
      <c r="AD67" s="211"/>
      <c r="AE67" s="211"/>
      <c r="AF67" s="211"/>
      <c r="AG67" s="211" t="s">
        <v>275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x14ac:dyDescent="0.2">
      <c r="A68" s="240" t="s">
        <v>164</v>
      </c>
      <c r="B68" s="241" t="s">
        <v>111</v>
      </c>
      <c r="C68" s="259" t="s">
        <v>112</v>
      </c>
      <c r="D68" s="242"/>
      <c r="E68" s="243"/>
      <c r="F68" s="244"/>
      <c r="G68" s="245">
        <f>SUMIF(AG69:AG95,"&lt;&gt;NOR",G69:G95)</f>
        <v>0</v>
      </c>
      <c r="H68" s="239"/>
      <c r="I68" s="239">
        <f>SUM(I69:I95)</f>
        <v>0</v>
      </c>
      <c r="J68" s="239"/>
      <c r="K68" s="239">
        <f>SUM(K69:K95)</f>
        <v>0</v>
      </c>
      <c r="L68" s="239"/>
      <c r="M68" s="239">
        <f>SUM(M69:M95)</f>
        <v>0</v>
      </c>
      <c r="N68" s="238"/>
      <c r="O68" s="238">
        <f>SUM(O69:O95)</f>
        <v>0</v>
      </c>
      <c r="P68" s="238"/>
      <c r="Q68" s="238">
        <f>SUM(Q69:Q95)</f>
        <v>0</v>
      </c>
      <c r="R68" s="239"/>
      <c r="S68" s="239"/>
      <c r="T68" s="239"/>
      <c r="U68" s="239"/>
      <c r="V68" s="239">
        <f>SUM(V69:V95)</f>
        <v>0</v>
      </c>
      <c r="W68" s="239"/>
      <c r="X68" s="239"/>
      <c r="Y68" s="239"/>
      <c r="AG68" t="s">
        <v>165</v>
      </c>
    </row>
    <row r="69" spans="1:60" outlineLevel="1" x14ac:dyDescent="0.2">
      <c r="A69" s="253">
        <v>37</v>
      </c>
      <c r="B69" s="254" t="s">
        <v>1016</v>
      </c>
      <c r="C69" s="260" t="s">
        <v>1017</v>
      </c>
      <c r="D69" s="255" t="s">
        <v>236</v>
      </c>
      <c r="E69" s="256">
        <v>28</v>
      </c>
      <c r="F69" s="257"/>
      <c r="G69" s="258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12</v>
      </c>
      <c r="M69" s="232">
        <f>G69*(1+L69/100)</f>
        <v>0</v>
      </c>
      <c r="N69" s="231">
        <v>0</v>
      </c>
      <c r="O69" s="231">
        <f>ROUND(E69*N69,2)</f>
        <v>0</v>
      </c>
      <c r="P69" s="231">
        <v>0</v>
      </c>
      <c r="Q69" s="231">
        <f>ROUND(E69*P69,2)</f>
        <v>0</v>
      </c>
      <c r="R69" s="232"/>
      <c r="S69" s="232" t="s">
        <v>169</v>
      </c>
      <c r="T69" s="232" t="s">
        <v>170</v>
      </c>
      <c r="U69" s="232">
        <v>0</v>
      </c>
      <c r="V69" s="232">
        <f>ROUND(E69*U69,2)</f>
        <v>0</v>
      </c>
      <c r="W69" s="232"/>
      <c r="X69" s="232" t="s">
        <v>274</v>
      </c>
      <c r="Y69" s="232" t="s">
        <v>172</v>
      </c>
      <c r="Z69" s="211"/>
      <c r="AA69" s="211"/>
      <c r="AB69" s="211"/>
      <c r="AC69" s="211"/>
      <c r="AD69" s="211"/>
      <c r="AE69" s="211"/>
      <c r="AF69" s="211"/>
      <c r="AG69" s="211" t="s">
        <v>275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53">
        <v>38</v>
      </c>
      <c r="B70" s="254" t="s">
        <v>1018</v>
      </c>
      <c r="C70" s="260" t="s">
        <v>1019</v>
      </c>
      <c r="D70" s="255" t="s">
        <v>924</v>
      </c>
      <c r="E70" s="256">
        <v>9</v>
      </c>
      <c r="F70" s="257"/>
      <c r="G70" s="258">
        <f>ROUND(E70*F70,2)</f>
        <v>0</v>
      </c>
      <c r="H70" s="233"/>
      <c r="I70" s="232">
        <f>ROUND(E70*H70,2)</f>
        <v>0</v>
      </c>
      <c r="J70" s="233"/>
      <c r="K70" s="232">
        <f>ROUND(E70*J70,2)</f>
        <v>0</v>
      </c>
      <c r="L70" s="232">
        <v>12</v>
      </c>
      <c r="M70" s="232">
        <f>G70*(1+L70/100)</f>
        <v>0</v>
      </c>
      <c r="N70" s="231">
        <v>0</v>
      </c>
      <c r="O70" s="231">
        <f>ROUND(E70*N70,2)</f>
        <v>0</v>
      </c>
      <c r="P70" s="231">
        <v>0</v>
      </c>
      <c r="Q70" s="231">
        <f>ROUND(E70*P70,2)</f>
        <v>0</v>
      </c>
      <c r="R70" s="232"/>
      <c r="S70" s="232" t="s">
        <v>169</v>
      </c>
      <c r="T70" s="232" t="s">
        <v>170</v>
      </c>
      <c r="U70" s="232">
        <v>0</v>
      </c>
      <c r="V70" s="232">
        <f>ROUND(E70*U70,2)</f>
        <v>0</v>
      </c>
      <c r="W70" s="232"/>
      <c r="X70" s="232" t="s">
        <v>274</v>
      </c>
      <c r="Y70" s="232" t="s">
        <v>172</v>
      </c>
      <c r="Z70" s="211"/>
      <c r="AA70" s="211"/>
      <c r="AB70" s="211"/>
      <c r="AC70" s="211"/>
      <c r="AD70" s="211"/>
      <c r="AE70" s="211"/>
      <c r="AF70" s="211"/>
      <c r="AG70" s="211" t="s">
        <v>275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53">
        <v>39</v>
      </c>
      <c r="B71" s="254" t="s">
        <v>948</v>
      </c>
      <c r="C71" s="260" t="s">
        <v>1020</v>
      </c>
      <c r="D71" s="255" t="s">
        <v>236</v>
      </c>
      <c r="E71" s="256">
        <v>107</v>
      </c>
      <c r="F71" s="257"/>
      <c r="G71" s="258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12</v>
      </c>
      <c r="M71" s="232">
        <f>G71*(1+L71/100)</f>
        <v>0</v>
      </c>
      <c r="N71" s="231">
        <v>0</v>
      </c>
      <c r="O71" s="231">
        <f>ROUND(E71*N71,2)</f>
        <v>0</v>
      </c>
      <c r="P71" s="231">
        <v>0</v>
      </c>
      <c r="Q71" s="231">
        <f>ROUND(E71*P71,2)</f>
        <v>0</v>
      </c>
      <c r="R71" s="232"/>
      <c r="S71" s="232" t="s">
        <v>169</v>
      </c>
      <c r="T71" s="232" t="s">
        <v>170</v>
      </c>
      <c r="U71" s="232">
        <v>0</v>
      </c>
      <c r="V71" s="232">
        <f>ROUND(E71*U71,2)</f>
        <v>0</v>
      </c>
      <c r="W71" s="232"/>
      <c r="X71" s="232" t="s">
        <v>909</v>
      </c>
      <c r="Y71" s="232" t="s">
        <v>172</v>
      </c>
      <c r="Z71" s="211"/>
      <c r="AA71" s="211"/>
      <c r="AB71" s="211"/>
      <c r="AC71" s="211"/>
      <c r="AD71" s="211"/>
      <c r="AE71" s="211"/>
      <c r="AF71" s="211"/>
      <c r="AG71" s="211" t="s">
        <v>1021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53">
        <v>40</v>
      </c>
      <c r="B72" s="254" t="s">
        <v>1022</v>
      </c>
      <c r="C72" s="260" t="s">
        <v>1023</v>
      </c>
      <c r="D72" s="255" t="s">
        <v>236</v>
      </c>
      <c r="E72" s="256">
        <v>456</v>
      </c>
      <c r="F72" s="257"/>
      <c r="G72" s="258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12</v>
      </c>
      <c r="M72" s="232">
        <f>G72*(1+L72/100)</f>
        <v>0</v>
      </c>
      <c r="N72" s="231">
        <v>0</v>
      </c>
      <c r="O72" s="231">
        <f>ROUND(E72*N72,2)</f>
        <v>0</v>
      </c>
      <c r="P72" s="231">
        <v>0</v>
      </c>
      <c r="Q72" s="231">
        <f>ROUND(E72*P72,2)</f>
        <v>0</v>
      </c>
      <c r="R72" s="232"/>
      <c r="S72" s="232" t="s">
        <v>169</v>
      </c>
      <c r="T72" s="232" t="s">
        <v>170</v>
      </c>
      <c r="U72" s="232">
        <v>0</v>
      </c>
      <c r="V72" s="232">
        <f>ROUND(E72*U72,2)</f>
        <v>0</v>
      </c>
      <c r="W72" s="232"/>
      <c r="X72" s="232" t="s">
        <v>909</v>
      </c>
      <c r="Y72" s="232" t="s">
        <v>172</v>
      </c>
      <c r="Z72" s="211"/>
      <c r="AA72" s="211"/>
      <c r="AB72" s="211"/>
      <c r="AC72" s="211"/>
      <c r="AD72" s="211"/>
      <c r="AE72" s="211"/>
      <c r="AF72" s="211"/>
      <c r="AG72" s="211" t="s">
        <v>1021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53">
        <v>41</v>
      </c>
      <c r="B73" s="254" t="s">
        <v>1024</v>
      </c>
      <c r="C73" s="260" t="s">
        <v>1023</v>
      </c>
      <c r="D73" s="255" t="s">
        <v>236</v>
      </c>
      <c r="E73" s="256">
        <v>290</v>
      </c>
      <c r="F73" s="257"/>
      <c r="G73" s="258">
        <f>ROUND(E73*F73,2)</f>
        <v>0</v>
      </c>
      <c r="H73" s="233"/>
      <c r="I73" s="232">
        <f>ROUND(E73*H73,2)</f>
        <v>0</v>
      </c>
      <c r="J73" s="233"/>
      <c r="K73" s="232">
        <f>ROUND(E73*J73,2)</f>
        <v>0</v>
      </c>
      <c r="L73" s="232">
        <v>12</v>
      </c>
      <c r="M73" s="232">
        <f>G73*(1+L73/100)</f>
        <v>0</v>
      </c>
      <c r="N73" s="231">
        <v>0</v>
      </c>
      <c r="O73" s="231">
        <f>ROUND(E73*N73,2)</f>
        <v>0</v>
      </c>
      <c r="P73" s="231">
        <v>0</v>
      </c>
      <c r="Q73" s="231">
        <f>ROUND(E73*P73,2)</f>
        <v>0</v>
      </c>
      <c r="R73" s="232"/>
      <c r="S73" s="232" t="s">
        <v>169</v>
      </c>
      <c r="T73" s="232" t="s">
        <v>170</v>
      </c>
      <c r="U73" s="232">
        <v>0</v>
      </c>
      <c r="V73" s="232">
        <f>ROUND(E73*U73,2)</f>
        <v>0</v>
      </c>
      <c r="W73" s="232"/>
      <c r="X73" s="232" t="s">
        <v>909</v>
      </c>
      <c r="Y73" s="232" t="s">
        <v>172</v>
      </c>
      <c r="Z73" s="211"/>
      <c r="AA73" s="211"/>
      <c r="AB73" s="211"/>
      <c r="AC73" s="211"/>
      <c r="AD73" s="211"/>
      <c r="AE73" s="211"/>
      <c r="AF73" s="211"/>
      <c r="AG73" s="211" t="s">
        <v>1021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53">
        <v>42</v>
      </c>
      <c r="B74" s="254" t="s">
        <v>952</v>
      </c>
      <c r="C74" s="260" t="s">
        <v>953</v>
      </c>
      <c r="D74" s="255" t="s">
        <v>924</v>
      </c>
      <c r="E74" s="256">
        <v>9</v>
      </c>
      <c r="F74" s="257"/>
      <c r="G74" s="258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12</v>
      </c>
      <c r="M74" s="232">
        <f>G74*(1+L74/100)</f>
        <v>0</v>
      </c>
      <c r="N74" s="231">
        <v>0</v>
      </c>
      <c r="O74" s="231">
        <f>ROUND(E74*N74,2)</f>
        <v>0</v>
      </c>
      <c r="P74" s="231">
        <v>0</v>
      </c>
      <c r="Q74" s="231">
        <f>ROUND(E74*P74,2)</f>
        <v>0</v>
      </c>
      <c r="R74" s="232"/>
      <c r="S74" s="232" t="s">
        <v>169</v>
      </c>
      <c r="T74" s="232" t="s">
        <v>170</v>
      </c>
      <c r="U74" s="232">
        <v>0</v>
      </c>
      <c r="V74" s="232">
        <f>ROUND(E74*U74,2)</f>
        <v>0</v>
      </c>
      <c r="W74" s="232"/>
      <c r="X74" s="232" t="s">
        <v>274</v>
      </c>
      <c r="Y74" s="232" t="s">
        <v>172</v>
      </c>
      <c r="Z74" s="211"/>
      <c r="AA74" s="211"/>
      <c r="AB74" s="211"/>
      <c r="AC74" s="211"/>
      <c r="AD74" s="211"/>
      <c r="AE74" s="211"/>
      <c r="AF74" s="211"/>
      <c r="AG74" s="211" t="s">
        <v>275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53">
        <v>43</v>
      </c>
      <c r="B75" s="254" t="s">
        <v>1002</v>
      </c>
      <c r="C75" s="260" t="s">
        <v>1025</v>
      </c>
      <c r="D75" s="255" t="s">
        <v>924</v>
      </c>
      <c r="E75" s="256">
        <v>54</v>
      </c>
      <c r="F75" s="257"/>
      <c r="G75" s="258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12</v>
      </c>
      <c r="M75" s="232">
        <f>G75*(1+L75/100)</f>
        <v>0</v>
      </c>
      <c r="N75" s="231">
        <v>0</v>
      </c>
      <c r="O75" s="231">
        <f>ROUND(E75*N75,2)</f>
        <v>0</v>
      </c>
      <c r="P75" s="231">
        <v>0</v>
      </c>
      <c r="Q75" s="231">
        <f>ROUND(E75*P75,2)</f>
        <v>0</v>
      </c>
      <c r="R75" s="232"/>
      <c r="S75" s="232" t="s">
        <v>169</v>
      </c>
      <c r="T75" s="232" t="s">
        <v>170</v>
      </c>
      <c r="U75" s="232">
        <v>0</v>
      </c>
      <c r="V75" s="232">
        <f>ROUND(E75*U75,2)</f>
        <v>0</v>
      </c>
      <c r="W75" s="232"/>
      <c r="X75" s="232" t="s">
        <v>909</v>
      </c>
      <c r="Y75" s="232" t="s">
        <v>172</v>
      </c>
      <c r="Z75" s="211"/>
      <c r="AA75" s="211"/>
      <c r="AB75" s="211"/>
      <c r="AC75" s="211"/>
      <c r="AD75" s="211"/>
      <c r="AE75" s="211"/>
      <c r="AF75" s="211"/>
      <c r="AG75" s="211" t="s">
        <v>1021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53">
        <v>44</v>
      </c>
      <c r="B76" s="254" t="s">
        <v>954</v>
      </c>
      <c r="C76" s="260" t="s">
        <v>955</v>
      </c>
      <c r="D76" s="255" t="s">
        <v>924</v>
      </c>
      <c r="E76" s="256">
        <v>39</v>
      </c>
      <c r="F76" s="257"/>
      <c r="G76" s="258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12</v>
      </c>
      <c r="M76" s="232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2"/>
      <c r="S76" s="232" t="s">
        <v>169</v>
      </c>
      <c r="T76" s="232" t="s">
        <v>170</v>
      </c>
      <c r="U76" s="232">
        <v>0</v>
      </c>
      <c r="V76" s="232">
        <f>ROUND(E76*U76,2)</f>
        <v>0</v>
      </c>
      <c r="W76" s="232"/>
      <c r="X76" s="232" t="s">
        <v>274</v>
      </c>
      <c r="Y76" s="232" t="s">
        <v>172</v>
      </c>
      <c r="Z76" s="211"/>
      <c r="AA76" s="211"/>
      <c r="AB76" s="211"/>
      <c r="AC76" s="211"/>
      <c r="AD76" s="211"/>
      <c r="AE76" s="211"/>
      <c r="AF76" s="211"/>
      <c r="AG76" s="211" t="s">
        <v>275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53">
        <v>45</v>
      </c>
      <c r="B77" s="254" t="s">
        <v>956</v>
      </c>
      <c r="C77" s="260" t="s">
        <v>957</v>
      </c>
      <c r="D77" s="255" t="s">
        <v>924</v>
      </c>
      <c r="E77" s="256">
        <v>8</v>
      </c>
      <c r="F77" s="257"/>
      <c r="G77" s="258">
        <f>ROUND(E77*F77,2)</f>
        <v>0</v>
      </c>
      <c r="H77" s="233"/>
      <c r="I77" s="232">
        <f>ROUND(E77*H77,2)</f>
        <v>0</v>
      </c>
      <c r="J77" s="233"/>
      <c r="K77" s="232">
        <f>ROUND(E77*J77,2)</f>
        <v>0</v>
      </c>
      <c r="L77" s="232">
        <v>12</v>
      </c>
      <c r="M77" s="232">
        <f>G77*(1+L77/100)</f>
        <v>0</v>
      </c>
      <c r="N77" s="231">
        <v>0</v>
      </c>
      <c r="O77" s="231">
        <f>ROUND(E77*N77,2)</f>
        <v>0</v>
      </c>
      <c r="P77" s="231">
        <v>0</v>
      </c>
      <c r="Q77" s="231">
        <f>ROUND(E77*P77,2)</f>
        <v>0</v>
      </c>
      <c r="R77" s="232"/>
      <c r="S77" s="232" t="s">
        <v>169</v>
      </c>
      <c r="T77" s="232" t="s">
        <v>170</v>
      </c>
      <c r="U77" s="232">
        <v>0</v>
      </c>
      <c r="V77" s="232">
        <f>ROUND(E77*U77,2)</f>
        <v>0</v>
      </c>
      <c r="W77" s="232"/>
      <c r="X77" s="232" t="s">
        <v>274</v>
      </c>
      <c r="Y77" s="232" t="s">
        <v>172</v>
      </c>
      <c r="Z77" s="211"/>
      <c r="AA77" s="211"/>
      <c r="AB77" s="211"/>
      <c r="AC77" s="211"/>
      <c r="AD77" s="211"/>
      <c r="AE77" s="211"/>
      <c r="AF77" s="211"/>
      <c r="AG77" s="211" t="s">
        <v>275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53">
        <v>46</v>
      </c>
      <c r="B78" s="254" t="s">
        <v>1026</v>
      </c>
      <c r="C78" s="260" t="s">
        <v>1027</v>
      </c>
      <c r="D78" s="255" t="s">
        <v>236</v>
      </c>
      <c r="E78" s="256">
        <v>26</v>
      </c>
      <c r="F78" s="257"/>
      <c r="G78" s="258">
        <f>ROUND(E78*F78,2)</f>
        <v>0</v>
      </c>
      <c r="H78" s="233"/>
      <c r="I78" s="232">
        <f>ROUND(E78*H78,2)</f>
        <v>0</v>
      </c>
      <c r="J78" s="233"/>
      <c r="K78" s="232">
        <f>ROUND(E78*J78,2)</f>
        <v>0</v>
      </c>
      <c r="L78" s="232">
        <v>12</v>
      </c>
      <c r="M78" s="232">
        <f>G78*(1+L78/100)</f>
        <v>0</v>
      </c>
      <c r="N78" s="231">
        <v>0</v>
      </c>
      <c r="O78" s="231">
        <f>ROUND(E78*N78,2)</f>
        <v>0</v>
      </c>
      <c r="P78" s="231">
        <v>0</v>
      </c>
      <c r="Q78" s="231">
        <f>ROUND(E78*P78,2)</f>
        <v>0</v>
      </c>
      <c r="R78" s="232"/>
      <c r="S78" s="232" t="s">
        <v>169</v>
      </c>
      <c r="T78" s="232" t="s">
        <v>170</v>
      </c>
      <c r="U78" s="232">
        <v>0</v>
      </c>
      <c r="V78" s="232">
        <f>ROUND(E78*U78,2)</f>
        <v>0</v>
      </c>
      <c r="W78" s="232"/>
      <c r="X78" s="232" t="s">
        <v>274</v>
      </c>
      <c r="Y78" s="232" t="s">
        <v>172</v>
      </c>
      <c r="Z78" s="211"/>
      <c r="AA78" s="211"/>
      <c r="AB78" s="211"/>
      <c r="AC78" s="211"/>
      <c r="AD78" s="211"/>
      <c r="AE78" s="211"/>
      <c r="AF78" s="211"/>
      <c r="AG78" s="211" t="s">
        <v>275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53">
        <v>47</v>
      </c>
      <c r="B79" s="254" t="s">
        <v>1028</v>
      </c>
      <c r="C79" s="260" t="s">
        <v>1029</v>
      </c>
      <c r="D79" s="255" t="s">
        <v>924</v>
      </c>
      <c r="E79" s="256">
        <v>8</v>
      </c>
      <c r="F79" s="257"/>
      <c r="G79" s="258">
        <f>ROUND(E79*F79,2)</f>
        <v>0</v>
      </c>
      <c r="H79" s="233"/>
      <c r="I79" s="232">
        <f>ROUND(E79*H79,2)</f>
        <v>0</v>
      </c>
      <c r="J79" s="233"/>
      <c r="K79" s="232">
        <f>ROUND(E79*J79,2)</f>
        <v>0</v>
      </c>
      <c r="L79" s="232">
        <v>12</v>
      </c>
      <c r="M79" s="232">
        <f>G79*(1+L79/100)</f>
        <v>0</v>
      </c>
      <c r="N79" s="231">
        <v>0</v>
      </c>
      <c r="O79" s="231">
        <f>ROUND(E79*N79,2)</f>
        <v>0</v>
      </c>
      <c r="P79" s="231">
        <v>0</v>
      </c>
      <c r="Q79" s="231">
        <f>ROUND(E79*P79,2)</f>
        <v>0</v>
      </c>
      <c r="R79" s="232"/>
      <c r="S79" s="232" t="s">
        <v>169</v>
      </c>
      <c r="T79" s="232" t="s">
        <v>170</v>
      </c>
      <c r="U79" s="232">
        <v>0</v>
      </c>
      <c r="V79" s="232">
        <f>ROUND(E79*U79,2)</f>
        <v>0</v>
      </c>
      <c r="W79" s="232"/>
      <c r="X79" s="232" t="s">
        <v>274</v>
      </c>
      <c r="Y79" s="232" t="s">
        <v>172</v>
      </c>
      <c r="Z79" s="211"/>
      <c r="AA79" s="211"/>
      <c r="AB79" s="211"/>
      <c r="AC79" s="211"/>
      <c r="AD79" s="211"/>
      <c r="AE79" s="211"/>
      <c r="AF79" s="211"/>
      <c r="AG79" s="211" t="s">
        <v>275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53">
        <v>48</v>
      </c>
      <c r="B80" s="254" t="s">
        <v>1030</v>
      </c>
      <c r="C80" s="260" t="s">
        <v>1031</v>
      </c>
      <c r="D80" s="255" t="s">
        <v>924</v>
      </c>
      <c r="E80" s="256">
        <v>8</v>
      </c>
      <c r="F80" s="257"/>
      <c r="G80" s="258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12</v>
      </c>
      <c r="M80" s="232">
        <f>G80*(1+L80/100)</f>
        <v>0</v>
      </c>
      <c r="N80" s="231">
        <v>0</v>
      </c>
      <c r="O80" s="231">
        <f>ROUND(E80*N80,2)</f>
        <v>0</v>
      </c>
      <c r="P80" s="231">
        <v>0</v>
      </c>
      <c r="Q80" s="231">
        <f>ROUND(E80*P80,2)</f>
        <v>0</v>
      </c>
      <c r="R80" s="232"/>
      <c r="S80" s="232" t="s">
        <v>169</v>
      </c>
      <c r="T80" s="232" t="s">
        <v>170</v>
      </c>
      <c r="U80" s="232">
        <v>0</v>
      </c>
      <c r="V80" s="232">
        <f>ROUND(E80*U80,2)</f>
        <v>0</v>
      </c>
      <c r="W80" s="232"/>
      <c r="X80" s="232" t="s">
        <v>274</v>
      </c>
      <c r="Y80" s="232" t="s">
        <v>172</v>
      </c>
      <c r="Z80" s="211"/>
      <c r="AA80" s="211"/>
      <c r="AB80" s="211"/>
      <c r="AC80" s="211"/>
      <c r="AD80" s="211"/>
      <c r="AE80" s="211"/>
      <c r="AF80" s="211"/>
      <c r="AG80" s="211" t="s">
        <v>275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53">
        <v>49</v>
      </c>
      <c r="B81" s="254" t="s">
        <v>1032</v>
      </c>
      <c r="C81" s="260" t="s">
        <v>1033</v>
      </c>
      <c r="D81" s="255" t="s">
        <v>924</v>
      </c>
      <c r="E81" s="256">
        <v>5</v>
      </c>
      <c r="F81" s="257"/>
      <c r="G81" s="258">
        <f>ROUND(E81*F81,2)</f>
        <v>0</v>
      </c>
      <c r="H81" s="233"/>
      <c r="I81" s="232">
        <f>ROUND(E81*H81,2)</f>
        <v>0</v>
      </c>
      <c r="J81" s="233"/>
      <c r="K81" s="232">
        <f>ROUND(E81*J81,2)</f>
        <v>0</v>
      </c>
      <c r="L81" s="232">
        <v>12</v>
      </c>
      <c r="M81" s="232">
        <f>G81*(1+L81/100)</f>
        <v>0</v>
      </c>
      <c r="N81" s="231">
        <v>0</v>
      </c>
      <c r="O81" s="231">
        <f>ROUND(E81*N81,2)</f>
        <v>0</v>
      </c>
      <c r="P81" s="231">
        <v>0</v>
      </c>
      <c r="Q81" s="231">
        <f>ROUND(E81*P81,2)</f>
        <v>0</v>
      </c>
      <c r="R81" s="232"/>
      <c r="S81" s="232" t="s">
        <v>169</v>
      </c>
      <c r="T81" s="232" t="s">
        <v>170</v>
      </c>
      <c r="U81" s="232">
        <v>0</v>
      </c>
      <c r="V81" s="232">
        <f>ROUND(E81*U81,2)</f>
        <v>0</v>
      </c>
      <c r="W81" s="232"/>
      <c r="X81" s="232" t="s">
        <v>274</v>
      </c>
      <c r="Y81" s="232" t="s">
        <v>172</v>
      </c>
      <c r="Z81" s="211"/>
      <c r="AA81" s="211"/>
      <c r="AB81" s="211"/>
      <c r="AC81" s="211"/>
      <c r="AD81" s="211"/>
      <c r="AE81" s="211"/>
      <c r="AF81" s="211"/>
      <c r="AG81" s="211" t="s">
        <v>275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53">
        <v>50</v>
      </c>
      <c r="B82" s="254" t="s">
        <v>1034</v>
      </c>
      <c r="C82" s="260" t="s">
        <v>1035</v>
      </c>
      <c r="D82" s="255" t="s">
        <v>924</v>
      </c>
      <c r="E82" s="256">
        <v>5</v>
      </c>
      <c r="F82" s="257"/>
      <c r="G82" s="258">
        <f>ROUND(E82*F82,2)</f>
        <v>0</v>
      </c>
      <c r="H82" s="233"/>
      <c r="I82" s="232">
        <f>ROUND(E82*H82,2)</f>
        <v>0</v>
      </c>
      <c r="J82" s="233"/>
      <c r="K82" s="232">
        <f>ROUND(E82*J82,2)</f>
        <v>0</v>
      </c>
      <c r="L82" s="232">
        <v>12</v>
      </c>
      <c r="M82" s="232">
        <f>G82*(1+L82/100)</f>
        <v>0</v>
      </c>
      <c r="N82" s="231">
        <v>0</v>
      </c>
      <c r="O82" s="231">
        <f>ROUND(E82*N82,2)</f>
        <v>0</v>
      </c>
      <c r="P82" s="231">
        <v>0</v>
      </c>
      <c r="Q82" s="231">
        <f>ROUND(E82*P82,2)</f>
        <v>0</v>
      </c>
      <c r="R82" s="232"/>
      <c r="S82" s="232" t="s">
        <v>169</v>
      </c>
      <c r="T82" s="232" t="s">
        <v>170</v>
      </c>
      <c r="U82" s="232">
        <v>0</v>
      </c>
      <c r="V82" s="232">
        <f>ROUND(E82*U82,2)</f>
        <v>0</v>
      </c>
      <c r="W82" s="232"/>
      <c r="X82" s="232" t="s">
        <v>274</v>
      </c>
      <c r="Y82" s="232" t="s">
        <v>172</v>
      </c>
      <c r="Z82" s="211"/>
      <c r="AA82" s="211"/>
      <c r="AB82" s="211"/>
      <c r="AC82" s="211"/>
      <c r="AD82" s="211"/>
      <c r="AE82" s="211"/>
      <c r="AF82" s="211"/>
      <c r="AG82" s="211" t="s">
        <v>275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53">
        <v>51</v>
      </c>
      <c r="B83" s="254" t="s">
        <v>966</v>
      </c>
      <c r="C83" s="260" t="s">
        <v>1036</v>
      </c>
      <c r="D83" s="255" t="s">
        <v>924</v>
      </c>
      <c r="E83" s="256">
        <v>2</v>
      </c>
      <c r="F83" s="257"/>
      <c r="G83" s="258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12</v>
      </c>
      <c r="M83" s="232">
        <f>G83*(1+L83/100)</f>
        <v>0</v>
      </c>
      <c r="N83" s="231">
        <v>0</v>
      </c>
      <c r="O83" s="231">
        <f>ROUND(E83*N83,2)</f>
        <v>0</v>
      </c>
      <c r="P83" s="231">
        <v>0</v>
      </c>
      <c r="Q83" s="231">
        <f>ROUND(E83*P83,2)</f>
        <v>0</v>
      </c>
      <c r="R83" s="232"/>
      <c r="S83" s="232" t="s">
        <v>169</v>
      </c>
      <c r="T83" s="232" t="s">
        <v>170</v>
      </c>
      <c r="U83" s="232">
        <v>0</v>
      </c>
      <c r="V83" s="232">
        <f>ROUND(E83*U83,2)</f>
        <v>0</v>
      </c>
      <c r="W83" s="232"/>
      <c r="X83" s="232" t="s">
        <v>909</v>
      </c>
      <c r="Y83" s="232" t="s">
        <v>172</v>
      </c>
      <c r="Z83" s="211"/>
      <c r="AA83" s="211"/>
      <c r="AB83" s="211"/>
      <c r="AC83" s="211"/>
      <c r="AD83" s="211"/>
      <c r="AE83" s="211"/>
      <c r="AF83" s="211"/>
      <c r="AG83" s="211" t="s">
        <v>1021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53">
        <v>52</v>
      </c>
      <c r="B84" s="254" t="s">
        <v>1037</v>
      </c>
      <c r="C84" s="260" t="s">
        <v>1038</v>
      </c>
      <c r="D84" s="255" t="s">
        <v>924</v>
      </c>
      <c r="E84" s="256">
        <v>64</v>
      </c>
      <c r="F84" s="257"/>
      <c r="G84" s="258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12</v>
      </c>
      <c r="M84" s="232">
        <f>G84*(1+L84/100)</f>
        <v>0</v>
      </c>
      <c r="N84" s="231">
        <v>0</v>
      </c>
      <c r="O84" s="231">
        <f>ROUND(E84*N84,2)</f>
        <v>0</v>
      </c>
      <c r="P84" s="231">
        <v>0</v>
      </c>
      <c r="Q84" s="231">
        <f>ROUND(E84*P84,2)</f>
        <v>0</v>
      </c>
      <c r="R84" s="232"/>
      <c r="S84" s="232" t="s">
        <v>169</v>
      </c>
      <c r="T84" s="232" t="s">
        <v>170</v>
      </c>
      <c r="U84" s="232">
        <v>0</v>
      </c>
      <c r="V84" s="232">
        <f>ROUND(E84*U84,2)</f>
        <v>0</v>
      </c>
      <c r="W84" s="232"/>
      <c r="X84" s="232" t="s">
        <v>274</v>
      </c>
      <c r="Y84" s="232" t="s">
        <v>172</v>
      </c>
      <c r="Z84" s="211"/>
      <c r="AA84" s="211"/>
      <c r="AB84" s="211"/>
      <c r="AC84" s="211"/>
      <c r="AD84" s="211"/>
      <c r="AE84" s="211"/>
      <c r="AF84" s="211"/>
      <c r="AG84" s="211" t="s">
        <v>275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ht="33.75" outlineLevel="1" x14ac:dyDescent="0.2">
      <c r="A85" s="253">
        <v>53</v>
      </c>
      <c r="B85" s="254" t="s">
        <v>1039</v>
      </c>
      <c r="C85" s="260" t="s">
        <v>1040</v>
      </c>
      <c r="D85" s="255" t="s">
        <v>924</v>
      </c>
      <c r="E85" s="256">
        <v>122</v>
      </c>
      <c r="F85" s="257"/>
      <c r="G85" s="258">
        <f>ROUND(E85*F85,2)</f>
        <v>0</v>
      </c>
      <c r="H85" s="233"/>
      <c r="I85" s="232">
        <f>ROUND(E85*H85,2)</f>
        <v>0</v>
      </c>
      <c r="J85" s="233"/>
      <c r="K85" s="232">
        <f>ROUND(E85*J85,2)</f>
        <v>0</v>
      </c>
      <c r="L85" s="232">
        <v>12</v>
      </c>
      <c r="M85" s="232">
        <f>G85*(1+L85/100)</f>
        <v>0</v>
      </c>
      <c r="N85" s="231">
        <v>0</v>
      </c>
      <c r="O85" s="231">
        <f>ROUND(E85*N85,2)</f>
        <v>0</v>
      </c>
      <c r="P85" s="231">
        <v>0</v>
      </c>
      <c r="Q85" s="231">
        <f>ROUND(E85*P85,2)</f>
        <v>0</v>
      </c>
      <c r="R85" s="232"/>
      <c r="S85" s="232" t="s">
        <v>169</v>
      </c>
      <c r="T85" s="232" t="s">
        <v>170</v>
      </c>
      <c r="U85" s="232">
        <v>0</v>
      </c>
      <c r="V85" s="232">
        <f>ROUND(E85*U85,2)</f>
        <v>0</v>
      </c>
      <c r="W85" s="232"/>
      <c r="X85" s="232" t="s">
        <v>274</v>
      </c>
      <c r="Y85" s="232" t="s">
        <v>172</v>
      </c>
      <c r="Z85" s="211"/>
      <c r="AA85" s="211"/>
      <c r="AB85" s="211"/>
      <c r="AC85" s="211"/>
      <c r="AD85" s="211"/>
      <c r="AE85" s="211"/>
      <c r="AF85" s="211"/>
      <c r="AG85" s="211" t="s">
        <v>275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53">
        <v>54</v>
      </c>
      <c r="B86" s="254" t="s">
        <v>1041</v>
      </c>
      <c r="C86" s="260" t="s">
        <v>1042</v>
      </c>
      <c r="D86" s="255" t="s">
        <v>924</v>
      </c>
      <c r="E86" s="256">
        <v>122</v>
      </c>
      <c r="F86" s="257"/>
      <c r="G86" s="258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12</v>
      </c>
      <c r="M86" s="232">
        <f>G86*(1+L86/100)</f>
        <v>0</v>
      </c>
      <c r="N86" s="231">
        <v>0</v>
      </c>
      <c r="O86" s="231">
        <f>ROUND(E86*N86,2)</f>
        <v>0</v>
      </c>
      <c r="P86" s="231">
        <v>0</v>
      </c>
      <c r="Q86" s="231">
        <f>ROUND(E86*P86,2)</f>
        <v>0</v>
      </c>
      <c r="R86" s="232"/>
      <c r="S86" s="232" t="s">
        <v>169</v>
      </c>
      <c r="T86" s="232" t="s">
        <v>170</v>
      </c>
      <c r="U86" s="232">
        <v>0</v>
      </c>
      <c r="V86" s="232">
        <f>ROUND(E86*U86,2)</f>
        <v>0</v>
      </c>
      <c r="W86" s="232"/>
      <c r="X86" s="232" t="s">
        <v>274</v>
      </c>
      <c r="Y86" s="232" t="s">
        <v>172</v>
      </c>
      <c r="Z86" s="211"/>
      <c r="AA86" s="211"/>
      <c r="AB86" s="211"/>
      <c r="AC86" s="211"/>
      <c r="AD86" s="211"/>
      <c r="AE86" s="211"/>
      <c r="AF86" s="211"/>
      <c r="AG86" s="211" t="s">
        <v>275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53">
        <v>55</v>
      </c>
      <c r="B87" s="254" t="s">
        <v>1043</v>
      </c>
      <c r="C87" s="260" t="s">
        <v>1044</v>
      </c>
      <c r="D87" s="255" t="s">
        <v>924</v>
      </c>
      <c r="E87" s="256">
        <v>122</v>
      </c>
      <c r="F87" s="257"/>
      <c r="G87" s="258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12</v>
      </c>
      <c r="M87" s="232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2"/>
      <c r="S87" s="232" t="s">
        <v>169</v>
      </c>
      <c r="T87" s="232" t="s">
        <v>170</v>
      </c>
      <c r="U87" s="232">
        <v>0</v>
      </c>
      <c r="V87" s="232">
        <f>ROUND(E87*U87,2)</f>
        <v>0</v>
      </c>
      <c r="W87" s="232"/>
      <c r="X87" s="232" t="s">
        <v>274</v>
      </c>
      <c r="Y87" s="232" t="s">
        <v>172</v>
      </c>
      <c r="Z87" s="211"/>
      <c r="AA87" s="211"/>
      <c r="AB87" s="211"/>
      <c r="AC87" s="211"/>
      <c r="AD87" s="211"/>
      <c r="AE87" s="211"/>
      <c r="AF87" s="211"/>
      <c r="AG87" s="211" t="s">
        <v>275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53">
        <v>56</v>
      </c>
      <c r="B88" s="254" t="s">
        <v>980</v>
      </c>
      <c r="C88" s="260" t="s">
        <v>981</v>
      </c>
      <c r="D88" s="255" t="s">
        <v>924</v>
      </c>
      <c r="E88" s="256">
        <v>2</v>
      </c>
      <c r="F88" s="257"/>
      <c r="G88" s="258">
        <f>ROUND(E88*F88,2)</f>
        <v>0</v>
      </c>
      <c r="H88" s="233"/>
      <c r="I88" s="232">
        <f>ROUND(E88*H88,2)</f>
        <v>0</v>
      </c>
      <c r="J88" s="233"/>
      <c r="K88" s="232">
        <f>ROUND(E88*J88,2)</f>
        <v>0</v>
      </c>
      <c r="L88" s="232">
        <v>12</v>
      </c>
      <c r="M88" s="232">
        <f>G88*(1+L88/100)</f>
        <v>0</v>
      </c>
      <c r="N88" s="231">
        <v>0</v>
      </c>
      <c r="O88" s="231">
        <f>ROUND(E88*N88,2)</f>
        <v>0</v>
      </c>
      <c r="P88" s="231">
        <v>0</v>
      </c>
      <c r="Q88" s="231">
        <f>ROUND(E88*P88,2)</f>
        <v>0</v>
      </c>
      <c r="R88" s="232"/>
      <c r="S88" s="232" t="s">
        <v>169</v>
      </c>
      <c r="T88" s="232" t="s">
        <v>170</v>
      </c>
      <c r="U88" s="232">
        <v>0</v>
      </c>
      <c r="V88" s="232">
        <f>ROUND(E88*U88,2)</f>
        <v>0</v>
      </c>
      <c r="W88" s="232"/>
      <c r="X88" s="232" t="s">
        <v>274</v>
      </c>
      <c r="Y88" s="232" t="s">
        <v>172</v>
      </c>
      <c r="Z88" s="211"/>
      <c r="AA88" s="211"/>
      <c r="AB88" s="211"/>
      <c r="AC88" s="211"/>
      <c r="AD88" s="211"/>
      <c r="AE88" s="211"/>
      <c r="AF88" s="211"/>
      <c r="AG88" s="211" t="s">
        <v>275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53">
        <v>57</v>
      </c>
      <c r="B89" s="254" t="s">
        <v>1000</v>
      </c>
      <c r="C89" s="260" t="s">
        <v>1001</v>
      </c>
      <c r="D89" s="255" t="s">
        <v>236</v>
      </c>
      <c r="E89" s="256">
        <v>118</v>
      </c>
      <c r="F89" s="257"/>
      <c r="G89" s="258">
        <f>ROUND(E89*F89,2)</f>
        <v>0</v>
      </c>
      <c r="H89" s="233"/>
      <c r="I89" s="232">
        <f>ROUND(E89*H89,2)</f>
        <v>0</v>
      </c>
      <c r="J89" s="233"/>
      <c r="K89" s="232">
        <f>ROUND(E89*J89,2)</f>
        <v>0</v>
      </c>
      <c r="L89" s="232">
        <v>12</v>
      </c>
      <c r="M89" s="232">
        <f>G89*(1+L89/100)</f>
        <v>0</v>
      </c>
      <c r="N89" s="231">
        <v>0</v>
      </c>
      <c r="O89" s="231">
        <f>ROUND(E89*N89,2)</f>
        <v>0</v>
      </c>
      <c r="P89" s="231">
        <v>0</v>
      </c>
      <c r="Q89" s="231">
        <f>ROUND(E89*P89,2)</f>
        <v>0</v>
      </c>
      <c r="R89" s="232"/>
      <c r="S89" s="232" t="s">
        <v>169</v>
      </c>
      <c r="T89" s="232" t="s">
        <v>170</v>
      </c>
      <c r="U89" s="232">
        <v>0</v>
      </c>
      <c r="V89" s="232">
        <f>ROUND(E89*U89,2)</f>
        <v>0</v>
      </c>
      <c r="W89" s="232"/>
      <c r="X89" s="232" t="s">
        <v>274</v>
      </c>
      <c r="Y89" s="232" t="s">
        <v>172</v>
      </c>
      <c r="Z89" s="211"/>
      <c r="AA89" s="211"/>
      <c r="AB89" s="211"/>
      <c r="AC89" s="211"/>
      <c r="AD89" s="211"/>
      <c r="AE89" s="211"/>
      <c r="AF89" s="211"/>
      <c r="AG89" s="211" t="s">
        <v>275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53">
        <v>58</v>
      </c>
      <c r="B90" s="254" t="s">
        <v>1010</v>
      </c>
      <c r="C90" s="260" t="s">
        <v>1011</v>
      </c>
      <c r="D90" s="255" t="s">
        <v>924</v>
      </c>
      <c r="E90" s="256">
        <v>8</v>
      </c>
      <c r="F90" s="257"/>
      <c r="G90" s="258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12</v>
      </c>
      <c r="M90" s="232">
        <f>G90*(1+L90/100)</f>
        <v>0</v>
      </c>
      <c r="N90" s="231">
        <v>0</v>
      </c>
      <c r="O90" s="231">
        <f>ROUND(E90*N90,2)</f>
        <v>0</v>
      </c>
      <c r="P90" s="231">
        <v>0</v>
      </c>
      <c r="Q90" s="231">
        <f>ROUND(E90*P90,2)</f>
        <v>0</v>
      </c>
      <c r="R90" s="232"/>
      <c r="S90" s="232" t="s">
        <v>169</v>
      </c>
      <c r="T90" s="232" t="s">
        <v>170</v>
      </c>
      <c r="U90" s="232">
        <v>0</v>
      </c>
      <c r="V90" s="232">
        <f>ROUND(E90*U90,2)</f>
        <v>0</v>
      </c>
      <c r="W90" s="232"/>
      <c r="X90" s="232" t="s">
        <v>274</v>
      </c>
      <c r="Y90" s="232" t="s">
        <v>172</v>
      </c>
      <c r="Z90" s="211"/>
      <c r="AA90" s="211"/>
      <c r="AB90" s="211"/>
      <c r="AC90" s="211"/>
      <c r="AD90" s="211"/>
      <c r="AE90" s="211"/>
      <c r="AF90" s="211"/>
      <c r="AG90" s="211" t="s">
        <v>275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53">
        <v>59</v>
      </c>
      <c r="B91" s="254" t="s">
        <v>1012</v>
      </c>
      <c r="C91" s="260" t="s">
        <v>1013</v>
      </c>
      <c r="D91" s="255" t="s">
        <v>924</v>
      </c>
      <c r="E91" s="256">
        <v>8</v>
      </c>
      <c r="F91" s="257"/>
      <c r="G91" s="258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12</v>
      </c>
      <c r="M91" s="232">
        <f>G91*(1+L91/100)</f>
        <v>0</v>
      </c>
      <c r="N91" s="231">
        <v>0</v>
      </c>
      <c r="O91" s="231">
        <f>ROUND(E91*N91,2)</f>
        <v>0</v>
      </c>
      <c r="P91" s="231">
        <v>0</v>
      </c>
      <c r="Q91" s="231">
        <f>ROUND(E91*P91,2)</f>
        <v>0</v>
      </c>
      <c r="R91" s="232"/>
      <c r="S91" s="232" t="s">
        <v>169</v>
      </c>
      <c r="T91" s="232" t="s">
        <v>170</v>
      </c>
      <c r="U91" s="232">
        <v>0</v>
      </c>
      <c r="V91" s="232">
        <f>ROUND(E91*U91,2)</f>
        <v>0</v>
      </c>
      <c r="W91" s="232"/>
      <c r="X91" s="232" t="s">
        <v>274</v>
      </c>
      <c r="Y91" s="232" t="s">
        <v>172</v>
      </c>
      <c r="Z91" s="211"/>
      <c r="AA91" s="211"/>
      <c r="AB91" s="211"/>
      <c r="AC91" s="211"/>
      <c r="AD91" s="211"/>
      <c r="AE91" s="211"/>
      <c r="AF91" s="211"/>
      <c r="AG91" s="211" t="s">
        <v>275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53">
        <v>60</v>
      </c>
      <c r="B92" s="254" t="s">
        <v>1045</v>
      </c>
      <c r="C92" s="260" t="s">
        <v>1046</v>
      </c>
      <c r="D92" s="255" t="s">
        <v>924</v>
      </c>
      <c r="E92" s="256">
        <v>9</v>
      </c>
      <c r="F92" s="257"/>
      <c r="G92" s="258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12</v>
      </c>
      <c r="M92" s="232">
        <f>G92*(1+L92/100)</f>
        <v>0</v>
      </c>
      <c r="N92" s="231">
        <v>0</v>
      </c>
      <c r="O92" s="231">
        <f>ROUND(E92*N92,2)</f>
        <v>0</v>
      </c>
      <c r="P92" s="231">
        <v>0</v>
      </c>
      <c r="Q92" s="231">
        <f>ROUND(E92*P92,2)</f>
        <v>0</v>
      </c>
      <c r="R92" s="232"/>
      <c r="S92" s="232" t="s">
        <v>169</v>
      </c>
      <c r="T92" s="232" t="s">
        <v>170</v>
      </c>
      <c r="U92" s="232">
        <v>0</v>
      </c>
      <c r="V92" s="232">
        <f>ROUND(E92*U92,2)</f>
        <v>0</v>
      </c>
      <c r="W92" s="232"/>
      <c r="X92" s="232" t="s">
        <v>274</v>
      </c>
      <c r="Y92" s="232" t="s">
        <v>172</v>
      </c>
      <c r="Z92" s="211"/>
      <c r="AA92" s="211"/>
      <c r="AB92" s="211"/>
      <c r="AC92" s="211"/>
      <c r="AD92" s="211"/>
      <c r="AE92" s="211"/>
      <c r="AF92" s="211"/>
      <c r="AG92" s="211" t="s">
        <v>275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ht="22.5" outlineLevel="1" x14ac:dyDescent="0.2">
      <c r="A93" s="253">
        <v>61</v>
      </c>
      <c r="B93" s="254" t="s">
        <v>1047</v>
      </c>
      <c r="C93" s="260" t="s">
        <v>1048</v>
      </c>
      <c r="D93" s="255" t="s">
        <v>924</v>
      </c>
      <c r="E93" s="256">
        <v>9</v>
      </c>
      <c r="F93" s="257"/>
      <c r="G93" s="258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12</v>
      </c>
      <c r="M93" s="232">
        <f>G93*(1+L93/100)</f>
        <v>0</v>
      </c>
      <c r="N93" s="231">
        <v>0</v>
      </c>
      <c r="O93" s="231">
        <f>ROUND(E93*N93,2)</f>
        <v>0</v>
      </c>
      <c r="P93" s="231">
        <v>0</v>
      </c>
      <c r="Q93" s="231">
        <f>ROUND(E93*P93,2)</f>
        <v>0</v>
      </c>
      <c r="R93" s="232"/>
      <c r="S93" s="232" t="s">
        <v>169</v>
      </c>
      <c r="T93" s="232" t="s">
        <v>170</v>
      </c>
      <c r="U93" s="232">
        <v>0</v>
      </c>
      <c r="V93" s="232">
        <f>ROUND(E93*U93,2)</f>
        <v>0</v>
      </c>
      <c r="W93" s="232"/>
      <c r="X93" s="232" t="s">
        <v>274</v>
      </c>
      <c r="Y93" s="232" t="s">
        <v>172</v>
      </c>
      <c r="Z93" s="211"/>
      <c r="AA93" s="211"/>
      <c r="AB93" s="211"/>
      <c r="AC93" s="211"/>
      <c r="AD93" s="211"/>
      <c r="AE93" s="211"/>
      <c r="AF93" s="211"/>
      <c r="AG93" s="211" t="s">
        <v>275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53">
        <v>62</v>
      </c>
      <c r="B94" s="254" t="s">
        <v>1049</v>
      </c>
      <c r="C94" s="260" t="s">
        <v>1050</v>
      </c>
      <c r="D94" s="255" t="s">
        <v>924</v>
      </c>
      <c r="E94" s="256">
        <v>9</v>
      </c>
      <c r="F94" s="257"/>
      <c r="G94" s="258">
        <f>ROUND(E94*F94,2)</f>
        <v>0</v>
      </c>
      <c r="H94" s="233"/>
      <c r="I94" s="232">
        <f>ROUND(E94*H94,2)</f>
        <v>0</v>
      </c>
      <c r="J94" s="233"/>
      <c r="K94" s="232">
        <f>ROUND(E94*J94,2)</f>
        <v>0</v>
      </c>
      <c r="L94" s="232">
        <v>12</v>
      </c>
      <c r="M94" s="232">
        <f>G94*(1+L94/100)</f>
        <v>0</v>
      </c>
      <c r="N94" s="231">
        <v>0</v>
      </c>
      <c r="O94" s="231">
        <f>ROUND(E94*N94,2)</f>
        <v>0</v>
      </c>
      <c r="P94" s="231">
        <v>0</v>
      </c>
      <c r="Q94" s="231">
        <f>ROUND(E94*P94,2)</f>
        <v>0</v>
      </c>
      <c r="R94" s="232"/>
      <c r="S94" s="232" t="s">
        <v>169</v>
      </c>
      <c r="T94" s="232" t="s">
        <v>170</v>
      </c>
      <c r="U94" s="232">
        <v>0</v>
      </c>
      <c r="V94" s="232">
        <f>ROUND(E94*U94,2)</f>
        <v>0</v>
      </c>
      <c r="W94" s="232"/>
      <c r="X94" s="232" t="s">
        <v>274</v>
      </c>
      <c r="Y94" s="232" t="s">
        <v>172</v>
      </c>
      <c r="Z94" s="211"/>
      <c r="AA94" s="211"/>
      <c r="AB94" s="211"/>
      <c r="AC94" s="211"/>
      <c r="AD94" s="211"/>
      <c r="AE94" s="211"/>
      <c r="AF94" s="211"/>
      <c r="AG94" s="211" t="s">
        <v>275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ht="22.5" outlineLevel="1" x14ac:dyDescent="0.2">
      <c r="A95" s="253">
        <v>63</v>
      </c>
      <c r="B95" s="254" t="s">
        <v>1051</v>
      </c>
      <c r="C95" s="260" t="s">
        <v>1052</v>
      </c>
      <c r="D95" s="255" t="s">
        <v>924</v>
      </c>
      <c r="E95" s="256">
        <v>20</v>
      </c>
      <c r="F95" s="257"/>
      <c r="G95" s="258">
        <f>ROUND(E95*F95,2)</f>
        <v>0</v>
      </c>
      <c r="H95" s="233"/>
      <c r="I95" s="232">
        <f>ROUND(E95*H95,2)</f>
        <v>0</v>
      </c>
      <c r="J95" s="233"/>
      <c r="K95" s="232">
        <f>ROUND(E95*J95,2)</f>
        <v>0</v>
      </c>
      <c r="L95" s="232">
        <v>12</v>
      </c>
      <c r="M95" s="232">
        <f>G95*(1+L95/100)</f>
        <v>0</v>
      </c>
      <c r="N95" s="231">
        <v>0</v>
      </c>
      <c r="O95" s="231">
        <f>ROUND(E95*N95,2)</f>
        <v>0</v>
      </c>
      <c r="P95" s="231">
        <v>0</v>
      </c>
      <c r="Q95" s="231">
        <f>ROUND(E95*P95,2)</f>
        <v>0</v>
      </c>
      <c r="R95" s="232"/>
      <c r="S95" s="232" t="s">
        <v>169</v>
      </c>
      <c r="T95" s="232" t="s">
        <v>170</v>
      </c>
      <c r="U95" s="232">
        <v>0</v>
      </c>
      <c r="V95" s="232">
        <f>ROUND(E95*U95,2)</f>
        <v>0</v>
      </c>
      <c r="W95" s="232"/>
      <c r="X95" s="232" t="s">
        <v>274</v>
      </c>
      <c r="Y95" s="232" t="s">
        <v>172</v>
      </c>
      <c r="Z95" s="211"/>
      <c r="AA95" s="211"/>
      <c r="AB95" s="211"/>
      <c r="AC95" s="211"/>
      <c r="AD95" s="211"/>
      <c r="AE95" s="211"/>
      <c r="AF95" s="211"/>
      <c r="AG95" s="211" t="s">
        <v>275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ht="25.5" x14ac:dyDescent="0.2">
      <c r="A96" s="240" t="s">
        <v>164</v>
      </c>
      <c r="B96" s="241" t="s">
        <v>113</v>
      </c>
      <c r="C96" s="259" t="s">
        <v>114</v>
      </c>
      <c r="D96" s="242"/>
      <c r="E96" s="243"/>
      <c r="F96" s="244"/>
      <c r="G96" s="245">
        <f>SUMIF(AG97:AG103,"&lt;&gt;NOR",G97:G103)</f>
        <v>0</v>
      </c>
      <c r="H96" s="239"/>
      <c r="I96" s="239">
        <f>SUM(I97:I103)</f>
        <v>0</v>
      </c>
      <c r="J96" s="239"/>
      <c r="K96" s="239">
        <f>SUM(K97:K103)</f>
        <v>0</v>
      </c>
      <c r="L96" s="239"/>
      <c r="M96" s="239">
        <f>SUM(M97:M103)</f>
        <v>0</v>
      </c>
      <c r="N96" s="238"/>
      <c r="O96" s="238">
        <f>SUM(O97:O103)</f>
        <v>0</v>
      </c>
      <c r="P96" s="238"/>
      <c r="Q96" s="238">
        <f>SUM(Q97:Q103)</f>
        <v>0</v>
      </c>
      <c r="R96" s="239"/>
      <c r="S96" s="239"/>
      <c r="T96" s="239"/>
      <c r="U96" s="239"/>
      <c r="V96" s="239">
        <f>SUM(V97:V103)</f>
        <v>0</v>
      </c>
      <c r="W96" s="239"/>
      <c r="X96" s="239"/>
      <c r="Y96" s="239"/>
      <c r="AG96" t="s">
        <v>165</v>
      </c>
    </row>
    <row r="97" spans="1:60" outlineLevel="1" x14ac:dyDescent="0.2">
      <c r="A97" s="253">
        <v>64</v>
      </c>
      <c r="B97" s="254" t="s">
        <v>1053</v>
      </c>
      <c r="C97" s="260" t="s">
        <v>1054</v>
      </c>
      <c r="D97" s="255" t="s">
        <v>924</v>
      </c>
      <c r="E97" s="256">
        <v>56</v>
      </c>
      <c r="F97" s="257"/>
      <c r="G97" s="258">
        <f>ROUND(E97*F97,2)</f>
        <v>0</v>
      </c>
      <c r="H97" s="233"/>
      <c r="I97" s="232">
        <f>ROUND(E97*H97,2)</f>
        <v>0</v>
      </c>
      <c r="J97" s="233"/>
      <c r="K97" s="232">
        <f>ROUND(E97*J97,2)</f>
        <v>0</v>
      </c>
      <c r="L97" s="232">
        <v>12</v>
      </c>
      <c r="M97" s="232">
        <f>G97*(1+L97/100)</f>
        <v>0</v>
      </c>
      <c r="N97" s="231">
        <v>0</v>
      </c>
      <c r="O97" s="231">
        <f>ROUND(E97*N97,2)</f>
        <v>0</v>
      </c>
      <c r="P97" s="231">
        <v>0</v>
      </c>
      <c r="Q97" s="231">
        <f>ROUND(E97*P97,2)</f>
        <v>0</v>
      </c>
      <c r="R97" s="232"/>
      <c r="S97" s="232" t="s">
        <v>169</v>
      </c>
      <c r="T97" s="232" t="s">
        <v>170</v>
      </c>
      <c r="U97" s="232">
        <v>0</v>
      </c>
      <c r="V97" s="232">
        <f>ROUND(E97*U97,2)</f>
        <v>0</v>
      </c>
      <c r="W97" s="232"/>
      <c r="X97" s="232" t="s">
        <v>274</v>
      </c>
      <c r="Y97" s="232" t="s">
        <v>172</v>
      </c>
      <c r="Z97" s="211"/>
      <c r="AA97" s="211"/>
      <c r="AB97" s="211"/>
      <c r="AC97" s="211"/>
      <c r="AD97" s="211"/>
      <c r="AE97" s="211"/>
      <c r="AF97" s="211"/>
      <c r="AG97" s="211" t="s">
        <v>751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53">
        <v>65</v>
      </c>
      <c r="B98" s="254" t="s">
        <v>1055</v>
      </c>
      <c r="C98" s="260" t="s">
        <v>1056</v>
      </c>
      <c r="D98" s="255" t="s">
        <v>924</v>
      </c>
      <c r="E98" s="256">
        <v>56</v>
      </c>
      <c r="F98" s="257"/>
      <c r="G98" s="258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12</v>
      </c>
      <c r="M98" s="232">
        <f>G98*(1+L98/100)</f>
        <v>0</v>
      </c>
      <c r="N98" s="231">
        <v>0</v>
      </c>
      <c r="O98" s="231">
        <f>ROUND(E98*N98,2)</f>
        <v>0</v>
      </c>
      <c r="P98" s="231">
        <v>0</v>
      </c>
      <c r="Q98" s="231">
        <f>ROUND(E98*P98,2)</f>
        <v>0</v>
      </c>
      <c r="R98" s="232"/>
      <c r="S98" s="232" t="s">
        <v>169</v>
      </c>
      <c r="T98" s="232" t="s">
        <v>170</v>
      </c>
      <c r="U98" s="232">
        <v>0</v>
      </c>
      <c r="V98" s="232">
        <f>ROUND(E98*U98,2)</f>
        <v>0</v>
      </c>
      <c r="W98" s="232"/>
      <c r="X98" s="232" t="s">
        <v>274</v>
      </c>
      <c r="Y98" s="232" t="s">
        <v>172</v>
      </c>
      <c r="Z98" s="211"/>
      <c r="AA98" s="211"/>
      <c r="AB98" s="211"/>
      <c r="AC98" s="211"/>
      <c r="AD98" s="211"/>
      <c r="AE98" s="211"/>
      <c r="AF98" s="211"/>
      <c r="AG98" s="211" t="s">
        <v>751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53">
        <v>66</v>
      </c>
      <c r="B99" s="254" t="s">
        <v>1057</v>
      </c>
      <c r="C99" s="260" t="s">
        <v>1058</v>
      </c>
      <c r="D99" s="255" t="s">
        <v>236</v>
      </c>
      <c r="E99" s="256">
        <v>870</v>
      </c>
      <c r="F99" s="257"/>
      <c r="G99" s="258">
        <f>ROUND(E99*F99,2)</f>
        <v>0</v>
      </c>
      <c r="H99" s="233"/>
      <c r="I99" s="232">
        <f>ROUND(E99*H99,2)</f>
        <v>0</v>
      </c>
      <c r="J99" s="233"/>
      <c r="K99" s="232">
        <f>ROUND(E99*J99,2)</f>
        <v>0</v>
      </c>
      <c r="L99" s="232">
        <v>12</v>
      </c>
      <c r="M99" s="232">
        <f>G99*(1+L99/100)</f>
        <v>0</v>
      </c>
      <c r="N99" s="231">
        <v>0</v>
      </c>
      <c r="O99" s="231">
        <f>ROUND(E99*N99,2)</f>
        <v>0</v>
      </c>
      <c r="P99" s="231">
        <v>0</v>
      </c>
      <c r="Q99" s="231">
        <f>ROUND(E99*P99,2)</f>
        <v>0</v>
      </c>
      <c r="R99" s="232"/>
      <c r="S99" s="232" t="s">
        <v>169</v>
      </c>
      <c r="T99" s="232" t="s">
        <v>170</v>
      </c>
      <c r="U99" s="232">
        <v>0</v>
      </c>
      <c r="V99" s="232">
        <f>ROUND(E99*U99,2)</f>
        <v>0</v>
      </c>
      <c r="W99" s="232"/>
      <c r="X99" s="232" t="s">
        <v>274</v>
      </c>
      <c r="Y99" s="232" t="s">
        <v>172</v>
      </c>
      <c r="Z99" s="211"/>
      <c r="AA99" s="211"/>
      <c r="AB99" s="211"/>
      <c r="AC99" s="211"/>
      <c r="AD99" s="211"/>
      <c r="AE99" s="211"/>
      <c r="AF99" s="211"/>
      <c r="AG99" s="211" t="s">
        <v>751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53">
        <v>67</v>
      </c>
      <c r="B100" s="254" t="s">
        <v>1059</v>
      </c>
      <c r="C100" s="260" t="s">
        <v>1060</v>
      </c>
      <c r="D100" s="255" t="s">
        <v>236</v>
      </c>
      <c r="E100" s="256">
        <v>248</v>
      </c>
      <c r="F100" s="257"/>
      <c r="G100" s="258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12</v>
      </c>
      <c r="M100" s="232">
        <f>G100*(1+L100/100)</f>
        <v>0</v>
      </c>
      <c r="N100" s="231">
        <v>0</v>
      </c>
      <c r="O100" s="231">
        <f>ROUND(E100*N100,2)</f>
        <v>0</v>
      </c>
      <c r="P100" s="231">
        <v>0</v>
      </c>
      <c r="Q100" s="231">
        <f>ROUND(E100*P100,2)</f>
        <v>0</v>
      </c>
      <c r="R100" s="232"/>
      <c r="S100" s="232" t="s">
        <v>169</v>
      </c>
      <c r="T100" s="232" t="s">
        <v>170</v>
      </c>
      <c r="U100" s="232">
        <v>0</v>
      </c>
      <c r="V100" s="232">
        <f>ROUND(E100*U100,2)</f>
        <v>0</v>
      </c>
      <c r="W100" s="232"/>
      <c r="X100" s="232" t="s">
        <v>274</v>
      </c>
      <c r="Y100" s="232" t="s">
        <v>172</v>
      </c>
      <c r="Z100" s="211"/>
      <c r="AA100" s="211"/>
      <c r="AB100" s="211"/>
      <c r="AC100" s="211"/>
      <c r="AD100" s="211"/>
      <c r="AE100" s="211"/>
      <c r="AF100" s="211"/>
      <c r="AG100" s="211" t="s">
        <v>751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53">
        <v>68</v>
      </c>
      <c r="B101" s="254" t="s">
        <v>960</v>
      </c>
      <c r="C101" s="260" t="s">
        <v>961</v>
      </c>
      <c r="D101" s="255" t="s">
        <v>236</v>
      </c>
      <c r="E101" s="256">
        <v>58</v>
      </c>
      <c r="F101" s="257"/>
      <c r="G101" s="258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12</v>
      </c>
      <c r="M101" s="232">
        <f>G101*(1+L101/100)</f>
        <v>0</v>
      </c>
      <c r="N101" s="231">
        <v>0</v>
      </c>
      <c r="O101" s="231">
        <f>ROUND(E101*N101,2)</f>
        <v>0</v>
      </c>
      <c r="P101" s="231">
        <v>0</v>
      </c>
      <c r="Q101" s="231">
        <f>ROUND(E101*P101,2)</f>
        <v>0</v>
      </c>
      <c r="R101" s="232"/>
      <c r="S101" s="232" t="s">
        <v>169</v>
      </c>
      <c r="T101" s="232" t="s">
        <v>170</v>
      </c>
      <c r="U101" s="232">
        <v>0</v>
      </c>
      <c r="V101" s="232">
        <f>ROUND(E101*U101,2)</f>
        <v>0</v>
      </c>
      <c r="W101" s="232"/>
      <c r="X101" s="232" t="s">
        <v>274</v>
      </c>
      <c r="Y101" s="232" t="s">
        <v>172</v>
      </c>
      <c r="Z101" s="211"/>
      <c r="AA101" s="211"/>
      <c r="AB101" s="211"/>
      <c r="AC101" s="211"/>
      <c r="AD101" s="211"/>
      <c r="AE101" s="211"/>
      <c r="AF101" s="211"/>
      <c r="AG101" s="211" t="s">
        <v>751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53">
        <v>69</v>
      </c>
      <c r="B102" s="254" t="s">
        <v>954</v>
      </c>
      <c r="C102" s="260" t="s">
        <v>955</v>
      </c>
      <c r="D102" s="255" t="s">
        <v>924</v>
      </c>
      <c r="E102" s="256">
        <v>224</v>
      </c>
      <c r="F102" s="257"/>
      <c r="G102" s="258">
        <f>ROUND(E102*F102,2)</f>
        <v>0</v>
      </c>
      <c r="H102" s="233"/>
      <c r="I102" s="232">
        <f>ROUND(E102*H102,2)</f>
        <v>0</v>
      </c>
      <c r="J102" s="233"/>
      <c r="K102" s="232">
        <f>ROUND(E102*J102,2)</f>
        <v>0</v>
      </c>
      <c r="L102" s="232">
        <v>12</v>
      </c>
      <c r="M102" s="232">
        <f>G102*(1+L102/100)</f>
        <v>0</v>
      </c>
      <c r="N102" s="231">
        <v>0</v>
      </c>
      <c r="O102" s="231">
        <f>ROUND(E102*N102,2)</f>
        <v>0</v>
      </c>
      <c r="P102" s="231">
        <v>0</v>
      </c>
      <c r="Q102" s="231">
        <f>ROUND(E102*P102,2)</f>
        <v>0</v>
      </c>
      <c r="R102" s="232"/>
      <c r="S102" s="232" t="s">
        <v>169</v>
      </c>
      <c r="T102" s="232" t="s">
        <v>170</v>
      </c>
      <c r="U102" s="232">
        <v>0</v>
      </c>
      <c r="V102" s="232">
        <f>ROUND(E102*U102,2)</f>
        <v>0</v>
      </c>
      <c r="W102" s="232"/>
      <c r="X102" s="232" t="s">
        <v>274</v>
      </c>
      <c r="Y102" s="232" t="s">
        <v>172</v>
      </c>
      <c r="Z102" s="211"/>
      <c r="AA102" s="211"/>
      <c r="AB102" s="211"/>
      <c r="AC102" s="211"/>
      <c r="AD102" s="211"/>
      <c r="AE102" s="211"/>
      <c r="AF102" s="211"/>
      <c r="AG102" s="211" t="s">
        <v>751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53">
        <v>70</v>
      </c>
      <c r="B103" s="254" t="s">
        <v>954</v>
      </c>
      <c r="C103" s="260" t="s">
        <v>1061</v>
      </c>
      <c r="D103" s="255" t="s">
        <v>924</v>
      </c>
      <c r="E103" s="256">
        <v>112</v>
      </c>
      <c r="F103" s="257"/>
      <c r="G103" s="258">
        <f>ROUND(E103*F103,2)</f>
        <v>0</v>
      </c>
      <c r="H103" s="233"/>
      <c r="I103" s="232">
        <f>ROUND(E103*H103,2)</f>
        <v>0</v>
      </c>
      <c r="J103" s="233"/>
      <c r="K103" s="232">
        <f>ROUND(E103*J103,2)</f>
        <v>0</v>
      </c>
      <c r="L103" s="232">
        <v>12</v>
      </c>
      <c r="M103" s="232">
        <f>G103*(1+L103/100)</f>
        <v>0</v>
      </c>
      <c r="N103" s="231">
        <v>0</v>
      </c>
      <c r="O103" s="231">
        <f>ROUND(E103*N103,2)</f>
        <v>0</v>
      </c>
      <c r="P103" s="231">
        <v>0</v>
      </c>
      <c r="Q103" s="231">
        <f>ROUND(E103*P103,2)</f>
        <v>0</v>
      </c>
      <c r="R103" s="232"/>
      <c r="S103" s="232" t="s">
        <v>169</v>
      </c>
      <c r="T103" s="232" t="s">
        <v>170</v>
      </c>
      <c r="U103" s="232">
        <v>0</v>
      </c>
      <c r="V103" s="232">
        <f>ROUND(E103*U103,2)</f>
        <v>0</v>
      </c>
      <c r="W103" s="232"/>
      <c r="X103" s="232" t="s">
        <v>909</v>
      </c>
      <c r="Y103" s="232" t="s">
        <v>172</v>
      </c>
      <c r="Z103" s="211"/>
      <c r="AA103" s="211"/>
      <c r="AB103" s="211"/>
      <c r="AC103" s="211"/>
      <c r="AD103" s="211"/>
      <c r="AE103" s="211"/>
      <c r="AF103" s="211"/>
      <c r="AG103" s="211" t="s">
        <v>1021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x14ac:dyDescent="0.2">
      <c r="A104" s="240" t="s">
        <v>164</v>
      </c>
      <c r="B104" s="241" t="s">
        <v>115</v>
      </c>
      <c r="C104" s="259" t="s">
        <v>116</v>
      </c>
      <c r="D104" s="242"/>
      <c r="E104" s="243"/>
      <c r="F104" s="244"/>
      <c r="G104" s="245">
        <f>SUMIF(AG105:AG132,"&lt;&gt;NOR",G105:G132)</f>
        <v>0</v>
      </c>
      <c r="H104" s="239"/>
      <c r="I104" s="239">
        <f>SUM(I105:I132)</f>
        <v>0</v>
      </c>
      <c r="J104" s="239"/>
      <c r="K104" s="239">
        <f>SUM(K105:K132)</f>
        <v>0</v>
      </c>
      <c r="L104" s="239"/>
      <c r="M104" s="239">
        <f>SUM(M105:M132)</f>
        <v>0</v>
      </c>
      <c r="N104" s="238"/>
      <c r="O104" s="238">
        <f>SUM(O105:O132)</f>
        <v>0</v>
      </c>
      <c r="P104" s="238"/>
      <c r="Q104" s="238">
        <f>SUM(Q105:Q132)</f>
        <v>0</v>
      </c>
      <c r="R104" s="239"/>
      <c r="S104" s="239"/>
      <c r="T104" s="239"/>
      <c r="U104" s="239"/>
      <c r="V104" s="239">
        <f>SUM(V105:V132)</f>
        <v>0</v>
      </c>
      <c r="W104" s="239"/>
      <c r="X104" s="239"/>
      <c r="Y104" s="239"/>
      <c r="AG104" t="s">
        <v>165</v>
      </c>
    </row>
    <row r="105" spans="1:60" outlineLevel="1" x14ac:dyDescent="0.2">
      <c r="A105" s="253">
        <v>71</v>
      </c>
      <c r="B105" s="254" t="s">
        <v>1062</v>
      </c>
      <c r="C105" s="260" t="s">
        <v>1063</v>
      </c>
      <c r="D105" s="255" t="s">
        <v>236</v>
      </c>
      <c r="E105" s="256">
        <v>2100</v>
      </c>
      <c r="F105" s="257"/>
      <c r="G105" s="258">
        <f>ROUND(E105*F105,2)</f>
        <v>0</v>
      </c>
      <c r="H105" s="233"/>
      <c r="I105" s="232">
        <f>ROUND(E105*H105,2)</f>
        <v>0</v>
      </c>
      <c r="J105" s="233"/>
      <c r="K105" s="232">
        <f>ROUND(E105*J105,2)</f>
        <v>0</v>
      </c>
      <c r="L105" s="232">
        <v>12</v>
      </c>
      <c r="M105" s="232">
        <f>G105*(1+L105/100)</f>
        <v>0</v>
      </c>
      <c r="N105" s="231">
        <v>0</v>
      </c>
      <c r="O105" s="231">
        <f>ROUND(E105*N105,2)</f>
        <v>0</v>
      </c>
      <c r="P105" s="231">
        <v>0</v>
      </c>
      <c r="Q105" s="231">
        <f>ROUND(E105*P105,2)</f>
        <v>0</v>
      </c>
      <c r="R105" s="232"/>
      <c r="S105" s="232" t="s">
        <v>169</v>
      </c>
      <c r="T105" s="232" t="s">
        <v>170</v>
      </c>
      <c r="U105" s="232">
        <v>0</v>
      </c>
      <c r="V105" s="232">
        <f>ROUND(E105*U105,2)</f>
        <v>0</v>
      </c>
      <c r="W105" s="232"/>
      <c r="X105" s="232" t="s">
        <v>201</v>
      </c>
      <c r="Y105" s="232" t="s">
        <v>172</v>
      </c>
      <c r="Z105" s="211"/>
      <c r="AA105" s="211"/>
      <c r="AB105" s="211"/>
      <c r="AC105" s="211"/>
      <c r="AD105" s="211"/>
      <c r="AE105" s="211"/>
      <c r="AF105" s="211"/>
      <c r="AG105" s="211" t="s">
        <v>290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53">
        <v>72</v>
      </c>
      <c r="B106" s="254" t="s">
        <v>1062</v>
      </c>
      <c r="C106" s="260" t="s">
        <v>1063</v>
      </c>
      <c r="D106" s="255" t="s">
        <v>236</v>
      </c>
      <c r="E106" s="256">
        <v>1920</v>
      </c>
      <c r="F106" s="257"/>
      <c r="G106" s="258">
        <f>ROUND(E106*F106,2)</f>
        <v>0</v>
      </c>
      <c r="H106" s="233"/>
      <c r="I106" s="232">
        <f>ROUND(E106*H106,2)</f>
        <v>0</v>
      </c>
      <c r="J106" s="233"/>
      <c r="K106" s="232">
        <f>ROUND(E106*J106,2)</f>
        <v>0</v>
      </c>
      <c r="L106" s="232">
        <v>12</v>
      </c>
      <c r="M106" s="232">
        <f>G106*(1+L106/100)</f>
        <v>0</v>
      </c>
      <c r="N106" s="231">
        <v>0</v>
      </c>
      <c r="O106" s="231">
        <f>ROUND(E106*N106,2)</f>
        <v>0</v>
      </c>
      <c r="P106" s="231">
        <v>0</v>
      </c>
      <c r="Q106" s="231">
        <f>ROUND(E106*P106,2)</f>
        <v>0</v>
      </c>
      <c r="R106" s="232"/>
      <c r="S106" s="232" t="s">
        <v>169</v>
      </c>
      <c r="T106" s="232" t="s">
        <v>170</v>
      </c>
      <c r="U106" s="232">
        <v>0</v>
      </c>
      <c r="V106" s="232">
        <f>ROUND(E106*U106,2)</f>
        <v>0</v>
      </c>
      <c r="W106" s="232"/>
      <c r="X106" s="232" t="s">
        <v>201</v>
      </c>
      <c r="Y106" s="232" t="s">
        <v>172</v>
      </c>
      <c r="Z106" s="211"/>
      <c r="AA106" s="211"/>
      <c r="AB106" s="211"/>
      <c r="AC106" s="211"/>
      <c r="AD106" s="211"/>
      <c r="AE106" s="211"/>
      <c r="AF106" s="211"/>
      <c r="AG106" s="211" t="s">
        <v>290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53">
        <v>73</v>
      </c>
      <c r="B107" s="254" t="s">
        <v>1064</v>
      </c>
      <c r="C107" s="260" t="s">
        <v>1065</v>
      </c>
      <c r="D107" s="255" t="s">
        <v>924</v>
      </c>
      <c r="E107" s="256">
        <v>1260</v>
      </c>
      <c r="F107" s="257"/>
      <c r="G107" s="258">
        <f>ROUND(E107*F107,2)</f>
        <v>0</v>
      </c>
      <c r="H107" s="233"/>
      <c r="I107" s="232">
        <f>ROUND(E107*H107,2)</f>
        <v>0</v>
      </c>
      <c r="J107" s="233"/>
      <c r="K107" s="232">
        <f>ROUND(E107*J107,2)</f>
        <v>0</v>
      </c>
      <c r="L107" s="232">
        <v>12</v>
      </c>
      <c r="M107" s="232">
        <f>G107*(1+L107/100)</f>
        <v>0</v>
      </c>
      <c r="N107" s="231">
        <v>0</v>
      </c>
      <c r="O107" s="231">
        <f>ROUND(E107*N107,2)</f>
        <v>0</v>
      </c>
      <c r="P107" s="231">
        <v>0</v>
      </c>
      <c r="Q107" s="231">
        <f>ROUND(E107*P107,2)</f>
        <v>0</v>
      </c>
      <c r="R107" s="232"/>
      <c r="S107" s="232" t="s">
        <v>169</v>
      </c>
      <c r="T107" s="232" t="s">
        <v>170</v>
      </c>
      <c r="U107" s="232">
        <v>0</v>
      </c>
      <c r="V107" s="232">
        <f>ROUND(E107*U107,2)</f>
        <v>0</v>
      </c>
      <c r="W107" s="232"/>
      <c r="X107" s="232" t="s">
        <v>201</v>
      </c>
      <c r="Y107" s="232" t="s">
        <v>172</v>
      </c>
      <c r="Z107" s="211"/>
      <c r="AA107" s="211"/>
      <c r="AB107" s="211"/>
      <c r="AC107" s="211"/>
      <c r="AD107" s="211"/>
      <c r="AE107" s="211"/>
      <c r="AF107" s="211"/>
      <c r="AG107" s="211" t="s">
        <v>290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53">
        <v>74</v>
      </c>
      <c r="B108" s="254" t="s">
        <v>1066</v>
      </c>
      <c r="C108" s="260" t="s">
        <v>1067</v>
      </c>
      <c r="D108" s="255" t="s">
        <v>924</v>
      </c>
      <c r="E108" s="256">
        <v>120</v>
      </c>
      <c r="F108" s="257"/>
      <c r="G108" s="258">
        <f>ROUND(E108*F108,2)</f>
        <v>0</v>
      </c>
      <c r="H108" s="233"/>
      <c r="I108" s="232">
        <f>ROUND(E108*H108,2)</f>
        <v>0</v>
      </c>
      <c r="J108" s="233"/>
      <c r="K108" s="232">
        <f>ROUND(E108*J108,2)</f>
        <v>0</v>
      </c>
      <c r="L108" s="232">
        <v>12</v>
      </c>
      <c r="M108" s="232">
        <f>G108*(1+L108/100)</f>
        <v>0</v>
      </c>
      <c r="N108" s="231">
        <v>0</v>
      </c>
      <c r="O108" s="231">
        <f>ROUND(E108*N108,2)</f>
        <v>0</v>
      </c>
      <c r="P108" s="231">
        <v>0</v>
      </c>
      <c r="Q108" s="231">
        <f>ROUND(E108*P108,2)</f>
        <v>0</v>
      </c>
      <c r="R108" s="232"/>
      <c r="S108" s="232" t="s">
        <v>169</v>
      </c>
      <c r="T108" s="232" t="s">
        <v>170</v>
      </c>
      <c r="U108" s="232">
        <v>0</v>
      </c>
      <c r="V108" s="232">
        <f>ROUND(E108*U108,2)</f>
        <v>0</v>
      </c>
      <c r="W108" s="232"/>
      <c r="X108" s="232" t="s">
        <v>201</v>
      </c>
      <c r="Y108" s="232" t="s">
        <v>172</v>
      </c>
      <c r="Z108" s="211"/>
      <c r="AA108" s="211"/>
      <c r="AB108" s="211"/>
      <c r="AC108" s="211"/>
      <c r="AD108" s="211"/>
      <c r="AE108" s="211"/>
      <c r="AF108" s="211"/>
      <c r="AG108" s="211" t="s">
        <v>290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53">
        <v>75</v>
      </c>
      <c r="B109" s="254" t="s">
        <v>1068</v>
      </c>
      <c r="C109" s="260" t="s">
        <v>1069</v>
      </c>
      <c r="D109" s="255" t="s">
        <v>924</v>
      </c>
      <c r="E109" s="256">
        <v>144</v>
      </c>
      <c r="F109" s="257"/>
      <c r="G109" s="258">
        <f>ROUND(E109*F109,2)</f>
        <v>0</v>
      </c>
      <c r="H109" s="233"/>
      <c r="I109" s="232">
        <f>ROUND(E109*H109,2)</f>
        <v>0</v>
      </c>
      <c r="J109" s="233"/>
      <c r="K109" s="232">
        <f>ROUND(E109*J109,2)</f>
        <v>0</v>
      </c>
      <c r="L109" s="232">
        <v>12</v>
      </c>
      <c r="M109" s="232">
        <f>G109*(1+L109/100)</f>
        <v>0</v>
      </c>
      <c r="N109" s="231">
        <v>0</v>
      </c>
      <c r="O109" s="231">
        <f>ROUND(E109*N109,2)</f>
        <v>0</v>
      </c>
      <c r="P109" s="231">
        <v>0</v>
      </c>
      <c r="Q109" s="231">
        <f>ROUND(E109*P109,2)</f>
        <v>0</v>
      </c>
      <c r="R109" s="232"/>
      <c r="S109" s="232" t="s">
        <v>169</v>
      </c>
      <c r="T109" s="232" t="s">
        <v>170</v>
      </c>
      <c r="U109" s="232">
        <v>0</v>
      </c>
      <c r="V109" s="232">
        <f>ROUND(E109*U109,2)</f>
        <v>0</v>
      </c>
      <c r="W109" s="232"/>
      <c r="X109" s="232" t="s">
        <v>201</v>
      </c>
      <c r="Y109" s="232" t="s">
        <v>172</v>
      </c>
      <c r="Z109" s="211"/>
      <c r="AA109" s="211"/>
      <c r="AB109" s="211"/>
      <c r="AC109" s="211"/>
      <c r="AD109" s="211"/>
      <c r="AE109" s="211"/>
      <c r="AF109" s="211"/>
      <c r="AG109" s="211" t="s">
        <v>290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53">
        <v>76</v>
      </c>
      <c r="B110" s="254" t="s">
        <v>1070</v>
      </c>
      <c r="C110" s="260" t="s">
        <v>1071</v>
      </c>
      <c r="D110" s="255" t="s">
        <v>924</v>
      </c>
      <c r="E110" s="256">
        <v>865</v>
      </c>
      <c r="F110" s="257"/>
      <c r="G110" s="258">
        <f>ROUND(E110*F110,2)</f>
        <v>0</v>
      </c>
      <c r="H110" s="233"/>
      <c r="I110" s="232">
        <f>ROUND(E110*H110,2)</f>
        <v>0</v>
      </c>
      <c r="J110" s="233"/>
      <c r="K110" s="232">
        <f>ROUND(E110*J110,2)</f>
        <v>0</v>
      </c>
      <c r="L110" s="232">
        <v>12</v>
      </c>
      <c r="M110" s="232">
        <f>G110*(1+L110/100)</f>
        <v>0</v>
      </c>
      <c r="N110" s="231">
        <v>0</v>
      </c>
      <c r="O110" s="231">
        <f>ROUND(E110*N110,2)</f>
        <v>0</v>
      </c>
      <c r="P110" s="231">
        <v>0</v>
      </c>
      <c r="Q110" s="231">
        <f>ROUND(E110*P110,2)</f>
        <v>0</v>
      </c>
      <c r="R110" s="232"/>
      <c r="S110" s="232" t="s">
        <v>169</v>
      </c>
      <c r="T110" s="232" t="s">
        <v>170</v>
      </c>
      <c r="U110" s="232">
        <v>0</v>
      </c>
      <c r="V110" s="232">
        <f>ROUND(E110*U110,2)</f>
        <v>0</v>
      </c>
      <c r="W110" s="232"/>
      <c r="X110" s="232" t="s">
        <v>201</v>
      </c>
      <c r="Y110" s="232" t="s">
        <v>172</v>
      </c>
      <c r="Z110" s="211"/>
      <c r="AA110" s="211"/>
      <c r="AB110" s="211"/>
      <c r="AC110" s="211"/>
      <c r="AD110" s="211"/>
      <c r="AE110" s="211"/>
      <c r="AF110" s="211"/>
      <c r="AG110" s="211" t="s">
        <v>290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53">
        <v>77</v>
      </c>
      <c r="B111" s="254" t="s">
        <v>1072</v>
      </c>
      <c r="C111" s="260" t="s">
        <v>1073</v>
      </c>
      <c r="D111" s="255" t="s">
        <v>924</v>
      </c>
      <c r="E111" s="256">
        <v>120</v>
      </c>
      <c r="F111" s="257"/>
      <c r="G111" s="258">
        <f>ROUND(E111*F111,2)</f>
        <v>0</v>
      </c>
      <c r="H111" s="233"/>
      <c r="I111" s="232">
        <f>ROUND(E111*H111,2)</f>
        <v>0</v>
      </c>
      <c r="J111" s="233"/>
      <c r="K111" s="232">
        <f>ROUND(E111*J111,2)</f>
        <v>0</v>
      </c>
      <c r="L111" s="232">
        <v>12</v>
      </c>
      <c r="M111" s="232">
        <f>G111*(1+L111/100)</f>
        <v>0</v>
      </c>
      <c r="N111" s="231">
        <v>0</v>
      </c>
      <c r="O111" s="231">
        <f>ROUND(E111*N111,2)</f>
        <v>0</v>
      </c>
      <c r="P111" s="231">
        <v>0</v>
      </c>
      <c r="Q111" s="231">
        <f>ROUND(E111*P111,2)</f>
        <v>0</v>
      </c>
      <c r="R111" s="232"/>
      <c r="S111" s="232" t="s">
        <v>169</v>
      </c>
      <c r="T111" s="232" t="s">
        <v>170</v>
      </c>
      <c r="U111" s="232">
        <v>0</v>
      </c>
      <c r="V111" s="232">
        <f>ROUND(E111*U111,2)</f>
        <v>0</v>
      </c>
      <c r="W111" s="232"/>
      <c r="X111" s="232" t="s">
        <v>201</v>
      </c>
      <c r="Y111" s="232" t="s">
        <v>172</v>
      </c>
      <c r="Z111" s="211"/>
      <c r="AA111" s="211"/>
      <c r="AB111" s="211"/>
      <c r="AC111" s="211"/>
      <c r="AD111" s="211"/>
      <c r="AE111" s="211"/>
      <c r="AF111" s="211"/>
      <c r="AG111" s="211" t="s">
        <v>290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53">
        <v>78</v>
      </c>
      <c r="B112" s="254" t="s">
        <v>1074</v>
      </c>
      <c r="C112" s="260" t="s">
        <v>1075</v>
      </c>
      <c r="D112" s="255" t="s">
        <v>924</v>
      </c>
      <c r="E112" s="256">
        <v>240</v>
      </c>
      <c r="F112" s="257"/>
      <c r="G112" s="258">
        <f>ROUND(E112*F112,2)</f>
        <v>0</v>
      </c>
      <c r="H112" s="233"/>
      <c r="I112" s="232">
        <f>ROUND(E112*H112,2)</f>
        <v>0</v>
      </c>
      <c r="J112" s="233"/>
      <c r="K112" s="232">
        <f>ROUND(E112*J112,2)</f>
        <v>0</v>
      </c>
      <c r="L112" s="232">
        <v>12</v>
      </c>
      <c r="M112" s="232">
        <f>G112*(1+L112/100)</f>
        <v>0</v>
      </c>
      <c r="N112" s="231">
        <v>0</v>
      </c>
      <c r="O112" s="231">
        <f>ROUND(E112*N112,2)</f>
        <v>0</v>
      </c>
      <c r="P112" s="231">
        <v>0</v>
      </c>
      <c r="Q112" s="231">
        <f>ROUND(E112*P112,2)</f>
        <v>0</v>
      </c>
      <c r="R112" s="232"/>
      <c r="S112" s="232" t="s">
        <v>169</v>
      </c>
      <c r="T112" s="232" t="s">
        <v>170</v>
      </c>
      <c r="U112" s="232">
        <v>0</v>
      </c>
      <c r="V112" s="232">
        <f>ROUND(E112*U112,2)</f>
        <v>0</v>
      </c>
      <c r="W112" s="232"/>
      <c r="X112" s="232" t="s">
        <v>201</v>
      </c>
      <c r="Y112" s="232" t="s">
        <v>172</v>
      </c>
      <c r="Z112" s="211"/>
      <c r="AA112" s="211"/>
      <c r="AB112" s="211"/>
      <c r="AC112" s="211"/>
      <c r="AD112" s="211"/>
      <c r="AE112" s="211"/>
      <c r="AF112" s="211"/>
      <c r="AG112" s="211" t="s">
        <v>290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53">
        <v>79</v>
      </c>
      <c r="B113" s="254" t="s">
        <v>1076</v>
      </c>
      <c r="C113" s="260" t="s">
        <v>1077</v>
      </c>
      <c r="D113" s="255" t="s">
        <v>236</v>
      </c>
      <c r="E113" s="256">
        <v>160</v>
      </c>
      <c r="F113" s="257"/>
      <c r="G113" s="258">
        <f>ROUND(E113*F113,2)</f>
        <v>0</v>
      </c>
      <c r="H113" s="233"/>
      <c r="I113" s="232">
        <f>ROUND(E113*H113,2)</f>
        <v>0</v>
      </c>
      <c r="J113" s="233"/>
      <c r="K113" s="232">
        <f>ROUND(E113*J113,2)</f>
        <v>0</v>
      </c>
      <c r="L113" s="232">
        <v>12</v>
      </c>
      <c r="M113" s="232">
        <f>G113*(1+L113/100)</f>
        <v>0</v>
      </c>
      <c r="N113" s="231">
        <v>0</v>
      </c>
      <c r="O113" s="231">
        <f>ROUND(E113*N113,2)</f>
        <v>0</v>
      </c>
      <c r="P113" s="231">
        <v>0</v>
      </c>
      <c r="Q113" s="231">
        <f>ROUND(E113*P113,2)</f>
        <v>0</v>
      </c>
      <c r="R113" s="232"/>
      <c r="S113" s="232" t="s">
        <v>169</v>
      </c>
      <c r="T113" s="232" t="s">
        <v>170</v>
      </c>
      <c r="U113" s="232">
        <v>0</v>
      </c>
      <c r="V113" s="232">
        <f>ROUND(E113*U113,2)</f>
        <v>0</v>
      </c>
      <c r="W113" s="232"/>
      <c r="X113" s="232" t="s">
        <v>201</v>
      </c>
      <c r="Y113" s="232" t="s">
        <v>172</v>
      </c>
      <c r="Z113" s="211"/>
      <c r="AA113" s="211"/>
      <c r="AB113" s="211"/>
      <c r="AC113" s="211"/>
      <c r="AD113" s="211"/>
      <c r="AE113" s="211"/>
      <c r="AF113" s="211"/>
      <c r="AG113" s="211" t="s">
        <v>290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53">
        <v>80</v>
      </c>
      <c r="B114" s="254" t="s">
        <v>1076</v>
      </c>
      <c r="C114" s="260" t="s">
        <v>1077</v>
      </c>
      <c r="D114" s="255" t="s">
        <v>236</v>
      </c>
      <c r="E114" s="256">
        <v>188</v>
      </c>
      <c r="F114" s="257"/>
      <c r="G114" s="258">
        <f>ROUND(E114*F114,2)</f>
        <v>0</v>
      </c>
      <c r="H114" s="233"/>
      <c r="I114" s="232">
        <f>ROUND(E114*H114,2)</f>
        <v>0</v>
      </c>
      <c r="J114" s="233"/>
      <c r="K114" s="232">
        <f>ROUND(E114*J114,2)</f>
        <v>0</v>
      </c>
      <c r="L114" s="232">
        <v>12</v>
      </c>
      <c r="M114" s="232">
        <f>G114*(1+L114/100)</f>
        <v>0</v>
      </c>
      <c r="N114" s="231">
        <v>0</v>
      </c>
      <c r="O114" s="231">
        <f>ROUND(E114*N114,2)</f>
        <v>0</v>
      </c>
      <c r="P114" s="231">
        <v>0</v>
      </c>
      <c r="Q114" s="231">
        <f>ROUND(E114*P114,2)</f>
        <v>0</v>
      </c>
      <c r="R114" s="232"/>
      <c r="S114" s="232" t="s">
        <v>169</v>
      </c>
      <c r="T114" s="232" t="s">
        <v>170</v>
      </c>
      <c r="U114" s="232">
        <v>0</v>
      </c>
      <c r="V114" s="232">
        <f>ROUND(E114*U114,2)</f>
        <v>0</v>
      </c>
      <c r="W114" s="232"/>
      <c r="X114" s="232" t="s">
        <v>201</v>
      </c>
      <c r="Y114" s="232" t="s">
        <v>172</v>
      </c>
      <c r="Z114" s="211"/>
      <c r="AA114" s="211"/>
      <c r="AB114" s="211"/>
      <c r="AC114" s="211"/>
      <c r="AD114" s="211"/>
      <c r="AE114" s="211"/>
      <c r="AF114" s="211"/>
      <c r="AG114" s="211" t="s">
        <v>290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53">
        <v>81</v>
      </c>
      <c r="B115" s="254" t="s">
        <v>1078</v>
      </c>
      <c r="C115" s="260" t="s">
        <v>1079</v>
      </c>
      <c r="D115" s="255" t="s">
        <v>924</v>
      </c>
      <c r="E115" s="256">
        <v>240</v>
      </c>
      <c r="F115" s="257"/>
      <c r="G115" s="258">
        <f>ROUND(E115*F115,2)</f>
        <v>0</v>
      </c>
      <c r="H115" s="233"/>
      <c r="I115" s="232">
        <f>ROUND(E115*H115,2)</f>
        <v>0</v>
      </c>
      <c r="J115" s="233"/>
      <c r="K115" s="232">
        <f>ROUND(E115*J115,2)</f>
        <v>0</v>
      </c>
      <c r="L115" s="232">
        <v>12</v>
      </c>
      <c r="M115" s="232">
        <f>G115*(1+L115/100)</f>
        <v>0</v>
      </c>
      <c r="N115" s="231">
        <v>0</v>
      </c>
      <c r="O115" s="231">
        <f>ROUND(E115*N115,2)</f>
        <v>0</v>
      </c>
      <c r="P115" s="231">
        <v>0</v>
      </c>
      <c r="Q115" s="231">
        <f>ROUND(E115*P115,2)</f>
        <v>0</v>
      </c>
      <c r="R115" s="232"/>
      <c r="S115" s="232" t="s">
        <v>169</v>
      </c>
      <c r="T115" s="232" t="s">
        <v>170</v>
      </c>
      <c r="U115" s="232">
        <v>0</v>
      </c>
      <c r="V115" s="232">
        <f>ROUND(E115*U115,2)</f>
        <v>0</v>
      </c>
      <c r="W115" s="232"/>
      <c r="X115" s="232" t="s">
        <v>201</v>
      </c>
      <c r="Y115" s="232" t="s">
        <v>172</v>
      </c>
      <c r="Z115" s="211"/>
      <c r="AA115" s="211"/>
      <c r="AB115" s="211"/>
      <c r="AC115" s="211"/>
      <c r="AD115" s="211"/>
      <c r="AE115" s="211"/>
      <c r="AF115" s="211"/>
      <c r="AG115" s="211" t="s">
        <v>290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53">
        <v>82</v>
      </c>
      <c r="B116" s="254" t="s">
        <v>1080</v>
      </c>
      <c r="C116" s="260" t="s">
        <v>1081</v>
      </c>
      <c r="D116" s="255" t="s">
        <v>924</v>
      </c>
      <c r="E116" s="256">
        <v>120</v>
      </c>
      <c r="F116" s="257"/>
      <c r="G116" s="258">
        <f>ROUND(E116*F116,2)</f>
        <v>0</v>
      </c>
      <c r="H116" s="233"/>
      <c r="I116" s="232">
        <f>ROUND(E116*H116,2)</f>
        <v>0</v>
      </c>
      <c r="J116" s="233"/>
      <c r="K116" s="232">
        <f>ROUND(E116*J116,2)</f>
        <v>0</v>
      </c>
      <c r="L116" s="232">
        <v>12</v>
      </c>
      <c r="M116" s="232">
        <f>G116*(1+L116/100)</f>
        <v>0</v>
      </c>
      <c r="N116" s="231">
        <v>0</v>
      </c>
      <c r="O116" s="231">
        <f>ROUND(E116*N116,2)</f>
        <v>0</v>
      </c>
      <c r="P116" s="231">
        <v>0</v>
      </c>
      <c r="Q116" s="231">
        <f>ROUND(E116*P116,2)</f>
        <v>0</v>
      </c>
      <c r="R116" s="232"/>
      <c r="S116" s="232" t="s">
        <v>169</v>
      </c>
      <c r="T116" s="232" t="s">
        <v>170</v>
      </c>
      <c r="U116" s="232">
        <v>0</v>
      </c>
      <c r="V116" s="232">
        <f>ROUND(E116*U116,2)</f>
        <v>0</v>
      </c>
      <c r="W116" s="232"/>
      <c r="X116" s="232" t="s">
        <v>201</v>
      </c>
      <c r="Y116" s="232" t="s">
        <v>172</v>
      </c>
      <c r="Z116" s="211"/>
      <c r="AA116" s="211"/>
      <c r="AB116" s="211"/>
      <c r="AC116" s="211"/>
      <c r="AD116" s="211"/>
      <c r="AE116" s="211"/>
      <c r="AF116" s="211"/>
      <c r="AG116" s="211" t="s">
        <v>290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53">
        <v>83</v>
      </c>
      <c r="B117" s="254" t="s">
        <v>1082</v>
      </c>
      <c r="C117" s="260" t="s">
        <v>1083</v>
      </c>
      <c r="D117" s="255" t="s">
        <v>924</v>
      </c>
      <c r="E117" s="256">
        <v>60</v>
      </c>
      <c r="F117" s="257"/>
      <c r="G117" s="258">
        <f>ROUND(E117*F117,2)</f>
        <v>0</v>
      </c>
      <c r="H117" s="233"/>
      <c r="I117" s="232">
        <f>ROUND(E117*H117,2)</f>
        <v>0</v>
      </c>
      <c r="J117" s="233"/>
      <c r="K117" s="232">
        <f>ROUND(E117*J117,2)</f>
        <v>0</v>
      </c>
      <c r="L117" s="232">
        <v>12</v>
      </c>
      <c r="M117" s="232">
        <f>G117*(1+L117/100)</f>
        <v>0</v>
      </c>
      <c r="N117" s="231">
        <v>0</v>
      </c>
      <c r="O117" s="231">
        <f>ROUND(E117*N117,2)</f>
        <v>0</v>
      </c>
      <c r="P117" s="231">
        <v>0</v>
      </c>
      <c r="Q117" s="231">
        <f>ROUND(E117*P117,2)</f>
        <v>0</v>
      </c>
      <c r="R117" s="232"/>
      <c r="S117" s="232" t="s">
        <v>169</v>
      </c>
      <c r="T117" s="232" t="s">
        <v>170</v>
      </c>
      <c r="U117" s="232">
        <v>0</v>
      </c>
      <c r="V117" s="232">
        <f>ROUND(E117*U117,2)</f>
        <v>0</v>
      </c>
      <c r="W117" s="232"/>
      <c r="X117" s="232" t="s">
        <v>201</v>
      </c>
      <c r="Y117" s="232" t="s">
        <v>172</v>
      </c>
      <c r="Z117" s="211"/>
      <c r="AA117" s="211"/>
      <c r="AB117" s="211"/>
      <c r="AC117" s="211"/>
      <c r="AD117" s="211"/>
      <c r="AE117" s="211"/>
      <c r="AF117" s="211"/>
      <c r="AG117" s="211" t="s">
        <v>290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53">
        <v>84</v>
      </c>
      <c r="B118" s="254" t="s">
        <v>1084</v>
      </c>
      <c r="C118" s="260" t="s">
        <v>1085</v>
      </c>
      <c r="D118" s="255" t="s">
        <v>924</v>
      </c>
      <c r="E118" s="256">
        <v>60</v>
      </c>
      <c r="F118" s="257"/>
      <c r="G118" s="258">
        <f>ROUND(E118*F118,2)</f>
        <v>0</v>
      </c>
      <c r="H118" s="233"/>
      <c r="I118" s="232">
        <f>ROUND(E118*H118,2)</f>
        <v>0</v>
      </c>
      <c r="J118" s="233"/>
      <c r="K118" s="232">
        <f>ROUND(E118*J118,2)</f>
        <v>0</v>
      </c>
      <c r="L118" s="232">
        <v>12</v>
      </c>
      <c r="M118" s="232">
        <f>G118*(1+L118/100)</f>
        <v>0</v>
      </c>
      <c r="N118" s="231">
        <v>0</v>
      </c>
      <c r="O118" s="231">
        <f>ROUND(E118*N118,2)</f>
        <v>0</v>
      </c>
      <c r="P118" s="231">
        <v>0</v>
      </c>
      <c r="Q118" s="231">
        <f>ROUND(E118*P118,2)</f>
        <v>0</v>
      </c>
      <c r="R118" s="232"/>
      <c r="S118" s="232" t="s">
        <v>169</v>
      </c>
      <c r="T118" s="232" t="s">
        <v>170</v>
      </c>
      <c r="U118" s="232">
        <v>0</v>
      </c>
      <c r="V118" s="232">
        <f>ROUND(E118*U118,2)</f>
        <v>0</v>
      </c>
      <c r="W118" s="232"/>
      <c r="X118" s="232" t="s">
        <v>201</v>
      </c>
      <c r="Y118" s="232" t="s">
        <v>172</v>
      </c>
      <c r="Z118" s="211"/>
      <c r="AA118" s="211"/>
      <c r="AB118" s="211"/>
      <c r="AC118" s="211"/>
      <c r="AD118" s="211"/>
      <c r="AE118" s="211"/>
      <c r="AF118" s="211"/>
      <c r="AG118" s="211" t="s">
        <v>290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53">
        <v>85</v>
      </c>
      <c r="B119" s="254" t="s">
        <v>1086</v>
      </c>
      <c r="C119" s="260" t="s">
        <v>1087</v>
      </c>
      <c r="D119" s="255" t="s">
        <v>924</v>
      </c>
      <c r="E119" s="256">
        <v>240</v>
      </c>
      <c r="F119" s="257"/>
      <c r="G119" s="258">
        <f>ROUND(E119*F119,2)</f>
        <v>0</v>
      </c>
      <c r="H119" s="233"/>
      <c r="I119" s="232">
        <f>ROUND(E119*H119,2)</f>
        <v>0</v>
      </c>
      <c r="J119" s="233"/>
      <c r="K119" s="232">
        <f>ROUND(E119*J119,2)</f>
        <v>0</v>
      </c>
      <c r="L119" s="232">
        <v>12</v>
      </c>
      <c r="M119" s="232">
        <f>G119*(1+L119/100)</f>
        <v>0</v>
      </c>
      <c r="N119" s="231">
        <v>0</v>
      </c>
      <c r="O119" s="231">
        <f>ROUND(E119*N119,2)</f>
        <v>0</v>
      </c>
      <c r="P119" s="231">
        <v>0</v>
      </c>
      <c r="Q119" s="231">
        <f>ROUND(E119*P119,2)</f>
        <v>0</v>
      </c>
      <c r="R119" s="232"/>
      <c r="S119" s="232" t="s">
        <v>169</v>
      </c>
      <c r="T119" s="232" t="s">
        <v>170</v>
      </c>
      <c r="U119" s="232">
        <v>0</v>
      </c>
      <c r="V119" s="232">
        <f>ROUND(E119*U119,2)</f>
        <v>0</v>
      </c>
      <c r="W119" s="232"/>
      <c r="X119" s="232" t="s">
        <v>201</v>
      </c>
      <c r="Y119" s="232" t="s">
        <v>172</v>
      </c>
      <c r="Z119" s="211"/>
      <c r="AA119" s="211"/>
      <c r="AB119" s="211"/>
      <c r="AC119" s="211"/>
      <c r="AD119" s="211"/>
      <c r="AE119" s="211"/>
      <c r="AF119" s="211"/>
      <c r="AG119" s="211" t="s">
        <v>290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53">
        <v>86</v>
      </c>
      <c r="B120" s="254" t="s">
        <v>1088</v>
      </c>
      <c r="C120" s="260" t="s">
        <v>1089</v>
      </c>
      <c r="D120" s="255" t="s">
        <v>924</v>
      </c>
      <c r="E120" s="256">
        <v>240</v>
      </c>
      <c r="F120" s="257"/>
      <c r="G120" s="258">
        <f>ROUND(E120*F120,2)</f>
        <v>0</v>
      </c>
      <c r="H120" s="233"/>
      <c r="I120" s="232">
        <f>ROUND(E120*H120,2)</f>
        <v>0</v>
      </c>
      <c r="J120" s="233"/>
      <c r="K120" s="232">
        <f>ROUND(E120*J120,2)</f>
        <v>0</v>
      </c>
      <c r="L120" s="232">
        <v>12</v>
      </c>
      <c r="M120" s="232">
        <f>G120*(1+L120/100)</f>
        <v>0</v>
      </c>
      <c r="N120" s="231">
        <v>0</v>
      </c>
      <c r="O120" s="231">
        <f>ROUND(E120*N120,2)</f>
        <v>0</v>
      </c>
      <c r="P120" s="231">
        <v>0</v>
      </c>
      <c r="Q120" s="231">
        <f>ROUND(E120*P120,2)</f>
        <v>0</v>
      </c>
      <c r="R120" s="232"/>
      <c r="S120" s="232" t="s">
        <v>169</v>
      </c>
      <c r="T120" s="232" t="s">
        <v>170</v>
      </c>
      <c r="U120" s="232">
        <v>0</v>
      </c>
      <c r="V120" s="232">
        <f>ROUND(E120*U120,2)</f>
        <v>0</v>
      </c>
      <c r="W120" s="232"/>
      <c r="X120" s="232" t="s">
        <v>201</v>
      </c>
      <c r="Y120" s="232" t="s">
        <v>172</v>
      </c>
      <c r="Z120" s="211"/>
      <c r="AA120" s="211"/>
      <c r="AB120" s="211"/>
      <c r="AC120" s="211"/>
      <c r="AD120" s="211"/>
      <c r="AE120" s="211"/>
      <c r="AF120" s="211"/>
      <c r="AG120" s="211" t="s">
        <v>290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53">
        <v>87</v>
      </c>
      <c r="B121" s="254" t="s">
        <v>1090</v>
      </c>
      <c r="C121" s="260" t="s">
        <v>1091</v>
      </c>
      <c r="D121" s="255" t="s">
        <v>924</v>
      </c>
      <c r="E121" s="256">
        <v>60</v>
      </c>
      <c r="F121" s="257"/>
      <c r="G121" s="258">
        <f>ROUND(E121*F121,2)</f>
        <v>0</v>
      </c>
      <c r="H121" s="233"/>
      <c r="I121" s="232">
        <f>ROUND(E121*H121,2)</f>
        <v>0</v>
      </c>
      <c r="J121" s="233"/>
      <c r="K121" s="232">
        <f>ROUND(E121*J121,2)</f>
        <v>0</v>
      </c>
      <c r="L121" s="232">
        <v>12</v>
      </c>
      <c r="M121" s="232">
        <f>G121*(1+L121/100)</f>
        <v>0</v>
      </c>
      <c r="N121" s="231">
        <v>0</v>
      </c>
      <c r="O121" s="231">
        <f>ROUND(E121*N121,2)</f>
        <v>0</v>
      </c>
      <c r="P121" s="231">
        <v>0</v>
      </c>
      <c r="Q121" s="231">
        <f>ROUND(E121*P121,2)</f>
        <v>0</v>
      </c>
      <c r="R121" s="232"/>
      <c r="S121" s="232" t="s">
        <v>169</v>
      </c>
      <c r="T121" s="232" t="s">
        <v>170</v>
      </c>
      <c r="U121" s="232">
        <v>0</v>
      </c>
      <c r="V121" s="232">
        <f>ROUND(E121*U121,2)</f>
        <v>0</v>
      </c>
      <c r="W121" s="232"/>
      <c r="X121" s="232" t="s">
        <v>201</v>
      </c>
      <c r="Y121" s="232" t="s">
        <v>172</v>
      </c>
      <c r="Z121" s="211"/>
      <c r="AA121" s="211"/>
      <c r="AB121" s="211"/>
      <c r="AC121" s="211"/>
      <c r="AD121" s="211"/>
      <c r="AE121" s="211"/>
      <c r="AF121" s="211"/>
      <c r="AG121" s="211" t="s">
        <v>290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53">
        <v>88</v>
      </c>
      <c r="B122" s="254" t="s">
        <v>1092</v>
      </c>
      <c r="C122" s="260" t="s">
        <v>1093</v>
      </c>
      <c r="D122" s="255" t="s">
        <v>924</v>
      </c>
      <c r="E122" s="256">
        <v>120</v>
      </c>
      <c r="F122" s="257"/>
      <c r="G122" s="258">
        <f>ROUND(E122*F122,2)</f>
        <v>0</v>
      </c>
      <c r="H122" s="233"/>
      <c r="I122" s="232">
        <f>ROUND(E122*H122,2)</f>
        <v>0</v>
      </c>
      <c r="J122" s="233"/>
      <c r="K122" s="232">
        <f>ROUND(E122*J122,2)</f>
        <v>0</v>
      </c>
      <c r="L122" s="232">
        <v>12</v>
      </c>
      <c r="M122" s="232">
        <f>G122*(1+L122/100)</f>
        <v>0</v>
      </c>
      <c r="N122" s="231">
        <v>0</v>
      </c>
      <c r="O122" s="231">
        <f>ROUND(E122*N122,2)</f>
        <v>0</v>
      </c>
      <c r="P122" s="231">
        <v>0</v>
      </c>
      <c r="Q122" s="231">
        <f>ROUND(E122*P122,2)</f>
        <v>0</v>
      </c>
      <c r="R122" s="232"/>
      <c r="S122" s="232" t="s">
        <v>169</v>
      </c>
      <c r="T122" s="232" t="s">
        <v>170</v>
      </c>
      <c r="U122" s="232">
        <v>0</v>
      </c>
      <c r="V122" s="232">
        <f>ROUND(E122*U122,2)</f>
        <v>0</v>
      </c>
      <c r="W122" s="232"/>
      <c r="X122" s="232" t="s">
        <v>201</v>
      </c>
      <c r="Y122" s="232" t="s">
        <v>172</v>
      </c>
      <c r="Z122" s="211"/>
      <c r="AA122" s="211"/>
      <c r="AB122" s="211"/>
      <c r="AC122" s="211"/>
      <c r="AD122" s="211"/>
      <c r="AE122" s="211"/>
      <c r="AF122" s="211"/>
      <c r="AG122" s="211" t="s">
        <v>290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53">
        <v>89</v>
      </c>
      <c r="B123" s="254" t="s">
        <v>1094</v>
      </c>
      <c r="C123" s="260" t="s">
        <v>1095</v>
      </c>
      <c r="D123" s="255" t="s">
        <v>924</v>
      </c>
      <c r="E123" s="256">
        <v>60</v>
      </c>
      <c r="F123" s="257"/>
      <c r="G123" s="258">
        <f>ROUND(E123*F123,2)</f>
        <v>0</v>
      </c>
      <c r="H123" s="233"/>
      <c r="I123" s="232">
        <f>ROUND(E123*H123,2)</f>
        <v>0</v>
      </c>
      <c r="J123" s="233"/>
      <c r="K123" s="232">
        <f>ROUND(E123*J123,2)</f>
        <v>0</v>
      </c>
      <c r="L123" s="232">
        <v>12</v>
      </c>
      <c r="M123" s="232">
        <f>G123*(1+L123/100)</f>
        <v>0</v>
      </c>
      <c r="N123" s="231">
        <v>0</v>
      </c>
      <c r="O123" s="231">
        <f>ROUND(E123*N123,2)</f>
        <v>0</v>
      </c>
      <c r="P123" s="231">
        <v>0</v>
      </c>
      <c r="Q123" s="231">
        <f>ROUND(E123*P123,2)</f>
        <v>0</v>
      </c>
      <c r="R123" s="232"/>
      <c r="S123" s="232" t="s">
        <v>169</v>
      </c>
      <c r="T123" s="232" t="s">
        <v>170</v>
      </c>
      <c r="U123" s="232">
        <v>0</v>
      </c>
      <c r="V123" s="232">
        <f>ROUND(E123*U123,2)</f>
        <v>0</v>
      </c>
      <c r="W123" s="232"/>
      <c r="X123" s="232" t="s">
        <v>201</v>
      </c>
      <c r="Y123" s="232" t="s">
        <v>172</v>
      </c>
      <c r="Z123" s="211"/>
      <c r="AA123" s="211"/>
      <c r="AB123" s="211"/>
      <c r="AC123" s="211"/>
      <c r="AD123" s="211"/>
      <c r="AE123" s="211"/>
      <c r="AF123" s="211"/>
      <c r="AG123" s="211" t="s">
        <v>290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53">
        <v>90</v>
      </c>
      <c r="B124" s="254" t="s">
        <v>1096</v>
      </c>
      <c r="C124" s="260" t="s">
        <v>1097</v>
      </c>
      <c r="D124" s="255" t="s">
        <v>924</v>
      </c>
      <c r="E124" s="256">
        <v>60</v>
      </c>
      <c r="F124" s="257"/>
      <c r="G124" s="258">
        <f>ROUND(E124*F124,2)</f>
        <v>0</v>
      </c>
      <c r="H124" s="233"/>
      <c r="I124" s="232">
        <f>ROUND(E124*H124,2)</f>
        <v>0</v>
      </c>
      <c r="J124" s="233"/>
      <c r="K124" s="232">
        <f>ROUND(E124*J124,2)</f>
        <v>0</v>
      </c>
      <c r="L124" s="232">
        <v>12</v>
      </c>
      <c r="M124" s="232">
        <f>G124*(1+L124/100)</f>
        <v>0</v>
      </c>
      <c r="N124" s="231">
        <v>0</v>
      </c>
      <c r="O124" s="231">
        <f>ROUND(E124*N124,2)</f>
        <v>0</v>
      </c>
      <c r="P124" s="231">
        <v>0</v>
      </c>
      <c r="Q124" s="231">
        <f>ROUND(E124*P124,2)</f>
        <v>0</v>
      </c>
      <c r="R124" s="232"/>
      <c r="S124" s="232" t="s">
        <v>169</v>
      </c>
      <c r="T124" s="232" t="s">
        <v>170</v>
      </c>
      <c r="U124" s="232">
        <v>0</v>
      </c>
      <c r="V124" s="232">
        <f>ROUND(E124*U124,2)</f>
        <v>0</v>
      </c>
      <c r="W124" s="232"/>
      <c r="X124" s="232" t="s">
        <v>201</v>
      </c>
      <c r="Y124" s="232" t="s">
        <v>172</v>
      </c>
      <c r="Z124" s="211"/>
      <c r="AA124" s="211"/>
      <c r="AB124" s="211"/>
      <c r="AC124" s="211"/>
      <c r="AD124" s="211"/>
      <c r="AE124" s="211"/>
      <c r="AF124" s="211"/>
      <c r="AG124" s="211" t="s">
        <v>290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53">
        <v>91</v>
      </c>
      <c r="B125" s="254" t="s">
        <v>1098</v>
      </c>
      <c r="C125" s="260" t="s">
        <v>1099</v>
      </c>
      <c r="D125" s="255" t="s">
        <v>924</v>
      </c>
      <c r="E125" s="256">
        <v>120</v>
      </c>
      <c r="F125" s="257"/>
      <c r="G125" s="258">
        <f>ROUND(E125*F125,2)</f>
        <v>0</v>
      </c>
      <c r="H125" s="233"/>
      <c r="I125" s="232">
        <f>ROUND(E125*H125,2)</f>
        <v>0</v>
      </c>
      <c r="J125" s="233"/>
      <c r="K125" s="232">
        <f>ROUND(E125*J125,2)</f>
        <v>0</v>
      </c>
      <c r="L125" s="232">
        <v>12</v>
      </c>
      <c r="M125" s="232">
        <f>G125*(1+L125/100)</f>
        <v>0</v>
      </c>
      <c r="N125" s="231">
        <v>0</v>
      </c>
      <c r="O125" s="231">
        <f>ROUND(E125*N125,2)</f>
        <v>0</v>
      </c>
      <c r="P125" s="231">
        <v>0</v>
      </c>
      <c r="Q125" s="231">
        <f>ROUND(E125*P125,2)</f>
        <v>0</v>
      </c>
      <c r="R125" s="232"/>
      <c r="S125" s="232" t="s">
        <v>169</v>
      </c>
      <c r="T125" s="232" t="s">
        <v>170</v>
      </c>
      <c r="U125" s="232">
        <v>0</v>
      </c>
      <c r="V125" s="232">
        <f>ROUND(E125*U125,2)</f>
        <v>0</v>
      </c>
      <c r="W125" s="232"/>
      <c r="X125" s="232" t="s">
        <v>201</v>
      </c>
      <c r="Y125" s="232" t="s">
        <v>172</v>
      </c>
      <c r="Z125" s="211"/>
      <c r="AA125" s="211"/>
      <c r="AB125" s="211"/>
      <c r="AC125" s="211"/>
      <c r="AD125" s="211"/>
      <c r="AE125" s="211"/>
      <c r="AF125" s="211"/>
      <c r="AG125" s="211" t="s">
        <v>290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53">
        <v>92</v>
      </c>
      <c r="B126" s="254" t="s">
        <v>1100</v>
      </c>
      <c r="C126" s="260" t="s">
        <v>1101</v>
      </c>
      <c r="D126" s="255" t="s">
        <v>1102</v>
      </c>
      <c r="E126" s="256">
        <v>54</v>
      </c>
      <c r="F126" s="257"/>
      <c r="G126" s="258">
        <f>ROUND(E126*F126,2)</f>
        <v>0</v>
      </c>
      <c r="H126" s="233"/>
      <c r="I126" s="232">
        <f>ROUND(E126*H126,2)</f>
        <v>0</v>
      </c>
      <c r="J126" s="233"/>
      <c r="K126" s="232">
        <f>ROUND(E126*J126,2)</f>
        <v>0</v>
      </c>
      <c r="L126" s="232">
        <v>12</v>
      </c>
      <c r="M126" s="232">
        <f>G126*(1+L126/100)</f>
        <v>0</v>
      </c>
      <c r="N126" s="231">
        <v>0</v>
      </c>
      <c r="O126" s="231">
        <f>ROUND(E126*N126,2)</f>
        <v>0</v>
      </c>
      <c r="P126" s="231">
        <v>0</v>
      </c>
      <c r="Q126" s="231">
        <f>ROUND(E126*P126,2)</f>
        <v>0</v>
      </c>
      <c r="R126" s="232"/>
      <c r="S126" s="232" t="s">
        <v>169</v>
      </c>
      <c r="T126" s="232" t="s">
        <v>170</v>
      </c>
      <c r="U126" s="232">
        <v>0</v>
      </c>
      <c r="V126" s="232">
        <f>ROUND(E126*U126,2)</f>
        <v>0</v>
      </c>
      <c r="W126" s="232"/>
      <c r="X126" s="232" t="s">
        <v>201</v>
      </c>
      <c r="Y126" s="232" t="s">
        <v>172</v>
      </c>
      <c r="Z126" s="211"/>
      <c r="AA126" s="211"/>
      <c r="AB126" s="211"/>
      <c r="AC126" s="211"/>
      <c r="AD126" s="211"/>
      <c r="AE126" s="211"/>
      <c r="AF126" s="211"/>
      <c r="AG126" s="211" t="s">
        <v>290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53">
        <v>93</v>
      </c>
      <c r="B127" s="254" t="s">
        <v>1103</v>
      </c>
      <c r="C127" s="260" t="s">
        <v>1104</v>
      </c>
      <c r="D127" s="255" t="s">
        <v>1102</v>
      </c>
      <c r="E127" s="256">
        <v>90</v>
      </c>
      <c r="F127" s="257"/>
      <c r="G127" s="258">
        <f>ROUND(E127*F127,2)</f>
        <v>0</v>
      </c>
      <c r="H127" s="233"/>
      <c r="I127" s="232">
        <f>ROUND(E127*H127,2)</f>
        <v>0</v>
      </c>
      <c r="J127" s="233"/>
      <c r="K127" s="232">
        <f>ROUND(E127*J127,2)</f>
        <v>0</v>
      </c>
      <c r="L127" s="232">
        <v>12</v>
      </c>
      <c r="M127" s="232">
        <f>G127*(1+L127/100)</f>
        <v>0</v>
      </c>
      <c r="N127" s="231">
        <v>0</v>
      </c>
      <c r="O127" s="231">
        <f>ROUND(E127*N127,2)</f>
        <v>0</v>
      </c>
      <c r="P127" s="231">
        <v>0</v>
      </c>
      <c r="Q127" s="231">
        <f>ROUND(E127*P127,2)</f>
        <v>0</v>
      </c>
      <c r="R127" s="232"/>
      <c r="S127" s="232" t="s">
        <v>169</v>
      </c>
      <c r="T127" s="232" t="s">
        <v>170</v>
      </c>
      <c r="U127" s="232">
        <v>0</v>
      </c>
      <c r="V127" s="232">
        <f>ROUND(E127*U127,2)</f>
        <v>0</v>
      </c>
      <c r="W127" s="232"/>
      <c r="X127" s="232" t="s">
        <v>201</v>
      </c>
      <c r="Y127" s="232" t="s">
        <v>172</v>
      </c>
      <c r="Z127" s="211"/>
      <c r="AA127" s="211"/>
      <c r="AB127" s="211"/>
      <c r="AC127" s="211"/>
      <c r="AD127" s="211"/>
      <c r="AE127" s="211"/>
      <c r="AF127" s="211"/>
      <c r="AG127" s="211" t="s">
        <v>290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53">
        <v>94</v>
      </c>
      <c r="B128" s="254" t="s">
        <v>1105</v>
      </c>
      <c r="C128" s="260" t="s">
        <v>1106</v>
      </c>
      <c r="D128" s="255" t="s">
        <v>236</v>
      </c>
      <c r="E128" s="256">
        <v>240</v>
      </c>
      <c r="F128" s="257"/>
      <c r="G128" s="258">
        <f>ROUND(E128*F128,2)</f>
        <v>0</v>
      </c>
      <c r="H128" s="233"/>
      <c r="I128" s="232">
        <f>ROUND(E128*H128,2)</f>
        <v>0</v>
      </c>
      <c r="J128" s="233"/>
      <c r="K128" s="232">
        <f>ROUND(E128*J128,2)</f>
        <v>0</v>
      </c>
      <c r="L128" s="232">
        <v>12</v>
      </c>
      <c r="M128" s="232">
        <f>G128*(1+L128/100)</f>
        <v>0</v>
      </c>
      <c r="N128" s="231">
        <v>0</v>
      </c>
      <c r="O128" s="231">
        <f>ROUND(E128*N128,2)</f>
        <v>0</v>
      </c>
      <c r="P128" s="231">
        <v>0</v>
      </c>
      <c r="Q128" s="231">
        <f>ROUND(E128*P128,2)</f>
        <v>0</v>
      </c>
      <c r="R128" s="232"/>
      <c r="S128" s="232" t="s">
        <v>169</v>
      </c>
      <c r="T128" s="232" t="s">
        <v>170</v>
      </c>
      <c r="U128" s="232">
        <v>0</v>
      </c>
      <c r="V128" s="232">
        <f>ROUND(E128*U128,2)</f>
        <v>0</v>
      </c>
      <c r="W128" s="232"/>
      <c r="X128" s="232" t="s">
        <v>201</v>
      </c>
      <c r="Y128" s="232" t="s">
        <v>172</v>
      </c>
      <c r="Z128" s="211"/>
      <c r="AA128" s="211"/>
      <c r="AB128" s="211"/>
      <c r="AC128" s="211"/>
      <c r="AD128" s="211"/>
      <c r="AE128" s="211"/>
      <c r="AF128" s="211"/>
      <c r="AG128" s="211" t="s">
        <v>290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53">
        <v>95</v>
      </c>
      <c r="B129" s="254" t="s">
        <v>1107</v>
      </c>
      <c r="C129" s="260" t="s">
        <v>1108</v>
      </c>
      <c r="D129" s="255" t="s">
        <v>236</v>
      </c>
      <c r="E129" s="256">
        <v>38</v>
      </c>
      <c r="F129" s="257"/>
      <c r="G129" s="258">
        <f>ROUND(E129*F129,2)</f>
        <v>0</v>
      </c>
      <c r="H129" s="233"/>
      <c r="I129" s="232">
        <f>ROUND(E129*H129,2)</f>
        <v>0</v>
      </c>
      <c r="J129" s="233"/>
      <c r="K129" s="232">
        <f>ROUND(E129*J129,2)</f>
        <v>0</v>
      </c>
      <c r="L129" s="232">
        <v>12</v>
      </c>
      <c r="M129" s="232">
        <f>G129*(1+L129/100)</f>
        <v>0</v>
      </c>
      <c r="N129" s="231">
        <v>0</v>
      </c>
      <c r="O129" s="231">
        <f>ROUND(E129*N129,2)</f>
        <v>0</v>
      </c>
      <c r="P129" s="231">
        <v>0</v>
      </c>
      <c r="Q129" s="231">
        <f>ROUND(E129*P129,2)</f>
        <v>0</v>
      </c>
      <c r="R129" s="232"/>
      <c r="S129" s="232" t="s">
        <v>169</v>
      </c>
      <c r="T129" s="232" t="s">
        <v>170</v>
      </c>
      <c r="U129" s="232">
        <v>0</v>
      </c>
      <c r="V129" s="232">
        <f>ROUND(E129*U129,2)</f>
        <v>0</v>
      </c>
      <c r="W129" s="232"/>
      <c r="X129" s="232" t="s">
        <v>201</v>
      </c>
      <c r="Y129" s="232" t="s">
        <v>172</v>
      </c>
      <c r="Z129" s="211"/>
      <c r="AA129" s="211"/>
      <c r="AB129" s="211"/>
      <c r="AC129" s="211"/>
      <c r="AD129" s="211"/>
      <c r="AE129" s="211"/>
      <c r="AF129" s="211"/>
      <c r="AG129" s="211" t="s">
        <v>290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53">
        <v>96</v>
      </c>
      <c r="B130" s="254" t="s">
        <v>1109</v>
      </c>
      <c r="C130" s="260" t="s">
        <v>1110</v>
      </c>
      <c r="D130" s="255" t="s">
        <v>924</v>
      </c>
      <c r="E130" s="256">
        <v>60</v>
      </c>
      <c r="F130" s="257"/>
      <c r="G130" s="258">
        <f>ROUND(E130*F130,2)</f>
        <v>0</v>
      </c>
      <c r="H130" s="233"/>
      <c r="I130" s="232">
        <f>ROUND(E130*H130,2)</f>
        <v>0</v>
      </c>
      <c r="J130" s="233"/>
      <c r="K130" s="232">
        <f>ROUND(E130*J130,2)</f>
        <v>0</v>
      </c>
      <c r="L130" s="232">
        <v>12</v>
      </c>
      <c r="M130" s="232">
        <f>G130*(1+L130/100)</f>
        <v>0</v>
      </c>
      <c r="N130" s="231">
        <v>0</v>
      </c>
      <c r="O130" s="231">
        <f>ROUND(E130*N130,2)</f>
        <v>0</v>
      </c>
      <c r="P130" s="231">
        <v>0</v>
      </c>
      <c r="Q130" s="231">
        <f>ROUND(E130*P130,2)</f>
        <v>0</v>
      </c>
      <c r="R130" s="232"/>
      <c r="S130" s="232" t="s">
        <v>169</v>
      </c>
      <c r="T130" s="232" t="s">
        <v>170</v>
      </c>
      <c r="U130" s="232">
        <v>0</v>
      </c>
      <c r="V130" s="232">
        <f>ROUND(E130*U130,2)</f>
        <v>0</v>
      </c>
      <c r="W130" s="232"/>
      <c r="X130" s="232" t="s">
        <v>201</v>
      </c>
      <c r="Y130" s="232" t="s">
        <v>172</v>
      </c>
      <c r="Z130" s="211"/>
      <c r="AA130" s="211"/>
      <c r="AB130" s="211"/>
      <c r="AC130" s="211"/>
      <c r="AD130" s="211"/>
      <c r="AE130" s="211"/>
      <c r="AF130" s="211"/>
      <c r="AG130" s="211" t="s">
        <v>290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53">
        <v>97</v>
      </c>
      <c r="B131" s="254" t="s">
        <v>1111</v>
      </c>
      <c r="C131" s="260" t="s">
        <v>1112</v>
      </c>
      <c r="D131" s="255" t="s">
        <v>924</v>
      </c>
      <c r="E131" s="256">
        <v>16</v>
      </c>
      <c r="F131" s="257"/>
      <c r="G131" s="258">
        <f>ROUND(E131*F131,2)</f>
        <v>0</v>
      </c>
      <c r="H131" s="233"/>
      <c r="I131" s="232">
        <f>ROUND(E131*H131,2)</f>
        <v>0</v>
      </c>
      <c r="J131" s="233"/>
      <c r="K131" s="232">
        <f>ROUND(E131*J131,2)</f>
        <v>0</v>
      </c>
      <c r="L131" s="232">
        <v>12</v>
      </c>
      <c r="M131" s="232">
        <f>G131*(1+L131/100)</f>
        <v>0</v>
      </c>
      <c r="N131" s="231">
        <v>0</v>
      </c>
      <c r="O131" s="231">
        <f>ROUND(E131*N131,2)</f>
        <v>0</v>
      </c>
      <c r="P131" s="231">
        <v>0</v>
      </c>
      <c r="Q131" s="231">
        <f>ROUND(E131*P131,2)</f>
        <v>0</v>
      </c>
      <c r="R131" s="232"/>
      <c r="S131" s="232" t="s">
        <v>169</v>
      </c>
      <c r="T131" s="232" t="s">
        <v>170</v>
      </c>
      <c r="U131" s="232">
        <v>0</v>
      </c>
      <c r="V131" s="232">
        <f>ROUND(E131*U131,2)</f>
        <v>0</v>
      </c>
      <c r="W131" s="232"/>
      <c r="X131" s="232" t="s">
        <v>201</v>
      </c>
      <c r="Y131" s="232" t="s">
        <v>172</v>
      </c>
      <c r="Z131" s="211"/>
      <c r="AA131" s="211"/>
      <c r="AB131" s="211"/>
      <c r="AC131" s="211"/>
      <c r="AD131" s="211"/>
      <c r="AE131" s="211"/>
      <c r="AF131" s="211"/>
      <c r="AG131" s="211" t="s">
        <v>290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53">
        <v>98</v>
      </c>
      <c r="B132" s="254" t="s">
        <v>1113</v>
      </c>
      <c r="C132" s="260" t="s">
        <v>1114</v>
      </c>
      <c r="D132" s="255" t="s">
        <v>924</v>
      </c>
      <c r="E132" s="256">
        <v>60</v>
      </c>
      <c r="F132" s="257"/>
      <c r="G132" s="258">
        <f>ROUND(E132*F132,2)</f>
        <v>0</v>
      </c>
      <c r="H132" s="233"/>
      <c r="I132" s="232">
        <f>ROUND(E132*H132,2)</f>
        <v>0</v>
      </c>
      <c r="J132" s="233"/>
      <c r="K132" s="232">
        <f>ROUND(E132*J132,2)</f>
        <v>0</v>
      </c>
      <c r="L132" s="232">
        <v>12</v>
      </c>
      <c r="M132" s="232">
        <f>G132*(1+L132/100)</f>
        <v>0</v>
      </c>
      <c r="N132" s="231">
        <v>0</v>
      </c>
      <c r="O132" s="231">
        <f>ROUND(E132*N132,2)</f>
        <v>0</v>
      </c>
      <c r="P132" s="231">
        <v>0</v>
      </c>
      <c r="Q132" s="231">
        <f>ROUND(E132*P132,2)</f>
        <v>0</v>
      </c>
      <c r="R132" s="232"/>
      <c r="S132" s="232" t="s">
        <v>169</v>
      </c>
      <c r="T132" s="232" t="s">
        <v>170</v>
      </c>
      <c r="U132" s="232">
        <v>0</v>
      </c>
      <c r="V132" s="232">
        <f>ROUND(E132*U132,2)</f>
        <v>0</v>
      </c>
      <c r="W132" s="232"/>
      <c r="X132" s="232" t="s">
        <v>201</v>
      </c>
      <c r="Y132" s="232" t="s">
        <v>172</v>
      </c>
      <c r="Z132" s="211"/>
      <c r="AA132" s="211"/>
      <c r="AB132" s="211"/>
      <c r="AC132" s="211"/>
      <c r="AD132" s="211"/>
      <c r="AE132" s="211"/>
      <c r="AF132" s="211"/>
      <c r="AG132" s="211" t="s">
        <v>290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x14ac:dyDescent="0.2">
      <c r="A133" s="240" t="s">
        <v>164</v>
      </c>
      <c r="B133" s="241" t="s">
        <v>117</v>
      </c>
      <c r="C133" s="259" t="s">
        <v>118</v>
      </c>
      <c r="D133" s="242"/>
      <c r="E133" s="243"/>
      <c r="F133" s="244"/>
      <c r="G133" s="245">
        <f>SUMIF(AG134:AG154,"&lt;&gt;NOR",G134:G154)</f>
        <v>0</v>
      </c>
      <c r="H133" s="239"/>
      <c r="I133" s="239">
        <f>SUM(I134:I154)</f>
        <v>0</v>
      </c>
      <c r="J133" s="239"/>
      <c r="K133" s="239">
        <f>SUM(K134:K154)</f>
        <v>0</v>
      </c>
      <c r="L133" s="239"/>
      <c r="M133" s="239">
        <f>SUM(M134:M154)</f>
        <v>0</v>
      </c>
      <c r="N133" s="238"/>
      <c r="O133" s="238">
        <f>SUM(O134:O154)</f>
        <v>0</v>
      </c>
      <c r="P133" s="238"/>
      <c r="Q133" s="238">
        <f>SUM(Q134:Q154)</f>
        <v>0</v>
      </c>
      <c r="R133" s="239"/>
      <c r="S133" s="239"/>
      <c r="T133" s="239"/>
      <c r="U133" s="239"/>
      <c r="V133" s="239">
        <f>SUM(V134:V154)</f>
        <v>0</v>
      </c>
      <c r="W133" s="239"/>
      <c r="X133" s="239"/>
      <c r="Y133" s="239"/>
      <c r="AG133" t="s">
        <v>165</v>
      </c>
    </row>
    <row r="134" spans="1:60" outlineLevel="1" x14ac:dyDescent="0.2">
      <c r="A134" s="253">
        <v>99</v>
      </c>
      <c r="B134" s="254" t="s">
        <v>1115</v>
      </c>
      <c r="C134" s="260" t="s">
        <v>1116</v>
      </c>
      <c r="D134" s="255" t="s">
        <v>236</v>
      </c>
      <c r="E134" s="256">
        <v>28</v>
      </c>
      <c r="F134" s="257"/>
      <c r="G134" s="258">
        <f>ROUND(E134*F134,2)</f>
        <v>0</v>
      </c>
      <c r="H134" s="233"/>
      <c r="I134" s="232">
        <f>ROUND(E134*H134,2)</f>
        <v>0</v>
      </c>
      <c r="J134" s="233"/>
      <c r="K134" s="232">
        <f>ROUND(E134*J134,2)</f>
        <v>0</v>
      </c>
      <c r="L134" s="232">
        <v>12</v>
      </c>
      <c r="M134" s="232">
        <f>G134*(1+L134/100)</f>
        <v>0</v>
      </c>
      <c r="N134" s="231">
        <v>0</v>
      </c>
      <c r="O134" s="231">
        <f>ROUND(E134*N134,2)</f>
        <v>0</v>
      </c>
      <c r="P134" s="231">
        <v>0</v>
      </c>
      <c r="Q134" s="231">
        <f>ROUND(E134*P134,2)</f>
        <v>0</v>
      </c>
      <c r="R134" s="232"/>
      <c r="S134" s="232" t="s">
        <v>169</v>
      </c>
      <c r="T134" s="232" t="s">
        <v>170</v>
      </c>
      <c r="U134" s="232">
        <v>0</v>
      </c>
      <c r="V134" s="232">
        <f>ROUND(E134*U134,2)</f>
        <v>0</v>
      </c>
      <c r="W134" s="232"/>
      <c r="X134" s="232" t="s">
        <v>201</v>
      </c>
      <c r="Y134" s="232" t="s">
        <v>172</v>
      </c>
      <c r="Z134" s="211"/>
      <c r="AA134" s="211"/>
      <c r="AB134" s="211"/>
      <c r="AC134" s="211"/>
      <c r="AD134" s="211"/>
      <c r="AE134" s="211"/>
      <c r="AF134" s="211"/>
      <c r="AG134" s="211" t="s">
        <v>290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53">
        <v>100</v>
      </c>
      <c r="B135" s="254" t="s">
        <v>1117</v>
      </c>
      <c r="C135" s="260" t="s">
        <v>1118</v>
      </c>
      <c r="D135" s="255" t="s">
        <v>924</v>
      </c>
      <c r="E135" s="256">
        <v>9</v>
      </c>
      <c r="F135" s="257"/>
      <c r="G135" s="258">
        <f>ROUND(E135*F135,2)</f>
        <v>0</v>
      </c>
      <c r="H135" s="233"/>
      <c r="I135" s="232">
        <f>ROUND(E135*H135,2)</f>
        <v>0</v>
      </c>
      <c r="J135" s="233"/>
      <c r="K135" s="232">
        <f>ROUND(E135*J135,2)</f>
        <v>0</v>
      </c>
      <c r="L135" s="232">
        <v>12</v>
      </c>
      <c r="M135" s="232">
        <f>G135*(1+L135/100)</f>
        <v>0</v>
      </c>
      <c r="N135" s="231">
        <v>0</v>
      </c>
      <c r="O135" s="231">
        <f>ROUND(E135*N135,2)</f>
        <v>0</v>
      </c>
      <c r="P135" s="231">
        <v>0</v>
      </c>
      <c r="Q135" s="231">
        <f>ROUND(E135*P135,2)</f>
        <v>0</v>
      </c>
      <c r="R135" s="232"/>
      <c r="S135" s="232" t="s">
        <v>169</v>
      </c>
      <c r="T135" s="232" t="s">
        <v>170</v>
      </c>
      <c r="U135" s="232">
        <v>0</v>
      </c>
      <c r="V135" s="232">
        <f>ROUND(E135*U135,2)</f>
        <v>0</v>
      </c>
      <c r="W135" s="232"/>
      <c r="X135" s="232" t="s">
        <v>201</v>
      </c>
      <c r="Y135" s="232" t="s">
        <v>172</v>
      </c>
      <c r="Z135" s="211"/>
      <c r="AA135" s="211"/>
      <c r="AB135" s="211"/>
      <c r="AC135" s="211"/>
      <c r="AD135" s="211"/>
      <c r="AE135" s="211"/>
      <c r="AF135" s="211"/>
      <c r="AG135" s="211" t="s">
        <v>290</v>
      </c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53">
        <v>101</v>
      </c>
      <c r="B136" s="254" t="s">
        <v>1062</v>
      </c>
      <c r="C136" s="260" t="s">
        <v>1119</v>
      </c>
      <c r="D136" s="255" t="s">
        <v>236</v>
      </c>
      <c r="E136" s="256">
        <v>107</v>
      </c>
      <c r="F136" s="257"/>
      <c r="G136" s="258">
        <f>ROUND(E136*F136,2)</f>
        <v>0</v>
      </c>
      <c r="H136" s="233"/>
      <c r="I136" s="232">
        <f>ROUND(E136*H136,2)</f>
        <v>0</v>
      </c>
      <c r="J136" s="233"/>
      <c r="K136" s="232">
        <f>ROUND(E136*J136,2)</f>
        <v>0</v>
      </c>
      <c r="L136" s="232">
        <v>12</v>
      </c>
      <c r="M136" s="232">
        <f>G136*(1+L136/100)</f>
        <v>0</v>
      </c>
      <c r="N136" s="231">
        <v>0</v>
      </c>
      <c r="O136" s="231">
        <f>ROUND(E136*N136,2)</f>
        <v>0</v>
      </c>
      <c r="P136" s="231">
        <v>0</v>
      </c>
      <c r="Q136" s="231">
        <f>ROUND(E136*P136,2)</f>
        <v>0</v>
      </c>
      <c r="R136" s="232"/>
      <c r="S136" s="232" t="s">
        <v>169</v>
      </c>
      <c r="T136" s="232" t="s">
        <v>170</v>
      </c>
      <c r="U136" s="232">
        <v>0</v>
      </c>
      <c r="V136" s="232">
        <f>ROUND(E136*U136,2)</f>
        <v>0</v>
      </c>
      <c r="W136" s="232"/>
      <c r="X136" s="232" t="s">
        <v>909</v>
      </c>
      <c r="Y136" s="232" t="s">
        <v>172</v>
      </c>
      <c r="Z136" s="211"/>
      <c r="AA136" s="211"/>
      <c r="AB136" s="211"/>
      <c r="AC136" s="211"/>
      <c r="AD136" s="211"/>
      <c r="AE136" s="211"/>
      <c r="AF136" s="211"/>
      <c r="AG136" s="211" t="s">
        <v>910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53">
        <v>102</v>
      </c>
      <c r="B137" s="254" t="s">
        <v>1062</v>
      </c>
      <c r="C137" s="260" t="s">
        <v>1120</v>
      </c>
      <c r="D137" s="255" t="s">
        <v>236</v>
      </c>
      <c r="E137" s="256">
        <v>456</v>
      </c>
      <c r="F137" s="257"/>
      <c r="G137" s="258">
        <f>ROUND(E137*F137,2)</f>
        <v>0</v>
      </c>
      <c r="H137" s="233"/>
      <c r="I137" s="232">
        <f>ROUND(E137*H137,2)</f>
        <v>0</v>
      </c>
      <c r="J137" s="233"/>
      <c r="K137" s="232">
        <f>ROUND(E137*J137,2)</f>
        <v>0</v>
      </c>
      <c r="L137" s="232">
        <v>12</v>
      </c>
      <c r="M137" s="232">
        <f>G137*(1+L137/100)</f>
        <v>0</v>
      </c>
      <c r="N137" s="231">
        <v>0</v>
      </c>
      <c r="O137" s="231">
        <f>ROUND(E137*N137,2)</f>
        <v>0</v>
      </c>
      <c r="P137" s="231">
        <v>0</v>
      </c>
      <c r="Q137" s="231">
        <f>ROUND(E137*P137,2)</f>
        <v>0</v>
      </c>
      <c r="R137" s="232"/>
      <c r="S137" s="232" t="s">
        <v>169</v>
      </c>
      <c r="T137" s="232" t="s">
        <v>170</v>
      </c>
      <c r="U137" s="232">
        <v>0</v>
      </c>
      <c r="V137" s="232">
        <f>ROUND(E137*U137,2)</f>
        <v>0</v>
      </c>
      <c r="W137" s="232"/>
      <c r="X137" s="232" t="s">
        <v>909</v>
      </c>
      <c r="Y137" s="232" t="s">
        <v>172</v>
      </c>
      <c r="Z137" s="211"/>
      <c r="AA137" s="211"/>
      <c r="AB137" s="211"/>
      <c r="AC137" s="211"/>
      <c r="AD137" s="211"/>
      <c r="AE137" s="211"/>
      <c r="AF137" s="211"/>
      <c r="AG137" s="211" t="s">
        <v>910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53">
        <v>103</v>
      </c>
      <c r="B138" s="254" t="s">
        <v>1121</v>
      </c>
      <c r="C138" s="260" t="s">
        <v>1122</v>
      </c>
      <c r="D138" s="255" t="s">
        <v>236</v>
      </c>
      <c r="E138" s="256">
        <v>290</v>
      </c>
      <c r="F138" s="257"/>
      <c r="G138" s="258">
        <f>ROUND(E138*F138,2)</f>
        <v>0</v>
      </c>
      <c r="H138" s="233"/>
      <c r="I138" s="232">
        <f>ROUND(E138*H138,2)</f>
        <v>0</v>
      </c>
      <c r="J138" s="233"/>
      <c r="K138" s="232">
        <f>ROUND(E138*J138,2)</f>
        <v>0</v>
      </c>
      <c r="L138" s="232">
        <v>12</v>
      </c>
      <c r="M138" s="232">
        <f>G138*(1+L138/100)</f>
        <v>0</v>
      </c>
      <c r="N138" s="231">
        <v>0</v>
      </c>
      <c r="O138" s="231">
        <f>ROUND(E138*N138,2)</f>
        <v>0</v>
      </c>
      <c r="P138" s="231">
        <v>0</v>
      </c>
      <c r="Q138" s="231">
        <f>ROUND(E138*P138,2)</f>
        <v>0</v>
      </c>
      <c r="R138" s="232"/>
      <c r="S138" s="232" t="s">
        <v>169</v>
      </c>
      <c r="T138" s="232" t="s">
        <v>170</v>
      </c>
      <c r="U138" s="232">
        <v>0</v>
      </c>
      <c r="V138" s="232">
        <f>ROUND(E138*U138,2)</f>
        <v>0</v>
      </c>
      <c r="W138" s="232"/>
      <c r="X138" s="232" t="s">
        <v>201</v>
      </c>
      <c r="Y138" s="232" t="s">
        <v>172</v>
      </c>
      <c r="Z138" s="211"/>
      <c r="AA138" s="211"/>
      <c r="AB138" s="211"/>
      <c r="AC138" s="211"/>
      <c r="AD138" s="211"/>
      <c r="AE138" s="211"/>
      <c r="AF138" s="211"/>
      <c r="AG138" s="211" t="s">
        <v>290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53">
        <v>104</v>
      </c>
      <c r="B139" s="254" t="s">
        <v>1066</v>
      </c>
      <c r="C139" s="260" t="s">
        <v>1123</v>
      </c>
      <c r="D139" s="255" t="s">
        <v>924</v>
      </c>
      <c r="E139" s="256">
        <v>8</v>
      </c>
      <c r="F139" s="257"/>
      <c r="G139" s="258">
        <f>ROUND(E139*F139,2)</f>
        <v>0</v>
      </c>
      <c r="H139" s="233"/>
      <c r="I139" s="232">
        <f>ROUND(E139*H139,2)</f>
        <v>0</v>
      </c>
      <c r="J139" s="233"/>
      <c r="K139" s="232">
        <f>ROUND(E139*J139,2)</f>
        <v>0</v>
      </c>
      <c r="L139" s="232">
        <v>12</v>
      </c>
      <c r="M139" s="232">
        <f>G139*(1+L139/100)</f>
        <v>0</v>
      </c>
      <c r="N139" s="231">
        <v>0</v>
      </c>
      <c r="O139" s="231">
        <f>ROUND(E139*N139,2)</f>
        <v>0</v>
      </c>
      <c r="P139" s="231">
        <v>0</v>
      </c>
      <c r="Q139" s="231">
        <f>ROUND(E139*P139,2)</f>
        <v>0</v>
      </c>
      <c r="R139" s="232"/>
      <c r="S139" s="232" t="s">
        <v>169</v>
      </c>
      <c r="T139" s="232" t="s">
        <v>170</v>
      </c>
      <c r="U139" s="232">
        <v>0</v>
      </c>
      <c r="V139" s="232">
        <f>ROUND(E139*U139,2)</f>
        <v>0</v>
      </c>
      <c r="W139" s="232"/>
      <c r="X139" s="232" t="s">
        <v>909</v>
      </c>
      <c r="Y139" s="232" t="s">
        <v>172</v>
      </c>
      <c r="Z139" s="211"/>
      <c r="AA139" s="211"/>
      <c r="AB139" s="211"/>
      <c r="AC139" s="211"/>
      <c r="AD139" s="211"/>
      <c r="AE139" s="211"/>
      <c r="AF139" s="211"/>
      <c r="AG139" s="211" t="s">
        <v>910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53">
        <v>105</v>
      </c>
      <c r="B140" s="254" t="s">
        <v>1064</v>
      </c>
      <c r="C140" s="260" t="s">
        <v>1065</v>
      </c>
      <c r="D140" s="255" t="s">
        <v>924</v>
      </c>
      <c r="E140" s="256">
        <v>48</v>
      </c>
      <c r="F140" s="257"/>
      <c r="G140" s="258">
        <f>ROUND(E140*F140,2)</f>
        <v>0</v>
      </c>
      <c r="H140" s="233"/>
      <c r="I140" s="232">
        <f>ROUND(E140*H140,2)</f>
        <v>0</v>
      </c>
      <c r="J140" s="233"/>
      <c r="K140" s="232">
        <f>ROUND(E140*J140,2)</f>
        <v>0</v>
      </c>
      <c r="L140" s="232">
        <v>12</v>
      </c>
      <c r="M140" s="232">
        <f>G140*(1+L140/100)</f>
        <v>0</v>
      </c>
      <c r="N140" s="231">
        <v>0</v>
      </c>
      <c r="O140" s="231">
        <f>ROUND(E140*N140,2)</f>
        <v>0</v>
      </c>
      <c r="P140" s="231">
        <v>0</v>
      </c>
      <c r="Q140" s="231">
        <f>ROUND(E140*P140,2)</f>
        <v>0</v>
      </c>
      <c r="R140" s="232"/>
      <c r="S140" s="232" t="s">
        <v>169</v>
      </c>
      <c r="T140" s="232" t="s">
        <v>170</v>
      </c>
      <c r="U140" s="232">
        <v>0</v>
      </c>
      <c r="V140" s="232">
        <f>ROUND(E140*U140,2)</f>
        <v>0</v>
      </c>
      <c r="W140" s="232"/>
      <c r="X140" s="232" t="s">
        <v>201</v>
      </c>
      <c r="Y140" s="232" t="s">
        <v>172</v>
      </c>
      <c r="Z140" s="211"/>
      <c r="AA140" s="211"/>
      <c r="AB140" s="211"/>
      <c r="AC140" s="211"/>
      <c r="AD140" s="211"/>
      <c r="AE140" s="211"/>
      <c r="AF140" s="211"/>
      <c r="AG140" s="211" t="s">
        <v>290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53">
        <v>106</v>
      </c>
      <c r="B141" s="254" t="s">
        <v>1124</v>
      </c>
      <c r="C141" s="260" t="s">
        <v>1125</v>
      </c>
      <c r="D141" s="255" t="s">
        <v>924</v>
      </c>
      <c r="E141" s="256">
        <v>8</v>
      </c>
      <c r="F141" s="257"/>
      <c r="G141" s="258">
        <f>ROUND(E141*F141,2)</f>
        <v>0</v>
      </c>
      <c r="H141" s="233"/>
      <c r="I141" s="232">
        <f>ROUND(E141*H141,2)</f>
        <v>0</v>
      </c>
      <c r="J141" s="233"/>
      <c r="K141" s="232">
        <f>ROUND(E141*J141,2)</f>
        <v>0</v>
      </c>
      <c r="L141" s="232">
        <v>12</v>
      </c>
      <c r="M141" s="232">
        <f>G141*(1+L141/100)</f>
        <v>0</v>
      </c>
      <c r="N141" s="231">
        <v>0</v>
      </c>
      <c r="O141" s="231">
        <f>ROUND(E141*N141,2)</f>
        <v>0</v>
      </c>
      <c r="P141" s="231">
        <v>0</v>
      </c>
      <c r="Q141" s="231">
        <f>ROUND(E141*P141,2)</f>
        <v>0</v>
      </c>
      <c r="R141" s="232"/>
      <c r="S141" s="232" t="s">
        <v>169</v>
      </c>
      <c r="T141" s="232" t="s">
        <v>170</v>
      </c>
      <c r="U141" s="232">
        <v>0</v>
      </c>
      <c r="V141" s="232">
        <f>ROUND(E141*U141,2)</f>
        <v>0</v>
      </c>
      <c r="W141" s="232"/>
      <c r="X141" s="232" t="s">
        <v>201</v>
      </c>
      <c r="Y141" s="232" t="s">
        <v>172</v>
      </c>
      <c r="Z141" s="211"/>
      <c r="AA141" s="211"/>
      <c r="AB141" s="211"/>
      <c r="AC141" s="211"/>
      <c r="AD141" s="211"/>
      <c r="AE141" s="211"/>
      <c r="AF141" s="211"/>
      <c r="AG141" s="211" t="s">
        <v>290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53">
        <v>107</v>
      </c>
      <c r="B142" s="254" t="s">
        <v>1070</v>
      </c>
      <c r="C142" s="260" t="s">
        <v>1071</v>
      </c>
      <c r="D142" s="255" t="s">
        <v>924</v>
      </c>
      <c r="E142" s="256">
        <v>39</v>
      </c>
      <c r="F142" s="257"/>
      <c r="G142" s="258">
        <f>ROUND(E142*F142,2)</f>
        <v>0</v>
      </c>
      <c r="H142" s="233"/>
      <c r="I142" s="232">
        <f>ROUND(E142*H142,2)</f>
        <v>0</v>
      </c>
      <c r="J142" s="233"/>
      <c r="K142" s="232">
        <f>ROUND(E142*J142,2)</f>
        <v>0</v>
      </c>
      <c r="L142" s="232">
        <v>12</v>
      </c>
      <c r="M142" s="232">
        <f>G142*(1+L142/100)</f>
        <v>0</v>
      </c>
      <c r="N142" s="231">
        <v>0</v>
      </c>
      <c r="O142" s="231">
        <f>ROUND(E142*N142,2)</f>
        <v>0</v>
      </c>
      <c r="P142" s="231">
        <v>0</v>
      </c>
      <c r="Q142" s="231">
        <f>ROUND(E142*P142,2)</f>
        <v>0</v>
      </c>
      <c r="R142" s="232"/>
      <c r="S142" s="232" t="s">
        <v>169</v>
      </c>
      <c r="T142" s="232" t="s">
        <v>170</v>
      </c>
      <c r="U142" s="232">
        <v>0</v>
      </c>
      <c r="V142" s="232">
        <f>ROUND(E142*U142,2)</f>
        <v>0</v>
      </c>
      <c r="W142" s="232"/>
      <c r="X142" s="232" t="s">
        <v>201</v>
      </c>
      <c r="Y142" s="232" t="s">
        <v>172</v>
      </c>
      <c r="Z142" s="211"/>
      <c r="AA142" s="211"/>
      <c r="AB142" s="211"/>
      <c r="AC142" s="211"/>
      <c r="AD142" s="211"/>
      <c r="AE142" s="211"/>
      <c r="AF142" s="211"/>
      <c r="AG142" s="211" t="s">
        <v>290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53">
        <v>108</v>
      </c>
      <c r="B143" s="254" t="s">
        <v>1072</v>
      </c>
      <c r="C143" s="260" t="s">
        <v>1073</v>
      </c>
      <c r="D143" s="255" t="s">
        <v>924</v>
      </c>
      <c r="E143" s="256">
        <v>8</v>
      </c>
      <c r="F143" s="257"/>
      <c r="G143" s="258">
        <f>ROUND(E143*F143,2)</f>
        <v>0</v>
      </c>
      <c r="H143" s="233"/>
      <c r="I143" s="232">
        <f>ROUND(E143*H143,2)</f>
        <v>0</v>
      </c>
      <c r="J143" s="233"/>
      <c r="K143" s="232">
        <f>ROUND(E143*J143,2)</f>
        <v>0</v>
      </c>
      <c r="L143" s="232">
        <v>12</v>
      </c>
      <c r="M143" s="232">
        <f>G143*(1+L143/100)</f>
        <v>0</v>
      </c>
      <c r="N143" s="231">
        <v>0</v>
      </c>
      <c r="O143" s="231">
        <f>ROUND(E143*N143,2)</f>
        <v>0</v>
      </c>
      <c r="P143" s="231">
        <v>0</v>
      </c>
      <c r="Q143" s="231">
        <f>ROUND(E143*P143,2)</f>
        <v>0</v>
      </c>
      <c r="R143" s="232"/>
      <c r="S143" s="232" t="s">
        <v>169</v>
      </c>
      <c r="T143" s="232" t="s">
        <v>170</v>
      </c>
      <c r="U143" s="232">
        <v>0</v>
      </c>
      <c r="V143" s="232">
        <f>ROUND(E143*U143,2)</f>
        <v>0</v>
      </c>
      <c r="W143" s="232"/>
      <c r="X143" s="232" t="s">
        <v>201</v>
      </c>
      <c r="Y143" s="232" t="s">
        <v>172</v>
      </c>
      <c r="Z143" s="211"/>
      <c r="AA143" s="211"/>
      <c r="AB143" s="211"/>
      <c r="AC143" s="211"/>
      <c r="AD143" s="211"/>
      <c r="AE143" s="211"/>
      <c r="AF143" s="211"/>
      <c r="AG143" s="211" t="s">
        <v>290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53">
        <v>109</v>
      </c>
      <c r="B144" s="254" t="s">
        <v>1126</v>
      </c>
      <c r="C144" s="260" t="s">
        <v>1127</v>
      </c>
      <c r="D144" s="255" t="s">
        <v>236</v>
      </c>
      <c r="E144" s="256">
        <v>26</v>
      </c>
      <c r="F144" s="257"/>
      <c r="G144" s="258">
        <f>ROUND(E144*F144,2)</f>
        <v>0</v>
      </c>
      <c r="H144" s="233"/>
      <c r="I144" s="232">
        <f>ROUND(E144*H144,2)</f>
        <v>0</v>
      </c>
      <c r="J144" s="233"/>
      <c r="K144" s="232">
        <f>ROUND(E144*J144,2)</f>
        <v>0</v>
      </c>
      <c r="L144" s="232">
        <v>12</v>
      </c>
      <c r="M144" s="232">
        <f>G144*(1+L144/100)</f>
        <v>0</v>
      </c>
      <c r="N144" s="231">
        <v>0</v>
      </c>
      <c r="O144" s="231">
        <f>ROUND(E144*N144,2)</f>
        <v>0</v>
      </c>
      <c r="P144" s="231">
        <v>0</v>
      </c>
      <c r="Q144" s="231">
        <f>ROUND(E144*P144,2)</f>
        <v>0</v>
      </c>
      <c r="R144" s="232"/>
      <c r="S144" s="232" t="s">
        <v>169</v>
      </c>
      <c r="T144" s="232" t="s">
        <v>170</v>
      </c>
      <c r="U144" s="232">
        <v>0</v>
      </c>
      <c r="V144" s="232">
        <f>ROUND(E144*U144,2)</f>
        <v>0</v>
      </c>
      <c r="W144" s="232"/>
      <c r="X144" s="232" t="s">
        <v>201</v>
      </c>
      <c r="Y144" s="232" t="s">
        <v>172</v>
      </c>
      <c r="Z144" s="211"/>
      <c r="AA144" s="211"/>
      <c r="AB144" s="211"/>
      <c r="AC144" s="211"/>
      <c r="AD144" s="211"/>
      <c r="AE144" s="211"/>
      <c r="AF144" s="211"/>
      <c r="AG144" s="211" t="s">
        <v>290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53">
        <v>110</v>
      </c>
      <c r="B145" s="254" t="s">
        <v>1078</v>
      </c>
      <c r="C145" s="260" t="s">
        <v>1128</v>
      </c>
      <c r="D145" s="255" t="s">
        <v>924</v>
      </c>
      <c r="E145" s="256">
        <v>2</v>
      </c>
      <c r="F145" s="257"/>
      <c r="G145" s="258">
        <f>ROUND(E145*F145,2)</f>
        <v>0</v>
      </c>
      <c r="H145" s="233"/>
      <c r="I145" s="232">
        <f>ROUND(E145*H145,2)</f>
        <v>0</v>
      </c>
      <c r="J145" s="233"/>
      <c r="K145" s="232">
        <f>ROUND(E145*J145,2)</f>
        <v>0</v>
      </c>
      <c r="L145" s="232">
        <v>12</v>
      </c>
      <c r="M145" s="232">
        <f>G145*(1+L145/100)</f>
        <v>0</v>
      </c>
      <c r="N145" s="231">
        <v>0</v>
      </c>
      <c r="O145" s="231">
        <f>ROUND(E145*N145,2)</f>
        <v>0</v>
      </c>
      <c r="P145" s="231">
        <v>0</v>
      </c>
      <c r="Q145" s="231">
        <f>ROUND(E145*P145,2)</f>
        <v>0</v>
      </c>
      <c r="R145" s="232"/>
      <c r="S145" s="232" t="s">
        <v>169</v>
      </c>
      <c r="T145" s="232" t="s">
        <v>170</v>
      </c>
      <c r="U145" s="232">
        <v>0</v>
      </c>
      <c r="V145" s="232">
        <f>ROUND(E145*U145,2)</f>
        <v>0</v>
      </c>
      <c r="W145" s="232"/>
      <c r="X145" s="232" t="s">
        <v>909</v>
      </c>
      <c r="Y145" s="232" t="s">
        <v>172</v>
      </c>
      <c r="Z145" s="211"/>
      <c r="AA145" s="211"/>
      <c r="AB145" s="211"/>
      <c r="AC145" s="211"/>
      <c r="AD145" s="211"/>
      <c r="AE145" s="211"/>
      <c r="AF145" s="211"/>
      <c r="AG145" s="211" t="s">
        <v>910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53">
        <v>111</v>
      </c>
      <c r="B146" s="254" t="s">
        <v>1129</v>
      </c>
      <c r="C146" s="260" t="s">
        <v>1130</v>
      </c>
      <c r="D146" s="255" t="s">
        <v>924</v>
      </c>
      <c r="E146" s="256">
        <v>64</v>
      </c>
      <c r="F146" s="257"/>
      <c r="G146" s="258">
        <f>ROUND(E146*F146,2)</f>
        <v>0</v>
      </c>
      <c r="H146" s="233"/>
      <c r="I146" s="232">
        <f>ROUND(E146*H146,2)</f>
        <v>0</v>
      </c>
      <c r="J146" s="233"/>
      <c r="K146" s="232">
        <f>ROUND(E146*J146,2)</f>
        <v>0</v>
      </c>
      <c r="L146" s="232">
        <v>12</v>
      </c>
      <c r="M146" s="232">
        <f>G146*(1+L146/100)</f>
        <v>0</v>
      </c>
      <c r="N146" s="231">
        <v>0</v>
      </c>
      <c r="O146" s="231">
        <f>ROUND(E146*N146,2)</f>
        <v>0</v>
      </c>
      <c r="P146" s="231">
        <v>0</v>
      </c>
      <c r="Q146" s="231">
        <f>ROUND(E146*P146,2)</f>
        <v>0</v>
      </c>
      <c r="R146" s="232"/>
      <c r="S146" s="232" t="s">
        <v>169</v>
      </c>
      <c r="T146" s="232" t="s">
        <v>170</v>
      </c>
      <c r="U146" s="232">
        <v>0</v>
      </c>
      <c r="V146" s="232">
        <f>ROUND(E146*U146,2)</f>
        <v>0</v>
      </c>
      <c r="W146" s="232"/>
      <c r="X146" s="232" t="s">
        <v>201</v>
      </c>
      <c r="Y146" s="232" t="s">
        <v>172</v>
      </c>
      <c r="Z146" s="211"/>
      <c r="AA146" s="211"/>
      <c r="AB146" s="211"/>
      <c r="AC146" s="211"/>
      <c r="AD146" s="211"/>
      <c r="AE146" s="211"/>
      <c r="AF146" s="211"/>
      <c r="AG146" s="211" t="s">
        <v>290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53">
        <v>112</v>
      </c>
      <c r="B147" s="254" t="s">
        <v>1131</v>
      </c>
      <c r="C147" s="260" t="s">
        <v>1132</v>
      </c>
      <c r="D147" s="255" t="s">
        <v>924</v>
      </c>
      <c r="E147" s="256">
        <v>122</v>
      </c>
      <c r="F147" s="257"/>
      <c r="G147" s="258">
        <f>ROUND(E147*F147,2)</f>
        <v>0</v>
      </c>
      <c r="H147" s="233"/>
      <c r="I147" s="232">
        <f>ROUND(E147*H147,2)</f>
        <v>0</v>
      </c>
      <c r="J147" s="233"/>
      <c r="K147" s="232">
        <f>ROUND(E147*J147,2)</f>
        <v>0</v>
      </c>
      <c r="L147" s="232">
        <v>12</v>
      </c>
      <c r="M147" s="232">
        <f>G147*(1+L147/100)</f>
        <v>0</v>
      </c>
      <c r="N147" s="231">
        <v>0</v>
      </c>
      <c r="O147" s="231">
        <f>ROUND(E147*N147,2)</f>
        <v>0</v>
      </c>
      <c r="P147" s="231">
        <v>0</v>
      </c>
      <c r="Q147" s="231">
        <f>ROUND(E147*P147,2)</f>
        <v>0</v>
      </c>
      <c r="R147" s="232"/>
      <c r="S147" s="232" t="s">
        <v>169</v>
      </c>
      <c r="T147" s="232" t="s">
        <v>170</v>
      </c>
      <c r="U147" s="232">
        <v>0</v>
      </c>
      <c r="V147" s="232">
        <f>ROUND(E147*U147,2)</f>
        <v>0</v>
      </c>
      <c r="W147" s="232"/>
      <c r="X147" s="232" t="s">
        <v>201</v>
      </c>
      <c r="Y147" s="232" t="s">
        <v>172</v>
      </c>
      <c r="Z147" s="211"/>
      <c r="AA147" s="211"/>
      <c r="AB147" s="211"/>
      <c r="AC147" s="211"/>
      <c r="AD147" s="211"/>
      <c r="AE147" s="211"/>
      <c r="AF147" s="211"/>
      <c r="AG147" s="211" t="s">
        <v>290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53">
        <v>113</v>
      </c>
      <c r="B148" s="254" t="s">
        <v>1090</v>
      </c>
      <c r="C148" s="260" t="s">
        <v>1091</v>
      </c>
      <c r="D148" s="255" t="s">
        <v>924</v>
      </c>
      <c r="E148" s="256">
        <v>2</v>
      </c>
      <c r="F148" s="257"/>
      <c r="G148" s="258">
        <f>ROUND(E148*F148,2)</f>
        <v>0</v>
      </c>
      <c r="H148" s="233"/>
      <c r="I148" s="232">
        <f>ROUND(E148*H148,2)</f>
        <v>0</v>
      </c>
      <c r="J148" s="233"/>
      <c r="K148" s="232">
        <f>ROUND(E148*J148,2)</f>
        <v>0</v>
      </c>
      <c r="L148" s="232">
        <v>12</v>
      </c>
      <c r="M148" s="232">
        <f>G148*(1+L148/100)</f>
        <v>0</v>
      </c>
      <c r="N148" s="231">
        <v>0</v>
      </c>
      <c r="O148" s="231">
        <f>ROUND(E148*N148,2)</f>
        <v>0</v>
      </c>
      <c r="P148" s="231">
        <v>0</v>
      </c>
      <c r="Q148" s="231">
        <f>ROUND(E148*P148,2)</f>
        <v>0</v>
      </c>
      <c r="R148" s="232"/>
      <c r="S148" s="232" t="s">
        <v>169</v>
      </c>
      <c r="T148" s="232" t="s">
        <v>170</v>
      </c>
      <c r="U148" s="232">
        <v>0</v>
      </c>
      <c r="V148" s="232">
        <f>ROUND(E148*U148,2)</f>
        <v>0</v>
      </c>
      <c r="W148" s="232"/>
      <c r="X148" s="232" t="s">
        <v>201</v>
      </c>
      <c r="Y148" s="232" t="s">
        <v>172</v>
      </c>
      <c r="Z148" s="211"/>
      <c r="AA148" s="211"/>
      <c r="AB148" s="211"/>
      <c r="AC148" s="211"/>
      <c r="AD148" s="211"/>
      <c r="AE148" s="211"/>
      <c r="AF148" s="211"/>
      <c r="AG148" s="211" t="s">
        <v>290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ht="22.5" outlineLevel="1" x14ac:dyDescent="0.2">
      <c r="A149" s="253">
        <v>114</v>
      </c>
      <c r="B149" s="254" t="s">
        <v>1100</v>
      </c>
      <c r="C149" s="260" t="s">
        <v>1133</v>
      </c>
      <c r="D149" s="255" t="s">
        <v>1102</v>
      </c>
      <c r="E149" s="256">
        <v>44</v>
      </c>
      <c r="F149" s="257"/>
      <c r="G149" s="258">
        <f>ROUND(E149*F149,2)</f>
        <v>0</v>
      </c>
      <c r="H149" s="233"/>
      <c r="I149" s="232">
        <f>ROUND(E149*H149,2)</f>
        <v>0</v>
      </c>
      <c r="J149" s="233"/>
      <c r="K149" s="232">
        <f>ROUND(E149*J149,2)</f>
        <v>0</v>
      </c>
      <c r="L149" s="232">
        <v>12</v>
      </c>
      <c r="M149" s="232">
        <f>G149*(1+L149/100)</f>
        <v>0</v>
      </c>
      <c r="N149" s="231">
        <v>0</v>
      </c>
      <c r="O149" s="231">
        <f>ROUND(E149*N149,2)</f>
        <v>0</v>
      </c>
      <c r="P149" s="231">
        <v>0</v>
      </c>
      <c r="Q149" s="231">
        <f>ROUND(E149*P149,2)</f>
        <v>0</v>
      </c>
      <c r="R149" s="232"/>
      <c r="S149" s="232" t="s">
        <v>169</v>
      </c>
      <c r="T149" s="232" t="s">
        <v>170</v>
      </c>
      <c r="U149" s="232">
        <v>0</v>
      </c>
      <c r="V149" s="232">
        <f>ROUND(E149*U149,2)</f>
        <v>0</v>
      </c>
      <c r="W149" s="232"/>
      <c r="X149" s="232" t="s">
        <v>909</v>
      </c>
      <c r="Y149" s="232" t="s">
        <v>172</v>
      </c>
      <c r="Z149" s="211"/>
      <c r="AA149" s="211"/>
      <c r="AB149" s="211"/>
      <c r="AC149" s="211"/>
      <c r="AD149" s="211"/>
      <c r="AE149" s="211"/>
      <c r="AF149" s="211"/>
      <c r="AG149" s="211" t="s">
        <v>910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53">
        <v>115</v>
      </c>
      <c r="B150" s="254" t="s">
        <v>1103</v>
      </c>
      <c r="C150" s="260" t="s">
        <v>1134</v>
      </c>
      <c r="D150" s="255" t="s">
        <v>1102</v>
      </c>
      <c r="E150" s="256">
        <v>8</v>
      </c>
      <c r="F150" s="257"/>
      <c r="G150" s="258">
        <f>ROUND(E150*F150,2)</f>
        <v>0</v>
      </c>
      <c r="H150" s="233"/>
      <c r="I150" s="232">
        <f>ROUND(E150*H150,2)</f>
        <v>0</v>
      </c>
      <c r="J150" s="233"/>
      <c r="K150" s="232">
        <f>ROUND(E150*J150,2)</f>
        <v>0</v>
      </c>
      <c r="L150" s="232">
        <v>12</v>
      </c>
      <c r="M150" s="232">
        <f>G150*(1+L150/100)</f>
        <v>0</v>
      </c>
      <c r="N150" s="231">
        <v>0</v>
      </c>
      <c r="O150" s="231">
        <f>ROUND(E150*N150,2)</f>
        <v>0</v>
      </c>
      <c r="P150" s="231">
        <v>0</v>
      </c>
      <c r="Q150" s="231">
        <f>ROUND(E150*P150,2)</f>
        <v>0</v>
      </c>
      <c r="R150" s="232"/>
      <c r="S150" s="232" t="s">
        <v>169</v>
      </c>
      <c r="T150" s="232" t="s">
        <v>170</v>
      </c>
      <c r="U150" s="232">
        <v>0</v>
      </c>
      <c r="V150" s="232">
        <f>ROUND(E150*U150,2)</f>
        <v>0</v>
      </c>
      <c r="W150" s="232"/>
      <c r="X150" s="232" t="s">
        <v>909</v>
      </c>
      <c r="Y150" s="232" t="s">
        <v>172</v>
      </c>
      <c r="Z150" s="211"/>
      <c r="AA150" s="211"/>
      <c r="AB150" s="211"/>
      <c r="AC150" s="211"/>
      <c r="AD150" s="211"/>
      <c r="AE150" s="211"/>
      <c r="AF150" s="211"/>
      <c r="AG150" s="211" t="s">
        <v>910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53">
        <v>116</v>
      </c>
      <c r="B151" s="254" t="s">
        <v>1107</v>
      </c>
      <c r="C151" s="260" t="s">
        <v>1108</v>
      </c>
      <c r="D151" s="255" t="s">
        <v>236</v>
      </c>
      <c r="E151" s="256">
        <v>118</v>
      </c>
      <c r="F151" s="257"/>
      <c r="G151" s="258">
        <f>ROUND(E151*F151,2)</f>
        <v>0</v>
      </c>
      <c r="H151" s="233"/>
      <c r="I151" s="232">
        <f>ROUND(E151*H151,2)</f>
        <v>0</v>
      </c>
      <c r="J151" s="233"/>
      <c r="K151" s="232">
        <f>ROUND(E151*J151,2)</f>
        <v>0</v>
      </c>
      <c r="L151" s="232">
        <v>12</v>
      </c>
      <c r="M151" s="232">
        <f>G151*(1+L151/100)</f>
        <v>0</v>
      </c>
      <c r="N151" s="231">
        <v>0</v>
      </c>
      <c r="O151" s="231">
        <f>ROUND(E151*N151,2)</f>
        <v>0</v>
      </c>
      <c r="P151" s="231">
        <v>0</v>
      </c>
      <c r="Q151" s="231">
        <f>ROUND(E151*P151,2)</f>
        <v>0</v>
      </c>
      <c r="R151" s="232"/>
      <c r="S151" s="232" t="s">
        <v>169</v>
      </c>
      <c r="T151" s="232" t="s">
        <v>170</v>
      </c>
      <c r="U151" s="232">
        <v>0</v>
      </c>
      <c r="V151" s="232">
        <f>ROUND(E151*U151,2)</f>
        <v>0</v>
      </c>
      <c r="W151" s="232"/>
      <c r="X151" s="232" t="s">
        <v>201</v>
      </c>
      <c r="Y151" s="232" t="s">
        <v>172</v>
      </c>
      <c r="Z151" s="211"/>
      <c r="AA151" s="211"/>
      <c r="AB151" s="211"/>
      <c r="AC151" s="211"/>
      <c r="AD151" s="211"/>
      <c r="AE151" s="211"/>
      <c r="AF151" s="211"/>
      <c r="AG151" s="211" t="s">
        <v>290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53">
        <v>117</v>
      </c>
      <c r="B152" s="254" t="s">
        <v>1068</v>
      </c>
      <c r="C152" s="260" t="s">
        <v>1069</v>
      </c>
      <c r="D152" s="255" t="s">
        <v>924</v>
      </c>
      <c r="E152" s="256">
        <v>16</v>
      </c>
      <c r="F152" s="257"/>
      <c r="G152" s="258">
        <f>ROUND(E152*F152,2)</f>
        <v>0</v>
      </c>
      <c r="H152" s="233"/>
      <c r="I152" s="232">
        <f>ROUND(E152*H152,2)</f>
        <v>0</v>
      </c>
      <c r="J152" s="233"/>
      <c r="K152" s="232">
        <f>ROUND(E152*J152,2)</f>
        <v>0</v>
      </c>
      <c r="L152" s="232">
        <v>12</v>
      </c>
      <c r="M152" s="232">
        <f>G152*(1+L152/100)</f>
        <v>0</v>
      </c>
      <c r="N152" s="231">
        <v>0</v>
      </c>
      <c r="O152" s="231">
        <f>ROUND(E152*N152,2)</f>
        <v>0</v>
      </c>
      <c r="P152" s="231">
        <v>0</v>
      </c>
      <c r="Q152" s="231">
        <f>ROUND(E152*P152,2)</f>
        <v>0</v>
      </c>
      <c r="R152" s="232"/>
      <c r="S152" s="232" t="s">
        <v>169</v>
      </c>
      <c r="T152" s="232" t="s">
        <v>170</v>
      </c>
      <c r="U152" s="232">
        <v>0</v>
      </c>
      <c r="V152" s="232">
        <f>ROUND(E152*U152,2)</f>
        <v>0</v>
      </c>
      <c r="W152" s="232"/>
      <c r="X152" s="232" t="s">
        <v>201</v>
      </c>
      <c r="Y152" s="232" t="s">
        <v>172</v>
      </c>
      <c r="Z152" s="211"/>
      <c r="AA152" s="211"/>
      <c r="AB152" s="211"/>
      <c r="AC152" s="211"/>
      <c r="AD152" s="211"/>
      <c r="AE152" s="211"/>
      <c r="AF152" s="211"/>
      <c r="AG152" s="211" t="s">
        <v>290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53">
        <v>118</v>
      </c>
      <c r="B153" s="254" t="s">
        <v>1111</v>
      </c>
      <c r="C153" s="260" t="s">
        <v>1112</v>
      </c>
      <c r="D153" s="255" t="s">
        <v>924</v>
      </c>
      <c r="E153" s="256">
        <v>8</v>
      </c>
      <c r="F153" s="257"/>
      <c r="G153" s="258">
        <f>ROUND(E153*F153,2)</f>
        <v>0</v>
      </c>
      <c r="H153" s="233"/>
      <c r="I153" s="232">
        <f>ROUND(E153*H153,2)</f>
        <v>0</v>
      </c>
      <c r="J153" s="233"/>
      <c r="K153" s="232">
        <f>ROUND(E153*J153,2)</f>
        <v>0</v>
      </c>
      <c r="L153" s="232">
        <v>12</v>
      </c>
      <c r="M153" s="232">
        <f>G153*(1+L153/100)</f>
        <v>0</v>
      </c>
      <c r="N153" s="231">
        <v>0</v>
      </c>
      <c r="O153" s="231">
        <f>ROUND(E153*N153,2)</f>
        <v>0</v>
      </c>
      <c r="P153" s="231">
        <v>0</v>
      </c>
      <c r="Q153" s="231">
        <f>ROUND(E153*P153,2)</f>
        <v>0</v>
      </c>
      <c r="R153" s="232"/>
      <c r="S153" s="232" t="s">
        <v>169</v>
      </c>
      <c r="T153" s="232" t="s">
        <v>170</v>
      </c>
      <c r="U153" s="232">
        <v>0</v>
      </c>
      <c r="V153" s="232">
        <f>ROUND(E153*U153,2)</f>
        <v>0</v>
      </c>
      <c r="W153" s="232"/>
      <c r="X153" s="232" t="s">
        <v>201</v>
      </c>
      <c r="Y153" s="232" t="s">
        <v>172</v>
      </c>
      <c r="Z153" s="211"/>
      <c r="AA153" s="211"/>
      <c r="AB153" s="211"/>
      <c r="AC153" s="211"/>
      <c r="AD153" s="211"/>
      <c r="AE153" s="211"/>
      <c r="AF153" s="211"/>
      <c r="AG153" s="211" t="s">
        <v>290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53">
        <v>119</v>
      </c>
      <c r="B154" s="254" t="s">
        <v>1135</v>
      </c>
      <c r="C154" s="260" t="s">
        <v>1136</v>
      </c>
      <c r="D154" s="255" t="s">
        <v>924</v>
      </c>
      <c r="E154" s="256">
        <v>9</v>
      </c>
      <c r="F154" s="257"/>
      <c r="G154" s="258">
        <f>ROUND(E154*F154,2)</f>
        <v>0</v>
      </c>
      <c r="H154" s="233"/>
      <c r="I154" s="232">
        <f>ROUND(E154*H154,2)</f>
        <v>0</v>
      </c>
      <c r="J154" s="233"/>
      <c r="K154" s="232">
        <f>ROUND(E154*J154,2)</f>
        <v>0</v>
      </c>
      <c r="L154" s="232">
        <v>12</v>
      </c>
      <c r="M154" s="232">
        <f>G154*(1+L154/100)</f>
        <v>0</v>
      </c>
      <c r="N154" s="231">
        <v>0</v>
      </c>
      <c r="O154" s="231">
        <f>ROUND(E154*N154,2)</f>
        <v>0</v>
      </c>
      <c r="P154" s="231">
        <v>0</v>
      </c>
      <c r="Q154" s="231">
        <f>ROUND(E154*P154,2)</f>
        <v>0</v>
      </c>
      <c r="R154" s="232"/>
      <c r="S154" s="232" t="s">
        <v>169</v>
      </c>
      <c r="T154" s="232" t="s">
        <v>170</v>
      </c>
      <c r="U154" s="232">
        <v>0</v>
      </c>
      <c r="V154" s="232">
        <f>ROUND(E154*U154,2)</f>
        <v>0</v>
      </c>
      <c r="W154" s="232"/>
      <c r="X154" s="232" t="s">
        <v>201</v>
      </c>
      <c r="Y154" s="232" t="s">
        <v>172</v>
      </c>
      <c r="Z154" s="211"/>
      <c r="AA154" s="211"/>
      <c r="AB154" s="211"/>
      <c r="AC154" s="211"/>
      <c r="AD154" s="211"/>
      <c r="AE154" s="211"/>
      <c r="AF154" s="211"/>
      <c r="AG154" s="211" t="s">
        <v>290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x14ac:dyDescent="0.2">
      <c r="A155" s="240" t="s">
        <v>164</v>
      </c>
      <c r="B155" s="241" t="s">
        <v>119</v>
      </c>
      <c r="C155" s="259" t="s">
        <v>120</v>
      </c>
      <c r="D155" s="242"/>
      <c r="E155" s="243"/>
      <c r="F155" s="244"/>
      <c r="G155" s="245">
        <f>SUMIF(AG156:AG163,"&lt;&gt;NOR",G156:G163)</f>
        <v>0</v>
      </c>
      <c r="H155" s="239"/>
      <c r="I155" s="239">
        <f>SUM(I156:I163)</f>
        <v>0</v>
      </c>
      <c r="J155" s="239"/>
      <c r="K155" s="239">
        <f>SUM(K156:K163)</f>
        <v>0</v>
      </c>
      <c r="L155" s="239"/>
      <c r="M155" s="239">
        <f>SUM(M156:M163)</f>
        <v>0</v>
      </c>
      <c r="N155" s="238"/>
      <c r="O155" s="238">
        <f>SUM(O156:O163)</f>
        <v>0</v>
      </c>
      <c r="P155" s="238"/>
      <c r="Q155" s="238">
        <f>SUM(Q156:Q163)</f>
        <v>0</v>
      </c>
      <c r="R155" s="239"/>
      <c r="S155" s="239"/>
      <c r="T155" s="239"/>
      <c r="U155" s="239"/>
      <c r="V155" s="239">
        <f>SUM(V156:V163)</f>
        <v>0</v>
      </c>
      <c r="W155" s="239"/>
      <c r="X155" s="239"/>
      <c r="Y155" s="239"/>
      <c r="AG155" t="s">
        <v>165</v>
      </c>
    </row>
    <row r="156" spans="1:60" outlineLevel="1" x14ac:dyDescent="0.2">
      <c r="A156" s="253">
        <v>120</v>
      </c>
      <c r="B156" s="254" t="s">
        <v>1137</v>
      </c>
      <c r="C156" s="260" t="s">
        <v>1138</v>
      </c>
      <c r="D156" s="255" t="s">
        <v>924</v>
      </c>
      <c r="E156" s="256">
        <v>56</v>
      </c>
      <c r="F156" s="257"/>
      <c r="G156" s="258">
        <f>ROUND(E156*F156,2)</f>
        <v>0</v>
      </c>
      <c r="H156" s="233"/>
      <c r="I156" s="232">
        <f>ROUND(E156*H156,2)</f>
        <v>0</v>
      </c>
      <c r="J156" s="233"/>
      <c r="K156" s="232">
        <f>ROUND(E156*J156,2)</f>
        <v>0</v>
      </c>
      <c r="L156" s="232">
        <v>12</v>
      </c>
      <c r="M156" s="232">
        <f>G156*(1+L156/100)</f>
        <v>0</v>
      </c>
      <c r="N156" s="231">
        <v>0</v>
      </c>
      <c r="O156" s="231">
        <f>ROUND(E156*N156,2)</f>
        <v>0</v>
      </c>
      <c r="P156" s="231">
        <v>0</v>
      </c>
      <c r="Q156" s="231">
        <f>ROUND(E156*P156,2)</f>
        <v>0</v>
      </c>
      <c r="R156" s="232"/>
      <c r="S156" s="232" t="s">
        <v>169</v>
      </c>
      <c r="T156" s="232" t="s">
        <v>170</v>
      </c>
      <c r="U156" s="232">
        <v>0</v>
      </c>
      <c r="V156" s="232">
        <f>ROUND(E156*U156,2)</f>
        <v>0</v>
      </c>
      <c r="W156" s="232"/>
      <c r="X156" s="232" t="s">
        <v>201</v>
      </c>
      <c r="Y156" s="232" t="s">
        <v>172</v>
      </c>
      <c r="Z156" s="211"/>
      <c r="AA156" s="211"/>
      <c r="AB156" s="211"/>
      <c r="AC156" s="211"/>
      <c r="AD156" s="211"/>
      <c r="AE156" s="211"/>
      <c r="AF156" s="211"/>
      <c r="AG156" s="211" t="s">
        <v>290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53">
        <v>121</v>
      </c>
      <c r="B157" s="254" t="s">
        <v>1137</v>
      </c>
      <c r="C157" s="260" t="s">
        <v>1139</v>
      </c>
      <c r="D157" s="255" t="s">
        <v>924</v>
      </c>
      <c r="E157" s="256">
        <v>56</v>
      </c>
      <c r="F157" s="257"/>
      <c r="G157" s="258">
        <f>ROUND(E157*F157,2)</f>
        <v>0</v>
      </c>
      <c r="H157" s="233"/>
      <c r="I157" s="232">
        <f>ROUND(E157*H157,2)</f>
        <v>0</v>
      </c>
      <c r="J157" s="233"/>
      <c r="K157" s="232">
        <f>ROUND(E157*J157,2)</f>
        <v>0</v>
      </c>
      <c r="L157" s="232">
        <v>12</v>
      </c>
      <c r="M157" s="232">
        <f>G157*(1+L157/100)</f>
        <v>0</v>
      </c>
      <c r="N157" s="231">
        <v>0</v>
      </c>
      <c r="O157" s="231">
        <f>ROUND(E157*N157,2)</f>
        <v>0</v>
      </c>
      <c r="P157" s="231">
        <v>0</v>
      </c>
      <c r="Q157" s="231">
        <f>ROUND(E157*P157,2)</f>
        <v>0</v>
      </c>
      <c r="R157" s="232"/>
      <c r="S157" s="232" t="s">
        <v>169</v>
      </c>
      <c r="T157" s="232" t="s">
        <v>170</v>
      </c>
      <c r="U157" s="232">
        <v>0</v>
      </c>
      <c r="V157" s="232">
        <f>ROUND(E157*U157,2)</f>
        <v>0</v>
      </c>
      <c r="W157" s="232"/>
      <c r="X157" s="232" t="s">
        <v>909</v>
      </c>
      <c r="Y157" s="232" t="s">
        <v>172</v>
      </c>
      <c r="Z157" s="211"/>
      <c r="AA157" s="211"/>
      <c r="AB157" s="211"/>
      <c r="AC157" s="211"/>
      <c r="AD157" s="211"/>
      <c r="AE157" s="211"/>
      <c r="AF157" s="211"/>
      <c r="AG157" s="211" t="s">
        <v>910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53">
        <v>122</v>
      </c>
      <c r="B158" s="254" t="s">
        <v>1140</v>
      </c>
      <c r="C158" s="260" t="s">
        <v>1141</v>
      </c>
      <c r="D158" s="255" t="s">
        <v>236</v>
      </c>
      <c r="E158" s="256">
        <v>870</v>
      </c>
      <c r="F158" s="257"/>
      <c r="G158" s="258">
        <f>ROUND(E158*F158,2)</f>
        <v>0</v>
      </c>
      <c r="H158" s="233"/>
      <c r="I158" s="232">
        <f>ROUND(E158*H158,2)</f>
        <v>0</v>
      </c>
      <c r="J158" s="233"/>
      <c r="K158" s="232">
        <f>ROUND(E158*J158,2)</f>
        <v>0</v>
      </c>
      <c r="L158" s="232">
        <v>12</v>
      </c>
      <c r="M158" s="232">
        <f>G158*(1+L158/100)</f>
        <v>0</v>
      </c>
      <c r="N158" s="231">
        <v>0</v>
      </c>
      <c r="O158" s="231">
        <f>ROUND(E158*N158,2)</f>
        <v>0</v>
      </c>
      <c r="P158" s="231">
        <v>0</v>
      </c>
      <c r="Q158" s="231">
        <f>ROUND(E158*P158,2)</f>
        <v>0</v>
      </c>
      <c r="R158" s="232"/>
      <c r="S158" s="232" t="s">
        <v>169</v>
      </c>
      <c r="T158" s="232" t="s">
        <v>170</v>
      </c>
      <c r="U158" s="232">
        <v>0</v>
      </c>
      <c r="V158" s="232">
        <f>ROUND(E158*U158,2)</f>
        <v>0</v>
      </c>
      <c r="W158" s="232"/>
      <c r="X158" s="232" t="s">
        <v>201</v>
      </c>
      <c r="Y158" s="232" t="s">
        <v>172</v>
      </c>
      <c r="Z158" s="211"/>
      <c r="AA158" s="211"/>
      <c r="AB158" s="211"/>
      <c r="AC158" s="211"/>
      <c r="AD158" s="211"/>
      <c r="AE158" s="211"/>
      <c r="AF158" s="211"/>
      <c r="AG158" s="211" t="s">
        <v>290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53">
        <v>123</v>
      </c>
      <c r="B159" s="254" t="s">
        <v>1142</v>
      </c>
      <c r="C159" s="260" t="s">
        <v>1143</v>
      </c>
      <c r="D159" s="255" t="s">
        <v>236</v>
      </c>
      <c r="E159" s="256">
        <v>248</v>
      </c>
      <c r="F159" s="257"/>
      <c r="G159" s="258">
        <f>ROUND(E159*F159,2)</f>
        <v>0</v>
      </c>
      <c r="H159" s="233"/>
      <c r="I159" s="232">
        <f>ROUND(E159*H159,2)</f>
        <v>0</v>
      </c>
      <c r="J159" s="233"/>
      <c r="K159" s="232">
        <f>ROUND(E159*J159,2)</f>
        <v>0</v>
      </c>
      <c r="L159" s="232">
        <v>12</v>
      </c>
      <c r="M159" s="232">
        <f>G159*(1+L159/100)</f>
        <v>0</v>
      </c>
      <c r="N159" s="231">
        <v>0</v>
      </c>
      <c r="O159" s="231">
        <f>ROUND(E159*N159,2)</f>
        <v>0</v>
      </c>
      <c r="P159" s="231">
        <v>0</v>
      </c>
      <c r="Q159" s="231">
        <f>ROUND(E159*P159,2)</f>
        <v>0</v>
      </c>
      <c r="R159" s="232"/>
      <c r="S159" s="232" t="s">
        <v>169</v>
      </c>
      <c r="T159" s="232" t="s">
        <v>170</v>
      </c>
      <c r="U159" s="232">
        <v>0</v>
      </c>
      <c r="V159" s="232">
        <f>ROUND(E159*U159,2)</f>
        <v>0</v>
      </c>
      <c r="W159" s="232"/>
      <c r="X159" s="232" t="s">
        <v>201</v>
      </c>
      <c r="Y159" s="232" t="s">
        <v>172</v>
      </c>
      <c r="Z159" s="211"/>
      <c r="AA159" s="211"/>
      <c r="AB159" s="211"/>
      <c r="AC159" s="211"/>
      <c r="AD159" s="211"/>
      <c r="AE159" s="211"/>
      <c r="AF159" s="211"/>
      <c r="AG159" s="211" t="s">
        <v>290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53">
        <v>124</v>
      </c>
      <c r="B160" s="254" t="s">
        <v>1076</v>
      </c>
      <c r="C160" s="260" t="s">
        <v>1077</v>
      </c>
      <c r="D160" s="255" t="s">
        <v>236</v>
      </c>
      <c r="E160" s="256">
        <v>58</v>
      </c>
      <c r="F160" s="257"/>
      <c r="G160" s="258">
        <f>ROUND(E160*F160,2)</f>
        <v>0</v>
      </c>
      <c r="H160" s="233"/>
      <c r="I160" s="232">
        <f>ROUND(E160*H160,2)</f>
        <v>0</v>
      </c>
      <c r="J160" s="233"/>
      <c r="K160" s="232">
        <f>ROUND(E160*J160,2)</f>
        <v>0</v>
      </c>
      <c r="L160" s="232">
        <v>12</v>
      </c>
      <c r="M160" s="232">
        <f>G160*(1+L160/100)</f>
        <v>0</v>
      </c>
      <c r="N160" s="231">
        <v>0</v>
      </c>
      <c r="O160" s="231">
        <f>ROUND(E160*N160,2)</f>
        <v>0</v>
      </c>
      <c r="P160" s="231">
        <v>0</v>
      </c>
      <c r="Q160" s="231">
        <f>ROUND(E160*P160,2)</f>
        <v>0</v>
      </c>
      <c r="R160" s="232"/>
      <c r="S160" s="232" t="s">
        <v>169</v>
      </c>
      <c r="T160" s="232" t="s">
        <v>170</v>
      </c>
      <c r="U160" s="232">
        <v>0</v>
      </c>
      <c r="V160" s="232">
        <f>ROUND(E160*U160,2)</f>
        <v>0</v>
      </c>
      <c r="W160" s="232"/>
      <c r="X160" s="232" t="s">
        <v>201</v>
      </c>
      <c r="Y160" s="232" t="s">
        <v>172</v>
      </c>
      <c r="Z160" s="211"/>
      <c r="AA160" s="211"/>
      <c r="AB160" s="211"/>
      <c r="AC160" s="211"/>
      <c r="AD160" s="211"/>
      <c r="AE160" s="211"/>
      <c r="AF160" s="211"/>
      <c r="AG160" s="211" t="s">
        <v>290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53">
        <v>125</v>
      </c>
      <c r="B161" s="254" t="s">
        <v>1070</v>
      </c>
      <c r="C161" s="260" t="s">
        <v>1071</v>
      </c>
      <c r="D161" s="255" t="s">
        <v>924</v>
      </c>
      <c r="E161" s="256">
        <v>224</v>
      </c>
      <c r="F161" s="257"/>
      <c r="G161" s="258">
        <f>ROUND(E161*F161,2)</f>
        <v>0</v>
      </c>
      <c r="H161" s="233"/>
      <c r="I161" s="232">
        <f>ROUND(E161*H161,2)</f>
        <v>0</v>
      </c>
      <c r="J161" s="233"/>
      <c r="K161" s="232">
        <f>ROUND(E161*J161,2)</f>
        <v>0</v>
      </c>
      <c r="L161" s="232">
        <v>12</v>
      </c>
      <c r="M161" s="232">
        <f>G161*(1+L161/100)</f>
        <v>0</v>
      </c>
      <c r="N161" s="231">
        <v>0</v>
      </c>
      <c r="O161" s="231">
        <f>ROUND(E161*N161,2)</f>
        <v>0</v>
      </c>
      <c r="P161" s="231">
        <v>0</v>
      </c>
      <c r="Q161" s="231">
        <f>ROUND(E161*P161,2)</f>
        <v>0</v>
      </c>
      <c r="R161" s="232"/>
      <c r="S161" s="232" t="s">
        <v>169</v>
      </c>
      <c r="T161" s="232" t="s">
        <v>170</v>
      </c>
      <c r="U161" s="232">
        <v>0</v>
      </c>
      <c r="V161" s="232">
        <f>ROUND(E161*U161,2)</f>
        <v>0</v>
      </c>
      <c r="W161" s="232"/>
      <c r="X161" s="232" t="s">
        <v>201</v>
      </c>
      <c r="Y161" s="232" t="s">
        <v>172</v>
      </c>
      <c r="Z161" s="211"/>
      <c r="AA161" s="211"/>
      <c r="AB161" s="211"/>
      <c r="AC161" s="211"/>
      <c r="AD161" s="211"/>
      <c r="AE161" s="211"/>
      <c r="AF161" s="211"/>
      <c r="AG161" s="211" t="s">
        <v>290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53">
        <v>126</v>
      </c>
      <c r="B162" s="254" t="s">
        <v>1074</v>
      </c>
      <c r="C162" s="260" t="s">
        <v>1144</v>
      </c>
      <c r="D162" s="255" t="s">
        <v>924</v>
      </c>
      <c r="E162" s="256">
        <v>112</v>
      </c>
      <c r="F162" s="257"/>
      <c r="G162" s="258">
        <f>ROUND(E162*F162,2)</f>
        <v>0</v>
      </c>
      <c r="H162" s="233"/>
      <c r="I162" s="232">
        <f>ROUND(E162*H162,2)</f>
        <v>0</v>
      </c>
      <c r="J162" s="233"/>
      <c r="K162" s="232">
        <f>ROUND(E162*J162,2)</f>
        <v>0</v>
      </c>
      <c r="L162" s="232">
        <v>12</v>
      </c>
      <c r="M162" s="232">
        <f>G162*(1+L162/100)</f>
        <v>0</v>
      </c>
      <c r="N162" s="231">
        <v>0</v>
      </c>
      <c r="O162" s="231">
        <f>ROUND(E162*N162,2)</f>
        <v>0</v>
      </c>
      <c r="P162" s="231">
        <v>0</v>
      </c>
      <c r="Q162" s="231">
        <f>ROUND(E162*P162,2)</f>
        <v>0</v>
      </c>
      <c r="R162" s="232"/>
      <c r="S162" s="232" t="s">
        <v>169</v>
      </c>
      <c r="T162" s="232" t="s">
        <v>170</v>
      </c>
      <c r="U162" s="232">
        <v>0</v>
      </c>
      <c r="V162" s="232">
        <f>ROUND(E162*U162,2)</f>
        <v>0</v>
      </c>
      <c r="W162" s="232"/>
      <c r="X162" s="232" t="s">
        <v>909</v>
      </c>
      <c r="Y162" s="232" t="s">
        <v>172</v>
      </c>
      <c r="Z162" s="211"/>
      <c r="AA162" s="211"/>
      <c r="AB162" s="211"/>
      <c r="AC162" s="211"/>
      <c r="AD162" s="211"/>
      <c r="AE162" s="211"/>
      <c r="AF162" s="211"/>
      <c r="AG162" s="211" t="s">
        <v>910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53">
        <v>127</v>
      </c>
      <c r="B163" s="254" t="s">
        <v>1100</v>
      </c>
      <c r="C163" s="260" t="s">
        <v>1101</v>
      </c>
      <c r="D163" s="255" t="s">
        <v>1102</v>
      </c>
      <c r="E163" s="256">
        <v>6</v>
      </c>
      <c r="F163" s="257"/>
      <c r="G163" s="258">
        <f>ROUND(E163*F163,2)</f>
        <v>0</v>
      </c>
      <c r="H163" s="233"/>
      <c r="I163" s="232">
        <f>ROUND(E163*H163,2)</f>
        <v>0</v>
      </c>
      <c r="J163" s="233"/>
      <c r="K163" s="232">
        <f>ROUND(E163*J163,2)</f>
        <v>0</v>
      </c>
      <c r="L163" s="232">
        <v>12</v>
      </c>
      <c r="M163" s="232">
        <f>G163*(1+L163/100)</f>
        <v>0</v>
      </c>
      <c r="N163" s="231">
        <v>0</v>
      </c>
      <c r="O163" s="231">
        <f>ROUND(E163*N163,2)</f>
        <v>0</v>
      </c>
      <c r="P163" s="231">
        <v>0</v>
      </c>
      <c r="Q163" s="231">
        <f>ROUND(E163*P163,2)</f>
        <v>0</v>
      </c>
      <c r="R163" s="232"/>
      <c r="S163" s="232" t="s">
        <v>169</v>
      </c>
      <c r="T163" s="232" t="s">
        <v>170</v>
      </c>
      <c r="U163" s="232">
        <v>0</v>
      </c>
      <c r="V163" s="232">
        <f>ROUND(E163*U163,2)</f>
        <v>0</v>
      </c>
      <c r="W163" s="232"/>
      <c r="X163" s="232" t="s">
        <v>201</v>
      </c>
      <c r="Y163" s="232" t="s">
        <v>172</v>
      </c>
      <c r="Z163" s="211"/>
      <c r="AA163" s="211"/>
      <c r="AB163" s="211"/>
      <c r="AC163" s="211"/>
      <c r="AD163" s="211"/>
      <c r="AE163" s="211"/>
      <c r="AF163" s="211"/>
      <c r="AG163" s="211" t="s">
        <v>290</v>
      </c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x14ac:dyDescent="0.2">
      <c r="A164" s="240" t="s">
        <v>164</v>
      </c>
      <c r="B164" s="241" t="s">
        <v>121</v>
      </c>
      <c r="C164" s="259" t="s">
        <v>122</v>
      </c>
      <c r="D164" s="242"/>
      <c r="E164" s="243"/>
      <c r="F164" s="244"/>
      <c r="G164" s="245">
        <f>SUMIF(AG165:AG165,"&lt;&gt;NOR",G165:G165)</f>
        <v>0</v>
      </c>
      <c r="H164" s="239"/>
      <c r="I164" s="239">
        <f>SUM(I165:I165)</f>
        <v>0</v>
      </c>
      <c r="J164" s="239"/>
      <c r="K164" s="239">
        <f>SUM(K165:K165)</f>
        <v>0</v>
      </c>
      <c r="L164" s="239"/>
      <c r="M164" s="239">
        <f>SUM(M165:M165)</f>
        <v>0</v>
      </c>
      <c r="N164" s="238"/>
      <c r="O164" s="238">
        <f>SUM(O165:O165)</f>
        <v>0</v>
      </c>
      <c r="P164" s="238"/>
      <c r="Q164" s="238">
        <f>SUM(Q165:Q165)</f>
        <v>0</v>
      </c>
      <c r="R164" s="239"/>
      <c r="S164" s="239"/>
      <c r="T164" s="239"/>
      <c r="U164" s="239"/>
      <c r="V164" s="239">
        <f>SUM(V165:V165)</f>
        <v>0</v>
      </c>
      <c r="W164" s="239"/>
      <c r="X164" s="239"/>
      <c r="Y164" s="239"/>
      <c r="AG164" t="s">
        <v>165</v>
      </c>
    </row>
    <row r="165" spans="1:60" outlineLevel="1" x14ac:dyDescent="0.2">
      <c r="A165" s="253">
        <v>128</v>
      </c>
      <c r="B165" s="254" t="s">
        <v>1145</v>
      </c>
      <c r="C165" s="260" t="s">
        <v>1146</v>
      </c>
      <c r="D165" s="255" t="s">
        <v>1102</v>
      </c>
      <c r="E165" s="256">
        <v>40</v>
      </c>
      <c r="F165" s="257"/>
      <c r="G165" s="258">
        <f>ROUND(E165*F165,2)</f>
        <v>0</v>
      </c>
      <c r="H165" s="233"/>
      <c r="I165" s="232">
        <f>ROUND(E165*H165,2)</f>
        <v>0</v>
      </c>
      <c r="J165" s="233"/>
      <c r="K165" s="232">
        <f>ROUND(E165*J165,2)</f>
        <v>0</v>
      </c>
      <c r="L165" s="232">
        <v>12</v>
      </c>
      <c r="M165" s="232">
        <f>G165*(1+L165/100)</f>
        <v>0</v>
      </c>
      <c r="N165" s="231">
        <v>0</v>
      </c>
      <c r="O165" s="231">
        <f>ROUND(E165*N165,2)</f>
        <v>0</v>
      </c>
      <c r="P165" s="231">
        <v>0</v>
      </c>
      <c r="Q165" s="231">
        <f>ROUND(E165*P165,2)</f>
        <v>0</v>
      </c>
      <c r="R165" s="232"/>
      <c r="S165" s="232" t="s">
        <v>169</v>
      </c>
      <c r="T165" s="232" t="s">
        <v>170</v>
      </c>
      <c r="U165" s="232">
        <v>0</v>
      </c>
      <c r="V165" s="232">
        <f>ROUND(E165*U165,2)</f>
        <v>0</v>
      </c>
      <c r="W165" s="232"/>
      <c r="X165" s="232" t="s">
        <v>201</v>
      </c>
      <c r="Y165" s="232" t="s">
        <v>172</v>
      </c>
      <c r="Z165" s="211"/>
      <c r="AA165" s="211"/>
      <c r="AB165" s="211"/>
      <c r="AC165" s="211"/>
      <c r="AD165" s="211"/>
      <c r="AE165" s="211"/>
      <c r="AF165" s="211"/>
      <c r="AG165" s="211" t="s">
        <v>290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x14ac:dyDescent="0.2">
      <c r="A166" s="240" t="s">
        <v>164</v>
      </c>
      <c r="B166" s="241" t="s">
        <v>123</v>
      </c>
      <c r="C166" s="259" t="s">
        <v>124</v>
      </c>
      <c r="D166" s="242"/>
      <c r="E166" s="243"/>
      <c r="F166" s="244"/>
      <c r="G166" s="245">
        <f>SUMIF(AG167:AG167,"&lt;&gt;NOR",G167:G167)</f>
        <v>0</v>
      </c>
      <c r="H166" s="239"/>
      <c r="I166" s="239">
        <f>SUM(I167:I167)</f>
        <v>0</v>
      </c>
      <c r="J166" s="239"/>
      <c r="K166" s="239">
        <f>SUM(K167:K167)</f>
        <v>0</v>
      </c>
      <c r="L166" s="239"/>
      <c r="M166" s="239">
        <f>SUM(M167:M167)</f>
        <v>0</v>
      </c>
      <c r="N166" s="238"/>
      <c r="O166" s="238">
        <f>SUM(O167:O167)</f>
        <v>0</v>
      </c>
      <c r="P166" s="238"/>
      <c r="Q166" s="238">
        <f>SUM(Q167:Q167)</f>
        <v>0</v>
      </c>
      <c r="R166" s="239"/>
      <c r="S166" s="239"/>
      <c r="T166" s="239"/>
      <c r="U166" s="239"/>
      <c r="V166" s="239">
        <f>SUM(V167:V167)</f>
        <v>0</v>
      </c>
      <c r="W166" s="239"/>
      <c r="X166" s="239"/>
      <c r="Y166" s="239"/>
      <c r="AG166" t="s">
        <v>165</v>
      </c>
    </row>
    <row r="167" spans="1:60" outlineLevel="1" x14ac:dyDescent="0.2">
      <c r="A167" s="253">
        <v>129</v>
      </c>
      <c r="B167" s="254" t="s">
        <v>1145</v>
      </c>
      <c r="C167" s="260" t="s">
        <v>1147</v>
      </c>
      <c r="D167" s="255" t="s">
        <v>1102</v>
      </c>
      <c r="E167" s="256">
        <v>23</v>
      </c>
      <c r="F167" s="257"/>
      <c r="G167" s="258">
        <f>ROUND(E167*F167,2)</f>
        <v>0</v>
      </c>
      <c r="H167" s="233"/>
      <c r="I167" s="232">
        <f>ROUND(E167*H167,2)</f>
        <v>0</v>
      </c>
      <c r="J167" s="233"/>
      <c r="K167" s="232">
        <f>ROUND(E167*J167,2)</f>
        <v>0</v>
      </c>
      <c r="L167" s="232">
        <v>12</v>
      </c>
      <c r="M167" s="232">
        <f>G167*(1+L167/100)</f>
        <v>0</v>
      </c>
      <c r="N167" s="231">
        <v>0</v>
      </c>
      <c r="O167" s="231">
        <f>ROUND(E167*N167,2)</f>
        <v>0</v>
      </c>
      <c r="P167" s="231">
        <v>0</v>
      </c>
      <c r="Q167" s="231">
        <f>ROUND(E167*P167,2)</f>
        <v>0</v>
      </c>
      <c r="R167" s="232"/>
      <c r="S167" s="232" t="s">
        <v>169</v>
      </c>
      <c r="T167" s="232" t="s">
        <v>170</v>
      </c>
      <c r="U167" s="232">
        <v>0</v>
      </c>
      <c r="V167" s="232">
        <f>ROUND(E167*U167,2)</f>
        <v>0</v>
      </c>
      <c r="W167" s="232"/>
      <c r="X167" s="232" t="s">
        <v>909</v>
      </c>
      <c r="Y167" s="232" t="s">
        <v>172</v>
      </c>
      <c r="Z167" s="211"/>
      <c r="AA167" s="211"/>
      <c r="AB167" s="211"/>
      <c r="AC167" s="211"/>
      <c r="AD167" s="211"/>
      <c r="AE167" s="211"/>
      <c r="AF167" s="211"/>
      <c r="AG167" s="211" t="s">
        <v>910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x14ac:dyDescent="0.2">
      <c r="A168" s="240" t="s">
        <v>164</v>
      </c>
      <c r="B168" s="241" t="s">
        <v>125</v>
      </c>
      <c r="C168" s="259" t="s">
        <v>126</v>
      </c>
      <c r="D168" s="242"/>
      <c r="E168" s="243"/>
      <c r="F168" s="244"/>
      <c r="G168" s="245">
        <f>SUMIF(AG169:AG173,"&lt;&gt;NOR",G169:G173)</f>
        <v>0</v>
      </c>
      <c r="H168" s="239"/>
      <c r="I168" s="239">
        <f>SUM(I169:I173)</f>
        <v>0</v>
      </c>
      <c r="J168" s="239"/>
      <c r="K168" s="239">
        <f>SUM(K169:K173)</f>
        <v>0</v>
      </c>
      <c r="L168" s="239"/>
      <c r="M168" s="239">
        <f>SUM(M169:M173)</f>
        <v>0</v>
      </c>
      <c r="N168" s="238"/>
      <c r="O168" s="238">
        <f>SUM(O169:O173)</f>
        <v>0</v>
      </c>
      <c r="P168" s="238"/>
      <c r="Q168" s="238">
        <f>SUM(Q169:Q173)</f>
        <v>0</v>
      </c>
      <c r="R168" s="239"/>
      <c r="S168" s="239"/>
      <c r="T168" s="239"/>
      <c r="U168" s="239"/>
      <c r="V168" s="239">
        <f>SUM(V169:V173)</f>
        <v>0</v>
      </c>
      <c r="W168" s="239"/>
      <c r="X168" s="239"/>
      <c r="Y168" s="239"/>
      <c r="AG168" t="s">
        <v>165</v>
      </c>
    </row>
    <row r="169" spans="1:60" outlineLevel="1" x14ac:dyDescent="0.2">
      <c r="A169" s="253">
        <v>130</v>
      </c>
      <c r="B169" s="254" t="s">
        <v>1148</v>
      </c>
      <c r="C169" s="260" t="s">
        <v>1149</v>
      </c>
      <c r="D169" s="255" t="s">
        <v>924</v>
      </c>
      <c r="E169" s="256">
        <v>60</v>
      </c>
      <c r="F169" s="257"/>
      <c r="G169" s="258">
        <f>ROUND(E169*F169,2)</f>
        <v>0</v>
      </c>
      <c r="H169" s="233"/>
      <c r="I169" s="232">
        <f>ROUND(E169*H169,2)</f>
        <v>0</v>
      </c>
      <c r="J169" s="233"/>
      <c r="K169" s="232">
        <f>ROUND(E169*J169,2)</f>
        <v>0</v>
      </c>
      <c r="L169" s="232">
        <v>12</v>
      </c>
      <c r="M169" s="232">
        <f>G169*(1+L169/100)</f>
        <v>0</v>
      </c>
      <c r="N169" s="231">
        <v>0</v>
      </c>
      <c r="O169" s="231">
        <f>ROUND(E169*N169,2)</f>
        <v>0</v>
      </c>
      <c r="P169" s="231">
        <v>0</v>
      </c>
      <c r="Q169" s="231">
        <f>ROUND(E169*P169,2)</f>
        <v>0</v>
      </c>
      <c r="R169" s="232"/>
      <c r="S169" s="232" t="s">
        <v>169</v>
      </c>
      <c r="T169" s="232" t="s">
        <v>170</v>
      </c>
      <c r="U169" s="232">
        <v>0</v>
      </c>
      <c r="V169" s="232">
        <f>ROUND(E169*U169,2)</f>
        <v>0</v>
      </c>
      <c r="W169" s="232"/>
      <c r="X169" s="232" t="s">
        <v>201</v>
      </c>
      <c r="Y169" s="232" t="s">
        <v>172</v>
      </c>
      <c r="Z169" s="211"/>
      <c r="AA169" s="211"/>
      <c r="AB169" s="211"/>
      <c r="AC169" s="211"/>
      <c r="AD169" s="211"/>
      <c r="AE169" s="211"/>
      <c r="AF169" s="211"/>
      <c r="AG169" s="211" t="s">
        <v>290</v>
      </c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53">
        <v>131</v>
      </c>
      <c r="B170" s="254" t="s">
        <v>1148</v>
      </c>
      <c r="C170" s="260" t="s">
        <v>1149</v>
      </c>
      <c r="D170" s="255" t="s">
        <v>924</v>
      </c>
      <c r="E170" s="256">
        <v>60</v>
      </c>
      <c r="F170" s="257"/>
      <c r="G170" s="258">
        <f>ROUND(E170*F170,2)</f>
        <v>0</v>
      </c>
      <c r="H170" s="233"/>
      <c r="I170" s="232">
        <f>ROUND(E170*H170,2)</f>
        <v>0</v>
      </c>
      <c r="J170" s="233"/>
      <c r="K170" s="232">
        <f>ROUND(E170*J170,2)</f>
        <v>0</v>
      </c>
      <c r="L170" s="232">
        <v>12</v>
      </c>
      <c r="M170" s="232">
        <f>G170*(1+L170/100)</f>
        <v>0</v>
      </c>
      <c r="N170" s="231">
        <v>0</v>
      </c>
      <c r="O170" s="231">
        <f>ROUND(E170*N170,2)</f>
        <v>0</v>
      </c>
      <c r="P170" s="231">
        <v>0</v>
      </c>
      <c r="Q170" s="231">
        <f>ROUND(E170*P170,2)</f>
        <v>0</v>
      </c>
      <c r="R170" s="232"/>
      <c r="S170" s="232" t="s">
        <v>169</v>
      </c>
      <c r="T170" s="232" t="s">
        <v>170</v>
      </c>
      <c r="U170" s="232">
        <v>0</v>
      </c>
      <c r="V170" s="232">
        <f>ROUND(E170*U170,2)</f>
        <v>0</v>
      </c>
      <c r="W170" s="232"/>
      <c r="X170" s="232" t="s">
        <v>201</v>
      </c>
      <c r="Y170" s="232" t="s">
        <v>172</v>
      </c>
      <c r="Z170" s="211"/>
      <c r="AA170" s="211"/>
      <c r="AB170" s="211"/>
      <c r="AC170" s="211"/>
      <c r="AD170" s="211"/>
      <c r="AE170" s="211"/>
      <c r="AF170" s="211"/>
      <c r="AG170" s="211" t="s">
        <v>290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53">
        <v>132</v>
      </c>
      <c r="B171" s="254" t="s">
        <v>1150</v>
      </c>
      <c r="C171" s="260" t="s">
        <v>1151</v>
      </c>
      <c r="D171" s="255" t="s">
        <v>924</v>
      </c>
      <c r="E171" s="256">
        <v>240</v>
      </c>
      <c r="F171" s="257"/>
      <c r="G171" s="258">
        <f>ROUND(E171*F171,2)</f>
        <v>0</v>
      </c>
      <c r="H171" s="233"/>
      <c r="I171" s="232">
        <f>ROUND(E171*H171,2)</f>
        <v>0</v>
      </c>
      <c r="J171" s="233"/>
      <c r="K171" s="232">
        <f>ROUND(E171*J171,2)</f>
        <v>0</v>
      </c>
      <c r="L171" s="232">
        <v>12</v>
      </c>
      <c r="M171" s="232">
        <f>G171*(1+L171/100)</f>
        <v>0</v>
      </c>
      <c r="N171" s="231">
        <v>0</v>
      </c>
      <c r="O171" s="231">
        <f>ROUND(E171*N171,2)</f>
        <v>0</v>
      </c>
      <c r="P171" s="231">
        <v>0</v>
      </c>
      <c r="Q171" s="231">
        <f>ROUND(E171*P171,2)</f>
        <v>0</v>
      </c>
      <c r="R171" s="232"/>
      <c r="S171" s="232" t="s">
        <v>169</v>
      </c>
      <c r="T171" s="232" t="s">
        <v>170</v>
      </c>
      <c r="U171" s="232">
        <v>0</v>
      </c>
      <c r="V171" s="232">
        <f>ROUND(E171*U171,2)</f>
        <v>0</v>
      </c>
      <c r="W171" s="232"/>
      <c r="X171" s="232" t="s">
        <v>201</v>
      </c>
      <c r="Y171" s="232" t="s">
        <v>172</v>
      </c>
      <c r="Z171" s="211"/>
      <c r="AA171" s="211"/>
      <c r="AB171" s="211"/>
      <c r="AC171" s="211"/>
      <c r="AD171" s="211"/>
      <c r="AE171" s="211"/>
      <c r="AF171" s="211"/>
      <c r="AG171" s="211" t="s">
        <v>290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53">
        <v>133</v>
      </c>
      <c r="B172" s="254" t="s">
        <v>1152</v>
      </c>
      <c r="C172" s="260" t="s">
        <v>1153</v>
      </c>
      <c r="D172" s="255" t="s">
        <v>924</v>
      </c>
      <c r="E172" s="256">
        <v>360</v>
      </c>
      <c r="F172" s="257"/>
      <c r="G172" s="258">
        <f>ROUND(E172*F172,2)</f>
        <v>0</v>
      </c>
      <c r="H172" s="233"/>
      <c r="I172" s="232">
        <f>ROUND(E172*H172,2)</f>
        <v>0</v>
      </c>
      <c r="J172" s="233"/>
      <c r="K172" s="232">
        <f>ROUND(E172*J172,2)</f>
        <v>0</v>
      </c>
      <c r="L172" s="232">
        <v>12</v>
      </c>
      <c r="M172" s="232">
        <f>G172*(1+L172/100)</f>
        <v>0</v>
      </c>
      <c r="N172" s="231">
        <v>0</v>
      </c>
      <c r="O172" s="231">
        <f>ROUND(E172*N172,2)</f>
        <v>0</v>
      </c>
      <c r="P172" s="231">
        <v>0</v>
      </c>
      <c r="Q172" s="231">
        <f>ROUND(E172*P172,2)</f>
        <v>0</v>
      </c>
      <c r="R172" s="232"/>
      <c r="S172" s="232" t="s">
        <v>169</v>
      </c>
      <c r="T172" s="232" t="s">
        <v>170</v>
      </c>
      <c r="U172" s="232">
        <v>0</v>
      </c>
      <c r="V172" s="232">
        <f>ROUND(E172*U172,2)</f>
        <v>0</v>
      </c>
      <c r="W172" s="232"/>
      <c r="X172" s="232" t="s">
        <v>201</v>
      </c>
      <c r="Y172" s="232" t="s">
        <v>172</v>
      </c>
      <c r="Z172" s="211"/>
      <c r="AA172" s="211"/>
      <c r="AB172" s="211"/>
      <c r="AC172" s="211"/>
      <c r="AD172" s="211"/>
      <c r="AE172" s="211"/>
      <c r="AF172" s="211"/>
      <c r="AG172" s="211" t="s">
        <v>290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53">
        <v>134</v>
      </c>
      <c r="B173" s="254" t="s">
        <v>1154</v>
      </c>
      <c r="C173" s="260" t="s">
        <v>1155</v>
      </c>
      <c r="D173" s="255" t="s">
        <v>236</v>
      </c>
      <c r="E173" s="256">
        <v>90</v>
      </c>
      <c r="F173" s="257"/>
      <c r="G173" s="258">
        <f>ROUND(E173*F173,2)</f>
        <v>0</v>
      </c>
      <c r="H173" s="233"/>
      <c r="I173" s="232">
        <f>ROUND(E173*H173,2)</f>
        <v>0</v>
      </c>
      <c r="J173" s="233"/>
      <c r="K173" s="232">
        <f>ROUND(E173*J173,2)</f>
        <v>0</v>
      </c>
      <c r="L173" s="232">
        <v>12</v>
      </c>
      <c r="M173" s="232">
        <f>G173*(1+L173/100)</f>
        <v>0</v>
      </c>
      <c r="N173" s="231">
        <v>0</v>
      </c>
      <c r="O173" s="231">
        <f>ROUND(E173*N173,2)</f>
        <v>0</v>
      </c>
      <c r="P173" s="231">
        <v>0</v>
      </c>
      <c r="Q173" s="231">
        <f>ROUND(E173*P173,2)</f>
        <v>0</v>
      </c>
      <c r="R173" s="232"/>
      <c r="S173" s="232" t="s">
        <v>169</v>
      </c>
      <c r="T173" s="232" t="s">
        <v>170</v>
      </c>
      <c r="U173" s="232">
        <v>0</v>
      </c>
      <c r="V173" s="232">
        <f>ROUND(E173*U173,2)</f>
        <v>0</v>
      </c>
      <c r="W173" s="232"/>
      <c r="X173" s="232" t="s">
        <v>201</v>
      </c>
      <c r="Y173" s="232" t="s">
        <v>172</v>
      </c>
      <c r="Z173" s="211"/>
      <c r="AA173" s="211"/>
      <c r="AB173" s="211"/>
      <c r="AC173" s="211"/>
      <c r="AD173" s="211"/>
      <c r="AE173" s="211"/>
      <c r="AF173" s="211"/>
      <c r="AG173" s="211" t="s">
        <v>290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x14ac:dyDescent="0.2">
      <c r="A174" s="240" t="s">
        <v>164</v>
      </c>
      <c r="B174" s="241" t="s">
        <v>127</v>
      </c>
      <c r="C174" s="259" t="s">
        <v>128</v>
      </c>
      <c r="D174" s="242"/>
      <c r="E174" s="243"/>
      <c r="F174" s="244"/>
      <c r="G174" s="245">
        <f>SUMIF(AG175:AG175,"&lt;&gt;NOR",G175:G175)</f>
        <v>0</v>
      </c>
      <c r="H174" s="239"/>
      <c r="I174" s="239">
        <f>SUM(I175:I175)</f>
        <v>0</v>
      </c>
      <c r="J174" s="239"/>
      <c r="K174" s="239">
        <f>SUM(K175:K175)</f>
        <v>0</v>
      </c>
      <c r="L174" s="239"/>
      <c r="M174" s="239">
        <f>SUM(M175:M175)</f>
        <v>0</v>
      </c>
      <c r="N174" s="238"/>
      <c r="O174" s="238">
        <f>SUM(O175:O175)</f>
        <v>0</v>
      </c>
      <c r="P174" s="238"/>
      <c r="Q174" s="238">
        <f>SUM(Q175:Q175)</f>
        <v>0</v>
      </c>
      <c r="R174" s="239"/>
      <c r="S174" s="239"/>
      <c r="T174" s="239"/>
      <c r="U174" s="239"/>
      <c r="V174" s="239">
        <f>SUM(V175:V175)</f>
        <v>0</v>
      </c>
      <c r="W174" s="239"/>
      <c r="X174" s="239"/>
      <c r="Y174" s="239"/>
      <c r="AG174" t="s">
        <v>165</v>
      </c>
    </row>
    <row r="175" spans="1:60" outlineLevel="1" x14ac:dyDescent="0.2">
      <c r="A175" s="253">
        <v>135</v>
      </c>
      <c r="B175" s="254" t="s">
        <v>1150</v>
      </c>
      <c r="C175" s="260" t="s">
        <v>1151</v>
      </c>
      <c r="D175" s="255" t="s">
        <v>924</v>
      </c>
      <c r="E175" s="256">
        <v>40</v>
      </c>
      <c r="F175" s="257"/>
      <c r="G175" s="258">
        <f>ROUND(E175*F175,2)</f>
        <v>0</v>
      </c>
      <c r="H175" s="233"/>
      <c r="I175" s="232">
        <f>ROUND(E175*H175,2)</f>
        <v>0</v>
      </c>
      <c r="J175" s="233"/>
      <c r="K175" s="232">
        <f>ROUND(E175*J175,2)</f>
        <v>0</v>
      </c>
      <c r="L175" s="232">
        <v>12</v>
      </c>
      <c r="M175" s="232">
        <f>G175*(1+L175/100)</f>
        <v>0</v>
      </c>
      <c r="N175" s="231">
        <v>0</v>
      </c>
      <c r="O175" s="231">
        <f>ROUND(E175*N175,2)</f>
        <v>0</v>
      </c>
      <c r="P175" s="231">
        <v>0</v>
      </c>
      <c r="Q175" s="231">
        <f>ROUND(E175*P175,2)</f>
        <v>0</v>
      </c>
      <c r="R175" s="232"/>
      <c r="S175" s="232" t="s">
        <v>169</v>
      </c>
      <c r="T175" s="232" t="s">
        <v>170</v>
      </c>
      <c r="U175" s="232">
        <v>0</v>
      </c>
      <c r="V175" s="232">
        <f>ROUND(E175*U175,2)</f>
        <v>0</v>
      </c>
      <c r="W175" s="232"/>
      <c r="X175" s="232" t="s">
        <v>201</v>
      </c>
      <c r="Y175" s="232" t="s">
        <v>172</v>
      </c>
      <c r="Z175" s="211"/>
      <c r="AA175" s="211"/>
      <c r="AB175" s="211"/>
      <c r="AC175" s="211"/>
      <c r="AD175" s="211"/>
      <c r="AE175" s="211"/>
      <c r="AF175" s="211"/>
      <c r="AG175" s="211" t="s">
        <v>290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x14ac:dyDescent="0.2">
      <c r="A176" s="240" t="s">
        <v>164</v>
      </c>
      <c r="B176" s="241" t="s">
        <v>135</v>
      </c>
      <c r="C176" s="259" t="s">
        <v>136</v>
      </c>
      <c r="D176" s="242"/>
      <c r="E176" s="243"/>
      <c r="F176" s="244"/>
      <c r="G176" s="245">
        <f>SUMIF(AG177:AG179,"&lt;&gt;NOR",G177:G179)</f>
        <v>0</v>
      </c>
      <c r="H176" s="239"/>
      <c r="I176" s="239">
        <f>SUM(I177:I179)</f>
        <v>0</v>
      </c>
      <c r="J176" s="239"/>
      <c r="K176" s="239">
        <f>SUM(K177:K179)</f>
        <v>0</v>
      </c>
      <c r="L176" s="239"/>
      <c r="M176" s="239">
        <f>SUM(M177:M179)</f>
        <v>0</v>
      </c>
      <c r="N176" s="238"/>
      <c r="O176" s="238">
        <f>SUM(O177:O179)</f>
        <v>0</v>
      </c>
      <c r="P176" s="238"/>
      <c r="Q176" s="238">
        <f>SUM(Q177:Q179)</f>
        <v>0</v>
      </c>
      <c r="R176" s="239"/>
      <c r="S176" s="239"/>
      <c r="T176" s="239"/>
      <c r="U176" s="239"/>
      <c r="V176" s="239">
        <f>SUM(V177:V179)</f>
        <v>0</v>
      </c>
      <c r="W176" s="239"/>
      <c r="X176" s="239"/>
      <c r="Y176" s="239"/>
      <c r="AG176" t="s">
        <v>165</v>
      </c>
    </row>
    <row r="177" spans="1:60" outlineLevel="1" x14ac:dyDescent="0.2">
      <c r="A177" s="253">
        <v>136</v>
      </c>
      <c r="B177" s="254" t="s">
        <v>1156</v>
      </c>
      <c r="C177" s="260" t="s">
        <v>1157</v>
      </c>
      <c r="D177" s="255" t="s">
        <v>168</v>
      </c>
      <c r="E177" s="256">
        <v>1</v>
      </c>
      <c r="F177" s="257"/>
      <c r="G177" s="258">
        <f>ROUND(E177*F177,2)</f>
        <v>0</v>
      </c>
      <c r="H177" s="233"/>
      <c r="I177" s="232">
        <f>ROUND(E177*H177,2)</f>
        <v>0</v>
      </c>
      <c r="J177" s="233"/>
      <c r="K177" s="232">
        <f>ROUND(E177*J177,2)</f>
        <v>0</v>
      </c>
      <c r="L177" s="232">
        <v>12</v>
      </c>
      <c r="M177" s="232">
        <f>G177*(1+L177/100)</f>
        <v>0</v>
      </c>
      <c r="N177" s="231">
        <v>0</v>
      </c>
      <c r="O177" s="231">
        <f>ROUND(E177*N177,2)</f>
        <v>0</v>
      </c>
      <c r="P177" s="231">
        <v>0</v>
      </c>
      <c r="Q177" s="231">
        <f>ROUND(E177*P177,2)</f>
        <v>0</v>
      </c>
      <c r="R177" s="232"/>
      <c r="S177" s="232" t="s">
        <v>169</v>
      </c>
      <c r="T177" s="232" t="s">
        <v>170</v>
      </c>
      <c r="U177" s="232">
        <v>0</v>
      </c>
      <c r="V177" s="232">
        <f>ROUND(E177*U177,2)</f>
        <v>0</v>
      </c>
      <c r="W177" s="232"/>
      <c r="X177" s="232" t="s">
        <v>171</v>
      </c>
      <c r="Y177" s="232" t="s">
        <v>172</v>
      </c>
      <c r="Z177" s="211"/>
      <c r="AA177" s="211"/>
      <c r="AB177" s="211"/>
      <c r="AC177" s="211"/>
      <c r="AD177" s="211"/>
      <c r="AE177" s="211"/>
      <c r="AF177" s="211"/>
      <c r="AG177" s="211" t="s">
        <v>173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53">
        <v>137</v>
      </c>
      <c r="B178" s="254" t="s">
        <v>1158</v>
      </c>
      <c r="C178" s="260" t="s">
        <v>1159</v>
      </c>
      <c r="D178" s="255" t="s">
        <v>168</v>
      </c>
      <c r="E178" s="256">
        <v>1</v>
      </c>
      <c r="F178" s="257"/>
      <c r="G178" s="258">
        <f>ROUND(E178*F178,2)</f>
        <v>0</v>
      </c>
      <c r="H178" s="233"/>
      <c r="I178" s="232">
        <f>ROUND(E178*H178,2)</f>
        <v>0</v>
      </c>
      <c r="J178" s="233"/>
      <c r="K178" s="232">
        <f>ROUND(E178*J178,2)</f>
        <v>0</v>
      </c>
      <c r="L178" s="232">
        <v>12</v>
      </c>
      <c r="M178" s="232">
        <f>G178*(1+L178/100)</f>
        <v>0</v>
      </c>
      <c r="N178" s="231">
        <v>0</v>
      </c>
      <c r="O178" s="231">
        <f>ROUND(E178*N178,2)</f>
        <v>0</v>
      </c>
      <c r="P178" s="231">
        <v>0</v>
      </c>
      <c r="Q178" s="231">
        <f>ROUND(E178*P178,2)</f>
        <v>0</v>
      </c>
      <c r="R178" s="232"/>
      <c r="S178" s="232" t="s">
        <v>169</v>
      </c>
      <c r="T178" s="232" t="s">
        <v>170</v>
      </c>
      <c r="U178" s="232">
        <v>0</v>
      </c>
      <c r="V178" s="232">
        <f>ROUND(E178*U178,2)</f>
        <v>0</v>
      </c>
      <c r="W178" s="232"/>
      <c r="X178" s="232" t="s">
        <v>171</v>
      </c>
      <c r="Y178" s="232" t="s">
        <v>172</v>
      </c>
      <c r="Z178" s="211"/>
      <c r="AA178" s="211"/>
      <c r="AB178" s="211"/>
      <c r="AC178" s="211"/>
      <c r="AD178" s="211"/>
      <c r="AE178" s="211"/>
      <c r="AF178" s="211"/>
      <c r="AG178" s="211" t="s">
        <v>173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47">
        <v>138</v>
      </c>
      <c r="B179" s="248" t="s">
        <v>1160</v>
      </c>
      <c r="C179" s="261" t="s">
        <v>1161</v>
      </c>
      <c r="D179" s="249" t="s">
        <v>168</v>
      </c>
      <c r="E179" s="250">
        <v>1</v>
      </c>
      <c r="F179" s="251"/>
      <c r="G179" s="252">
        <f>ROUND(E179*F179,2)</f>
        <v>0</v>
      </c>
      <c r="H179" s="233"/>
      <c r="I179" s="232">
        <f>ROUND(E179*H179,2)</f>
        <v>0</v>
      </c>
      <c r="J179" s="233"/>
      <c r="K179" s="232">
        <f>ROUND(E179*J179,2)</f>
        <v>0</v>
      </c>
      <c r="L179" s="232">
        <v>12</v>
      </c>
      <c r="M179" s="232">
        <f>G179*(1+L179/100)</f>
        <v>0</v>
      </c>
      <c r="N179" s="231">
        <v>0</v>
      </c>
      <c r="O179" s="231">
        <f>ROUND(E179*N179,2)</f>
        <v>0</v>
      </c>
      <c r="P179" s="231">
        <v>0</v>
      </c>
      <c r="Q179" s="231">
        <f>ROUND(E179*P179,2)</f>
        <v>0</v>
      </c>
      <c r="R179" s="232"/>
      <c r="S179" s="232" t="s">
        <v>169</v>
      </c>
      <c r="T179" s="232" t="s">
        <v>170</v>
      </c>
      <c r="U179" s="232">
        <v>0</v>
      </c>
      <c r="V179" s="232">
        <f>ROUND(E179*U179,2)</f>
        <v>0</v>
      </c>
      <c r="W179" s="232"/>
      <c r="X179" s="232" t="s">
        <v>171</v>
      </c>
      <c r="Y179" s="232" t="s">
        <v>172</v>
      </c>
      <c r="Z179" s="211"/>
      <c r="AA179" s="211"/>
      <c r="AB179" s="211"/>
      <c r="AC179" s="211"/>
      <c r="AD179" s="211"/>
      <c r="AE179" s="211"/>
      <c r="AF179" s="211"/>
      <c r="AG179" s="211" t="s">
        <v>173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x14ac:dyDescent="0.2">
      <c r="A180" s="3"/>
      <c r="B180" s="4"/>
      <c r="C180" s="265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E180">
        <v>12</v>
      </c>
      <c r="AF180">
        <v>21</v>
      </c>
      <c r="AG180" t="s">
        <v>150</v>
      </c>
    </row>
    <row r="181" spans="1:60" x14ac:dyDescent="0.2">
      <c r="A181" s="214"/>
      <c r="B181" s="215" t="s">
        <v>31</v>
      </c>
      <c r="C181" s="266"/>
      <c r="D181" s="216"/>
      <c r="E181" s="217"/>
      <c r="F181" s="217"/>
      <c r="G181" s="246">
        <f>G8+G33+G68+G96+G104+G133+G155+G164+G166+G168+G174+G176</f>
        <v>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E181">
        <f>SUMIF(L7:L179,AE180,G7:G179)</f>
        <v>0</v>
      </c>
      <c r="AF181">
        <f>SUMIF(L7:L179,AF180,G7:G179)</f>
        <v>0</v>
      </c>
      <c r="AG181" t="s">
        <v>194</v>
      </c>
    </row>
    <row r="182" spans="1:60" x14ac:dyDescent="0.2">
      <c r="A182" s="3"/>
      <c r="B182" s="4"/>
      <c r="C182" s="265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60" x14ac:dyDescent="0.2">
      <c r="A183" s="3"/>
      <c r="B183" s="4"/>
      <c r="C183" s="265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60" x14ac:dyDescent="0.2">
      <c r="A184" s="218" t="s">
        <v>195</v>
      </c>
      <c r="B184" s="218"/>
      <c r="C184" s="267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60" x14ac:dyDescent="0.2">
      <c r="A185" s="219"/>
      <c r="B185" s="220"/>
      <c r="C185" s="268"/>
      <c r="D185" s="220"/>
      <c r="E185" s="220"/>
      <c r="F185" s="220"/>
      <c r="G185" s="22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G185" t="s">
        <v>196</v>
      </c>
    </row>
    <row r="186" spans="1:60" x14ac:dyDescent="0.2">
      <c r="A186" s="222"/>
      <c r="B186" s="223"/>
      <c r="C186" s="269"/>
      <c r="D186" s="223"/>
      <c r="E186" s="223"/>
      <c r="F186" s="223"/>
      <c r="G186" s="22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60" x14ac:dyDescent="0.2">
      <c r="A187" s="222"/>
      <c r="B187" s="223"/>
      <c r="C187" s="269"/>
      <c r="D187" s="223"/>
      <c r="E187" s="223"/>
      <c r="F187" s="223"/>
      <c r="G187" s="22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60" x14ac:dyDescent="0.2">
      <c r="A188" s="222"/>
      <c r="B188" s="223"/>
      <c r="C188" s="269"/>
      <c r="D188" s="223"/>
      <c r="E188" s="223"/>
      <c r="F188" s="223"/>
      <c r="G188" s="22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60" x14ac:dyDescent="0.2">
      <c r="A189" s="225"/>
      <c r="B189" s="226"/>
      <c r="C189" s="270"/>
      <c r="D189" s="226"/>
      <c r="E189" s="226"/>
      <c r="F189" s="226"/>
      <c r="G189" s="227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60" x14ac:dyDescent="0.2">
      <c r="A190" s="3"/>
      <c r="B190" s="4"/>
      <c r="C190" s="265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60" x14ac:dyDescent="0.2">
      <c r="C191" s="271"/>
      <c r="D191" s="10"/>
      <c r="AG191" t="s">
        <v>197</v>
      </c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84:C184"/>
    <mergeCell ref="A185:G18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3044B-488A-423E-B11F-8A52ECEFE40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138</v>
      </c>
    </row>
    <row r="2" spans="1:60" ht="24.95" customHeight="1" x14ac:dyDescent="0.2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139</v>
      </c>
    </row>
    <row r="3" spans="1:60" ht="24.95" customHeight="1" x14ac:dyDescent="0.2">
      <c r="A3" s="197" t="s">
        <v>9</v>
      </c>
      <c r="B3" s="49" t="s">
        <v>55</v>
      </c>
      <c r="C3" s="200" t="s">
        <v>56</v>
      </c>
      <c r="D3" s="198"/>
      <c r="E3" s="198"/>
      <c r="F3" s="198"/>
      <c r="G3" s="199"/>
      <c r="AC3" s="175" t="s">
        <v>139</v>
      </c>
      <c r="AG3" t="s">
        <v>140</v>
      </c>
    </row>
    <row r="4" spans="1:60" ht="24.95" customHeight="1" x14ac:dyDescent="0.2">
      <c r="A4" s="201" t="s">
        <v>10</v>
      </c>
      <c r="B4" s="202" t="s">
        <v>67</v>
      </c>
      <c r="C4" s="203" t="s">
        <v>68</v>
      </c>
      <c r="D4" s="204"/>
      <c r="E4" s="204"/>
      <c r="F4" s="204"/>
      <c r="G4" s="205"/>
      <c r="AG4" t="s">
        <v>141</v>
      </c>
    </row>
    <row r="5" spans="1:60" x14ac:dyDescent="0.2">
      <c r="D5" s="10"/>
    </row>
    <row r="6" spans="1:60" ht="38.25" x14ac:dyDescent="0.2">
      <c r="A6" s="207" t="s">
        <v>142</v>
      </c>
      <c r="B6" s="209" t="s">
        <v>143</v>
      </c>
      <c r="C6" s="209" t="s">
        <v>144</v>
      </c>
      <c r="D6" s="208" t="s">
        <v>145</v>
      </c>
      <c r="E6" s="207" t="s">
        <v>146</v>
      </c>
      <c r="F6" s="206" t="s">
        <v>147</v>
      </c>
      <c r="G6" s="207" t="s">
        <v>31</v>
      </c>
      <c r="H6" s="210" t="s">
        <v>32</v>
      </c>
      <c r="I6" s="210" t="s">
        <v>148</v>
      </c>
      <c r="J6" s="210" t="s">
        <v>33</v>
      </c>
      <c r="K6" s="210" t="s">
        <v>149</v>
      </c>
      <c r="L6" s="210" t="s">
        <v>150</v>
      </c>
      <c r="M6" s="210" t="s">
        <v>151</v>
      </c>
      <c r="N6" s="210" t="s">
        <v>152</v>
      </c>
      <c r="O6" s="210" t="s">
        <v>153</v>
      </c>
      <c r="P6" s="210" t="s">
        <v>154</v>
      </c>
      <c r="Q6" s="210" t="s">
        <v>155</v>
      </c>
      <c r="R6" s="210" t="s">
        <v>156</v>
      </c>
      <c r="S6" s="210" t="s">
        <v>157</v>
      </c>
      <c r="T6" s="210" t="s">
        <v>158</v>
      </c>
      <c r="U6" s="210" t="s">
        <v>159</v>
      </c>
      <c r="V6" s="210" t="s">
        <v>160</v>
      </c>
      <c r="W6" s="210" t="s">
        <v>161</v>
      </c>
      <c r="X6" s="210" t="s">
        <v>162</v>
      </c>
      <c r="Y6" s="210" t="s">
        <v>163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40" t="s">
        <v>164</v>
      </c>
      <c r="B8" s="241" t="s">
        <v>129</v>
      </c>
      <c r="C8" s="259" t="s">
        <v>130</v>
      </c>
      <c r="D8" s="242"/>
      <c r="E8" s="243"/>
      <c r="F8" s="244"/>
      <c r="G8" s="245">
        <f>SUMIF(AG9:AG51,"&lt;&gt;NOR",G9:G51)</f>
        <v>0</v>
      </c>
      <c r="H8" s="239"/>
      <c r="I8" s="239">
        <f>SUM(I9:I51)</f>
        <v>0</v>
      </c>
      <c r="J8" s="239"/>
      <c r="K8" s="239">
        <f>SUM(K9:K51)</f>
        <v>0</v>
      </c>
      <c r="L8" s="239"/>
      <c r="M8" s="239">
        <f>SUM(M9:M51)</f>
        <v>0</v>
      </c>
      <c r="N8" s="238"/>
      <c r="O8" s="238">
        <f>SUM(O9:O51)</f>
        <v>0</v>
      </c>
      <c r="P8" s="238"/>
      <c r="Q8" s="238">
        <f>SUM(Q9:Q51)</f>
        <v>0</v>
      </c>
      <c r="R8" s="239"/>
      <c r="S8" s="239"/>
      <c r="T8" s="239"/>
      <c r="U8" s="239"/>
      <c r="V8" s="239">
        <f>SUM(V9:V51)</f>
        <v>0</v>
      </c>
      <c r="W8" s="239"/>
      <c r="X8" s="239"/>
      <c r="Y8" s="239"/>
      <c r="AG8" t="s">
        <v>165</v>
      </c>
    </row>
    <row r="9" spans="1:60" ht="33.75" outlineLevel="1" x14ac:dyDescent="0.2">
      <c r="A9" s="253">
        <v>1</v>
      </c>
      <c r="B9" s="254" t="s">
        <v>1162</v>
      </c>
      <c r="C9" s="260" t="s">
        <v>1163</v>
      </c>
      <c r="D9" s="255" t="s">
        <v>924</v>
      </c>
      <c r="E9" s="256">
        <v>8</v>
      </c>
      <c r="F9" s="257"/>
      <c r="G9" s="25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12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169</v>
      </c>
      <c r="T9" s="232" t="s">
        <v>170</v>
      </c>
      <c r="U9" s="232">
        <v>0</v>
      </c>
      <c r="V9" s="232">
        <f>ROUND(E9*U9,2)</f>
        <v>0</v>
      </c>
      <c r="W9" s="232"/>
      <c r="X9" s="232" t="s">
        <v>201</v>
      </c>
      <c r="Y9" s="232" t="s">
        <v>172</v>
      </c>
      <c r="Z9" s="211"/>
      <c r="AA9" s="211"/>
      <c r="AB9" s="211"/>
      <c r="AC9" s="211"/>
      <c r="AD9" s="211"/>
      <c r="AE9" s="211"/>
      <c r="AF9" s="211"/>
      <c r="AG9" s="211" t="s">
        <v>290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53">
        <v>2</v>
      </c>
      <c r="B10" s="254" t="s">
        <v>1164</v>
      </c>
      <c r="C10" s="260" t="s">
        <v>1165</v>
      </c>
      <c r="D10" s="255" t="s">
        <v>924</v>
      </c>
      <c r="E10" s="256">
        <v>8</v>
      </c>
      <c r="F10" s="257"/>
      <c r="G10" s="258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12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169</v>
      </c>
      <c r="T10" s="232" t="s">
        <v>170</v>
      </c>
      <c r="U10" s="232">
        <v>0</v>
      </c>
      <c r="V10" s="232">
        <f>ROUND(E10*U10,2)</f>
        <v>0</v>
      </c>
      <c r="W10" s="232"/>
      <c r="X10" s="232" t="s">
        <v>201</v>
      </c>
      <c r="Y10" s="232" t="s">
        <v>172</v>
      </c>
      <c r="Z10" s="211"/>
      <c r="AA10" s="211"/>
      <c r="AB10" s="211"/>
      <c r="AC10" s="211"/>
      <c r="AD10" s="211"/>
      <c r="AE10" s="211"/>
      <c r="AF10" s="211"/>
      <c r="AG10" s="211" t="s">
        <v>290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53">
        <v>3</v>
      </c>
      <c r="B11" s="254" t="s">
        <v>1166</v>
      </c>
      <c r="C11" s="260" t="s">
        <v>1167</v>
      </c>
      <c r="D11" s="255" t="s">
        <v>924</v>
      </c>
      <c r="E11" s="256">
        <v>8</v>
      </c>
      <c r="F11" s="257"/>
      <c r="G11" s="258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12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169</v>
      </c>
      <c r="T11" s="232" t="s">
        <v>170</v>
      </c>
      <c r="U11" s="232">
        <v>0</v>
      </c>
      <c r="V11" s="232">
        <f>ROUND(E11*U11,2)</f>
        <v>0</v>
      </c>
      <c r="W11" s="232"/>
      <c r="X11" s="232" t="s">
        <v>201</v>
      </c>
      <c r="Y11" s="232" t="s">
        <v>172</v>
      </c>
      <c r="Z11" s="211"/>
      <c r="AA11" s="211"/>
      <c r="AB11" s="211"/>
      <c r="AC11" s="211"/>
      <c r="AD11" s="211"/>
      <c r="AE11" s="211"/>
      <c r="AF11" s="211"/>
      <c r="AG11" s="211" t="s">
        <v>290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53">
        <v>4</v>
      </c>
      <c r="B12" s="254" t="s">
        <v>1168</v>
      </c>
      <c r="C12" s="260" t="s">
        <v>1169</v>
      </c>
      <c r="D12" s="255" t="s">
        <v>924</v>
      </c>
      <c r="E12" s="256">
        <v>57</v>
      </c>
      <c r="F12" s="257"/>
      <c r="G12" s="258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12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169</v>
      </c>
      <c r="T12" s="232" t="s">
        <v>170</v>
      </c>
      <c r="U12" s="232">
        <v>0</v>
      </c>
      <c r="V12" s="232">
        <f>ROUND(E12*U12,2)</f>
        <v>0</v>
      </c>
      <c r="W12" s="232"/>
      <c r="X12" s="232" t="s">
        <v>201</v>
      </c>
      <c r="Y12" s="232" t="s">
        <v>172</v>
      </c>
      <c r="Z12" s="211"/>
      <c r="AA12" s="211"/>
      <c r="AB12" s="211"/>
      <c r="AC12" s="211"/>
      <c r="AD12" s="211"/>
      <c r="AE12" s="211"/>
      <c r="AF12" s="211"/>
      <c r="AG12" s="211" t="s">
        <v>290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53">
        <v>5</v>
      </c>
      <c r="B13" s="254" t="s">
        <v>1170</v>
      </c>
      <c r="C13" s="260" t="s">
        <v>1171</v>
      </c>
      <c r="D13" s="255" t="s">
        <v>924</v>
      </c>
      <c r="E13" s="256">
        <v>62</v>
      </c>
      <c r="F13" s="257"/>
      <c r="G13" s="258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12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169</v>
      </c>
      <c r="T13" s="232" t="s">
        <v>170</v>
      </c>
      <c r="U13" s="232">
        <v>0</v>
      </c>
      <c r="V13" s="232">
        <f>ROUND(E13*U13,2)</f>
        <v>0</v>
      </c>
      <c r="W13" s="232"/>
      <c r="X13" s="232" t="s">
        <v>201</v>
      </c>
      <c r="Y13" s="232" t="s">
        <v>172</v>
      </c>
      <c r="Z13" s="211"/>
      <c r="AA13" s="211"/>
      <c r="AB13" s="211"/>
      <c r="AC13" s="211"/>
      <c r="AD13" s="211"/>
      <c r="AE13" s="211"/>
      <c r="AF13" s="211"/>
      <c r="AG13" s="211" t="s">
        <v>290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53">
        <v>6</v>
      </c>
      <c r="B14" s="254" t="s">
        <v>1172</v>
      </c>
      <c r="C14" s="260" t="s">
        <v>1173</v>
      </c>
      <c r="D14" s="255" t="s">
        <v>924</v>
      </c>
      <c r="E14" s="256">
        <v>68</v>
      </c>
      <c r="F14" s="257"/>
      <c r="G14" s="258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12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169</v>
      </c>
      <c r="T14" s="232" t="s">
        <v>170</v>
      </c>
      <c r="U14" s="232">
        <v>0</v>
      </c>
      <c r="V14" s="232">
        <f>ROUND(E14*U14,2)</f>
        <v>0</v>
      </c>
      <c r="W14" s="232"/>
      <c r="X14" s="232" t="s">
        <v>201</v>
      </c>
      <c r="Y14" s="232" t="s">
        <v>172</v>
      </c>
      <c r="Z14" s="211"/>
      <c r="AA14" s="211"/>
      <c r="AB14" s="211"/>
      <c r="AC14" s="211"/>
      <c r="AD14" s="211"/>
      <c r="AE14" s="211"/>
      <c r="AF14" s="211"/>
      <c r="AG14" s="211" t="s">
        <v>290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53">
        <v>7</v>
      </c>
      <c r="B15" s="254" t="s">
        <v>1174</v>
      </c>
      <c r="C15" s="260" t="s">
        <v>1175</v>
      </c>
      <c r="D15" s="255" t="s">
        <v>924</v>
      </c>
      <c r="E15" s="256">
        <v>8</v>
      </c>
      <c r="F15" s="257"/>
      <c r="G15" s="258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12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169</v>
      </c>
      <c r="T15" s="232" t="s">
        <v>170</v>
      </c>
      <c r="U15" s="232">
        <v>0</v>
      </c>
      <c r="V15" s="232">
        <f>ROUND(E15*U15,2)</f>
        <v>0</v>
      </c>
      <c r="W15" s="232"/>
      <c r="X15" s="232" t="s">
        <v>201</v>
      </c>
      <c r="Y15" s="232" t="s">
        <v>172</v>
      </c>
      <c r="Z15" s="211"/>
      <c r="AA15" s="211"/>
      <c r="AB15" s="211"/>
      <c r="AC15" s="211"/>
      <c r="AD15" s="211"/>
      <c r="AE15" s="211"/>
      <c r="AF15" s="211"/>
      <c r="AG15" s="211" t="s">
        <v>290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 x14ac:dyDescent="0.2">
      <c r="A16" s="253">
        <v>8</v>
      </c>
      <c r="B16" s="254" t="s">
        <v>1176</v>
      </c>
      <c r="C16" s="260" t="s">
        <v>1177</v>
      </c>
      <c r="D16" s="255" t="s">
        <v>924</v>
      </c>
      <c r="E16" s="256">
        <v>24</v>
      </c>
      <c r="F16" s="257"/>
      <c r="G16" s="258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12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169</v>
      </c>
      <c r="T16" s="232" t="s">
        <v>170</v>
      </c>
      <c r="U16" s="232">
        <v>0</v>
      </c>
      <c r="V16" s="232">
        <f>ROUND(E16*U16,2)</f>
        <v>0</v>
      </c>
      <c r="W16" s="232"/>
      <c r="X16" s="232" t="s">
        <v>201</v>
      </c>
      <c r="Y16" s="232" t="s">
        <v>172</v>
      </c>
      <c r="Z16" s="211"/>
      <c r="AA16" s="211"/>
      <c r="AB16" s="211"/>
      <c r="AC16" s="211"/>
      <c r="AD16" s="211"/>
      <c r="AE16" s="211"/>
      <c r="AF16" s="211"/>
      <c r="AG16" s="211" t="s">
        <v>290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1" x14ac:dyDescent="0.2">
      <c r="A17" s="253">
        <v>9</v>
      </c>
      <c r="B17" s="254" t="s">
        <v>1178</v>
      </c>
      <c r="C17" s="260" t="s">
        <v>1179</v>
      </c>
      <c r="D17" s="255" t="s">
        <v>924</v>
      </c>
      <c r="E17" s="256">
        <v>24</v>
      </c>
      <c r="F17" s="257"/>
      <c r="G17" s="258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12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169</v>
      </c>
      <c r="T17" s="232" t="s">
        <v>170</v>
      </c>
      <c r="U17" s="232">
        <v>0</v>
      </c>
      <c r="V17" s="232">
        <f>ROUND(E17*U17,2)</f>
        <v>0</v>
      </c>
      <c r="W17" s="232"/>
      <c r="X17" s="232" t="s">
        <v>274</v>
      </c>
      <c r="Y17" s="232" t="s">
        <v>172</v>
      </c>
      <c r="Z17" s="211"/>
      <c r="AA17" s="211"/>
      <c r="AB17" s="211"/>
      <c r="AC17" s="211"/>
      <c r="AD17" s="211"/>
      <c r="AE17" s="211"/>
      <c r="AF17" s="211"/>
      <c r="AG17" s="211" t="s">
        <v>751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 x14ac:dyDescent="0.2">
      <c r="A18" s="253">
        <v>10</v>
      </c>
      <c r="B18" s="254" t="s">
        <v>1180</v>
      </c>
      <c r="C18" s="260" t="s">
        <v>1181</v>
      </c>
      <c r="D18" s="255" t="s">
        <v>924</v>
      </c>
      <c r="E18" s="256">
        <v>24</v>
      </c>
      <c r="F18" s="257"/>
      <c r="G18" s="258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12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169</v>
      </c>
      <c r="T18" s="232" t="s">
        <v>170</v>
      </c>
      <c r="U18" s="232">
        <v>0</v>
      </c>
      <c r="V18" s="232">
        <f>ROUND(E18*U18,2)</f>
        <v>0</v>
      </c>
      <c r="W18" s="232"/>
      <c r="X18" s="232" t="s">
        <v>201</v>
      </c>
      <c r="Y18" s="232" t="s">
        <v>172</v>
      </c>
      <c r="Z18" s="211"/>
      <c r="AA18" s="211"/>
      <c r="AB18" s="211"/>
      <c r="AC18" s="211"/>
      <c r="AD18" s="211"/>
      <c r="AE18" s="211"/>
      <c r="AF18" s="211"/>
      <c r="AG18" s="211" t="s">
        <v>290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2.5" outlineLevel="1" x14ac:dyDescent="0.2">
      <c r="A19" s="253">
        <v>11</v>
      </c>
      <c r="B19" s="254" t="s">
        <v>1182</v>
      </c>
      <c r="C19" s="260" t="s">
        <v>1183</v>
      </c>
      <c r="D19" s="255" t="s">
        <v>924</v>
      </c>
      <c r="E19" s="256">
        <v>16</v>
      </c>
      <c r="F19" s="257"/>
      <c r="G19" s="258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12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169</v>
      </c>
      <c r="T19" s="232" t="s">
        <v>170</v>
      </c>
      <c r="U19" s="232">
        <v>0</v>
      </c>
      <c r="V19" s="232">
        <f>ROUND(E19*U19,2)</f>
        <v>0</v>
      </c>
      <c r="W19" s="232"/>
      <c r="X19" s="232" t="s">
        <v>201</v>
      </c>
      <c r="Y19" s="232" t="s">
        <v>172</v>
      </c>
      <c r="Z19" s="211"/>
      <c r="AA19" s="211"/>
      <c r="AB19" s="211"/>
      <c r="AC19" s="211"/>
      <c r="AD19" s="211"/>
      <c r="AE19" s="211"/>
      <c r="AF19" s="211"/>
      <c r="AG19" s="211" t="s">
        <v>290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2.5" outlineLevel="1" x14ac:dyDescent="0.2">
      <c r="A20" s="253">
        <v>12</v>
      </c>
      <c r="B20" s="254" t="s">
        <v>1184</v>
      </c>
      <c r="C20" s="260" t="s">
        <v>1185</v>
      </c>
      <c r="D20" s="255" t="s">
        <v>924</v>
      </c>
      <c r="E20" s="256">
        <v>8</v>
      </c>
      <c r="F20" s="257"/>
      <c r="G20" s="258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12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169</v>
      </c>
      <c r="T20" s="232" t="s">
        <v>170</v>
      </c>
      <c r="U20" s="232">
        <v>0</v>
      </c>
      <c r="V20" s="232">
        <f>ROUND(E20*U20,2)</f>
        <v>0</v>
      </c>
      <c r="W20" s="232"/>
      <c r="X20" s="232" t="s">
        <v>201</v>
      </c>
      <c r="Y20" s="232" t="s">
        <v>172</v>
      </c>
      <c r="Z20" s="211"/>
      <c r="AA20" s="211"/>
      <c r="AB20" s="211"/>
      <c r="AC20" s="211"/>
      <c r="AD20" s="211"/>
      <c r="AE20" s="211"/>
      <c r="AF20" s="211"/>
      <c r="AG20" s="211" t="s">
        <v>290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 x14ac:dyDescent="0.2">
      <c r="A21" s="253">
        <v>13</v>
      </c>
      <c r="B21" s="254" t="s">
        <v>1186</v>
      </c>
      <c r="C21" s="260" t="s">
        <v>1187</v>
      </c>
      <c r="D21" s="255" t="s">
        <v>924</v>
      </c>
      <c r="E21" s="256">
        <v>8</v>
      </c>
      <c r="F21" s="257"/>
      <c r="G21" s="258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12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169</v>
      </c>
      <c r="T21" s="232" t="s">
        <v>170</v>
      </c>
      <c r="U21" s="232">
        <v>0</v>
      </c>
      <c r="V21" s="232">
        <f>ROUND(E21*U21,2)</f>
        <v>0</v>
      </c>
      <c r="W21" s="232"/>
      <c r="X21" s="232" t="s">
        <v>201</v>
      </c>
      <c r="Y21" s="232" t="s">
        <v>172</v>
      </c>
      <c r="Z21" s="211"/>
      <c r="AA21" s="211"/>
      <c r="AB21" s="211"/>
      <c r="AC21" s="211"/>
      <c r="AD21" s="211"/>
      <c r="AE21" s="211"/>
      <c r="AF21" s="211"/>
      <c r="AG21" s="211" t="s">
        <v>290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 x14ac:dyDescent="0.2">
      <c r="A22" s="253">
        <v>14</v>
      </c>
      <c r="B22" s="254" t="s">
        <v>1188</v>
      </c>
      <c r="C22" s="260" t="s">
        <v>1189</v>
      </c>
      <c r="D22" s="255" t="s">
        <v>924</v>
      </c>
      <c r="E22" s="256">
        <v>8</v>
      </c>
      <c r="F22" s="257"/>
      <c r="G22" s="258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12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169</v>
      </c>
      <c r="T22" s="232" t="s">
        <v>170</v>
      </c>
      <c r="U22" s="232">
        <v>0</v>
      </c>
      <c r="V22" s="232">
        <f>ROUND(E22*U22,2)</f>
        <v>0</v>
      </c>
      <c r="W22" s="232"/>
      <c r="X22" s="232" t="s">
        <v>201</v>
      </c>
      <c r="Y22" s="232" t="s">
        <v>172</v>
      </c>
      <c r="Z22" s="211"/>
      <c r="AA22" s="211"/>
      <c r="AB22" s="211"/>
      <c r="AC22" s="211"/>
      <c r="AD22" s="211"/>
      <c r="AE22" s="211"/>
      <c r="AF22" s="211"/>
      <c r="AG22" s="211" t="s">
        <v>290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2.5" outlineLevel="1" x14ac:dyDescent="0.2">
      <c r="A23" s="253">
        <v>15</v>
      </c>
      <c r="B23" s="254" t="s">
        <v>1190</v>
      </c>
      <c r="C23" s="260" t="s">
        <v>1191</v>
      </c>
      <c r="D23" s="255" t="s">
        <v>924</v>
      </c>
      <c r="E23" s="256">
        <v>8</v>
      </c>
      <c r="F23" s="257"/>
      <c r="G23" s="258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12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169</v>
      </c>
      <c r="T23" s="232" t="s">
        <v>170</v>
      </c>
      <c r="U23" s="232">
        <v>0</v>
      </c>
      <c r="V23" s="232">
        <f>ROUND(E23*U23,2)</f>
        <v>0</v>
      </c>
      <c r="W23" s="232"/>
      <c r="X23" s="232" t="s">
        <v>201</v>
      </c>
      <c r="Y23" s="232" t="s">
        <v>172</v>
      </c>
      <c r="Z23" s="211"/>
      <c r="AA23" s="211"/>
      <c r="AB23" s="211"/>
      <c r="AC23" s="211"/>
      <c r="AD23" s="211"/>
      <c r="AE23" s="211"/>
      <c r="AF23" s="211"/>
      <c r="AG23" s="211" t="s">
        <v>290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22.5" outlineLevel="1" x14ac:dyDescent="0.2">
      <c r="A24" s="253">
        <v>16</v>
      </c>
      <c r="B24" s="254" t="s">
        <v>1192</v>
      </c>
      <c r="C24" s="260" t="s">
        <v>1193</v>
      </c>
      <c r="D24" s="255" t="s">
        <v>924</v>
      </c>
      <c r="E24" s="256">
        <v>8</v>
      </c>
      <c r="F24" s="257"/>
      <c r="G24" s="258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12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169</v>
      </c>
      <c r="T24" s="232" t="s">
        <v>170</v>
      </c>
      <c r="U24" s="232">
        <v>0</v>
      </c>
      <c r="V24" s="232">
        <f>ROUND(E24*U24,2)</f>
        <v>0</v>
      </c>
      <c r="W24" s="232"/>
      <c r="X24" s="232" t="s">
        <v>201</v>
      </c>
      <c r="Y24" s="232" t="s">
        <v>172</v>
      </c>
      <c r="Z24" s="211"/>
      <c r="AA24" s="211"/>
      <c r="AB24" s="211"/>
      <c r="AC24" s="211"/>
      <c r="AD24" s="211"/>
      <c r="AE24" s="211"/>
      <c r="AF24" s="211"/>
      <c r="AG24" s="211" t="s">
        <v>290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1" x14ac:dyDescent="0.2">
      <c r="A25" s="253">
        <v>17</v>
      </c>
      <c r="B25" s="254" t="s">
        <v>1194</v>
      </c>
      <c r="C25" s="260" t="s">
        <v>1195</v>
      </c>
      <c r="D25" s="255" t="s">
        <v>924</v>
      </c>
      <c r="E25" s="256">
        <v>16</v>
      </c>
      <c r="F25" s="257"/>
      <c r="G25" s="258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12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169</v>
      </c>
      <c r="T25" s="232" t="s">
        <v>170</v>
      </c>
      <c r="U25" s="232">
        <v>0</v>
      </c>
      <c r="V25" s="232">
        <f>ROUND(E25*U25,2)</f>
        <v>0</v>
      </c>
      <c r="W25" s="232"/>
      <c r="X25" s="232" t="s">
        <v>201</v>
      </c>
      <c r="Y25" s="232" t="s">
        <v>172</v>
      </c>
      <c r="Z25" s="211"/>
      <c r="AA25" s="211"/>
      <c r="AB25" s="211"/>
      <c r="AC25" s="211"/>
      <c r="AD25" s="211"/>
      <c r="AE25" s="211"/>
      <c r="AF25" s="211"/>
      <c r="AG25" s="211" t="s">
        <v>290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 x14ac:dyDescent="0.2">
      <c r="A26" s="253">
        <v>18</v>
      </c>
      <c r="B26" s="254" t="s">
        <v>1196</v>
      </c>
      <c r="C26" s="260" t="s">
        <v>1197</v>
      </c>
      <c r="D26" s="255" t="s">
        <v>924</v>
      </c>
      <c r="E26" s="256">
        <v>16</v>
      </c>
      <c r="F26" s="257"/>
      <c r="G26" s="258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12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169</v>
      </c>
      <c r="T26" s="232" t="s">
        <v>170</v>
      </c>
      <c r="U26" s="232">
        <v>0</v>
      </c>
      <c r="V26" s="232">
        <f>ROUND(E26*U26,2)</f>
        <v>0</v>
      </c>
      <c r="W26" s="232"/>
      <c r="X26" s="232" t="s">
        <v>201</v>
      </c>
      <c r="Y26" s="232" t="s">
        <v>172</v>
      </c>
      <c r="Z26" s="211"/>
      <c r="AA26" s="211"/>
      <c r="AB26" s="211"/>
      <c r="AC26" s="211"/>
      <c r="AD26" s="211"/>
      <c r="AE26" s="211"/>
      <c r="AF26" s="211"/>
      <c r="AG26" s="211" t="s">
        <v>290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22.5" outlineLevel="1" x14ac:dyDescent="0.2">
      <c r="A27" s="253">
        <v>19</v>
      </c>
      <c r="B27" s="254" t="s">
        <v>1198</v>
      </c>
      <c r="C27" s="260" t="s">
        <v>1199</v>
      </c>
      <c r="D27" s="255" t="s">
        <v>924</v>
      </c>
      <c r="E27" s="256">
        <v>16</v>
      </c>
      <c r="F27" s="257"/>
      <c r="G27" s="258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12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169</v>
      </c>
      <c r="T27" s="232" t="s">
        <v>170</v>
      </c>
      <c r="U27" s="232">
        <v>0</v>
      </c>
      <c r="V27" s="232">
        <f>ROUND(E27*U27,2)</f>
        <v>0</v>
      </c>
      <c r="W27" s="232"/>
      <c r="X27" s="232" t="s">
        <v>274</v>
      </c>
      <c r="Y27" s="232" t="s">
        <v>172</v>
      </c>
      <c r="Z27" s="211"/>
      <c r="AA27" s="211"/>
      <c r="AB27" s="211"/>
      <c r="AC27" s="211"/>
      <c r="AD27" s="211"/>
      <c r="AE27" s="211"/>
      <c r="AF27" s="211"/>
      <c r="AG27" s="211" t="s">
        <v>751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1" x14ac:dyDescent="0.2">
      <c r="A28" s="253">
        <v>20</v>
      </c>
      <c r="B28" s="254" t="s">
        <v>1200</v>
      </c>
      <c r="C28" s="260" t="s">
        <v>1201</v>
      </c>
      <c r="D28" s="255" t="s">
        <v>924</v>
      </c>
      <c r="E28" s="256">
        <v>8</v>
      </c>
      <c r="F28" s="257"/>
      <c r="G28" s="258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12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169</v>
      </c>
      <c r="T28" s="232" t="s">
        <v>170</v>
      </c>
      <c r="U28" s="232">
        <v>0</v>
      </c>
      <c r="V28" s="232">
        <f>ROUND(E28*U28,2)</f>
        <v>0</v>
      </c>
      <c r="W28" s="232"/>
      <c r="X28" s="232" t="s">
        <v>201</v>
      </c>
      <c r="Y28" s="232" t="s">
        <v>172</v>
      </c>
      <c r="Z28" s="211"/>
      <c r="AA28" s="211"/>
      <c r="AB28" s="211"/>
      <c r="AC28" s="211"/>
      <c r="AD28" s="211"/>
      <c r="AE28" s="211"/>
      <c r="AF28" s="211"/>
      <c r="AG28" s="211" t="s">
        <v>290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22.5" outlineLevel="1" x14ac:dyDescent="0.2">
      <c r="A29" s="253">
        <v>21</v>
      </c>
      <c r="B29" s="254" t="s">
        <v>1202</v>
      </c>
      <c r="C29" s="260" t="s">
        <v>1203</v>
      </c>
      <c r="D29" s="255" t="s">
        <v>924</v>
      </c>
      <c r="E29" s="256">
        <v>8</v>
      </c>
      <c r="F29" s="257"/>
      <c r="G29" s="258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12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169</v>
      </c>
      <c r="T29" s="232" t="s">
        <v>170</v>
      </c>
      <c r="U29" s="232">
        <v>0</v>
      </c>
      <c r="V29" s="232">
        <f>ROUND(E29*U29,2)</f>
        <v>0</v>
      </c>
      <c r="W29" s="232"/>
      <c r="X29" s="232" t="s">
        <v>201</v>
      </c>
      <c r="Y29" s="232" t="s">
        <v>172</v>
      </c>
      <c r="Z29" s="211"/>
      <c r="AA29" s="211"/>
      <c r="AB29" s="211"/>
      <c r="AC29" s="211"/>
      <c r="AD29" s="211"/>
      <c r="AE29" s="211"/>
      <c r="AF29" s="211"/>
      <c r="AG29" s="211" t="s">
        <v>290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 x14ac:dyDescent="0.2">
      <c r="A30" s="253">
        <v>22</v>
      </c>
      <c r="B30" s="254" t="s">
        <v>1204</v>
      </c>
      <c r="C30" s="260" t="s">
        <v>1205</v>
      </c>
      <c r="D30" s="255" t="s">
        <v>924</v>
      </c>
      <c r="E30" s="256">
        <v>16</v>
      </c>
      <c r="F30" s="257"/>
      <c r="G30" s="258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12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169</v>
      </c>
      <c r="T30" s="232" t="s">
        <v>170</v>
      </c>
      <c r="U30" s="232">
        <v>0</v>
      </c>
      <c r="V30" s="232">
        <f>ROUND(E30*U30,2)</f>
        <v>0</v>
      </c>
      <c r="W30" s="232"/>
      <c r="X30" s="232" t="s">
        <v>201</v>
      </c>
      <c r="Y30" s="232" t="s">
        <v>172</v>
      </c>
      <c r="Z30" s="211"/>
      <c r="AA30" s="211"/>
      <c r="AB30" s="211"/>
      <c r="AC30" s="211"/>
      <c r="AD30" s="211"/>
      <c r="AE30" s="211"/>
      <c r="AF30" s="211"/>
      <c r="AG30" s="211" t="s">
        <v>290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2.5" outlineLevel="1" x14ac:dyDescent="0.2">
      <c r="A31" s="253">
        <v>23</v>
      </c>
      <c r="B31" s="254" t="s">
        <v>1206</v>
      </c>
      <c r="C31" s="260" t="s">
        <v>1207</v>
      </c>
      <c r="D31" s="255" t="s">
        <v>924</v>
      </c>
      <c r="E31" s="256">
        <v>12</v>
      </c>
      <c r="F31" s="257"/>
      <c r="G31" s="258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12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169</v>
      </c>
      <c r="T31" s="232" t="s">
        <v>170</v>
      </c>
      <c r="U31" s="232">
        <v>0</v>
      </c>
      <c r="V31" s="232">
        <f>ROUND(E31*U31,2)</f>
        <v>0</v>
      </c>
      <c r="W31" s="232"/>
      <c r="X31" s="232" t="s">
        <v>201</v>
      </c>
      <c r="Y31" s="232" t="s">
        <v>172</v>
      </c>
      <c r="Z31" s="211"/>
      <c r="AA31" s="211"/>
      <c r="AB31" s="211"/>
      <c r="AC31" s="211"/>
      <c r="AD31" s="211"/>
      <c r="AE31" s="211"/>
      <c r="AF31" s="211"/>
      <c r="AG31" s="211" t="s">
        <v>290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2.5" outlineLevel="1" x14ac:dyDescent="0.2">
      <c r="A32" s="253">
        <v>24</v>
      </c>
      <c r="B32" s="254" t="s">
        <v>1208</v>
      </c>
      <c r="C32" s="260" t="s">
        <v>1209</v>
      </c>
      <c r="D32" s="255" t="s">
        <v>924</v>
      </c>
      <c r="E32" s="256">
        <v>8</v>
      </c>
      <c r="F32" s="257"/>
      <c r="G32" s="258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12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169</v>
      </c>
      <c r="T32" s="232" t="s">
        <v>170</v>
      </c>
      <c r="U32" s="232">
        <v>0</v>
      </c>
      <c r="V32" s="232">
        <f>ROUND(E32*U32,2)</f>
        <v>0</v>
      </c>
      <c r="W32" s="232"/>
      <c r="X32" s="232" t="s">
        <v>201</v>
      </c>
      <c r="Y32" s="232" t="s">
        <v>172</v>
      </c>
      <c r="Z32" s="211"/>
      <c r="AA32" s="211"/>
      <c r="AB32" s="211"/>
      <c r="AC32" s="211"/>
      <c r="AD32" s="211"/>
      <c r="AE32" s="211"/>
      <c r="AF32" s="211"/>
      <c r="AG32" s="211" t="s">
        <v>290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22.5" outlineLevel="1" x14ac:dyDescent="0.2">
      <c r="A33" s="253">
        <v>25</v>
      </c>
      <c r="B33" s="254" t="s">
        <v>1210</v>
      </c>
      <c r="C33" s="260" t="s">
        <v>1211</v>
      </c>
      <c r="D33" s="255" t="s">
        <v>924</v>
      </c>
      <c r="E33" s="256">
        <v>1</v>
      </c>
      <c r="F33" s="257"/>
      <c r="G33" s="258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12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169</v>
      </c>
      <c r="T33" s="232" t="s">
        <v>170</v>
      </c>
      <c r="U33" s="232">
        <v>0</v>
      </c>
      <c r="V33" s="232">
        <f>ROUND(E33*U33,2)</f>
        <v>0</v>
      </c>
      <c r="W33" s="232"/>
      <c r="X33" s="232" t="s">
        <v>201</v>
      </c>
      <c r="Y33" s="232" t="s">
        <v>172</v>
      </c>
      <c r="Z33" s="211"/>
      <c r="AA33" s="211"/>
      <c r="AB33" s="211"/>
      <c r="AC33" s="211"/>
      <c r="AD33" s="211"/>
      <c r="AE33" s="211"/>
      <c r="AF33" s="211"/>
      <c r="AG33" s="211" t="s">
        <v>290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33.75" outlineLevel="1" x14ac:dyDescent="0.2">
      <c r="A34" s="253">
        <v>26</v>
      </c>
      <c r="B34" s="254" t="s">
        <v>1212</v>
      </c>
      <c r="C34" s="260" t="s">
        <v>1213</v>
      </c>
      <c r="D34" s="255" t="s">
        <v>924</v>
      </c>
      <c r="E34" s="256">
        <v>7</v>
      </c>
      <c r="F34" s="257"/>
      <c r="G34" s="258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12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169</v>
      </c>
      <c r="T34" s="232" t="s">
        <v>170</v>
      </c>
      <c r="U34" s="232">
        <v>0</v>
      </c>
      <c r="V34" s="232">
        <f>ROUND(E34*U34,2)</f>
        <v>0</v>
      </c>
      <c r="W34" s="232"/>
      <c r="X34" s="232" t="s">
        <v>201</v>
      </c>
      <c r="Y34" s="232" t="s">
        <v>172</v>
      </c>
      <c r="Z34" s="211"/>
      <c r="AA34" s="211"/>
      <c r="AB34" s="211"/>
      <c r="AC34" s="211"/>
      <c r="AD34" s="211"/>
      <c r="AE34" s="211"/>
      <c r="AF34" s="211"/>
      <c r="AG34" s="211" t="s">
        <v>290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22.5" outlineLevel="1" x14ac:dyDescent="0.2">
      <c r="A35" s="253">
        <v>27</v>
      </c>
      <c r="B35" s="254" t="s">
        <v>1214</v>
      </c>
      <c r="C35" s="260" t="s">
        <v>1215</v>
      </c>
      <c r="D35" s="255" t="s">
        <v>924</v>
      </c>
      <c r="E35" s="256">
        <v>6</v>
      </c>
      <c r="F35" s="257"/>
      <c r="G35" s="258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12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169</v>
      </c>
      <c r="T35" s="232" t="s">
        <v>170</v>
      </c>
      <c r="U35" s="232">
        <v>0</v>
      </c>
      <c r="V35" s="232">
        <f>ROUND(E35*U35,2)</f>
        <v>0</v>
      </c>
      <c r="W35" s="232"/>
      <c r="X35" s="232" t="s">
        <v>201</v>
      </c>
      <c r="Y35" s="232" t="s">
        <v>172</v>
      </c>
      <c r="Z35" s="211"/>
      <c r="AA35" s="211"/>
      <c r="AB35" s="211"/>
      <c r="AC35" s="211"/>
      <c r="AD35" s="211"/>
      <c r="AE35" s="211"/>
      <c r="AF35" s="211"/>
      <c r="AG35" s="211" t="s">
        <v>290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22.5" outlineLevel="1" x14ac:dyDescent="0.2">
      <c r="A36" s="253">
        <v>28</v>
      </c>
      <c r="B36" s="254" t="s">
        <v>1216</v>
      </c>
      <c r="C36" s="260" t="s">
        <v>1217</v>
      </c>
      <c r="D36" s="255" t="s">
        <v>924</v>
      </c>
      <c r="E36" s="256">
        <v>6</v>
      </c>
      <c r="F36" s="257"/>
      <c r="G36" s="258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12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169</v>
      </c>
      <c r="T36" s="232" t="s">
        <v>170</v>
      </c>
      <c r="U36" s="232">
        <v>0</v>
      </c>
      <c r="V36" s="232">
        <f>ROUND(E36*U36,2)</f>
        <v>0</v>
      </c>
      <c r="W36" s="232"/>
      <c r="X36" s="232" t="s">
        <v>274</v>
      </c>
      <c r="Y36" s="232" t="s">
        <v>172</v>
      </c>
      <c r="Z36" s="211"/>
      <c r="AA36" s="211"/>
      <c r="AB36" s="211"/>
      <c r="AC36" s="211"/>
      <c r="AD36" s="211"/>
      <c r="AE36" s="211"/>
      <c r="AF36" s="211"/>
      <c r="AG36" s="211" t="s">
        <v>751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 x14ac:dyDescent="0.2">
      <c r="A37" s="253">
        <v>29</v>
      </c>
      <c r="B37" s="254" t="s">
        <v>1218</v>
      </c>
      <c r="C37" s="260" t="s">
        <v>1219</v>
      </c>
      <c r="D37" s="255" t="s">
        <v>924</v>
      </c>
      <c r="E37" s="256">
        <v>64</v>
      </c>
      <c r="F37" s="257"/>
      <c r="G37" s="258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12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169</v>
      </c>
      <c r="T37" s="232" t="s">
        <v>170</v>
      </c>
      <c r="U37" s="232">
        <v>0</v>
      </c>
      <c r="V37" s="232">
        <f>ROUND(E37*U37,2)</f>
        <v>0</v>
      </c>
      <c r="W37" s="232"/>
      <c r="X37" s="232" t="s">
        <v>201</v>
      </c>
      <c r="Y37" s="232" t="s">
        <v>172</v>
      </c>
      <c r="Z37" s="211"/>
      <c r="AA37" s="211"/>
      <c r="AB37" s="211"/>
      <c r="AC37" s="211"/>
      <c r="AD37" s="211"/>
      <c r="AE37" s="211"/>
      <c r="AF37" s="211"/>
      <c r="AG37" s="211" t="s">
        <v>290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22.5" outlineLevel="1" x14ac:dyDescent="0.2">
      <c r="A38" s="253">
        <v>30</v>
      </c>
      <c r="B38" s="254" t="s">
        <v>1220</v>
      </c>
      <c r="C38" s="260" t="s">
        <v>1221</v>
      </c>
      <c r="D38" s="255" t="s">
        <v>924</v>
      </c>
      <c r="E38" s="256">
        <v>64</v>
      </c>
      <c r="F38" s="257"/>
      <c r="G38" s="258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12</v>
      </c>
      <c r="M38" s="232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169</v>
      </c>
      <c r="T38" s="232" t="s">
        <v>170</v>
      </c>
      <c r="U38" s="232">
        <v>0</v>
      </c>
      <c r="V38" s="232">
        <f>ROUND(E38*U38,2)</f>
        <v>0</v>
      </c>
      <c r="W38" s="232"/>
      <c r="X38" s="232" t="s">
        <v>201</v>
      </c>
      <c r="Y38" s="232" t="s">
        <v>172</v>
      </c>
      <c r="Z38" s="211"/>
      <c r="AA38" s="211"/>
      <c r="AB38" s="211"/>
      <c r="AC38" s="211"/>
      <c r="AD38" s="211"/>
      <c r="AE38" s="211"/>
      <c r="AF38" s="211"/>
      <c r="AG38" s="211" t="s">
        <v>290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53">
        <v>31</v>
      </c>
      <c r="B39" s="254" t="s">
        <v>1222</v>
      </c>
      <c r="C39" s="260" t="s">
        <v>1223</v>
      </c>
      <c r="D39" s="255" t="s">
        <v>1224</v>
      </c>
      <c r="E39" s="256">
        <v>4</v>
      </c>
      <c r="F39" s="257"/>
      <c r="G39" s="258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12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169</v>
      </c>
      <c r="T39" s="232" t="s">
        <v>170</v>
      </c>
      <c r="U39" s="232">
        <v>0</v>
      </c>
      <c r="V39" s="232">
        <f>ROUND(E39*U39,2)</f>
        <v>0</v>
      </c>
      <c r="W39" s="232"/>
      <c r="X39" s="232" t="s">
        <v>201</v>
      </c>
      <c r="Y39" s="232" t="s">
        <v>172</v>
      </c>
      <c r="Z39" s="211"/>
      <c r="AA39" s="211"/>
      <c r="AB39" s="211"/>
      <c r="AC39" s="211"/>
      <c r="AD39" s="211"/>
      <c r="AE39" s="211"/>
      <c r="AF39" s="211"/>
      <c r="AG39" s="211" t="s">
        <v>290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53">
        <v>32</v>
      </c>
      <c r="B40" s="254" t="s">
        <v>1225</v>
      </c>
      <c r="C40" s="260" t="s">
        <v>1226</v>
      </c>
      <c r="D40" s="255" t="s">
        <v>1224</v>
      </c>
      <c r="E40" s="256">
        <v>4</v>
      </c>
      <c r="F40" s="257"/>
      <c r="G40" s="258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12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169</v>
      </c>
      <c r="T40" s="232" t="s">
        <v>170</v>
      </c>
      <c r="U40" s="232">
        <v>0</v>
      </c>
      <c r="V40" s="232">
        <f>ROUND(E40*U40,2)</f>
        <v>0</v>
      </c>
      <c r="W40" s="232"/>
      <c r="X40" s="232" t="s">
        <v>201</v>
      </c>
      <c r="Y40" s="232" t="s">
        <v>172</v>
      </c>
      <c r="Z40" s="211"/>
      <c r="AA40" s="211"/>
      <c r="AB40" s="211"/>
      <c r="AC40" s="211"/>
      <c r="AD40" s="211"/>
      <c r="AE40" s="211"/>
      <c r="AF40" s="211"/>
      <c r="AG40" s="211" t="s">
        <v>290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ht="22.5" outlineLevel="1" x14ac:dyDescent="0.2">
      <c r="A41" s="253">
        <v>33</v>
      </c>
      <c r="B41" s="254" t="s">
        <v>1227</v>
      </c>
      <c r="C41" s="260" t="s">
        <v>1228</v>
      </c>
      <c r="D41" s="255" t="s">
        <v>924</v>
      </c>
      <c r="E41" s="256">
        <v>1</v>
      </c>
      <c r="F41" s="257"/>
      <c r="G41" s="258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12</v>
      </c>
      <c r="M41" s="232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169</v>
      </c>
      <c r="T41" s="232" t="s">
        <v>170</v>
      </c>
      <c r="U41" s="232">
        <v>0</v>
      </c>
      <c r="V41" s="232">
        <f>ROUND(E41*U41,2)</f>
        <v>0</v>
      </c>
      <c r="W41" s="232"/>
      <c r="X41" s="232" t="s">
        <v>201</v>
      </c>
      <c r="Y41" s="232" t="s">
        <v>172</v>
      </c>
      <c r="Z41" s="211"/>
      <c r="AA41" s="211"/>
      <c r="AB41" s="211"/>
      <c r="AC41" s="211"/>
      <c r="AD41" s="211"/>
      <c r="AE41" s="211"/>
      <c r="AF41" s="211"/>
      <c r="AG41" s="211" t="s">
        <v>290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53">
        <v>34</v>
      </c>
      <c r="B42" s="254" t="s">
        <v>1229</v>
      </c>
      <c r="C42" s="260" t="s">
        <v>1230</v>
      </c>
      <c r="D42" s="255" t="s">
        <v>924</v>
      </c>
      <c r="E42" s="256">
        <v>120</v>
      </c>
      <c r="F42" s="257"/>
      <c r="G42" s="258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12</v>
      </c>
      <c r="M42" s="232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169</v>
      </c>
      <c r="T42" s="232" t="s">
        <v>170</v>
      </c>
      <c r="U42" s="232">
        <v>0</v>
      </c>
      <c r="V42" s="232">
        <f>ROUND(E42*U42,2)</f>
        <v>0</v>
      </c>
      <c r="W42" s="232"/>
      <c r="X42" s="232" t="s">
        <v>201</v>
      </c>
      <c r="Y42" s="232" t="s">
        <v>172</v>
      </c>
      <c r="Z42" s="211"/>
      <c r="AA42" s="211"/>
      <c r="AB42" s="211"/>
      <c r="AC42" s="211"/>
      <c r="AD42" s="211"/>
      <c r="AE42" s="211"/>
      <c r="AF42" s="211"/>
      <c r="AG42" s="211" t="s">
        <v>290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53">
        <v>35</v>
      </c>
      <c r="B43" s="254" t="s">
        <v>1231</v>
      </c>
      <c r="C43" s="260" t="s">
        <v>1232</v>
      </c>
      <c r="D43" s="255" t="s">
        <v>924</v>
      </c>
      <c r="E43" s="256">
        <v>4</v>
      </c>
      <c r="F43" s="257"/>
      <c r="G43" s="258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12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169</v>
      </c>
      <c r="T43" s="232" t="s">
        <v>170</v>
      </c>
      <c r="U43" s="232">
        <v>0</v>
      </c>
      <c r="V43" s="232">
        <f>ROUND(E43*U43,2)</f>
        <v>0</v>
      </c>
      <c r="W43" s="232"/>
      <c r="X43" s="232" t="s">
        <v>201</v>
      </c>
      <c r="Y43" s="232" t="s">
        <v>172</v>
      </c>
      <c r="Z43" s="211"/>
      <c r="AA43" s="211"/>
      <c r="AB43" s="211"/>
      <c r="AC43" s="211"/>
      <c r="AD43" s="211"/>
      <c r="AE43" s="211"/>
      <c r="AF43" s="211"/>
      <c r="AG43" s="211" t="s">
        <v>290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53">
        <v>36</v>
      </c>
      <c r="B44" s="254" t="s">
        <v>1233</v>
      </c>
      <c r="C44" s="260" t="s">
        <v>1234</v>
      </c>
      <c r="D44" s="255" t="s">
        <v>396</v>
      </c>
      <c r="E44" s="256">
        <v>32</v>
      </c>
      <c r="F44" s="257"/>
      <c r="G44" s="258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12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169</v>
      </c>
      <c r="T44" s="232" t="s">
        <v>170</v>
      </c>
      <c r="U44" s="232">
        <v>0</v>
      </c>
      <c r="V44" s="232">
        <f>ROUND(E44*U44,2)</f>
        <v>0</v>
      </c>
      <c r="W44" s="232"/>
      <c r="X44" s="232" t="s">
        <v>201</v>
      </c>
      <c r="Y44" s="232" t="s">
        <v>172</v>
      </c>
      <c r="Z44" s="211"/>
      <c r="AA44" s="211"/>
      <c r="AB44" s="211"/>
      <c r="AC44" s="211"/>
      <c r="AD44" s="211"/>
      <c r="AE44" s="211"/>
      <c r="AF44" s="211"/>
      <c r="AG44" s="211" t="s">
        <v>290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53">
        <v>37</v>
      </c>
      <c r="B45" s="254" t="s">
        <v>1235</v>
      </c>
      <c r="C45" s="260" t="s">
        <v>1236</v>
      </c>
      <c r="D45" s="255" t="s">
        <v>396</v>
      </c>
      <c r="E45" s="256">
        <v>8</v>
      </c>
      <c r="F45" s="257"/>
      <c r="G45" s="258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12</v>
      </c>
      <c r="M45" s="232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2"/>
      <c r="S45" s="232" t="s">
        <v>169</v>
      </c>
      <c r="T45" s="232" t="s">
        <v>170</v>
      </c>
      <c r="U45" s="232">
        <v>0</v>
      </c>
      <c r="V45" s="232">
        <f>ROUND(E45*U45,2)</f>
        <v>0</v>
      </c>
      <c r="W45" s="232"/>
      <c r="X45" s="232" t="s">
        <v>201</v>
      </c>
      <c r="Y45" s="232" t="s">
        <v>172</v>
      </c>
      <c r="Z45" s="211"/>
      <c r="AA45" s="211"/>
      <c r="AB45" s="211"/>
      <c r="AC45" s="211"/>
      <c r="AD45" s="211"/>
      <c r="AE45" s="211"/>
      <c r="AF45" s="211"/>
      <c r="AG45" s="211" t="s">
        <v>290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53">
        <v>38</v>
      </c>
      <c r="B46" s="254" t="s">
        <v>1237</v>
      </c>
      <c r="C46" s="260" t="s">
        <v>1238</v>
      </c>
      <c r="D46" s="255" t="s">
        <v>396</v>
      </c>
      <c r="E46" s="256">
        <v>16</v>
      </c>
      <c r="F46" s="257"/>
      <c r="G46" s="258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12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169</v>
      </c>
      <c r="T46" s="232" t="s">
        <v>170</v>
      </c>
      <c r="U46" s="232">
        <v>0</v>
      </c>
      <c r="V46" s="232">
        <f>ROUND(E46*U46,2)</f>
        <v>0</v>
      </c>
      <c r="W46" s="232"/>
      <c r="X46" s="232" t="s">
        <v>274</v>
      </c>
      <c r="Y46" s="232" t="s">
        <v>172</v>
      </c>
      <c r="Z46" s="211"/>
      <c r="AA46" s="211"/>
      <c r="AB46" s="211"/>
      <c r="AC46" s="211"/>
      <c r="AD46" s="211"/>
      <c r="AE46" s="211"/>
      <c r="AF46" s="211"/>
      <c r="AG46" s="211" t="s">
        <v>751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53">
        <v>39</v>
      </c>
      <c r="B47" s="254" t="s">
        <v>1239</v>
      </c>
      <c r="C47" s="260" t="s">
        <v>1240</v>
      </c>
      <c r="D47" s="255" t="s">
        <v>176</v>
      </c>
      <c r="E47" s="256">
        <v>167.7</v>
      </c>
      <c r="F47" s="257"/>
      <c r="G47" s="258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12</v>
      </c>
      <c r="M47" s="232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2"/>
      <c r="S47" s="232" t="s">
        <v>169</v>
      </c>
      <c r="T47" s="232" t="s">
        <v>170</v>
      </c>
      <c r="U47" s="232">
        <v>0</v>
      </c>
      <c r="V47" s="232">
        <f>ROUND(E47*U47,2)</f>
        <v>0</v>
      </c>
      <c r="W47" s="232"/>
      <c r="X47" s="232" t="s">
        <v>201</v>
      </c>
      <c r="Y47" s="232" t="s">
        <v>172</v>
      </c>
      <c r="Z47" s="211"/>
      <c r="AA47" s="211"/>
      <c r="AB47" s="211"/>
      <c r="AC47" s="211"/>
      <c r="AD47" s="211"/>
      <c r="AE47" s="211"/>
      <c r="AF47" s="211"/>
      <c r="AG47" s="211" t="s">
        <v>290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53">
        <v>40</v>
      </c>
      <c r="B48" s="254" t="s">
        <v>1241</v>
      </c>
      <c r="C48" s="260" t="s">
        <v>1242</v>
      </c>
      <c r="D48" s="255" t="s">
        <v>1224</v>
      </c>
      <c r="E48" s="256">
        <v>400</v>
      </c>
      <c r="F48" s="257"/>
      <c r="G48" s="258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12</v>
      </c>
      <c r="M48" s="232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2"/>
      <c r="S48" s="232" t="s">
        <v>169</v>
      </c>
      <c r="T48" s="232" t="s">
        <v>170</v>
      </c>
      <c r="U48" s="232">
        <v>0</v>
      </c>
      <c r="V48" s="232">
        <f>ROUND(E48*U48,2)</f>
        <v>0</v>
      </c>
      <c r="W48" s="232"/>
      <c r="X48" s="232" t="s">
        <v>201</v>
      </c>
      <c r="Y48" s="232" t="s">
        <v>172</v>
      </c>
      <c r="Z48" s="211"/>
      <c r="AA48" s="211"/>
      <c r="AB48" s="211"/>
      <c r="AC48" s="211"/>
      <c r="AD48" s="211"/>
      <c r="AE48" s="211"/>
      <c r="AF48" s="211"/>
      <c r="AG48" s="211" t="s">
        <v>290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ht="45" outlineLevel="1" x14ac:dyDescent="0.2">
      <c r="A49" s="253">
        <v>41</v>
      </c>
      <c r="B49" s="254" t="s">
        <v>1243</v>
      </c>
      <c r="C49" s="260" t="s">
        <v>1244</v>
      </c>
      <c r="D49" s="255" t="s">
        <v>924</v>
      </c>
      <c r="E49" s="256">
        <v>57</v>
      </c>
      <c r="F49" s="257"/>
      <c r="G49" s="258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12</v>
      </c>
      <c r="M49" s="232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2"/>
      <c r="S49" s="232" t="s">
        <v>169</v>
      </c>
      <c r="T49" s="232" t="s">
        <v>170</v>
      </c>
      <c r="U49" s="232">
        <v>0</v>
      </c>
      <c r="V49" s="232">
        <f>ROUND(E49*U49,2)</f>
        <v>0</v>
      </c>
      <c r="W49" s="232"/>
      <c r="X49" s="232" t="s">
        <v>201</v>
      </c>
      <c r="Y49" s="232" t="s">
        <v>172</v>
      </c>
      <c r="Z49" s="211"/>
      <c r="AA49" s="211"/>
      <c r="AB49" s="211"/>
      <c r="AC49" s="211"/>
      <c r="AD49" s="211"/>
      <c r="AE49" s="211"/>
      <c r="AF49" s="211"/>
      <c r="AG49" s="211" t="s">
        <v>290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45" outlineLevel="1" x14ac:dyDescent="0.2">
      <c r="A50" s="253">
        <v>42</v>
      </c>
      <c r="B50" s="254" t="s">
        <v>1245</v>
      </c>
      <c r="C50" s="260" t="s">
        <v>1246</v>
      </c>
      <c r="D50" s="255" t="s">
        <v>924</v>
      </c>
      <c r="E50" s="256">
        <v>67</v>
      </c>
      <c r="F50" s="257"/>
      <c r="G50" s="258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12</v>
      </c>
      <c r="M50" s="232">
        <f>G50*(1+L50/100)</f>
        <v>0</v>
      </c>
      <c r="N50" s="231">
        <v>0</v>
      </c>
      <c r="O50" s="231">
        <f>ROUND(E50*N50,2)</f>
        <v>0</v>
      </c>
      <c r="P50" s="231">
        <v>0</v>
      </c>
      <c r="Q50" s="231">
        <f>ROUND(E50*P50,2)</f>
        <v>0</v>
      </c>
      <c r="R50" s="232"/>
      <c r="S50" s="232" t="s">
        <v>169</v>
      </c>
      <c r="T50" s="232" t="s">
        <v>170</v>
      </c>
      <c r="U50" s="232">
        <v>0</v>
      </c>
      <c r="V50" s="232">
        <f>ROUND(E50*U50,2)</f>
        <v>0</v>
      </c>
      <c r="W50" s="232"/>
      <c r="X50" s="232" t="s">
        <v>201</v>
      </c>
      <c r="Y50" s="232" t="s">
        <v>172</v>
      </c>
      <c r="Z50" s="211"/>
      <c r="AA50" s="211"/>
      <c r="AB50" s="211"/>
      <c r="AC50" s="211"/>
      <c r="AD50" s="211"/>
      <c r="AE50" s="211"/>
      <c r="AF50" s="211"/>
      <c r="AG50" s="211" t="s">
        <v>290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7">
        <v>43</v>
      </c>
      <c r="B51" s="248" t="s">
        <v>1247</v>
      </c>
      <c r="C51" s="261" t="s">
        <v>1248</v>
      </c>
      <c r="D51" s="249" t="s">
        <v>924</v>
      </c>
      <c r="E51" s="250">
        <v>1</v>
      </c>
      <c r="F51" s="251"/>
      <c r="G51" s="252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12</v>
      </c>
      <c r="M51" s="232">
        <f>G51*(1+L51/100)</f>
        <v>0</v>
      </c>
      <c r="N51" s="231">
        <v>0</v>
      </c>
      <c r="O51" s="231">
        <f>ROUND(E51*N51,2)</f>
        <v>0</v>
      </c>
      <c r="P51" s="231">
        <v>0</v>
      </c>
      <c r="Q51" s="231">
        <f>ROUND(E51*P51,2)</f>
        <v>0</v>
      </c>
      <c r="R51" s="232"/>
      <c r="S51" s="232" t="s">
        <v>169</v>
      </c>
      <c r="T51" s="232" t="s">
        <v>170</v>
      </c>
      <c r="U51" s="232">
        <v>0</v>
      </c>
      <c r="V51" s="232">
        <f>ROUND(E51*U51,2)</f>
        <v>0</v>
      </c>
      <c r="W51" s="232"/>
      <c r="X51" s="232" t="s">
        <v>201</v>
      </c>
      <c r="Y51" s="232" t="s">
        <v>172</v>
      </c>
      <c r="Z51" s="211"/>
      <c r="AA51" s="211"/>
      <c r="AB51" s="211"/>
      <c r="AC51" s="211"/>
      <c r="AD51" s="211"/>
      <c r="AE51" s="211"/>
      <c r="AF51" s="211"/>
      <c r="AG51" s="211" t="s">
        <v>290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x14ac:dyDescent="0.2">
      <c r="A52" s="3"/>
      <c r="B52" s="4"/>
      <c r="C52" s="265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12</v>
      </c>
      <c r="AF52">
        <v>21</v>
      </c>
      <c r="AG52" t="s">
        <v>150</v>
      </c>
    </row>
    <row r="53" spans="1:60" x14ac:dyDescent="0.2">
      <c r="A53" s="214"/>
      <c r="B53" s="215" t="s">
        <v>31</v>
      </c>
      <c r="C53" s="266"/>
      <c r="D53" s="216"/>
      <c r="E53" s="217"/>
      <c r="F53" s="217"/>
      <c r="G53" s="246">
        <f>G8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f>SUMIF(L7:L51,AE52,G7:G51)</f>
        <v>0</v>
      </c>
      <c r="AF53">
        <f>SUMIF(L7:L51,AF52,G7:G51)</f>
        <v>0</v>
      </c>
      <c r="AG53" t="s">
        <v>194</v>
      </c>
    </row>
    <row r="54" spans="1:60" x14ac:dyDescent="0.2">
      <c r="A54" s="3"/>
      <c r="B54" s="4"/>
      <c r="C54" s="265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60" x14ac:dyDescent="0.2">
      <c r="A55" s="3"/>
      <c r="B55" s="4"/>
      <c r="C55" s="265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218" t="s">
        <v>195</v>
      </c>
      <c r="B56" s="218"/>
      <c r="C56" s="26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19"/>
      <c r="B57" s="220"/>
      <c r="C57" s="268"/>
      <c r="D57" s="220"/>
      <c r="E57" s="220"/>
      <c r="F57" s="220"/>
      <c r="G57" s="22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G57" t="s">
        <v>196</v>
      </c>
    </row>
    <row r="58" spans="1:60" x14ac:dyDescent="0.2">
      <c r="A58" s="222"/>
      <c r="B58" s="223"/>
      <c r="C58" s="269"/>
      <c r="D58" s="223"/>
      <c r="E58" s="223"/>
      <c r="F58" s="223"/>
      <c r="G58" s="22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22"/>
      <c r="B59" s="223"/>
      <c r="C59" s="269"/>
      <c r="D59" s="223"/>
      <c r="E59" s="223"/>
      <c r="F59" s="223"/>
      <c r="G59" s="22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22"/>
      <c r="B60" s="223"/>
      <c r="C60" s="269"/>
      <c r="D60" s="223"/>
      <c r="E60" s="223"/>
      <c r="F60" s="223"/>
      <c r="G60" s="22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25"/>
      <c r="B61" s="226"/>
      <c r="C61" s="270"/>
      <c r="D61" s="226"/>
      <c r="E61" s="226"/>
      <c r="F61" s="226"/>
      <c r="G61" s="22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3"/>
      <c r="B62" s="4"/>
      <c r="C62" s="265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C63" s="271"/>
      <c r="D63" s="10"/>
      <c r="AG63" t="s">
        <v>197</v>
      </c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56:C56"/>
    <mergeCell ref="A57:G6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02 02-00 Pol</vt:lpstr>
      <vt:lpstr>02 02-01 Pol</vt:lpstr>
      <vt:lpstr>02 02-02 Pol</vt:lpstr>
      <vt:lpstr>02 02-03 Pol</vt:lpstr>
      <vt:lpstr>02 02-04 Pol</vt:lpstr>
      <vt:lpstr>02 02-05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02-00 Pol'!Názvy_tisku</vt:lpstr>
      <vt:lpstr>'02 02-01 Pol'!Názvy_tisku</vt:lpstr>
      <vt:lpstr>'02 02-02 Pol'!Názvy_tisku</vt:lpstr>
      <vt:lpstr>'02 02-03 Pol'!Názvy_tisku</vt:lpstr>
      <vt:lpstr>'02 02-04 Pol'!Názvy_tisku</vt:lpstr>
      <vt:lpstr>'02 02-05 Pol'!Názvy_tisku</vt:lpstr>
      <vt:lpstr>oadresa</vt:lpstr>
      <vt:lpstr>Stavba!Objednatel</vt:lpstr>
      <vt:lpstr>Stavba!Objekt</vt:lpstr>
      <vt:lpstr>'02 02-00 Pol'!Oblast_tisku</vt:lpstr>
      <vt:lpstr>'02 02-01 Pol'!Oblast_tisku</vt:lpstr>
      <vt:lpstr>'02 02-02 Pol'!Oblast_tisku</vt:lpstr>
      <vt:lpstr>'02 02-03 Pol'!Oblast_tisku</vt:lpstr>
      <vt:lpstr>'02 02-04 Pol'!Oblast_tisku</vt:lpstr>
      <vt:lpstr>'02 02-05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Haflant</dc:creator>
  <cp:lastModifiedBy>Jan Haflant</cp:lastModifiedBy>
  <cp:lastPrinted>2019-03-19T12:27:02Z</cp:lastPrinted>
  <dcterms:created xsi:type="dcterms:W3CDTF">2009-04-08T07:15:50Z</dcterms:created>
  <dcterms:modified xsi:type="dcterms:W3CDTF">2025-06-30T07:35:10Z</dcterms:modified>
</cp:coreProperties>
</file>