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!Čeleda\Cornštejn-starý palác\"/>
    </mc:Choice>
  </mc:AlternateContent>
  <xr:revisionPtr revIDLastSave="0" documentId="8_{1A1DBD91-8AA1-4188-ACC7-2CF865C46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529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2529_01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2529_01 Pol'!$A$1:$Y$160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20" i="1" s="1"/>
  <c r="I61" i="1"/>
  <c r="I19" i="1" s="1"/>
  <c r="I60" i="1"/>
  <c r="I59" i="1"/>
  <c r="I58" i="1"/>
  <c r="I57" i="1"/>
  <c r="I56" i="1"/>
  <c r="I16" i="1" s="1"/>
  <c r="I55" i="1"/>
  <c r="I54" i="1"/>
  <c r="I53" i="1"/>
  <c r="I52" i="1"/>
  <c r="G41" i="1"/>
  <c r="H41" i="1" s="1"/>
  <c r="I41" i="1" s="1"/>
  <c r="F41" i="1"/>
  <c r="G40" i="1"/>
  <c r="F40" i="1"/>
  <c r="G39" i="1"/>
  <c r="F39" i="1"/>
  <c r="G150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1" i="12"/>
  <c r="Q21" i="12"/>
  <c r="V21" i="12"/>
  <c r="G22" i="12"/>
  <c r="I22" i="12"/>
  <c r="I21" i="12" s="1"/>
  <c r="K22" i="12"/>
  <c r="K21" i="12" s="1"/>
  <c r="M22" i="12"/>
  <c r="M21" i="12" s="1"/>
  <c r="O22" i="12"/>
  <c r="O21" i="12" s="1"/>
  <c r="Q22" i="12"/>
  <c r="V22" i="12"/>
  <c r="G33" i="12"/>
  <c r="G32" i="12" s="1"/>
  <c r="I33" i="12"/>
  <c r="I32" i="12" s="1"/>
  <c r="K33" i="12"/>
  <c r="K32" i="12" s="1"/>
  <c r="O33" i="12"/>
  <c r="Q33" i="12"/>
  <c r="Q32" i="12" s="1"/>
  <c r="V33" i="12"/>
  <c r="V32" i="12" s="1"/>
  <c r="G36" i="12"/>
  <c r="M36" i="12" s="1"/>
  <c r="I36" i="12"/>
  <c r="K36" i="12"/>
  <c r="O36" i="12"/>
  <c r="Q36" i="12"/>
  <c r="V36" i="12"/>
  <c r="G38" i="12"/>
  <c r="M38" i="12" s="1"/>
  <c r="I38" i="12"/>
  <c r="K38" i="12"/>
  <c r="O38" i="12"/>
  <c r="O32" i="12" s="1"/>
  <c r="Q38" i="12"/>
  <c r="V38" i="12"/>
  <c r="G47" i="12"/>
  <c r="I47" i="12"/>
  <c r="K47" i="12"/>
  <c r="M47" i="12"/>
  <c r="O47" i="12"/>
  <c r="Q47" i="12"/>
  <c r="V47" i="12"/>
  <c r="G48" i="12"/>
  <c r="I48" i="12"/>
  <c r="K48" i="12"/>
  <c r="M48" i="12"/>
  <c r="O48" i="12"/>
  <c r="Q48" i="12"/>
  <c r="V48" i="12"/>
  <c r="G49" i="12"/>
  <c r="I49" i="12"/>
  <c r="K49" i="12"/>
  <c r="M49" i="12"/>
  <c r="O49" i="12"/>
  <c r="Q49" i="12"/>
  <c r="V49" i="12"/>
  <c r="G59" i="12"/>
  <c r="M59" i="12" s="1"/>
  <c r="I59" i="12"/>
  <c r="K59" i="12"/>
  <c r="O59" i="12"/>
  <c r="Q59" i="12"/>
  <c r="V59" i="12"/>
  <c r="I61" i="12"/>
  <c r="K61" i="12"/>
  <c r="G62" i="12"/>
  <c r="M62" i="12" s="1"/>
  <c r="M61" i="12" s="1"/>
  <c r="I62" i="12"/>
  <c r="K62" i="12"/>
  <c r="O62" i="12"/>
  <c r="O61" i="12" s="1"/>
  <c r="Q62" i="12"/>
  <c r="Q61" i="12" s="1"/>
  <c r="V62" i="12"/>
  <c r="V61" i="12" s="1"/>
  <c r="G72" i="12"/>
  <c r="I72" i="12"/>
  <c r="K72" i="12"/>
  <c r="M72" i="12"/>
  <c r="O72" i="12"/>
  <c r="Q72" i="12"/>
  <c r="V72" i="12"/>
  <c r="G91" i="12"/>
  <c r="G90" i="12" s="1"/>
  <c r="I91" i="12"/>
  <c r="I90" i="12" s="1"/>
  <c r="K91" i="12"/>
  <c r="K90" i="12" s="1"/>
  <c r="M91" i="12"/>
  <c r="O91" i="12"/>
  <c r="Q91" i="12"/>
  <c r="V91" i="12"/>
  <c r="V90" i="12" s="1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Q90" i="12" s="1"/>
  <c r="V99" i="12"/>
  <c r="G101" i="12"/>
  <c r="M101" i="12" s="1"/>
  <c r="I101" i="12"/>
  <c r="K101" i="12"/>
  <c r="O101" i="12"/>
  <c r="Q101" i="12"/>
  <c r="V101" i="12"/>
  <c r="G103" i="12"/>
  <c r="I103" i="12"/>
  <c r="K103" i="12"/>
  <c r="M103" i="12"/>
  <c r="O103" i="12"/>
  <c r="Q103" i="12"/>
  <c r="V103" i="12"/>
  <c r="G105" i="12"/>
  <c r="I105" i="12"/>
  <c r="K105" i="12"/>
  <c r="M105" i="12"/>
  <c r="O105" i="12"/>
  <c r="O90" i="12" s="1"/>
  <c r="Q105" i="12"/>
  <c r="V105" i="12"/>
  <c r="G107" i="12"/>
  <c r="I107" i="12"/>
  <c r="K107" i="12"/>
  <c r="M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I115" i="12"/>
  <c r="K115" i="12"/>
  <c r="M115" i="12"/>
  <c r="O115" i="12"/>
  <c r="Q115" i="12"/>
  <c r="V115" i="12"/>
  <c r="O117" i="12"/>
  <c r="G118" i="12"/>
  <c r="I118" i="12"/>
  <c r="I117" i="12" s="1"/>
  <c r="K118" i="12"/>
  <c r="K117" i="12" s="1"/>
  <c r="M118" i="12"/>
  <c r="M117" i="12" s="1"/>
  <c r="O118" i="12"/>
  <c r="Q118" i="12"/>
  <c r="Q117" i="12" s="1"/>
  <c r="V118" i="12"/>
  <c r="G120" i="12"/>
  <c r="M120" i="12" s="1"/>
  <c r="I120" i="12"/>
  <c r="K120" i="12"/>
  <c r="O120" i="12"/>
  <c r="Q120" i="12"/>
  <c r="V120" i="12"/>
  <c r="V117" i="12" s="1"/>
  <c r="I122" i="12"/>
  <c r="G123" i="12"/>
  <c r="M123" i="12" s="1"/>
  <c r="M122" i="12" s="1"/>
  <c r="I123" i="12"/>
  <c r="K123" i="12"/>
  <c r="K122" i="12" s="1"/>
  <c r="O123" i="12"/>
  <c r="O122" i="12" s="1"/>
  <c r="Q123" i="12"/>
  <c r="Q122" i="12" s="1"/>
  <c r="V123" i="12"/>
  <c r="V122" i="12" s="1"/>
  <c r="G132" i="12"/>
  <c r="I132" i="12"/>
  <c r="K132" i="12"/>
  <c r="M132" i="12"/>
  <c r="O132" i="12"/>
  <c r="Q132" i="12"/>
  <c r="V132" i="12"/>
  <c r="O134" i="12"/>
  <c r="G135" i="12"/>
  <c r="I135" i="12"/>
  <c r="I134" i="12" s="1"/>
  <c r="K135" i="12"/>
  <c r="K134" i="12" s="1"/>
  <c r="M135" i="12"/>
  <c r="O135" i="12"/>
  <c r="Q135" i="12"/>
  <c r="Q134" i="12" s="1"/>
  <c r="V135" i="12"/>
  <c r="G137" i="12"/>
  <c r="M137" i="12" s="1"/>
  <c r="I137" i="12"/>
  <c r="K137" i="12"/>
  <c r="O137" i="12"/>
  <c r="Q137" i="12"/>
  <c r="V137" i="12"/>
  <c r="V134" i="12" s="1"/>
  <c r="G139" i="12"/>
  <c r="M139" i="12" s="1"/>
  <c r="M138" i="12" s="1"/>
  <c r="I139" i="12"/>
  <c r="K139" i="12"/>
  <c r="K138" i="12" s="1"/>
  <c r="O139" i="12"/>
  <c r="O138" i="12" s="1"/>
  <c r="Q139" i="12"/>
  <c r="Q138" i="12" s="1"/>
  <c r="V139" i="12"/>
  <c r="V138" i="12" s="1"/>
  <c r="G140" i="12"/>
  <c r="I140" i="12"/>
  <c r="K140" i="12"/>
  <c r="M140" i="12"/>
  <c r="O140" i="12"/>
  <c r="Q140" i="12"/>
  <c r="V140" i="12"/>
  <c r="G141" i="12"/>
  <c r="I141" i="12"/>
  <c r="K141" i="12"/>
  <c r="M141" i="12"/>
  <c r="O141" i="12"/>
  <c r="Q141" i="12"/>
  <c r="V141" i="12"/>
  <c r="G142" i="12"/>
  <c r="I142" i="12"/>
  <c r="K142" i="12"/>
  <c r="M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M144" i="12" s="1"/>
  <c r="I144" i="12"/>
  <c r="I138" i="12" s="1"/>
  <c r="K144" i="12"/>
  <c r="O144" i="12"/>
  <c r="Q144" i="12"/>
  <c r="V144" i="12"/>
  <c r="G145" i="12"/>
  <c r="K145" i="12"/>
  <c r="V145" i="12"/>
  <c r="G146" i="12"/>
  <c r="I146" i="12"/>
  <c r="I145" i="12" s="1"/>
  <c r="K146" i="12"/>
  <c r="M146" i="12"/>
  <c r="M145" i="12" s="1"/>
  <c r="O146" i="12"/>
  <c r="O145" i="12" s="1"/>
  <c r="Q146" i="12"/>
  <c r="Q145" i="12" s="1"/>
  <c r="V146" i="12"/>
  <c r="G147" i="12"/>
  <c r="O147" i="12"/>
  <c r="V147" i="12"/>
  <c r="G148" i="12"/>
  <c r="I148" i="12"/>
  <c r="I147" i="12" s="1"/>
  <c r="K148" i="12"/>
  <c r="K147" i="12" s="1"/>
  <c r="M148" i="12"/>
  <c r="M147" i="12" s="1"/>
  <c r="O148" i="12"/>
  <c r="Q148" i="12"/>
  <c r="Q147" i="12" s="1"/>
  <c r="V148" i="12"/>
  <c r="AE150" i="12"/>
  <c r="I18" i="1"/>
  <c r="I17" i="1"/>
  <c r="F42" i="1"/>
  <c r="G42" i="1"/>
  <c r="G25" i="1" s="1"/>
  <c r="A25" i="1" s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I63" i="1" l="1"/>
  <c r="J62" i="1" s="1"/>
  <c r="G26" i="1"/>
  <c r="A26" i="1"/>
  <c r="G28" i="1"/>
  <c r="G23" i="1"/>
  <c r="M90" i="12"/>
  <c r="M134" i="12"/>
  <c r="G134" i="12"/>
  <c r="G117" i="12"/>
  <c r="AF150" i="12"/>
  <c r="G122" i="12"/>
  <c r="M33" i="12"/>
  <c r="M32" i="12" s="1"/>
  <c r="M9" i="12"/>
  <c r="M8" i="12" s="1"/>
  <c r="G61" i="12"/>
  <c r="G138" i="12"/>
  <c r="I21" i="1"/>
  <c r="I39" i="1"/>
  <c r="I42" i="1" s="1"/>
  <c r="J41" i="1" s="1"/>
  <c r="J56" i="1" l="1"/>
  <c r="J61" i="1"/>
  <c r="J58" i="1"/>
  <c r="J57" i="1"/>
  <c r="J53" i="1"/>
  <c r="J55" i="1"/>
  <c r="J52" i="1"/>
  <c r="J60" i="1"/>
  <c r="J59" i="1"/>
  <c r="J54" i="1"/>
  <c r="A23" i="1"/>
  <c r="J40" i="1"/>
  <c r="J39" i="1"/>
  <c r="J42" i="1" s="1"/>
  <c r="J63" i="1" l="1"/>
  <c r="A24" i="1"/>
  <c r="G24" i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B72D8252-6487-46A4-B66D-2942D2E8420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815549F-5E67-4F61-BA8E-C24D08BBE0A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<sst xmlns="http://schemas.openxmlformats.org/spreadsheetml/2006/main" count="703" uniqueCount="280">
  <si>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</si>
  <si>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</si>
  <si>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</si>
  <si>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</si>
  <si>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</si>
  <si>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</si>
  <si>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</si>
  <si>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</si>
  <si>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</si>
  <si>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</si>
  <si>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</si>
  <si>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</si>
  <si>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</si>
  <si>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</si>
  <si>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</si>
  <si>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</si>
  <si>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</si>
  <si>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</si>
  <si>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</si>
  <si>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</si>
  <si>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</si>
  <si>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</si>
  <si>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</si>
  <si>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</si>
  <si>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</si>
  <si>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</si>
  <si>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</si>
  <si>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</si>
  <si>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</si>
  <si>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</si>
  <si>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</si>
  <si>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</si>
  <si>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</si>
  <si>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</si>
  <si>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</si>
  <si>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</si>
  <si>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</si>
  <si>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</si>
  <si>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</si>
  <si>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</si>
  <si>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</si>
  <si>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</si>
  <si>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</si>
  <si>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2529_01</t>
  </si>
  <si>
    <t>Oprava starého paláce</t>
  </si>
  <si>
    <t>01</t>
  </si>
  <si>
    <t>Objekt:</t>
  </si>
  <si>
    <t>Rozpočet:</t>
  </si>
  <si>
    <t>Ing.Daniel Malina</t>
  </si>
  <si>
    <t>2025/29</t>
  </si>
  <si>
    <t>Zřícenina hradu Cornštějn-oprava starého paláce-havarijní stav</t>
  </si>
  <si>
    <t>Jihomoravské muzeum ve Znojmě, příspěvková organizace</t>
  </si>
  <si>
    <t>Přemyslovců 129/8</t>
  </si>
  <si>
    <t>Znojmo</t>
  </si>
  <si>
    <t>66902</t>
  </si>
  <si>
    <t>00092738</t>
  </si>
  <si>
    <t>Stavba</t>
  </si>
  <si>
    <t>Celkem za stavbu</t>
  </si>
  <si>
    <t>CZK</t>
  </si>
  <si>
    <t>#POPS</t>
  </si>
  <si>
    <t>Popis stavby: 2025/29 - Zřícenina hradu Cornštějn-oprava starého paláce-havarijní stav</t>
  </si>
  <si>
    <t>#POPO</t>
  </si>
  <si>
    <t>Popis objektu: 01 - Oprava starého paláce</t>
  </si>
  <si>
    <t>#POPR</t>
  </si>
  <si>
    <t>Popis rozpočtu: 2529_01 - Oprava starého paláce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</si>
  <si>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</si>
  <si>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</si>
  <si>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</si>
  <si>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</si>
  <si>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</si>
  <si>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</si>
  <si>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</si>
  <si>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</si>
  <si>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</si>
  <si>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</si>
  <si>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</si>
  <si>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</si>
  <si>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</si>
  <si>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</si>
  <si>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</si>
  <si>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</si>
  <si>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</si>
  <si>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</si>
  <si>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</si>
  <si>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</si>
  <si>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</si>
  <si>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</si>
  <si>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</si>
  <si>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</si>
  <si>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</si>
  <si>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</si>
  <si>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</si>
  <si>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</si>
  <si>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</si>
  <si>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</si>
  <si>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</si>
  <si>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</si>
  <si>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</si>
  <si>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</si>
  <si>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</si>
  <si>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</si>
  <si>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</si>
  <si>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</si>
  <si>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</si>
  <si>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</si>
  <si>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</si>
  <si>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</si>
  <si>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</si>
  <si>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</si>
  <si>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</si>
  <si>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</si>
  <si>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</si>
  <si>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</si>
  <si>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</si>
  <si>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</si>
  <si>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</si>
  <si>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</si>
  <si>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i s kořeny na ploše do 1000 m2</t>
  </si>
  <si>
    <t>m2</t>
  </si>
  <si>
    <t>RTS 25/ I</t>
  </si>
  <si>
    <t>Práce</t>
  </si>
  <si>
    <t>Běžná</t>
  </si>
  <si>
    <t>POL1_</t>
  </si>
  <si>
    <t>3,5*3+9*2</t>
  </si>
  <si>
    <t>VV</t>
  </si>
  <si>
    <t>2*9</t>
  </si>
  <si>
    <t>2*7</t>
  </si>
  <si>
    <t>2*2</t>
  </si>
  <si>
    <t>1,5*6*2</t>
  </si>
  <si>
    <t>1,5*9</t>
  </si>
  <si>
    <t>1,5*2+3*10,5</t>
  </si>
  <si>
    <t>111201401R00</t>
  </si>
  <si>
    <t>Spálení křovin a stromů o průměru do 100 mm</t>
  </si>
  <si>
    <t>Odkaz na mn. položky pořadí 1 : 130,50000</t>
  </si>
  <si>
    <t>114203202R00</t>
  </si>
  <si>
    <t>Očištění lomového kamene od malty</t>
  </si>
  <si>
    <t>m3</t>
  </si>
  <si>
    <t>Odkaz na mn. položky pořadí 27 : 4,90500</t>
  </si>
  <si>
    <t>216904112R00</t>
  </si>
  <si>
    <t>Očištění tlakovou vodou zdiva stěn a rubu kleneb</t>
  </si>
  <si>
    <t>klenba : 4*1,5</t>
  </si>
  <si>
    <t>R : 30</t>
  </si>
  <si>
    <t>310217851R00</t>
  </si>
  <si>
    <t>Zazdívka otvorů do 0,25 m2 kamenem ve zdi tl.45 cm</t>
  </si>
  <si>
    <t>kus</t>
  </si>
  <si>
    <t>POL1_1</t>
  </si>
  <si>
    <t xml:space="preserve">kaverny : </t>
  </si>
  <si>
    <t>předpoklad : 40</t>
  </si>
  <si>
    <t>310235241R00</t>
  </si>
  <si>
    <t>Zazdívka otvorů pl.0,0225 m2 cihlami, tl.zdi 30 cm bez dodávky materiálu</t>
  </si>
  <si>
    <t>předpoklad : 80</t>
  </si>
  <si>
    <t>380942213RT1</t>
  </si>
  <si>
    <t>Výztuž helikální 1x d 8 mm, vrt, železobeton VAH 1 x D 8 mm, P v tahu 880 MPa, vrt, ŽB</t>
  </si>
  <si>
    <t>m</t>
  </si>
  <si>
    <t>Začátek provozního součtu</t>
  </si>
  <si>
    <t xml:space="preserve">  3*2/(0,4*0,4)</t>
  </si>
  <si>
    <t>Konec provozního součtu</t>
  </si>
  <si>
    <t>38*0,5</t>
  </si>
  <si>
    <t xml:space="preserve">  3*1,5/(0,4*0,4)</t>
  </si>
  <si>
    <t xml:space="preserve">  29*0,5</t>
  </si>
  <si>
    <t>216904391RV</t>
  </si>
  <si>
    <t>Příplatek za ruční zdrsnění spár ocelovými kartáči</t>
  </si>
  <si>
    <t>kpl</t>
  </si>
  <si>
    <t>Vlastní</t>
  </si>
  <si>
    <t>Indiv</t>
  </si>
  <si>
    <t>3-102</t>
  </si>
  <si>
    <t>Příplatek za probarvení malty spár</t>
  </si>
  <si>
    <t>310218811RV</t>
  </si>
  <si>
    <t>Zazdívka otvorů plochy do 1 m2, ve zdivu, kamenem s původního materiálu</t>
  </si>
  <si>
    <t xml:space="preserve">rozebrání uvolněných kamenů - předpoklad : </t>
  </si>
  <si>
    <t>3*1,5*0,3/2</t>
  </si>
  <si>
    <t>3*0,8*0,3/2</t>
  </si>
  <si>
    <t>2*2,5*0,3/2</t>
  </si>
  <si>
    <t>1,5*2,2*0,3/2</t>
  </si>
  <si>
    <t>1,2*2*0,5</t>
  </si>
  <si>
    <t>1,5*1,5*0,3</t>
  </si>
  <si>
    <t>klenba : 4*1,5*0,2</t>
  </si>
  <si>
    <t>58380652R</t>
  </si>
  <si>
    <t>Kámen lomový neupravený  tř. 1, tříděný vč. nákladů na dopravu</t>
  </si>
  <si>
    <t>t</t>
  </si>
  <si>
    <t>SPCM</t>
  </si>
  <si>
    <t>RTS 23/ I</t>
  </si>
  <si>
    <t>Specifikace</t>
  </si>
  <si>
    <t>POL3_</t>
  </si>
  <si>
    <t>předpoklad : (45*0,3*0,3*0,3)*2</t>
  </si>
  <si>
    <t>622903111R00</t>
  </si>
  <si>
    <t>Očištění zdí a valů před opravou, ručně</t>
  </si>
  <si>
    <t>627455111RT1</t>
  </si>
  <si>
    <t>Spárování starého zdiva z lom. kamene hl. do 8 cm cementovou maltou</t>
  </si>
  <si>
    <t>-3*1,5</t>
  </si>
  <si>
    <t>-3*0,8</t>
  </si>
  <si>
    <t>-2*2,5</t>
  </si>
  <si>
    <t>-1,5*2,2</t>
  </si>
  <si>
    <t>-1,2*2</t>
  </si>
  <si>
    <t>-1,5*1,5</t>
  </si>
  <si>
    <t>941941042R00</t>
  </si>
  <si>
    <t>Montáž lešení leh.řad.s podlahami,š.1,2 m, H 30 m</t>
  </si>
  <si>
    <t>cena zahrnuje i soklovou zarážku podlahy! : 9,2*15+9,2*11+6,5*11+6,5*9</t>
  </si>
  <si>
    <t>8,1*14+8,1*11+4*8</t>
  </si>
  <si>
    <t>6,3*15+5,6*9+5*11</t>
  </si>
  <si>
    <t>7,55*12+8*14</t>
  </si>
  <si>
    <t>6,5*14+6,5*17+5,7*12</t>
  </si>
  <si>
    <t>941941842R00</t>
  </si>
  <si>
    <t>Demontáž lešení leh.řad.s podlahami,š.1,2 m,H 30 m</t>
  </si>
  <si>
    <t>Odkaz na mn. položky pořadí 14 : 1276,10000</t>
  </si>
  <si>
    <t>941944292R00</t>
  </si>
  <si>
    <t>Příplatek za každý měsíc použití lešení k pol.4042</t>
  </si>
  <si>
    <t>Odkaz na mn. položky pořadí 14 : 1276,10000*3</t>
  </si>
  <si>
    <t>944942101R00</t>
  </si>
  <si>
    <t>Záchytné ohrazení na kov. konzolách, do 60°</t>
  </si>
  <si>
    <t>4,5+5,5+6,5+6,5+6,5+5,5+5+7,5</t>
  </si>
  <si>
    <t>944944011R00</t>
  </si>
  <si>
    <t>Montáž ochranné sítě z umělých vláken</t>
  </si>
  <si>
    <t>944944031R00</t>
  </si>
  <si>
    <t>Příplatek za každý měsíc použití sítí k pol. 4011</t>
  </si>
  <si>
    <t>Odkaz na mn. položky pořadí 16 : 3828,30000</t>
  </si>
  <si>
    <t>944944101R00</t>
  </si>
  <si>
    <t>Montáž záchytné sítě z umělých vláken nebo drátů</t>
  </si>
  <si>
    <t>v místě pohybu osob : 47,5*3</t>
  </si>
  <si>
    <t>944944081R00</t>
  </si>
  <si>
    <t>Demontáž ochranné sítě z umělých vláken</t>
  </si>
  <si>
    <t>Odkaz na mn. položky pořadí 15 : 1276,10000</t>
  </si>
  <si>
    <t>944945012R00</t>
  </si>
  <si>
    <t>Montáž záchytné stříšky H 4,5 m, šířky do 2 m</t>
  </si>
  <si>
    <t>v místě podchodů : 20</t>
  </si>
  <si>
    <t>944945192R00</t>
  </si>
  <si>
    <t>Příplatek za každý měsíc použ.stříšky, k pol. 5012</t>
  </si>
  <si>
    <t>Odkaz na mn. položky pořadí 22 : 20,00000*3</t>
  </si>
  <si>
    <t>944945812R00</t>
  </si>
  <si>
    <t>Demontáž záchytné stříšky H 4,5 m, šířky do 2 m</t>
  </si>
  <si>
    <t>Odkaz na mn. položky pořadí 22 : 20,00000</t>
  </si>
  <si>
    <t>900      RT1</t>
  </si>
  <si>
    <t>HZS Práce v tarifní třídě 4 (např. tesař)</t>
  </si>
  <si>
    <t>h</t>
  </si>
  <si>
    <t>Prav.M</t>
  </si>
  <si>
    <t>HZS</t>
  </si>
  <si>
    <t>POL10_</t>
  </si>
  <si>
    <t>vyčištění prosotru pod zdí - odstranění suti : 30</t>
  </si>
  <si>
    <t>900      RT3</t>
  </si>
  <si>
    <t>HZS Práce v tarifní třídě 6 (např. tesař)</t>
  </si>
  <si>
    <t>práce jinde nespecifikované : 100</t>
  </si>
  <si>
    <t>962022391R00</t>
  </si>
  <si>
    <t>Bourání zdiva nadzákladového kamenného na MVC</t>
  </si>
  <si>
    <t>979021111R00</t>
  </si>
  <si>
    <t>Výběr a sbírání kamene ručně ze suti s očištěním</t>
  </si>
  <si>
    <t>předpoklad 20% z objemu : 0,2*4,9</t>
  </si>
  <si>
    <t>999281108V3</t>
  </si>
  <si>
    <t>Přesun hmot-přípl. zauční  vodor. přesun  a přesun  malými vozidly,vč. nakládání</t>
  </si>
  <si>
    <t>POL1_0</t>
  </si>
  <si>
    <t>0,7</t>
  </si>
  <si>
    <t>999281111R00</t>
  </si>
  <si>
    <t>Přesun hmot pro opravy a údržbu do výšky 25 m</t>
  </si>
  <si>
    <t>Přesun hmot</t>
  </si>
  <si>
    <t>POL7_</t>
  </si>
  <si>
    <t>979094111R00</t>
  </si>
  <si>
    <t>Nakládání nebo překládání vybouraných hmot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</si>
  <si>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</si>
  <si>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</si>
  <si>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</si>
  <si>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</si>
  <si>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</si>
  <si>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</si>
  <si>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</si>
  <si>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</si>
  <si>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</si>
  <si>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</si>
  <si>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</si>
  <si>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</si>
  <si>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005123010R</t>
  </si>
  <si>
    <t>Extrémní místo provádění</t>
  </si>
  <si>
    <t>Soubor</t>
  </si>
  <si>
    <t>VRN</t>
  </si>
  <si>
    <t>POL99_1</t>
  </si>
  <si>
    <t>005121 R</t>
  </si>
  <si>
    <t>Zařízení staveniště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</si>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</sst>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">
      <c r="A4" s="108">
        <v>2424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SUMIF(F52:F62,A16,I52:I62)+SUMIF(F52:F62,"PSU",I52:I62)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SUMIF(F52:F62,A17,I52:I62)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SUMIF(F52:F62,A18,I52:I62)</f>
        <v>0</v>
      </c>
      <c r="J18" s="85"/>
    </row>
    <row r="19" spans="1:10" ht="23.25" customHeight="1" x14ac:dyDescent="0.2">
      <c r="A19" s="198" t="s">
        <v>86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SUMIF(F52:F62,A19,I52:I62)</f>
        <v>0</v>
      </c>
      <c r="J19" s="85"/>
    </row>
    <row r="20" spans="1:10" ht="23.25" customHeight="1" x14ac:dyDescent="0.2">
      <c r="A20" s="198" t="s">
        <v>87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SUMIF(F52:F62,A20,I52:I62)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IF(A29&gt;50, ROUNDUP(A27, 0), ROUNDDOWN(A27, 0))</f>
        <v>0</v>
      </c>
      <c r="H29" s="175"/>
      <c r="I29" s="175"/>
      <c r="J29" s="176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56</v>
      </c>
      <c r="C39" s="149"/>
      <c r="D39" s="149"/>
      <c r="E39" s="149"/>
      <c r="F39" s="150">
        <f>'01 2529_01 Pol'!AE150</f>
        <v>0</v>
      </c>
      <c r="G39" s="151">
        <f>'01 2529_01 Pol'!AF150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 t="s">
        <v>45</v>
      </c>
      <c r="C40" s="155" t="s">
        <v>44</v>
      </c>
      <c r="D40" s="155"/>
      <c r="E40" s="155"/>
      <c r="F40" s="156">
        <f>'01 2529_01 Pol'!AE150</f>
        <v>0</v>
      </c>
      <c r="G40" s="157">
        <f>'01 2529_01 Pol'!AF150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 x14ac:dyDescent="0.2">
      <c r="A41" s="138">
        <v>3</v>
      </c>
      <c r="B41" s="159" t="s">
        <v>43</v>
      </c>
      <c r="C41" s="149" t="s">
        <v>44</v>
      </c>
      <c r="D41" s="149"/>
      <c r="E41" s="149"/>
      <c r="F41" s="160">
        <f>'01 2529_01 Pol'!AE150</f>
        <v>0</v>
      </c>
      <c r="G41" s="152">
        <f>'01 2529_01 Pol'!AF150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 x14ac:dyDescent="0.2">
      <c r="A42" s="138"/>
      <c r="B42" s="161" t="s">
        <v>57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 x14ac:dyDescent="0.2">
      <c r="A44" t="s">
        <v>59</v>
      </c>
      <c r="B44" t="s">
        <v>60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9" spans="1:10" ht="15.75" x14ac:dyDescent="0.25">
      <c r="B49" s="177" t="s">
        <v>65</v>
      </c>
    </row>
    <row r="51" spans="1:10" ht="25.5" customHeight="1" x14ac:dyDescent="0.2">
      <c r="A51" s="179"/>
      <c r="B51" s="182" t="s">
        <v>18</v>
      </c>
      <c r="C51" s="182" t="s">
        <v>6</v>
      </c>
      <c r="D51" s="183"/>
      <c r="E51" s="183"/>
      <c r="F51" s="184" t="s">
        <v>66</v>
      </c>
      <c r="G51" s="184"/>
      <c r="H51" s="184"/>
      <c r="I51" s="184" t="s">
        <v>31</v>
      </c>
      <c r="J51" s="184" t="s">
        <v>0</v>
      </c>
    </row>
    <row r="52" spans="1:10" ht="36.75" customHeight="1" x14ac:dyDescent="0.2">
      <c r="A52" s="180"/>
      <c r="B52" s="185" t="s">
        <v>67</v>
      </c>
      <c r="C52" s="186" t="s">
        <v>68</v>
      </c>
      <c r="D52" s="187"/>
      <c r="E52" s="187"/>
      <c r="F52" s="194" t="s">
        <v>26</v>
      </c>
      <c r="G52" s="195"/>
      <c r="H52" s="195"/>
      <c r="I52" s="195">
        <f>'01 2529_01 Pol'!G8</f>
        <v>0</v>
      </c>
      <c r="J52" s="191" t="str">
        <f>IF(I63=0,"",I52/I63*100)</f>
        <v/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26</v>
      </c>
      <c r="G53" s="195"/>
      <c r="H53" s="195"/>
      <c r="I53" s="195">
        <f>'01 2529_01 Pol'!G21</f>
        <v>0</v>
      </c>
      <c r="J53" s="191" t="str">
        <f>IF(I63=0,"",I53/I63*100)</f>
        <v/>
      </c>
    </row>
    <row r="54" spans="1:10" ht="36.75" customHeight="1" x14ac:dyDescent="0.2">
      <c r="A54" s="180"/>
      <c r="B54" s="185" t="s">
        <v>71</v>
      </c>
      <c r="C54" s="186" t="s">
        <v>72</v>
      </c>
      <c r="D54" s="187"/>
      <c r="E54" s="187"/>
      <c r="F54" s="194" t="s">
        <v>26</v>
      </c>
      <c r="G54" s="195"/>
      <c r="H54" s="195"/>
      <c r="I54" s="195">
        <f>'01 2529_01 Pol'!G32</f>
        <v>0</v>
      </c>
      <c r="J54" s="191" t="str">
        <f>IF(I63=0,"",I54/I63*100)</f>
        <v/>
      </c>
    </row>
    <row r="55" spans="1:10" ht="36.75" customHeight="1" x14ac:dyDescent="0.2">
      <c r="A55" s="180"/>
      <c r="B55" s="185" t="s">
        <v>73</v>
      </c>
      <c r="C55" s="186" t="s">
        <v>74</v>
      </c>
      <c r="D55" s="187"/>
      <c r="E55" s="187"/>
      <c r="F55" s="194" t="s">
        <v>26</v>
      </c>
      <c r="G55" s="195"/>
      <c r="H55" s="195"/>
      <c r="I55" s="195">
        <f>'01 2529_01 Pol'!G61</f>
        <v>0</v>
      </c>
      <c r="J55" s="191" t="str">
        <f>IF(I63=0,"",I55/I63*100)</f>
        <v/>
      </c>
    </row>
    <row r="56" spans="1:10" ht="36.75" customHeight="1" x14ac:dyDescent="0.2">
      <c r="A56" s="180"/>
      <c r="B56" s="185" t="s">
        <v>75</v>
      </c>
      <c r="C56" s="186" t="s">
        <v>76</v>
      </c>
      <c r="D56" s="187"/>
      <c r="E56" s="187"/>
      <c r="F56" s="194" t="s">
        <v>26</v>
      </c>
      <c r="G56" s="195"/>
      <c r="H56" s="195"/>
      <c r="I56" s="195">
        <f>'01 2529_01 Pol'!G90</f>
        <v>0</v>
      </c>
      <c r="J56" s="191" t="str">
        <f>IF(I63=0,"",I56/I63*100)</f>
        <v/>
      </c>
    </row>
    <row r="57" spans="1:10" ht="36.75" customHeight="1" x14ac:dyDescent="0.2">
      <c r="A57" s="180"/>
      <c r="B57" s="185" t="s">
        <v>77</v>
      </c>
      <c r="C57" s="186" t="s">
        <v>78</v>
      </c>
      <c r="D57" s="187"/>
      <c r="E57" s="187"/>
      <c r="F57" s="194" t="s">
        <v>26</v>
      </c>
      <c r="G57" s="195"/>
      <c r="H57" s="195"/>
      <c r="I57" s="195">
        <f>'01 2529_01 Pol'!G117</f>
        <v>0</v>
      </c>
      <c r="J57" s="191" t="str">
        <f>IF(I63=0,"",I57/I63*100)</f>
        <v/>
      </c>
    </row>
    <row r="58" spans="1:10" ht="36.75" customHeight="1" x14ac:dyDescent="0.2">
      <c r="A58" s="180"/>
      <c r="B58" s="185" t="s">
        <v>79</v>
      </c>
      <c r="C58" s="186" t="s">
        <v>80</v>
      </c>
      <c r="D58" s="187"/>
      <c r="E58" s="187"/>
      <c r="F58" s="194" t="s">
        <v>26</v>
      </c>
      <c r="G58" s="195"/>
      <c r="H58" s="195"/>
      <c r="I58" s="195">
        <f>'01 2529_01 Pol'!G122</f>
        <v>0</v>
      </c>
      <c r="J58" s="191" t="str">
        <f>IF(I63=0,"",I58/I63*100)</f>
        <v/>
      </c>
    </row>
    <row r="59" spans="1:10" ht="36.75" customHeight="1" x14ac:dyDescent="0.2">
      <c r="A59" s="180"/>
      <c r="B59" s="185" t="s">
        <v>81</v>
      </c>
      <c r="C59" s="186" t="s">
        <v>82</v>
      </c>
      <c r="D59" s="187"/>
      <c r="E59" s="187"/>
      <c r="F59" s="194" t="s">
        <v>26</v>
      </c>
      <c r="G59" s="195"/>
      <c r="H59" s="195"/>
      <c r="I59" s="195">
        <f>'01 2529_01 Pol'!G134</f>
        <v>0</v>
      </c>
      <c r="J59" s="191" t="str">
        <f>IF(I63=0,"",I59/I63*100)</f>
        <v/>
      </c>
    </row>
    <row r="60" spans="1:10" ht="36.75" customHeight="1" x14ac:dyDescent="0.2">
      <c r="A60" s="180"/>
      <c r="B60" s="185" t="s">
        <v>83</v>
      </c>
      <c r="C60" s="186" t="s">
        <v>84</v>
      </c>
      <c r="D60" s="187"/>
      <c r="E60" s="187"/>
      <c r="F60" s="194" t="s">
        <v>85</v>
      </c>
      <c r="G60" s="195"/>
      <c r="H60" s="195"/>
      <c r="I60" s="195">
        <f>'01 2529_01 Pol'!G138</f>
        <v>0</v>
      </c>
      <c r="J60" s="191" t="str">
        <f>IF(I63=0,"",I60/I63*100)</f>
        <v/>
      </c>
    </row>
    <row r="61" spans="1:10" ht="36.75" customHeight="1" x14ac:dyDescent="0.2">
      <c r="A61" s="180"/>
      <c r="B61" s="185" t="s">
        <v>86</v>
      </c>
      <c r="C61" s="186" t="s">
        <v>29</v>
      </c>
      <c r="D61" s="187"/>
      <c r="E61" s="187"/>
      <c r="F61" s="194" t="s">
        <v>86</v>
      </c>
      <c r="G61" s="195"/>
      <c r="H61" s="195"/>
      <c r="I61" s="195">
        <f>'01 2529_01 Pol'!G145</f>
        <v>0</v>
      </c>
      <c r="J61" s="191" t="str">
        <f>IF(I63=0,"",I61/I63*100)</f>
        <v/>
      </c>
    </row>
    <row r="62" spans="1:10" ht="36.75" customHeight="1" x14ac:dyDescent="0.2">
      <c r="A62" s="180"/>
      <c r="B62" s="185" t="s">
        <v>87</v>
      </c>
      <c r="C62" s="186" t="s">
        <v>30</v>
      </c>
      <c r="D62" s="187"/>
      <c r="E62" s="187"/>
      <c r="F62" s="194" t="s">
        <v>87</v>
      </c>
      <c r="G62" s="195"/>
      <c r="H62" s="195"/>
      <c r="I62" s="195">
        <f>'01 2529_01 Pol'!G147</f>
        <v>0</v>
      </c>
      <c r="J62" s="191" t="str">
        <f>IF(I63=0,"",I62/I63*100)</f>
        <v/>
      </c>
    </row>
    <row r="63" spans="1:10" ht="25.5" customHeight="1" x14ac:dyDescent="0.2">
      <c r="A63" s="181"/>
      <c r="B63" s="188" t="s">
        <v>1</v>
      </c>
      <c r="C63" s="189"/>
      <c r="D63" s="190"/>
      <c r="E63" s="190"/>
      <c r="F63" s="196"/>
      <c r="G63" s="197"/>
      <c r="H63" s="197"/>
      <c r="I63" s="197">
        <f>SUM(I52:I62)</f>
        <v>0</v>
      </c>
      <c r="J63" s="192">
        <f>SUM(J52:J62)</f>
        <v>0</v>
      </c>
    </row>
    <row r="64" spans="1:10" x14ac:dyDescent="0.2">
      <c r="F64" s="137"/>
      <c r="G64" s="137"/>
      <c r="H64" s="137"/>
      <c r="I64" s="137"/>
      <c r="J64" s="193"/>
    </row>
    <row r="65" spans="6:10" x14ac:dyDescent="0.2">
      <c r="F65" s="137"/>
      <c r="G65" s="137"/>
      <c r="H65" s="137"/>
      <c r="I65" s="137"/>
      <c r="J65" s="193"/>
    </row>
    <row r="66" spans="6:10" x14ac:dyDescent="0.2">
      <c r="F66" s="137"/>
      <c r="G66" s="137"/>
      <c r="H66" s="137"/>
      <c r="I66" s="137"/>
      <c r="J66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7EB3-7C5A-4A8A-B2A4-4BAA527DCF9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88</v>
      </c>
    </row>
    <row r="2" spans="1:60" ht="24.95" customHeight="1" x14ac:dyDescent="0.2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89</v>
      </c>
    </row>
    <row r="3" spans="1:60" ht="24.95" customHeight="1" x14ac:dyDescent="0.2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89</v>
      </c>
      <c r="AG3" t="s">
        <v>90</v>
      </c>
    </row>
    <row r="4" spans="1:60" ht="24.95" customHeight="1" x14ac:dyDescent="0.2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91</v>
      </c>
    </row>
    <row r="5" spans="1:60" x14ac:dyDescent="0.2">
      <c r="D5" s="10"/>
    </row>
    <row r="6" spans="1:60" ht="38.25" x14ac:dyDescent="0.2">
      <c r="A6" s="210" t="s">
        <v>92</v>
      </c>
      <c r="B6" s="212" t="s">
        <v>93</v>
      </c>
      <c r="C6" s="212" t="s">
        <v>94</v>
      </c>
      <c r="D6" s="211" t="s">
        <v>95</v>
      </c>
      <c r="E6" s="210" t="s">
        <v>96</v>
      </c>
      <c r="F6" s="209" t="s">
        <v>97</v>
      </c>
      <c r="G6" s="210" t="s">
        <v>31</v>
      </c>
      <c r="H6" s="213" t="s">
        <v>32</v>
      </c>
      <c r="I6" s="213" t="s">
        <v>98</v>
      </c>
      <c r="J6" s="213" t="s">
        <v>33</v>
      </c>
      <c r="K6" s="213" t="s">
        <v>99</v>
      </c>
      <c r="L6" s="213" t="s">
        <v>100</v>
      </c>
      <c r="M6" s="213" t="s">
        <v>101</v>
      </c>
      <c r="N6" s="213" t="s">
        <v>102</v>
      </c>
      <c r="O6" s="213" t="s">
        <v>103</v>
      </c>
      <c r="P6" s="213" t="s">
        <v>104</v>
      </c>
      <c r="Q6" s="213" t="s">
        <v>105</v>
      </c>
      <c r="R6" s="213" t="s">
        <v>106</v>
      </c>
      <c r="S6" s="213" t="s">
        <v>107</v>
      </c>
      <c r="T6" s="213" t="s">
        <v>108</v>
      </c>
      <c r="U6" s="213" t="s">
        <v>109</v>
      </c>
      <c r="V6" s="213" t="s">
        <v>110</v>
      </c>
      <c r="W6" s="213" t="s">
        <v>111</v>
      </c>
      <c r="X6" s="213" t="s">
        <v>112</v>
      </c>
      <c r="Y6" s="213" t="s">
        <v>113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42" t="s">
        <v>114</v>
      </c>
      <c r="B8" s="243" t="s">
        <v>67</v>
      </c>
      <c r="C8" s="261" t="s">
        <v>68</v>
      </c>
      <c r="D8" s="244"/>
      <c r="E8" s="245"/>
      <c r="F8" s="246"/>
      <c r="G8" s="247">
        <f>SUMIF(AG9:AG20,"&lt;&gt;NOR",G9:G20)</f>
        <v>0</v>
      </c>
      <c r="H8" s="241"/>
      <c r="I8" s="241">
        <f>SUM(I9:I20)</f>
        <v>0</v>
      </c>
      <c r="J8" s="241"/>
      <c r="K8" s="241">
        <f>SUM(K9:K20)</f>
        <v>0</v>
      </c>
      <c r="L8" s="241"/>
      <c r="M8" s="241">
        <f>SUM(M9:M20)</f>
        <v>0</v>
      </c>
      <c r="N8" s="240"/>
      <c r="O8" s="240">
        <f>SUM(O9:O20)</f>
        <v>0.01</v>
      </c>
      <c r="P8" s="240"/>
      <c r="Q8" s="240">
        <f>SUM(Q9:Q20)</f>
        <v>0</v>
      </c>
      <c r="R8" s="241"/>
      <c r="S8" s="241"/>
      <c r="T8" s="241"/>
      <c r="U8" s="241"/>
      <c r="V8" s="241">
        <f>SUM(V9:V20)</f>
        <v>36.14</v>
      </c>
      <c r="W8" s="241"/>
      <c r="X8" s="241"/>
      <c r="Y8" s="241"/>
      <c r="AG8" t="s">
        <v>115</v>
      </c>
    </row>
    <row r="9" spans="1:60" outlineLevel="1" x14ac:dyDescent="0.2">
      <c r="A9" s="249">
        <v>1</v>
      </c>
      <c r="B9" s="250" t="s">
        <v>116</v>
      </c>
      <c r="C9" s="262" t="s">
        <v>117</v>
      </c>
      <c r="D9" s="251" t="s">
        <v>118</v>
      </c>
      <c r="E9" s="252">
        <v>130.5</v>
      </c>
      <c r="F9" s="253"/>
      <c r="G9" s="254">
        <f>ROUND(E9*F9,2)</f>
        <v>0</v>
      </c>
      <c r="H9" s="235"/>
      <c r="I9" s="234">
        <f>ROUND(E9*H9,2)</f>
        <v>0</v>
      </c>
      <c r="J9" s="235"/>
      <c r="K9" s="234">
        <f>ROUND(E9*J9,2)</f>
        <v>0</v>
      </c>
      <c r="L9" s="234">
        <v>21</v>
      </c>
      <c r="M9" s="234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4"/>
      <c r="S9" s="234" t="s">
        <v>119</v>
      </c>
      <c r="T9" s="234" t="s">
        <v>119</v>
      </c>
      <c r="U9" s="234">
        <v>0.17199999999999999</v>
      </c>
      <c r="V9" s="234">
        <f>ROUND(E9*U9,2)</f>
        <v>22.45</v>
      </c>
      <c r="W9" s="234"/>
      <c r="X9" s="234" t="s">
        <v>120</v>
      </c>
      <c r="Y9" s="234" t="s">
        <v>121</v>
      </c>
      <c r="Z9" s="214"/>
      <c r="AA9" s="214"/>
      <c r="AB9" s="214"/>
      <c r="AC9" s="214"/>
      <c r="AD9" s="214"/>
      <c r="AE9" s="214"/>
      <c r="AF9" s="214"/>
      <c r="AG9" s="214" t="s">
        <v>122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31"/>
      <c r="B10" s="232"/>
      <c r="C10" s="263" t="s">
        <v>123</v>
      </c>
      <c r="D10" s="236"/>
      <c r="E10" s="237">
        <v>28.5</v>
      </c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124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31"/>
      <c r="B11" s="232"/>
      <c r="C11" s="263" t="s">
        <v>125</v>
      </c>
      <c r="D11" s="236"/>
      <c r="E11" s="237">
        <v>18</v>
      </c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124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31"/>
      <c r="B12" s="232"/>
      <c r="C12" s="263" t="s">
        <v>126</v>
      </c>
      <c r="D12" s="236"/>
      <c r="E12" s="237">
        <v>14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124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">
      <c r="A13" s="231"/>
      <c r="B13" s="232"/>
      <c r="C13" s="263" t="s">
        <v>127</v>
      </c>
      <c r="D13" s="236"/>
      <c r="E13" s="237">
        <v>4</v>
      </c>
      <c r="F13" s="234"/>
      <c r="G13" s="234"/>
      <c r="H13" s="234"/>
      <c r="I13" s="234"/>
      <c r="J13" s="234"/>
      <c r="K13" s="234"/>
      <c r="L13" s="234"/>
      <c r="M13" s="234"/>
      <c r="N13" s="233"/>
      <c r="O13" s="233"/>
      <c r="P13" s="233"/>
      <c r="Q13" s="233"/>
      <c r="R13" s="234"/>
      <c r="S13" s="234"/>
      <c r="T13" s="234"/>
      <c r="U13" s="234"/>
      <c r="V13" s="234"/>
      <c r="W13" s="234"/>
      <c r="X13" s="234"/>
      <c r="Y13" s="234"/>
      <c r="Z13" s="214"/>
      <c r="AA13" s="214"/>
      <c r="AB13" s="214"/>
      <c r="AC13" s="214"/>
      <c r="AD13" s="214"/>
      <c r="AE13" s="214"/>
      <c r="AF13" s="214"/>
      <c r="AG13" s="214" t="s">
        <v>124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">
      <c r="A14" s="231"/>
      <c r="B14" s="232"/>
      <c r="C14" s="263" t="s">
        <v>128</v>
      </c>
      <c r="D14" s="236"/>
      <c r="E14" s="237">
        <v>18</v>
      </c>
      <c r="F14" s="234"/>
      <c r="G14" s="234"/>
      <c r="H14" s="234"/>
      <c r="I14" s="234"/>
      <c r="J14" s="234"/>
      <c r="K14" s="234"/>
      <c r="L14" s="234"/>
      <c r="M14" s="234"/>
      <c r="N14" s="233"/>
      <c r="O14" s="233"/>
      <c r="P14" s="233"/>
      <c r="Q14" s="233"/>
      <c r="R14" s="234"/>
      <c r="S14" s="234"/>
      <c r="T14" s="234"/>
      <c r="U14" s="234"/>
      <c r="V14" s="234"/>
      <c r="W14" s="234"/>
      <c r="X14" s="234"/>
      <c r="Y14" s="234"/>
      <c r="Z14" s="214"/>
      <c r="AA14" s="214"/>
      <c r="AB14" s="214"/>
      <c r="AC14" s="214"/>
      <c r="AD14" s="214"/>
      <c r="AE14" s="214"/>
      <c r="AF14" s="214"/>
      <c r="AG14" s="214" t="s">
        <v>124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">
      <c r="A15" s="231"/>
      <c r="B15" s="232"/>
      <c r="C15" s="263" t="s">
        <v>129</v>
      </c>
      <c r="D15" s="236"/>
      <c r="E15" s="237">
        <v>13.5</v>
      </c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124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 x14ac:dyDescent="0.2">
      <c r="A16" s="231"/>
      <c r="B16" s="232"/>
      <c r="C16" s="263" t="s">
        <v>130</v>
      </c>
      <c r="D16" s="236"/>
      <c r="E16" s="237">
        <v>34.5</v>
      </c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124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49">
        <v>2</v>
      </c>
      <c r="B17" s="250" t="s">
        <v>131</v>
      </c>
      <c r="C17" s="262" t="s">
        <v>132</v>
      </c>
      <c r="D17" s="251" t="s">
        <v>118</v>
      </c>
      <c r="E17" s="252">
        <v>130.5</v>
      </c>
      <c r="F17" s="253"/>
      <c r="G17" s="254">
        <f>ROUND(E17*F17,2)</f>
        <v>0</v>
      </c>
      <c r="H17" s="235"/>
      <c r="I17" s="234">
        <f>ROUND(E17*H17,2)</f>
        <v>0</v>
      </c>
      <c r="J17" s="235"/>
      <c r="K17" s="234">
        <f>ROUND(E17*J17,2)</f>
        <v>0</v>
      </c>
      <c r="L17" s="234">
        <v>21</v>
      </c>
      <c r="M17" s="234">
        <f>G17*(1+L17/100)</f>
        <v>0</v>
      </c>
      <c r="N17" s="233">
        <v>5.0000000000000002E-5</v>
      </c>
      <c r="O17" s="233">
        <f>ROUND(E17*N17,2)</f>
        <v>0.01</v>
      </c>
      <c r="P17" s="233">
        <v>0</v>
      </c>
      <c r="Q17" s="233">
        <f>ROUND(E17*P17,2)</f>
        <v>0</v>
      </c>
      <c r="R17" s="234"/>
      <c r="S17" s="234" t="s">
        <v>119</v>
      </c>
      <c r="T17" s="234" t="s">
        <v>119</v>
      </c>
      <c r="U17" s="234">
        <v>0.03</v>
      </c>
      <c r="V17" s="234">
        <f>ROUND(E17*U17,2)</f>
        <v>3.92</v>
      </c>
      <c r="W17" s="234"/>
      <c r="X17" s="234" t="s">
        <v>120</v>
      </c>
      <c r="Y17" s="234" t="s">
        <v>121</v>
      </c>
      <c r="Z17" s="214"/>
      <c r="AA17" s="214"/>
      <c r="AB17" s="214"/>
      <c r="AC17" s="214"/>
      <c r="AD17" s="214"/>
      <c r="AE17" s="214"/>
      <c r="AF17" s="214"/>
      <c r="AG17" s="214" t="s">
        <v>122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31"/>
      <c r="B18" s="232"/>
      <c r="C18" s="263" t="s">
        <v>133</v>
      </c>
      <c r="D18" s="236"/>
      <c r="E18" s="237">
        <v>130.5</v>
      </c>
      <c r="F18" s="234"/>
      <c r="G18" s="234"/>
      <c r="H18" s="234"/>
      <c r="I18" s="234"/>
      <c r="J18" s="234"/>
      <c r="K18" s="234"/>
      <c r="L18" s="234"/>
      <c r="M18" s="234"/>
      <c r="N18" s="233"/>
      <c r="O18" s="233"/>
      <c r="P18" s="233"/>
      <c r="Q18" s="233"/>
      <c r="R18" s="234"/>
      <c r="S18" s="234"/>
      <c r="T18" s="234"/>
      <c r="U18" s="234"/>
      <c r="V18" s="234"/>
      <c r="W18" s="234"/>
      <c r="X18" s="234"/>
      <c r="Y18" s="234"/>
      <c r="Z18" s="214"/>
      <c r="AA18" s="214"/>
      <c r="AB18" s="214"/>
      <c r="AC18" s="214"/>
      <c r="AD18" s="214"/>
      <c r="AE18" s="214"/>
      <c r="AF18" s="214"/>
      <c r="AG18" s="214" t="s">
        <v>124</v>
      </c>
      <c r="AH18" s="214">
        <v>5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49">
        <v>3</v>
      </c>
      <c r="B19" s="250" t="s">
        <v>134</v>
      </c>
      <c r="C19" s="262" t="s">
        <v>135</v>
      </c>
      <c r="D19" s="251" t="s">
        <v>136</v>
      </c>
      <c r="E19" s="252">
        <v>4.9050000000000002</v>
      </c>
      <c r="F19" s="253"/>
      <c r="G19" s="254">
        <f>ROUND(E19*F19,2)</f>
        <v>0</v>
      </c>
      <c r="H19" s="235"/>
      <c r="I19" s="234">
        <f>ROUND(E19*H19,2)</f>
        <v>0</v>
      </c>
      <c r="J19" s="235"/>
      <c r="K19" s="234">
        <f>ROUND(E19*J19,2)</f>
        <v>0</v>
      </c>
      <c r="L19" s="234">
        <v>21</v>
      </c>
      <c r="M19" s="234">
        <f>G19*(1+L19/100)</f>
        <v>0</v>
      </c>
      <c r="N19" s="233">
        <v>0</v>
      </c>
      <c r="O19" s="233">
        <f>ROUND(E19*N19,2)</f>
        <v>0</v>
      </c>
      <c r="P19" s="233">
        <v>0</v>
      </c>
      <c r="Q19" s="233">
        <f>ROUND(E19*P19,2)</f>
        <v>0</v>
      </c>
      <c r="R19" s="234"/>
      <c r="S19" s="234" t="s">
        <v>119</v>
      </c>
      <c r="T19" s="234" t="s">
        <v>119</v>
      </c>
      <c r="U19" s="234">
        <v>1.992</v>
      </c>
      <c r="V19" s="234">
        <f>ROUND(E19*U19,2)</f>
        <v>9.77</v>
      </c>
      <c r="W19" s="234"/>
      <c r="X19" s="234" t="s">
        <v>120</v>
      </c>
      <c r="Y19" s="234" t="s">
        <v>121</v>
      </c>
      <c r="Z19" s="214"/>
      <c r="AA19" s="214"/>
      <c r="AB19" s="214"/>
      <c r="AC19" s="214"/>
      <c r="AD19" s="214"/>
      <c r="AE19" s="214"/>
      <c r="AF19" s="214"/>
      <c r="AG19" s="214" t="s">
        <v>122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31"/>
      <c r="B20" s="232"/>
      <c r="C20" s="263" t="s">
        <v>137</v>
      </c>
      <c r="D20" s="236"/>
      <c r="E20" s="237">
        <v>4.9050000000000002</v>
      </c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124</v>
      </c>
      <c r="AH20" s="214">
        <v>5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x14ac:dyDescent="0.2">
      <c r="A21" s="242" t="s">
        <v>114</v>
      </c>
      <c r="B21" s="243" t="s">
        <v>69</v>
      </c>
      <c r="C21" s="261" t="s">
        <v>70</v>
      </c>
      <c r="D21" s="244"/>
      <c r="E21" s="245"/>
      <c r="F21" s="246"/>
      <c r="G21" s="247">
        <f>SUMIF(AG22:AG31,"&lt;&gt;NOR",G22:G31)</f>
        <v>0</v>
      </c>
      <c r="H21" s="241"/>
      <c r="I21" s="241">
        <f>SUM(I22:I31)</f>
        <v>0</v>
      </c>
      <c r="J21" s="241"/>
      <c r="K21" s="241">
        <f>SUM(K22:K31)</f>
        <v>0</v>
      </c>
      <c r="L21" s="241"/>
      <c r="M21" s="241">
        <f>SUM(M22:M31)</f>
        <v>0</v>
      </c>
      <c r="N21" s="240"/>
      <c r="O21" s="240">
        <f>SUM(O22:O31)</f>
        <v>0</v>
      </c>
      <c r="P21" s="240"/>
      <c r="Q21" s="240">
        <f>SUM(Q22:Q31)</f>
        <v>0</v>
      </c>
      <c r="R21" s="241"/>
      <c r="S21" s="241"/>
      <c r="T21" s="241"/>
      <c r="U21" s="241"/>
      <c r="V21" s="241">
        <f>SUM(V22:V31)</f>
        <v>53.28</v>
      </c>
      <c r="W21" s="241"/>
      <c r="X21" s="241"/>
      <c r="Y21" s="241"/>
      <c r="AG21" t="s">
        <v>115</v>
      </c>
    </row>
    <row r="22" spans="1:60" outlineLevel="1" x14ac:dyDescent="0.2">
      <c r="A22" s="249">
        <v>4</v>
      </c>
      <c r="B22" s="250" t="s">
        <v>138</v>
      </c>
      <c r="C22" s="262" t="s">
        <v>139</v>
      </c>
      <c r="D22" s="251" t="s">
        <v>118</v>
      </c>
      <c r="E22" s="252">
        <v>166.5</v>
      </c>
      <c r="F22" s="253"/>
      <c r="G22" s="254">
        <f>ROUND(E22*F22,2)</f>
        <v>0</v>
      </c>
      <c r="H22" s="235"/>
      <c r="I22" s="234">
        <f>ROUND(E22*H22,2)</f>
        <v>0</v>
      </c>
      <c r="J22" s="235"/>
      <c r="K22" s="234">
        <f>ROUND(E22*J22,2)</f>
        <v>0</v>
      </c>
      <c r="L22" s="234">
        <v>21</v>
      </c>
      <c r="M22" s="234">
        <f>G22*(1+L22/100)</f>
        <v>0</v>
      </c>
      <c r="N22" s="233">
        <v>2.0000000000000002E-5</v>
      </c>
      <c r="O22" s="233">
        <f>ROUND(E22*N22,2)</f>
        <v>0</v>
      </c>
      <c r="P22" s="233">
        <v>0</v>
      </c>
      <c r="Q22" s="233">
        <f>ROUND(E22*P22,2)</f>
        <v>0</v>
      </c>
      <c r="R22" s="234"/>
      <c r="S22" s="234" t="s">
        <v>119</v>
      </c>
      <c r="T22" s="234" t="s">
        <v>119</v>
      </c>
      <c r="U22" s="234">
        <v>0.32</v>
      </c>
      <c r="V22" s="234">
        <f>ROUND(E22*U22,2)</f>
        <v>53.28</v>
      </c>
      <c r="W22" s="234"/>
      <c r="X22" s="234" t="s">
        <v>120</v>
      </c>
      <c r="Y22" s="234" t="s">
        <v>121</v>
      </c>
      <c r="Z22" s="214"/>
      <c r="AA22" s="214"/>
      <c r="AB22" s="214"/>
      <c r="AC22" s="214"/>
      <c r="AD22" s="214"/>
      <c r="AE22" s="214"/>
      <c r="AF22" s="214"/>
      <c r="AG22" s="214" t="s">
        <v>122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2" x14ac:dyDescent="0.2">
      <c r="A23" s="231"/>
      <c r="B23" s="232"/>
      <c r="C23" s="263" t="s">
        <v>123</v>
      </c>
      <c r="D23" s="236"/>
      <c r="E23" s="237">
        <v>28.5</v>
      </c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34"/>
      <c r="Z23" s="214"/>
      <c r="AA23" s="214"/>
      <c r="AB23" s="214"/>
      <c r="AC23" s="214"/>
      <c r="AD23" s="214"/>
      <c r="AE23" s="214"/>
      <c r="AF23" s="214"/>
      <c r="AG23" s="214" t="s">
        <v>124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31"/>
      <c r="B24" s="232"/>
      <c r="C24" s="263" t="s">
        <v>125</v>
      </c>
      <c r="D24" s="236"/>
      <c r="E24" s="237">
        <v>18</v>
      </c>
      <c r="F24" s="234"/>
      <c r="G24" s="234"/>
      <c r="H24" s="234"/>
      <c r="I24" s="234"/>
      <c r="J24" s="234"/>
      <c r="K24" s="234"/>
      <c r="L24" s="234"/>
      <c r="M24" s="234"/>
      <c r="N24" s="233"/>
      <c r="O24" s="233"/>
      <c r="P24" s="233"/>
      <c r="Q24" s="233"/>
      <c r="R24" s="234"/>
      <c r="S24" s="234"/>
      <c r="T24" s="234"/>
      <c r="U24" s="234"/>
      <c r="V24" s="234"/>
      <c r="W24" s="234"/>
      <c r="X24" s="234"/>
      <c r="Y24" s="234"/>
      <c r="Z24" s="214"/>
      <c r="AA24" s="214"/>
      <c r="AB24" s="214"/>
      <c r="AC24" s="214"/>
      <c r="AD24" s="214"/>
      <c r="AE24" s="214"/>
      <c r="AF24" s="214"/>
      <c r="AG24" s="214" t="s">
        <v>124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 x14ac:dyDescent="0.2">
      <c r="A25" s="231"/>
      <c r="B25" s="232"/>
      <c r="C25" s="263" t="s">
        <v>126</v>
      </c>
      <c r="D25" s="236"/>
      <c r="E25" s="237">
        <v>14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124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31"/>
      <c r="B26" s="232"/>
      <c r="C26" s="263" t="s">
        <v>127</v>
      </c>
      <c r="D26" s="236"/>
      <c r="E26" s="237">
        <v>4</v>
      </c>
      <c r="F26" s="234"/>
      <c r="G26" s="234"/>
      <c r="H26" s="234"/>
      <c r="I26" s="234"/>
      <c r="J26" s="234"/>
      <c r="K26" s="234"/>
      <c r="L26" s="234"/>
      <c r="M26" s="234"/>
      <c r="N26" s="233"/>
      <c r="O26" s="233"/>
      <c r="P26" s="233"/>
      <c r="Q26" s="233"/>
      <c r="R26" s="234"/>
      <c r="S26" s="234"/>
      <c r="T26" s="234"/>
      <c r="U26" s="234"/>
      <c r="V26" s="234"/>
      <c r="W26" s="234"/>
      <c r="X26" s="234"/>
      <c r="Y26" s="234"/>
      <c r="Z26" s="214"/>
      <c r="AA26" s="214"/>
      <c r="AB26" s="214"/>
      <c r="AC26" s="214"/>
      <c r="AD26" s="214"/>
      <c r="AE26" s="214"/>
      <c r="AF26" s="214"/>
      <c r="AG26" s="214" t="s">
        <v>124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3" x14ac:dyDescent="0.2">
      <c r="A27" s="231"/>
      <c r="B27" s="232"/>
      <c r="C27" s="263" t="s">
        <v>128</v>
      </c>
      <c r="D27" s="236"/>
      <c r="E27" s="237">
        <v>18</v>
      </c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124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">
      <c r="A28" s="231"/>
      <c r="B28" s="232"/>
      <c r="C28" s="263" t="s">
        <v>129</v>
      </c>
      <c r="D28" s="236"/>
      <c r="E28" s="237">
        <v>13.5</v>
      </c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124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31"/>
      <c r="B29" s="232"/>
      <c r="C29" s="263" t="s">
        <v>130</v>
      </c>
      <c r="D29" s="236"/>
      <c r="E29" s="237">
        <v>34.5</v>
      </c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124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31"/>
      <c r="B30" s="232"/>
      <c r="C30" s="263" t="s">
        <v>140</v>
      </c>
      <c r="D30" s="236"/>
      <c r="E30" s="237">
        <v>6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124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31"/>
      <c r="B31" s="232"/>
      <c r="C31" s="263" t="s">
        <v>141</v>
      </c>
      <c r="D31" s="236"/>
      <c r="E31" s="237">
        <v>30</v>
      </c>
      <c r="F31" s="234"/>
      <c r="G31" s="234"/>
      <c r="H31" s="234"/>
      <c r="I31" s="234"/>
      <c r="J31" s="234"/>
      <c r="K31" s="234"/>
      <c r="L31" s="234"/>
      <c r="M31" s="234"/>
      <c r="N31" s="233"/>
      <c r="O31" s="233"/>
      <c r="P31" s="233"/>
      <c r="Q31" s="233"/>
      <c r="R31" s="234"/>
      <c r="S31" s="234"/>
      <c r="T31" s="234"/>
      <c r="U31" s="234"/>
      <c r="V31" s="234"/>
      <c r="W31" s="234"/>
      <c r="X31" s="234"/>
      <c r="Y31" s="234"/>
      <c r="Z31" s="214"/>
      <c r="AA31" s="214"/>
      <c r="AB31" s="214"/>
      <c r="AC31" s="214"/>
      <c r="AD31" s="214"/>
      <c r="AE31" s="214"/>
      <c r="AF31" s="214"/>
      <c r="AG31" s="214" t="s">
        <v>124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x14ac:dyDescent="0.2">
      <c r="A32" s="242" t="s">
        <v>114</v>
      </c>
      <c r="B32" s="243" t="s">
        <v>71</v>
      </c>
      <c r="C32" s="261" t="s">
        <v>72</v>
      </c>
      <c r="D32" s="244"/>
      <c r="E32" s="245"/>
      <c r="F32" s="246"/>
      <c r="G32" s="247">
        <f>SUMIF(AG33:AG60,"&lt;&gt;NOR",G33:G60)</f>
        <v>0</v>
      </c>
      <c r="H32" s="241"/>
      <c r="I32" s="241">
        <f>SUM(I33:I60)</f>
        <v>0</v>
      </c>
      <c r="J32" s="241"/>
      <c r="K32" s="241">
        <f>SUM(K33:K60)</f>
        <v>0</v>
      </c>
      <c r="L32" s="241"/>
      <c r="M32" s="241">
        <f>SUM(M33:M60)</f>
        <v>0</v>
      </c>
      <c r="N32" s="240"/>
      <c r="O32" s="240">
        <f>SUM(O33:O60)</f>
        <v>32.190000000000005</v>
      </c>
      <c r="P32" s="240"/>
      <c r="Q32" s="240">
        <f>SUM(Q33:Q60)</f>
        <v>0</v>
      </c>
      <c r="R32" s="241"/>
      <c r="S32" s="241"/>
      <c r="T32" s="241"/>
      <c r="U32" s="241"/>
      <c r="V32" s="241">
        <f>SUM(V33:V60)</f>
        <v>161.05000000000001</v>
      </c>
      <c r="W32" s="241"/>
      <c r="X32" s="241"/>
      <c r="Y32" s="241"/>
      <c r="AG32" t="s">
        <v>115</v>
      </c>
    </row>
    <row r="33" spans="1:60" outlineLevel="1" x14ac:dyDescent="0.2">
      <c r="A33" s="249">
        <v>5</v>
      </c>
      <c r="B33" s="250" t="s">
        <v>142</v>
      </c>
      <c r="C33" s="262" t="s">
        <v>143</v>
      </c>
      <c r="D33" s="251" t="s">
        <v>144</v>
      </c>
      <c r="E33" s="252">
        <v>40</v>
      </c>
      <c r="F33" s="253"/>
      <c r="G33" s="254">
        <f>ROUND(E33*F33,2)</f>
        <v>0</v>
      </c>
      <c r="H33" s="235"/>
      <c r="I33" s="234">
        <f>ROUND(E33*H33,2)</f>
        <v>0</v>
      </c>
      <c r="J33" s="235"/>
      <c r="K33" s="234">
        <f>ROUND(E33*J33,2)</f>
        <v>0</v>
      </c>
      <c r="L33" s="234">
        <v>21</v>
      </c>
      <c r="M33" s="234">
        <f>G33*(1+L33/100)</f>
        <v>0</v>
      </c>
      <c r="N33" s="233">
        <v>0.30152000000000001</v>
      </c>
      <c r="O33" s="233">
        <f>ROUND(E33*N33,2)</f>
        <v>12.06</v>
      </c>
      <c r="P33" s="233">
        <v>0</v>
      </c>
      <c r="Q33" s="233">
        <f>ROUND(E33*P33,2)</f>
        <v>0</v>
      </c>
      <c r="R33" s="234"/>
      <c r="S33" s="234" t="s">
        <v>119</v>
      </c>
      <c r="T33" s="234" t="s">
        <v>119</v>
      </c>
      <c r="U33" s="234">
        <v>1.111</v>
      </c>
      <c r="V33" s="234">
        <f>ROUND(E33*U33,2)</f>
        <v>44.44</v>
      </c>
      <c r="W33" s="234"/>
      <c r="X33" s="234" t="s">
        <v>120</v>
      </c>
      <c r="Y33" s="234" t="s">
        <v>121</v>
      </c>
      <c r="Z33" s="214"/>
      <c r="AA33" s="214"/>
      <c r="AB33" s="214"/>
      <c r="AC33" s="214"/>
      <c r="AD33" s="214"/>
      <c r="AE33" s="214"/>
      <c r="AF33" s="214"/>
      <c r="AG33" s="214" t="s">
        <v>145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2" x14ac:dyDescent="0.2">
      <c r="A34" s="231"/>
      <c r="B34" s="232"/>
      <c r="C34" s="263" t="s">
        <v>146</v>
      </c>
      <c r="D34" s="236"/>
      <c r="E34" s="237"/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124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31"/>
      <c r="B35" s="232"/>
      <c r="C35" s="263" t="s">
        <v>147</v>
      </c>
      <c r="D35" s="236"/>
      <c r="E35" s="237">
        <v>40</v>
      </c>
      <c r="F35" s="234"/>
      <c r="G35" s="234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34"/>
      <c r="Z35" s="214"/>
      <c r="AA35" s="214"/>
      <c r="AB35" s="214"/>
      <c r="AC35" s="214"/>
      <c r="AD35" s="214"/>
      <c r="AE35" s="214"/>
      <c r="AF35" s="214"/>
      <c r="AG35" s="214" t="s">
        <v>124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2.5" outlineLevel="1" x14ac:dyDescent="0.2">
      <c r="A36" s="249">
        <v>6</v>
      </c>
      <c r="B36" s="250" t="s">
        <v>148</v>
      </c>
      <c r="C36" s="262" t="s">
        <v>149</v>
      </c>
      <c r="D36" s="251" t="s">
        <v>144</v>
      </c>
      <c r="E36" s="252">
        <v>80</v>
      </c>
      <c r="F36" s="253"/>
      <c r="G36" s="254">
        <f>ROUND(E36*F36,2)</f>
        <v>0</v>
      </c>
      <c r="H36" s="235"/>
      <c r="I36" s="234">
        <f>ROUND(E36*H36,2)</f>
        <v>0</v>
      </c>
      <c r="J36" s="235"/>
      <c r="K36" s="234">
        <f>ROUND(E36*J36,2)</f>
        <v>0</v>
      </c>
      <c r="L36" s="234">
        <v>21</v>
      </c>
      <c r="M36" s="234">
        <f>G36*(1+L36/100)</f>
        <v>0</v>
      </c>
      <c r="N36" s="233">
        <v>1.4489999999999999E-2</v>
      </c>
      <c r="O36" s="233">
        <f>ROUND(E36*N36,2)</f>
        <v>1.1599999999999999</v>
      </c>
      <c r="P36" s="233">
        <v>0</v>
      </c>
      <c r="Q36" s="233">
        <f>ROUND(E36*P36,2)</f>
        <v>0</v>
      </c>
      <c r="R36" s="234"/>
      <c r="S36" s="234" t="s">
        <v>119</v>
      </c>
      <c r="T36" s="234" t="s">
        <v>119</v>
      </c>
      <c r="U36" s="234">
        <v>0.16</v>
      </c>
      <c r="V36" s="234">
        <f>ROUND(E36*U36,2)</f>
        <v>12.8</v>
      </c>
      <c r="W36" s="234"/>
      <c r="X36" s="234" t="s">
        <v>120</v>
      </c>
      <c r="Y36" s="234" t="s">
        <v>121</v>
      </c>
      <c r="Z36" s="214"/>
      <c r="AA36" s="214"/>
      <c r="AB36" s="214"/>
      <c r="AC36" s="214"/>
      <c r="AD36" s="214"/>
      <c r="AE36" s="214"/>
      <c r="AF36" s="214"/>
      <c r="AG36" s="214" t="s">
        <v>122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">
      <c r="A37" s="231"/>
      <c r="B37" s="232"/>
      <c r="C37" s="263" t="s">
        <v>150</v>
      </c>
      <c r="D37" s="236"/>
      <c r="E37" s="237">
        <v>80</v>
      </c>
      <c r="F37" s="234"/>
      <c r="G37" s="234"/>
      <c r="H37" s="234"/>
      <c r="I37" s="234"/>
      <c r="J37" s="234"/>
      <c r="K37" s="234"/>
      <c r="L37" s="234"/>
      <c r="M37" s="234"/>
      <c r="N37" s="233"/>
      <c r="O37" s="233"/>
      <c r="P37" s="233"/>
      <c r="Q37" s="233"/>
      <c r="R37" s="234"/>
      <c r="S37" s="234"/>
      <c r="T37" s="234"/>
      <c r="U37" s="234"/>
      <c r="V37" s="234"/>
      <c r="W37" s="234"/>
      <c r="X37" s="234"/>
      <c r="Y37" s="234"/>
      <c r="Z37" s="214"/>
      <c r="AA37" s="214"/>
      <c r="AB37" s="214"/>
      <c r="AC37" s="214"/>
      <c r="AD37" s="214"/>
      <c r="AE37" s="214"/>
      <c r="AF37" s="214"/>
      <c r="AG37" s="214" t="s">
        <v>124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ht="22.5" outlineLevel="1" x14ac:dyDescent="0.2">
      <c r="A38" s="249">
        <v>7</v>
      </c>
      <c r="B38" s="250" t="s">
        <v>151</v>
      </c>
      <c r="C38" s="262" t="s">
        <v>152</v>
      </c>
      <c r="D38" s="251" t="s">
        <v>153</v>
      </c>
      <c r="E38" s="252">
        <v>19</v>
      </c>
      <c r="F38" s="253"/>
      <c r="G38" s="254">
        <f>ROUND(E38*F38,2)</f>
        <v>0</v>
      </c>
      <c r="H38" s="235"/>
      <c r="I38" s="234">
        <f>ROUND(E38*H38,2)</f>
        <v>0</v>
      </c>
      <c r="J38" s="235"/>
      <c r="K38" s="234">
        <f>ROUND(E38*J38,2)</f>
        <v>0</v>
      </c>
      <c r="L38" s="234">
        <v>21</v>
      </c>
      <c r="M38" s="234">
        <f>G38*(1+L38/100)</f>
        <v>0</v>
      </c>
      <c r="N38" s="233">
        <v>9.0200000000000002E-3</v>
      </c>
      <c r="O38" s="233">
        <f>ROUND(E38*N38,2)</f>
        <v>0.17</v>
      </c>
      <c r="P38" s="233">
        <v>0</v>
      </c>
      <c r="Q38" s="233">
        <f>ROUND(E38*P38,2)</f>
        <v>0</v>
      </c>
      <c r="R38" s="234"/>
      <c r="S38" s="234" t="s">
        <v>119</v>
      </c>
      <c r="T38" s="234" t="s">
        <v>119</v>
      </c>
      <c r="U38" s="234">
        <v>3.51</v>
      </c>
      <c r="V38" s="234">
        <f>ROUND(E38*U38,2)</f>
        <v>66.69</v>
      </c>
      <c r="W38" s="234"/>
      <c r="X38" s="234" t="s">
        <v>120</v>
      </c>
      <c r="Y38" s="234" t="s">
        <v>121</v>
      </c>
      <c r="Z38" s="214"/>
      <c r="AA38" s="214"/>
      <c r="AB38" s="214"/>
      <c r="AC38" s="214"/>
      <c r="AD38" s="214"/>
      <c r="AE38" s="214"/>
      <c r="AF38" s="214"/>
      <c r="AG38" s="214" t="s">
        <v>122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2" x14ac:dyDescent="0.2">
      <c r="A39" s="231"/>
      <c r="B39" s="232"/>
      <c r="C39" s="264" t="s">
        <v>154</v>
      </c>
      <c r="D39" s="238"/>
      <c r="E39" s="239"/>
      <c r="F39" s="234"/>
      <c r="G39" s="234"/>
      <c r="H39" s="234"/>
      <c r="I39" s="234"/>
      <c r="J39" s="234"/>
      <c r="K39" s="234"/>
      <c r="L39" s="234"/>
      <c r="M39" s="234"/>
      <c r="N39" s="233"/>
      <c r="O39" s="233"/>
      <c r="P39" s="233"/>
      <c r="Q39" s="233"/>
      <c r="R39" s="234"/>
      <c r="S39" s="234"/>
      <c r="T39" s="234"/>
      <c r="U39" s="234"/>
      <c r="V39" s="234"/>
      <c r="W39" s="234"/>
      <c r="X39" s="234"/>
      <c r="Y39" s="234"/>
      <c r="Z39" s="214"/>
      <c r="AA39" s="214"/>
      <c r="AB39" s="214"/>
      <c r="AC39" s="214"/>
      <c r="AD39" s="214"/>
      <c r="AE39" s="214"/>
      <c r="AF39" s="214"/>
      <c r="AG39" s="214" t="s">
        <v>124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 x14ac:dyDescent="0.2">
      <c r="A40" s="231"/>
      <c r="B40" s="232"/>
      <c r="C40" s="265" t="s">
        <v>155</v>
      </c>
      <c r="D40" s="238"/>
      <c r="E40" s="239">
        <v>37.5</v>
      </c>
      <c r="F40" s="234"/>
      <c r="G40" s="234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34"/>
      <c r="Z40" s="214"/>
      <c r="AA40" s="214"/>
      <c r="AB40" s="214"/>
      <c r="AC40" s="214"/>
      <c r="AD40" s="214"/>
      <c r="AE40" s="214"/>
      <c r="AF40" s="214"/>
      <c r="AG40" s="214" t="s">
        <v>124</v>
      </c>
      <c r="AH40" s="214">
        <v>2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31"/>
      <c r="B41" s="232"/>
      <c r="C41" s="264" t="s">
        <v>156</v>
      </c>
      <c r="D41" s="238"/>
      <c r="E41" s="239"/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124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3" x14ac:dyDescent="0.2">
      <c r="A42" s="231"/>
      <c r="B42" s="232"/>
      <c r="C42" s="263" t="s">
        <v>157</v>
      </c>
      <c r="D42" s="236"/>
      <c r="E42" s="237">
        <v>19</v>
      </c>
      <c r="F42" s="234"/>
      <c r="G42" s="234"/>
      <c r="H42" s="234"/>
      <c r="I42" s="234"/>
      <c r="J42" s="234"/>
      <c r="K42" s="234"/>
      <c r="L42" s="234"/>
      <c r="M42" s="234"/>
      <c r="N42" s="233"/>
      <c r="O42" s="233"/>
      <c r="P42" s="233"/>
      <c r="Q42" s="233"/>
      <c r="R42" s="234"/>
      <c r="S42" s="234"/>
      <c r="T42" s="234"/>
      <c r="U42" s="234"/>
      <c r="V42" s="234"/>
      <c r="W42" s="234"/>
      <c r="X42" s="234"/>
      <c r="Y42" s="234"/>
      <c r="Z42" s="214"/>
      <c r="AA42" s="214"/>
      <c r="AB42" s="214"/>
      <c r="AC42" s="214"/>
      <c r="AD42" s="214"/>
      <c r="AE42" s="214"/>
      <c r="AF42" s="214"/>
      <c r="AG42" s="214" t="s">
        <v>124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3" x14ac:dyDescent="0.2">
      <c r="A43" s="231"/>
      <c r="B43" s="232"/>
      <c r="C43" s="264" t="s">
        <v>154</v>
      </c>
      <c r="D43" s="238"/>
      <c r="E43" s="239"/>
      <c r="F43" s="234"/>
      <c r="G43" s="234"/>
      <c r="H43" s="234"/>
      <c r="I43" s="234"/>
      <c r="J43" s="234"/>
      <c r="K43" s="234"/>
      <c r="L43" s="234"/>
      <c r="M43" s="234"/>
      <c r="N43" s="233"/>
      <c r="O43" s="233"/>
      <c r="P43" s="233"/>
      <c r="Q43" s="233"/>
      <c r="R43" s="234"/>
      <c r="S43" s="234"/>
      <c r="T43" s="234"/>
      <c r="U43" s="234"/>
      <c r="V43" s="234"/>
      <c r="W43" s="234"/>
      <c r="X43" s="234"/>
      <c r="Y43" s="234"/>
      <c r="Z43" s="214"/>
      <c r="AA43" s="214"/>
      <c r="AB43" s="214"/>
      <c r="AC43" s="214"/>
      <c r="AD43" s="214"/>
      <c r="AE43" s="214"/>
      <c r="AF43" s="214"/>
      <c r="AG43" s="214" t="s">
        <v>124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">
      <c r="A44" s="231"/>
      <c r="B44" s="232"/>
      <c r="C44" s="265" t="s">
        <v>158</v>
      </c>
      <c r="D44" s="238"/>
      <c r="E44" s="239">
        <v>28.125</v>
      </c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34"/>
      <c r="Z44" s="214"/>
      <c r="AA44" s="214"/>
      <c r="AB44" s="214"/>
      <c r="AC44" s="214"/>
      <c r="AD44" s="214"/>
      <c r="AE44" s="214"/>
      <c r="AF44" s="214"/>
      <c r="AG44" s="214" t="s">
        <v>124</v>
      </c>
      <c r="AH44" s="214">
        <v>2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31"/>
      <c r="B45" s="232"/>
      <c r="C45" s="265" t="s">
        <v>159</v>
      </c>
      <c r="D45" s="238"/>
      <c r="E45" s="239">
        <v>14.5</v>
      </c>
      <c r="F45" s="234"/>
      <c r="G45" s="234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124</v>
      </c>
      <c r="AH45" s="214">
        <v>2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 x14ac:dyDescent="0.2">
      <c r="A46" s="231"/>
      <c r="B46" s="232"/>
      <c r="C46" s="264" t="s">
        <v>156</v>
      </c>
      <c r="D46" s="238"/>
      <c r="E46" s="239"/>
      <c r="F46" s="234"/>
      <c r="G46" s="234"/>
      <c r="H46" s="234"/>
      <c r="I46" s="234"/>
      <c r="J46" s="234"/>
      <c r="K46" s="234"/>
      <c r="L46" s="234"/>
      <c r="M46" s="234"/>
      <c r="N46" s="233"/>
      <c r="O46" s="233"/>
      <c r="P46" s="233"/>
      <c r="Q46" s="233"/>
      <c r="R46" s="234"/>
      <c r="S46" s="234"/>
      <c r="T46" s="234"/>
      <c r="U46" s="234"/>
      <c r="V46" s="234"/>
      <c r="W46" s="234"/>
      <c r="X46" s="234"/>
      <c r="Y46" s="234"/>
      <c r="Z46" s="214"/>
      <c r="AA46" s="214"/>
      <c r="AB46" s="214"/>
      <c r="AC46" s="214"/>
      <c r="AD46" s="214"/>
      <c r="AE46" s="214"/>
      <c r="AF46" s="214"/>
      <c r="AG46" s="214" t="s">
        <v>124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1" x14ac:dyDescent="0.2">
      <c r="A47" s="255">
        <v>8</v>
      </c>
      <c r="B47" s="256" t="s">
        <v>160</v>
      </c>
      <c r="C47" s="266" t="s">
        <v>161</v>
      </c>
      <c r="D47" s="257" t="s">
        <v>162</v>
      </c>
      <c r="E47" s="258">
        <v>1</v>
      </c>
      <c r="F47" s="259"/>
      <c r="G47" s="260">
        <f>ROUND(E47*F47,2)</f>
        <v>0</v>
      </c>
      <c r="H47" s="235"/>
      <c r="I47" s="234">
        <f>ROUND(E47*H47,2)</f>
        <v>0</v>
      </c>
      <c r="J47" s="235"/>
      <c r="K47" s="234">
        <f>ROUND(E47*J47,2)</f>
        <v>0</v>
      </c>
      <c r="L47" s="234">
        <v>21</v>
      </c>
      <c r="M47" s="234">
        <f>G47*(1+L47/100)</f>
        <v>0</v>
      </c>
      <c r="N47" s="233">
        <v>0</v>
      </c>
      <c r="O47" s="233">
        <f>ROUND(E47*N47,2)</f>
        <v>0</v>
      </c>
      <c r="P47" s="233">
        <v>0</v>
      </c>
      <c r="Q47" s="233">
        <f>ROUND(E47*P47,2)</f>
        <v>0</v>
      </c>
      <c r="R47" s="234"/>
      <c r="S47" s="234" t="s">
        <v>163</v>
      </c>
      <c r="T47" s="234" t="s">
        <v>164</v>
      </c>
      <c r="U47" s="234">
        <v>0.52600000000000002</v>
      </c>
      <c r="V47" s="234">
        <f>ROUND(E47*U47,2)</f>
        <v>0.53</v>
      </c>
      <c r="W47" s="234"/>
      <c r="X47" s="234" t="s">
        <v>120</v>
      </c>
      <c r="Y47" s="234" t="s">
        <v>121</v>
      </c>
      <c r="Z47" s="214"/>
      <c r="AA47" s="214"/>
      <c r="AB47" s="214"/>
      <c r="AC47" s="214"/>
      <c r="AD47" s="214"/>
      <c r="AE47" s="214"/>
      <c r="AF47" s="214"/>
      <c r="AG47" s="214" t="s">
        <v>122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">
      <c r="A48" s="255">
        <v>9</v>
      </c>
      <c r="B48" s="256" t="s">
        <v>165</v>
      </c>
      <c r="C48" s="266" t="s">
        <v>166</v>
      </c>
      <c r="D48" s="257" t="s">
        <v>162</v>
      </c>
      <c r="E48" s="258">
        <v>1</v>
      </c>
      <c r="F48" s="259"/>
      <c r="G48" s="260">
        <f>ROUND(E48*F48,2)</f>
        <v>0</v>
      </c>
      <c r="H48" s="235"/>
      <c r="I48" s="234">
        <f>ROUND(E48*H48,2)</f>
        <v>0</v>
      </c>
      <c r="J48" s="235"/>
      <c r="K48" s="234">
        <f>ROUND(E48*J48,2)</f>
        <v>0</v>
      </c>
      <c r="L48" s="234">
        <v>21</v>
      </c>
      <c r="M48" s="234">
        <f>G48*(1+L48/100)</f>
        <v>0</v>
      </c>
      <c r="N48" s="233">
        <v>0</v>
      </c>
      <c r="O48" s="233">
        <f>ROUND(E48*N48,2)</f>
        <v>0</v>
      </c>
      <c r="P48" s="233">
        <v>0</v>
      </c>
      <c r="Q48" s="233">
        <f>ROUND(E48*P48,2)</f>
        <v>0</v>
      </c>
      <c r="R48" s="234"/>
      <c r="S48" s="234" t="s">
        <v>163</v>
      </c>
      <c r="T48" s="234" t="s">
        <v>164</v>
      </c>
      <c r="U48" s="234">
        <v>0</v>
      </c>
      <c r="V48" s="234">
        <f>ROUND(E48*U48,2)</f>
        <v>0</v>
      </c>
      <c r="W48" s="234"/>
      <c r="X48" s="234" t="s">
        <v>120</v>
      </c>
      <c r="Y48" s="234" t="s">
        <v>121</v>
      </c>
      <c r="Z48" s="214"/>
      <c r="AA48" s="214"/>
      <c r="AB48" s="214"/>
      <c r="AC48" s="214"/>
      <c r="AD48" s="214"/>
      <c r="AE48" s="214"/>
      <c r="AF48" s="214"/>
      <c r="AG48" s="214" t="s">
        <v>122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2.5" outlineLevel="1" x14ac:dyDescent="0.2">
      <c r="A49" s="249">
        <v>10</v>
      </c>
      <c r="B49" s="250" t="s">
        <v>167</v>
      </c>
      <c r="C49" s="262" t="s">
        <v>168</v>
      </c>
      <c r="D49" s="251" t="s">
        <v>136</v>
      </c>
      <c r="E49" s="252">
        <v>6.1050000000000004</v>
      </c>
      <c r="F49" s="253"/>
      <c r="G49" s="254">
        <f>ROUND(E49*F49,2)</f>
        <v>0</v>
      </c>
      <c r="H49" s="235"/>
      <c r="I49" s="234">
        <f>ROUND(E49*H49,2)</f>
        <v>0</v>
      </c>
      <c r="J49" s="235"/>
      <c r="K49" s="234">
        <f>ROUND(E49*J49,2)</f>
        <v>0</v>
      </c>
      <c r="L49" s="234">
        <v>21</v>
      </c>
      <c r="M49" s="234">
        <f>G49*(1+L49/100)</f>
        <v>0</v>
      </c>
      <c r="N49" s="233">
        <v>2.6810700000000001</v>
      </c>
      <c r="O49" s="233">
        <f>ROUND(E49*N49,2)</f>
        <v>16.37</v>
      </c>
      <c r="P49" s="233">
        <v>0</v>
      </c>
      <c r="Q49" s="233">
        <f>ROUND(E49*P49,2)</f>
        <v>0</v>
      </c>
      <c r="R49" s="234"/>
      <c r="S49" s="234" t="s">
        <v>163</v>
      </c>
      <c r="T49" s="234" t="s">
        <v>164</v>
      </c>
      <c r="U49" s="234">
        <v>5.9930000000000003</v>
      </c>
      <c r="V49" s="234">
        <f>ROUND(E49*U49,2)</f>
        <v>36.590000000000003</v>
      </c>
      <c r="W49" s="234"/>
      <c r="X49" s="234" t="s">
        <v>120</v>
      </c>
      <c r="Y49" s="234" t="s">
        <v>121</v>
      </c>
      <c r="Z49" s="214"/>
      <c r="AA49" s="214"/>
      <c r="AB49" s="214"/>
      <c r="AC49" s="214"/>
      <c r="AD49" s="214"/>
      <c r="AE49" s="214"/>
      <c r="AF49" s="214"/>
      <c r="AG49" s="214" t="s">
        <v>122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2">
      <c r="A50" s="231"/>
      <c r="B50" s="232"/>
      <c r="C50" s="263" t="s">
        <v>169</v>
      </c>
      <c r="D50" s="236"/>
      <c r="E50" s="237"/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34"/>
      <c r="Z50" s="214"/>
      <c r="AA50" s="214"/>
      <c r="AB50" s="214"/>
      <c r="AC50" s="214"/>
      <c r="AD50" s="214"/>
      <c r="AE50" s="214"/>
      <c r="AF50" s="214"/>
      <c r="AG50" s="214" t="s">
        <v>124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31"/>
      <c r="B51" s="232"/>
      <c r="C51" s="263" t="s">
        <v>170</v>
      </c>
      <c r="D51" s="236"/>
      <c r="E51" s="237">
        <v>0.67500000000000004</v>
      </c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124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 x14ac:dyDescent="0.2">
      <c r="A52" s="231"/>
      <c r="B52" s="232"/>
      <c r="C52" s="263" t="s">
        <v>171</v>
      </c>
      <c r="D52" s="236"/>
      <c r="E52" s="237">
        <v>0.36</v>
      </c>
      <c r="F52" s="234"/>
      <c r="G52" s="234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34"/>
      <c r="Z52" s="214"/>
      <c r="AA52" s="214"/>
      <c r="AB52" s="214"/>
      <c r="AC52" s="214"/>
      <c r="AD52" s="214"/>
      <c r="AE52" s="214"/>
      <c r="AF52" s="214"/>
      <c r="AG52" s="214" t="s">
        <v>124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31"/>
      <c r="B53" s="232"/>
      <c r="C53" s="263" t="s">
        <v>172</v>
      </c>
      <c r="D53" s="236"/>
      <c r="E53" s="237">
        <v>0.75</v>
      </c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124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31"/>
      <c r="B54" s="232"/>
      <c r="C54" s="263" t="s">
        <v>173</v>
      </c>
      <c r="D54" s="236"/>
      <c r="E54" s="237">
        <v>0.495</v>
      </c>
      <c r="F54" s="234"/>
      <c r="G54" s="234"/>
      <c r="H54" s="234"/>
      <c r="I54" s="234"/>
      <c r="J54" s="234"/>
      <c r="K54" s="234"/>
      <c r="L54" s="234"/>
      <c r="M54" s="234"/>
      <c r="N54" s="233"/>
      <c r="O54" s="233"/>
      <c r="P54" s="233"/>
      <c r="Q54" s="233"/>
      <c r="R54" s="234"/>
      <c r="S54" s="234"/>
      <c r="T54" s="234"/>
      <c r="U54" s="234"/>
      <c r="V54" s="234"/>
      <c r="W54" s="234"/>
      <c r="X54" s="234"/>
      <c r="Y54" s="234"/>
      <c r="Z54" s="214"/>
      <c r="AA54" s="214"/>
      <c r="AB54" s="214"/>
      <c r="AC54" s="214"/>
      <c r="AD54" s="214"/>
      <c r="AE54" s="214"/>
      <c r="AF54" s="214"/>
      <c r="AG54" s="214" t="s">
        <v>124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31"/>
      <c r="B55" s="232"/>
      <c r="C55" s="263" t="s">
        <v>174</v>
      </c>
      <c r="D55" s="236"/>
      <c r="E55" s="237">
        <v>1.2</v>
      </c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124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31"/>
      <c r="B56" s="232"/>
      <c r="C56" s="263" t="s">
        <v>172</v>
      </c>
      <c r="D56" s="236"/>
      <c r="E56" s="237">
        <v>0.75</v>
      </c>
      <c r="F56" s="234"/>
      <c r="G56" s="234"/>
      <c r="H56" s="234"/>
      <c r="I56" s="234"/>
      <c r="J56" s="234"/>
      <c r="K56" s="234"/>
      <c r="L56" s="234"/>
      <c r="M56" s="234"/>
      <c r="N56" s="233"/>
      <c r="O56" s="233"/>
      <c r="P56" s="233"/>
      <c r="Q56" s="233"/>
      <c r="R56" s="234"/>
      <c r="S56" s="234"/>
      <c r="T56" s="234"/>
      <c r="U56" s="234"/>
      <c r="V56" s="234"/>
      <c r="W56" s="234"/>
      <c r="X56" s="234"/>
      <c r="Y56" s="234"/>
      <c r="Z56" s="214"/>
      <c r="AA56" s="214"/>
      <c r="AB56" s="214"/>
      <c r="AC56" s="214"/>
      <c r="AD56" s="214"/>
      <c r="AE56" s="214"/>
      <c r="AF56" s="214"/>
      <c r="AG56" s="214" t="s">
        <v>124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31"/>
      <c r="B57" s="232"/>
      <c r="C57" s="263" t="s">
        <v>175</v>
      </c>
      <c r="D57" s="236"/>
      <c r="E57" s="237">
        <v>0.67500000000000004</v>
      </c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124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 x14ac:dyDescent="0.2">
      <c r="A58" s="231"/>
      <c r="B58" s="232"/>
      <c r="C58" s="263" t="s">
        <v>176</v>
      </c>
      <c r="D58" s="236"/>
      <c r="E58" s="237">
        <v>1.2</v>
      </c>
      <c r="F58" s="234"/>
      <c r="G58" s="234"/>
      <c r="H58" s="234"/>
      <c r="I58" s="234"/>
      <c r="J58" s="234"/>
      <c r="K58" s="234"/>
      <c r="L58" s="234"/>
      <c r="M58" s="234"/>
      <c r="N58" s="233"/>
      <c r="O58" s="233"/>
      <c r="P58" s="233"/>
      <c r="Q58" s="233"/>
      <c r="R58" s="234"/>
      <c r="S58" s="234"/>
      <c r="T58" s="234"/>
      <c r="U58" s="234"/>
      <c r="V58" s="234"/>
      <c r="W58" s="234"/>
      <c r="X58" s="234"/>
      <c r="Y58" s="234"/>
      <c r="Z58" s="214"/>
      <c r="AA58" s="214"/>
      <c r="AB58" s="214"/>
      <c r="AC58" s="214"/>
      <c r="AD58" s="214"/>
      <c r="AE58" s="214"/>
      <c r="AF58" s="214"/>
      <c r="AG58" s="214" t="s">
        <v>124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ht="22.5" outlineLevel="1" x14ac:dyDescent="0.2">
      <c r="A59" s="249">
        <v>11</v>
      </c>
      <c r="B59" s="250" t="s">
        <v>177</v>
      </c>
      <c r="C59" s="262" t="s">
        <v>178</v>
      </c>
      <c r="D59" s="251" t="s">
        <v>179</v>
      </c>
      <c r="E59" s="252">
        <v>2.4300000000000002</v>
      </c>
      <c r="F59" s="253"/>
      <c r="G59" s="254">
        <f>ROUND(E59*F59,2)</f>
        <v>0</v>
      </c>
      <c r="H59" s="235"/>
      <c r="I59" s="234">
        <f>ROUND(E59*H59,2)</f>
        <v>0</v>
      </c>
      <c r="J59" s="235"/>
      <c r="K59" s="234">
        <f>ROUND(E59*J59,2)</f>
        <v>0</v>
      </c>
      <c r="L59" s="234">
        <v>21</v>
      </c>
      <c r="M59" s="234">
        <f>G59*(1+L59/100)</f>
        <v>0</v>
      </c>
      <c r="N59" s="233">
        <v>1</v>
      </c>
      <c r="O59" s="233">
        <f>ROUND(E59*N59,2)</f>
        <v>2.4300000000000002</v>
      </c>
      <c r="P59" s="233">
        <v>0</v>
      </c>
      <c r="Q59" s="233">
        <f>ROUND(E59*P59,2)</f>
        <v>0</v>
      </c>
      <c r="R59" s="234" t="s">
        <v>180</v>
      </c>
      <c r="S59" s="234" t="s">
        <v>181</v>
      </c>
      <c r="T59" s="234" t="s">
        <v>181</v>
      </c>
      <c r="U59" s="234">
        <v>0</v>
      </c>
      <c r="V59" s="234">
        <f>ROUND(E59*U59,2)</f>
        <v>0</v>
      </c>
      <c r="W59" s="234"/>
      <c r="X59" s="234" t="s">
        <v>182</v>
      </c>
      <c r="Y59" s="234" t="s">
        <v>121</v>
      </c>
      <c r="Z59" s="214"/>
      <c r="AA59" s="214"/>
      <c r="AB59" s="214"/>
      <c r="AC59" s="214"/>
      <c r="AD59" s="214"/>
      <c r="AE59" s="214"/>
      <c r="AF59" s="214"/>
      <c r="AG59" s="214" t="s">
        <v>183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2" x14ac:dyDescent="0.2">
      <c r="A60" s="231"/>
      <c r="B60" s="232"/>
      <c r="C60" s="263" t="s">
        <v>184</v>
      </c>
      <c r="D60" s="236"/>
      <c r="E60" s="237">
        <v>2.4300000000000002</v>
      </c>
      <c r="F60" s="234"/>
      <c r="G60" s="234"/>
      <c r="H60" s="234"/>
      <c r="I60" s="234"/>
      <c r="J60" s="234"/>
      <c r="K60" s="234"/>
      <c r="L60" s="234"/>
      <c r="M60" s="234"/>
      <c r="N60" s="233"/>
      <c r="O60" s="233"/>
      <c r="P60" s="233"/>
      <c r="Q60" s="233"/>
      <c r="R60" s="234"/>
      <c r="S60" s="234"/>
      <c r="T60" s="234"/>
      <c r="U60" s="234"/>
      <c r="V60" s="234"/>
      <c r="W60" s="234"/>
      <c r="X60" s="234"/>
      <c r="Y60" s="234"/>
      <c r="Z60" s="214"/>
      <c r="AA60" s="214"/>
      <c r="AB60" s="214"/>
      <c r="AC60" s="214"/>
      <c r="AD60" s="214"/>
      <c r="AE60" s="214"/>
      <c r="AF60" s="214"/>
      <c r="AG60" s="214" t="s">
        <v>124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x14ac:dyDescent="0.2">
      <c r="A61" s="242" t="s">
        <v>114</v>
      </c>
      <c r="B61" s="243" t="s">
        <v>73</v>
      </c>
      <c r="C61" s="261" t="s">
        <v>74</v>
      </c>
      <c r="D61" s="244"/>
      <c r="E61" s="245"/>
      <c r="F61" s="246"/>
      <c r="G61" s="247">
        <f>SUMIF(AG62:AG89,"&lt;&gt;NOR",G62:G89)</f>
        <v>0</v>
      </c>
      <c r="H61" s="241"/>
      <c r="I61" s="241">
        <f>SUM(I62:I89)</f>
        <v>0</v>
      </c>
      <c r="J61" s="241"/>
      <c r="K61" s="241">
        <f>SUM(K62:K89)</f>
        <v>0</v>
      </c>
      <c r="L61" s="241"/>
      <c r="M61" s="241">
        <f>SUM(M62:M89)</f>
        <v>0</v>
      </c>
      <c r="N61" s="240"/>
      <c r="O61" s="240">
        <f>SUM(O62:O89)</f>
        <v>4.58</v>
      </c>
      <c r="P61" s="240"/>
      <c r="Q61" s="240">
        <f>SUM(Q62:Q89)</f>
        <v>0</v>
      </c>
      <c r="R61" s="241"/>
      <c r="S61" s="241"/>
      <c r="T61" s="241"/>
      <c r="U61" s="241"/>
      <c r="V61" s="241">
        <f>SUM(V62:V89)</f>
        <v>447.14</v>
      </c>
      <c r="W61" s="241"/>
      <c r="X61" s="241"/>
      <c r="Y61" s="241"/>
      <c r="AG61" t="s">
        <v>115</v>
      </c>
    </row>
    <row r="62" spans="1:60" outlineLevel="1" x14ac:dyDescent="0.2">
      <c r="A62" s="249">
        <v>12</v>
      </c>
      <c r="B62" s="250" t="s">
        <v>185</v>
      </c>
      <c r="C62" s="262" t="s">
        <v>186</v>
      </c>
      <c r="D62" s="251" t="s">
        <v>118</v>
      </c>
      <c r="E62" s="252">
        <v>166.5</v>
      </c>
      <c r="F62" s="253"/>
      <c r="G62" s="254">
        <f>ROUND(E62*F62,2)</f>
        <v>0</v>
      </c>
      <c r="H62" s="235"/>
      <c r="I62" s="234">
        <f>ROUND(E62*H62,2)</f>
        <v>0</v>
      </c>
      <c r="J62" s="235"/>
      <c r="K62" s="234">
        <f>ROUND(E62*J62,2)</f>
        <v>0</v>
      </c>
      <c r="L62" s="234">
        <v>21</v>
      </c>
      <c r="M62" s="234">
        <f>G62*(1+L62/100)</f>
        <v>0</v>
      </c>
      <c r="N62" s="233">
        <v>0</v>
      </c>
      <c r="O62" s="233">
        <f>ROUND(E62*N62,2)</f>
        <v>0</v>
      </c>
      <c r="P62" s="233">
        <v>0</v>
      </c>
      <c r="Q62" s="233">
        <f>ROUND(E62*P62,2)</f>
        <v>0</v>
      </c>
      <c r="R62" s="234"/>
      <c r="S62" s="234" t="s">
        <v>119</v>
      </c>
      <c r="T62" s="234" t="s">
        <v>119</v>
      </c>
      <c r="U62" s="234">
        <v>0.38</v>
      </c>
      <c r="V62" s="234">
        <f>ROUND(E62*U62,2)</f>
        <v>63.27</v>
      </c>
      <c r="W62" s="234"/>
      <c r="X62" s="234" t="s">
        <v>120</v>
      </c>
      <c r="Y62" s="234" t="s">
        <v>121</v>
      </c>
      <c r="Z62" s="214"/>
      <c r="AA62" s="214"/>
      <c r="AB62" s="214"/>
      <c r="AC62" s="214"/>
      <c r="AD62" s="214"/>
      <c r="AE62" s="214"/>
      <c r="AF62" s="214"/>
      <c r="AG62" s="214" t="s">
        <v>122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2" x14ac:dyDescent="0.2">
      <c r="A63" s="231"/>
      <c r="B63" s="232"/>
      <c r="C63" s="263" t="s">
        <v>123</v>
      </c>
      <c r="D63" s="236"/>
      <c r="E63" s="237">
        <v>28.5</v>
      </c>
      <c r="F63" s="234"/>
      <c r="G63" s="234"/>
      <c r="H63" s="234"/>
      <c r="I63" s="234"/>
      <c r="J63" s="234"/>
      <c r="K63" s="234"/>
      <c r="L63" s="234"/>
      <c r="M63" s="234"/>
      <c r="N63" s="233"/>
      <c r="O63" s="233"/>
      <c r="P63" s="233"/>
      <c r="Q63" s="233"/>
      <c r="R63" s="234"/>
      <c r="S63" s="234"/>
      <c r="T63" s="234"/>
      <c r="U63" s="234"/>
      <c r="V63" s="234"/>
      <c r="W63" s="234"/>
      <c r="X63" s="234"/>
      <c r="Y63" s="234"/>
      <c r="Z63" s="214"/>
      <c r="AA63" s="214"/>
      <c r="AB63" s="214"/>
      <c r="AC63" s="214"/>
      <c r="AD63" s="214"/>
      <c r="AE63" s="214"/>
      <c r="AF63" s="214"/>
      <c r="AG63" s="214" t="s">
        <v>124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2">
      <c r="A64" s="231"/>
      <c r="B64" s="232"/>
      <c r="C64" s="263" t="s">
        <v>125</v>
      </c>
      <c r="D64" s="236"/>
      <c r="E64" s="237">
        <v>18</v>
      </c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124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31"/>
      <c r="B65" s="232"/>
      <c r="C65" s="263" t="s">
        <v>126</v>
      </c>
      <c r="D65" s="236"/>
      <c r="E65" s="237">
        <v>14</v>
      </c>
      <c r="F65" s="234"/>
      <c r="G65" s="234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34"/>
      <c r="Z65" s="214"/>
      <c r="AA65" s="214"/>
      <c r="AB65" s="214"/>
      <c r="AC65" s="214"/>
      <c r="AD65" s="214"/>
      <c r="AE65" s="214"/>
      <c r="AF65" s="214"/>
      <c r="AG65" s="214" t="s">
        <v>124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2">
      <c r="A66" s="231"/>
      <c r="B66" s="232"/>
      <c r="C66" s="263" t="s">
        <v>127</v>
      </c>
      <c r="D66" s="236"/>
      <c r="E66" s="237">
        <v>4</v>
      </c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124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2">
      <c r="A67" s="231"/>
      <c r="B67" s="232"/>
      <c r="C67" s="263" t="s">
        <v>128</v>
      </c>
      <c r="D67" s="236"/>
      <c r="E67" s="237">
        <v>18</v>
      </c>
      <c r="F67" s="234"/>
      <c r="G67" s="234"/>
      <c r="H67" s="234"/>
      <c r="I67" s="234"/>
      <c r="J67" s="234"/>
      <c r="K67" s="234"/>
      <c r="L67" s="234"/>
      <c r="M67" s="234"/>
      <c r="N67" s="233"/>
      <c r="O67" s="233"/>
      <c r="P67" s="233"/>
      <c r="Q67" s="233"/>
      <c r="R67" s="234"/>
      <c r="S67" s="234"/>
      <c r="T67" s="234"/>
      <c r="U67" s="234"/>
      <c r="V67" s="234"/>
      <c r="W67" s="234"/>
      <c r="X67" s="234"/>
      <c r="Y67" s="234"/>
      <c r="Z67" s="214"/>
      <c r="AA67" s="214"/>
      <c r="AB67" s="214"/>
      <c r="AC67" s="214"/>
      <c r="AD67" s="214"/>
      <c r="AE67" s="214"/>
      <c r="AF67" s="214"/>
      <c r="AG67" s="214" t="s">
        <v>124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31"/>
      <c r="B68" s="232"/>
      <c r="C68" s="263" t="s">
        <v>129</v>
      </c>
      <c r="D68" s="236"/>
      <c r="E68" s="237">
        <v>13.5</v>
      </c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124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">
      <c r="A69" s="231"/>
      <c r="B69" s="232"/>
      <c r="C69" s="263" t="s">
        <v>130</v>
      </c>
      <c r="D69" s="236"/>
      <c r="E69" s="237">
        <v>34.5</v>
      </c>
      <c r="F69" s="234"/>
      <c r="G69" s="234"/>
      <c r="H69" s="234"/>
      <c r="I69" s="234"/>
      <c r="J69" s="234"/>
      <c r="K69" s="234"/>
      <c r="L69" s="234"/>
      <c r="M69" s="234"/>
      <c r="N69" s="233"/>
      <c r="O69" s="233"/>
      <c r="P69" s="233"/>
      <c r="Q69" s="233"/>
      <c r="R69" s="234"/>
      <c r="S69" s="234"/>
      <c r="T69" s="234"/>
      <c r="U69" s="234"/>
      <c r="V69" s="234"/>
      <c r="W69" s="234"/>
      <c r="X69" s="234"/>
      <c r="Y69" s="234"/>
      <c r="Z69" s="214"/>
      <c r="AA69" s="214"/>
      <c r="AB69" s="214"/>
      <c r="AC69" s="214"/>
      <c r="AD69" s="214"/>
      <c r="AE69" s="214"/>
      <c r="AF69" s="214"/>
      <c r="AG69" s="214" t="s">
        <v>124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">
      <c r="A70" s="231"/>
      <c r="B70" s="232"/>
      <c r="C70" s="263" t="s">
        <v>140</v>
      </c>
      <c r="D70" s="236"/>
      <c r="E70" s="237">
        <v>6</v>
      </c>
      <c r="F70" s="234"/>
      <c r="G70" s="234"/>
      <c r="H70" s="234"/>
      <c r="I70" s="234"/>
      <c r="J70" s="234"/>
      <c r="K70" s="234"/>
      <c r="L70" s="234"/>
      <c r="M70" s="234"/>
      <c r="N70" s="233"/>
      <c r="O70" s="233"/>
      <c r="P70" s="233"/>
      <c r="Q70" s="233"/>
      <c r="R70" s="234"/>
      <c r="S70" s="234"/>
      <c r="T70" s="234"/>
      <c r="U70" s="234"/>
      <c r="V70" s="234"/>
      <c r="W70" s="234"/>
      <c r="X70" s="234"/>
      <c r="Y70" s="234"/>
      <c r="Z70" s="214"/>
      <c r="AA70" s="214"/>
      <c r="AB70" s="214"/>
      <c r="AC70" s="214"/>
      <c r="AD70" s="214"/>
      <c r="AE70" s="214"/>
      <c r="AF70" s="214"/>
      <c r="AG70" s="214" t="s">
        <v>124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2">
      <c r="A71" s="231"/>
      <c r="B71" s="232"/>
      <c r="C71" s="263" t="s">
        <v>141</v>
      </c>
      <c r="D71" s="236"/>
      <c r="E71" s="237">
        <v>30</v>
      </c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124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ht="22.5" outlineLevel="1" x14ac:dyDescent="0.2">
      <c r="A72" s="249">
        <v>13</v>
      </c>
      <c r="B72" s="250" t="s">
        <v>187</v>
      </c>
      <c r="C72" s="262" t="s">
        <v>188</v>
      </c>
      <c r="D72" s="251" t="s">
        <v>118</v>
      </c>
      <c r="E72" s="252">
        <v>141.65</v>
      </c>
      <c r="F72" s="253"/>
      <c r="G72" s="254">
        <f>ROUND(E72*F72,2)</f>
        <v>0</v>
      </c>
      <c r="H72" s="235"/>
      <c r="I72" s="234">
        <f>ROUND(E72*H72,2)</f>
        <v>0</v>
      </c>
      <c r="J72" s="235"/>
      <c r="K72" s="234">
        <f>ROUND(E72*J72,2)</f>
        <v>0</v>
      </c>
      <c r="L72" s="234">
        <v>21</v>
      </c>
      <c r="M72" s="234">
        <f>G72*(1+L72/100)</f>
        <v>0</v>
      </c>
      <c r="N72" s="233">
        <v>3.2340000000000001E-2</v>
      </c>
      <c r="O72" s="233">
        <f>ROUND(E72*N72,2)</f>
        <v>4.58</v>
      </c>
      <c r="P72" s="233">
        <v>0</v>
      </c>
      <c r="Q72" s="233">
        <f>ROUND(E72*P72,2)</f>
        <v>0</v>
      </c>
      <c r="R72" s="234"/>
      <c r="S72" s="234" t="s">
        <v>119</v>
      </c>
      <c r="T72" s="234" t="s">
        <v>119</v>
      </c>
      <c r="U72" s="234">
        <v>2.71</v>
      </c>
      <c r="V72" s="234">
        <f>ROUND(E72*U72,2)</f>
        <v>383.87</v>
      </c>
      <c r="W72" s="234"/>
      <c r="X72" s="234" t="s">
        <v>120</v>
      </c>
      <c r="Y72" s="234" t="s">
        <v>121</v>
      </c>
      <c r="Z72" s="214"/>
      <c r="AA72" s="214"/>
      <c r="AB72" s="214"/>
      <c r="AC72" s="214"/>
      <c r="AD72" s="214"/>
      <c r="AE72" s="214"/>
      <c r="AF72" s="214"/>
      <c r="AG72" s="214" t="s">
        <v>145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2" x14ac:dyDescent="0.2">
      <c r="A73" s="231"/>
      <c r="B73" s="232"/>
      <c r="C73" s="263" t="s">
        <v>123</v>
      </c>
      <c r="D73" s="236"/>
      <c r="E73" s="237">
        <v>28.5</v>
      </c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34"/>
      <c r="Z73" s="214"/>
      <c r="AA73" s="214"/>
      <c r="AB73" s="214"/>
      <c r="AC73" s="214"/>
      <c r="AD73" s="214"/>
      <c r="AE73" s="214"/>
      <c r="AF73" s="214"/>
      <c r="AG73" s="214" t="s">
        <v>124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 x14ac:dyDescent="0.2">
      <c r="A74" s="231"/>
      <c r="B74" s="232"/>
      <c r="C74" s="263" t="s">
        <v>125</v>
      </c>
      <c r="D74" s="236"/>
      <c r="E74" s="237">
        <v>18</v>
      </c>
      <c r="F74" s="234"/>
      <c r="G74" s="234"/>
      <c r="H74" s="234"/>
      <c r="I74" s="234"/>
      <c r="J74" s="234"/>
      <c r="K74" s="234"/>
      <c r="L74" s="234"/>
      <c r="M74" s="234"/>
      <c r="N74" s="233"/>
      <c r="O74" s="233"/>
      <c r="P74" s="233"/>
      <c r="Q74" s="233"/>
      <c r="R74" s="234"/>
      <c r="S74" s="234"/>
      <c r="T74" s="234"/>
      <c r="U74" s="234"/>
      <c r="V74" s="234"/>
      <c r="W74" s="234"/>
      <c r="X74" s="234"/>
      <c r="Y74" s="234"/>
      <c r="Z74" s="214"/>
      <c r="AA74" s="214"/>
      <c r="AB74" s="214"/>
      <c r="AC74" s="214"/>
      <c r="AD74" s="214"/>
      <c r="AE74" s="214"/>
      <c r="AF74" s="214"/>
      <c r="AG74" s="214" t="s">
        <v>124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31"/>
      <c r="B75" s="232"/>
      <c r="C75" s="263" t="s">
        <v>126</v>
      </c>
      <c r="D75" s="236"/>
      <c r="E75" s="237">
        <v>14</v>
      </c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124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 x14ac:dyDescent="0.2">
      <c r="A76" s="231"/>
      <c r="B76" s="232"/>
      <c r="C76" s="263" t="s">
        <v>127</v>
      </c>
      <c r="D76" s="236"/>
      <c r="E76" s="237">
        <v>4</v>
      </c>
      <c r="F76" s="234"/>
      <c r="G76" s="234"/>
      <c r="H76" s="234"/>
      <c r="I76" s="234"/>
      <c r="J76" s="234"/>
      <c r="K76" s="234"/>
      <c r="L76" s="234"/>
      <c r="M76" s="234"/>
      <c r="N76" s="233"/>
      <c r="O76" s="233"/>
      <c r="P76" s="233"/>
      <c r="Q76" s="233"/>
      <c r="R76" s="234"/>
      <c r="S76" s="234"/>
      <c r="T76" s="234"/>
      <c r="U76" s="234"/>
      <c r="V76" s="234"/>
      <c r="W76" s="234"/>
      <c r="X76" s="234"/>
      <c r="Y76" s="234"/>
      <c r="Z76" s="214"/>
      <c r="AA76" s="214"/>
      <c r="AB76" s="214"/>
      <c r="AC76" s="214"/>
      <c r="AD76" s="214"/>
      <c r="AE76" s="214"/>
      <c r="AF76" s="214"/>
      <c r="AG76" s="214" t="s">
        <v>124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 x14ac:dyDescent="0.2">
      <c r="A77" s="231"/>
      <c r="B77" s="232"/>
      <c r="C77" s="263" t="s">
        <v>128</v>
      </c>
      <c r="D77" s="236"/>
      <c r="E77" s="237">
        <v>18</v>
      </c>
      <c r="F77" s="234"/>
      <c r="G77" s="234"/>
      <c r="H77" s="234"/>
      <c r="I77" s="234"/>
      <c r="J77" s="234"/>
      <c r="K77" s="234"/>
      <c r="L77" s="234"/>
      <c r="M77" s="234"/>
      <c r="N77" s="233"/>
      <c r="O77" s="233"/>
      <c r="P77" s="233"/>
      <c r="Q77" s="233"/>
      <c r="R77" s="234"/>
      <c r="S77" s="234"/>
      <c r="T77" s="234"/>
      <c r="U77" s="234"/>
      <c r="V77" s="234"/>
      <c r="W77" s="234"/>
      <c r="X77" s="234"/>
      <c r="Y77" s="234"/>
      <c r="Z77" s="214"/>
      <c r="AA77" s="214"/>
      <c r="AB77" s="214"/>
      <c r="AC77" s="214"/>
      <c r="AD77" s="214"/>
      <c r="AE77" s="214"/>
      <c r="AF77" s="214"/>
      <c r="AG77" s="214" t="s">
        <v>124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31"/>
      <c r="B78" s="232"/>
      <c r="C78" s="263" t="s">
        <v>129</v>
      </c>
      <c r="D78" s="236"/>
      <c r="E78" s="237">
        <v>13.5</v>
      </c>
      <c r="F78" s="234"/>
      <c r="G78" s="234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124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 x14ac:dyDescent="0.2">
      <c r="A79" s="231"/>
      <c r="B79" s="232"/>
      <c r="C79" s="263" t="s">
        <v>130</v>
      </c>
      <c r="D79" s="236"/>
      <c r="E79" s="237">
        <v>34.5</v>
      </c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34"/>
      <c r="Z79" s="214"/>
      <c r="AA79" s="214"/>
      <c r="AB79" s="214"/>
      <c r="AC79" s="214"/>
      <c r="AD79" s="214"/>
      <c r="AE79" s="214"/>
      <c r="AF79" s="214"/>
      <c r="AG79" s="214" t="s">
        <v>124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 x14ac:dyDescent="0.2">
      <c r="A80" s="231"/>
      <c r="B80" s="232"/>
      <c r="C80" s="263" t="s">
        <v>169</v>
      </c>
      <c r="D80" s="236"/>
      <c r="E80" s="237"/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34"/>
      <c r="Z80" s="214"/>
      <c r="AA80" s="214"/>
      <c r="AB80" s="214"/>
      <c r="AC80" s="214"/>
      <c r="AD80" s="214"/>
      <c r="AE80" s="214"/>
      <c r="AF80" s="214"/>
      <c r="AG80" s="214" t="s">
        <v>124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 x14ac:dyDescent="0.2">
      <c r="A81" s="231"/>
      <c r="B81" s="232"/>
      <c r="C81" s="263" t="s">
        <v>189</v>
      </c>
      <c r="D81" s="236"/>
      <c r="E81" s="237">
        <v>-4.5</v>
      </c>
      <c r="F81" s="234"/>
      <c r="G81" s="234"/>
      <c r="H81" s="234"/>
      <c r="I81" s="234"/>
      <c r="J81" s="234"/>
      <c r="K81" s="234"/>
      <c r="L81" s="234"/>
      <c r="M81" s="234"/>
      <c r="N81" s="233"/>
      <c r="O81" s="233"/>
      <c r="P81" s="233"/>
      <c r="Q81" s="233"/>
      <c r="R81" s="234"/>
      <c r="S81" s="234"/>
      <c r="T81" s="234"/>
      <c r="U81" s="234"/>
      <c r="V81" s="234"/>
      <c r="W81" s="234"/>
      <c r="X81" s="234"/>
      <c r="Y81" s="234"/>
      <c r="Z81" s="214"/>
      <c r="AA81" s="214"/>
      <c r="AB81" s="214"/>
      <c r="AC81" s="214"/>
      <c r="AD81" s="214"/>
      <c r="AE81" s="214"/>
      <c r="AF81" s="214"/>
      <c r="AG81" s="214" t="s">
        <v>124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 x14ac:dyDescent="0.2">
      <c r="A82" s="231"/>
      <c r="B82" s="232"/>
      <c r="C82" s="263" t="s">
        <v>190</v>
      </c>
      <c r="D82" s="236"/>
      <c r="E82" s="237">
        <v>-2.4</v>
      </c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124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">
      <c r="A83" s="231"/>
      <c r="B83" s="232"/>
      <c r="C83" s="263" t="s">
        <v>191</v>
      </c>
      <c r="D83" s="236"/>
      <c r="E83" s="237">
        <v>-5</v>
      </c>
      <c r="F83" s="234"/>
      <c r="G83" s="234"/>
      <c r="H83" s="234"/>
      <c r="I83" s="234"/>
      <c r="J83" s="234"/>
      <c r="K83" s="234"/>
      <c r="L83" s="234"/>
      <c r="M83" s="234"/>
      <c r="N83" s="233"/>
      <c r="O83" s="233"/>
      <c r="P83" s="233"/>
      <c r="Q83" s="233"/>
      <c r="R83" s="234"/>
      <c r="S83" s="234"/>
      <c r="T83" s="234"/>
      <c r="U83" s="234"/>
      <c r="V83" s="234"/>
      <c r="W83" s="234"/>
      <c r="X83" s="234"/>
      <c r="Y83" s="234"/>
      <c r="Z83" s="214"/>
      <c r="AA83" s="214"/>
      <c r="AB83" s="214"/>
      <c r="AC83" s="214"/>
      <c r="AD83" s="214"/>
      <c r="AE83" s="214"/>
      <c r="AF83" s="214"/>
      <c r="AG83" s="214" t="s">
        <v>124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 x14ac:dyDescent="0.2">
      <c r="A84" s="231"/>
      <c r="B84" s="232"/>
      <c r="C84" s="263" t="s">
        <v>192</v>
      </c>
      <c r="D84" s="236"/>
      <c r="E84" s="237">
        <v>-3.3</v>
      </c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34"/>
      <c r="Z84" s="214"/>
      <c r="AA84" s="214"/>
      <c r="AB84" s="214"/>
      <c r="AC84" s="214"/>
      <c r="AD84" s="214"/>
      <c r="AE84" s="214"/>
      <c r="AF84" s="214"/>
      <c r="AG84" s="214" t="s">
        <v>124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">
      <c r="A85" s="231"/>
      <c r="B85" s="232"/>
      <c r="C85" s="263" t="s">
        <v>193</v>
      </c>
      <c r="D85" s="236"/>
      <c r="E85" s="237">
        <v>-2.4</v>
      </c>
      <c r="F85" s="234"/>
      <c r="G85" s="234"/>
      <c r="H85" s="234"/>
      <c r="I85" s="234"/>
      <c r="J85" s="234"/>
      <c r="K85" s="234"/>
      <c r="L85" s="234"/>
      <c r="M85" s="234"/>
      <c r="N85" s="233"/>
      <c r="O85" s="233"/>
      <c r="P85" s="233"/>
      <c r="Q85" s="233"/>
      <c r="R85" s="234"/>
      <c r="S85" s="234"/>
      <c r="T85" s="234"/>
      <c r="U85" s="234"/>
      <c r="V85" s="234"/>
      <c r="W85" s="234"/>
      <c r="X85" s="234"/>
      <c r="Y85" s="234"/>
      <c r="Z85" s="214"/>
      <c r="AA85" s="214"/>
      <c r="AB85" s="214"/>
      <c r="AC85" s="214"/>
      <c r="AD85" s="214"/>
      <c r="AE85" s="214"/>
      <c r="AF85" s="214"/>
      <c r="AG85" s="214" t="s">
        <v>124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2">
      <c r="A86" s="231"/>
      <c r="B86" s="232"/>
      <c r="C86" s="263" t="s">
        <v>191</v>
      </c>
      <c r="D86" s="236"/>
      <c r="E86" s="237">
        <v>-5</v>
      </c>
      <c r="F86" s="234"/>
      <c r="G86" s="234"/>
      <c r="H86" s="234"/>
      <c r="I86" s="234"/>
      <c r="J86" s="234"/>
      <c r="K86" s="234"/>
      <c r="L86" s="234"/>
      <c r="M86" s="234"/>
      <c r="N86" s="233"/>
      <c r="O86" s="233"/>
      <c r="P86" s="233"/>
      <c r="Q86" s="233"/>
      <c r="R86" s="234"/>
      <c r="S86" s="234"/>
      <c r="T86" s="234"/>
      <c r="U86" s="234"/>
      <c r="V86" s="234"/>
      <c r="W86" s="234"/>
      <c r="X86" s="234"/>
      <c r="Y86" s="234"/>
      <c r="Z86" s="214"/>
      <c r="AA86" s="214"/>
      <c r="AB86" s="214"/>
      <c r="AC86" s="214"/>
      <c r="AD86" s="214"/>
      <c r="AE86" s="214"/>
      <c r="AF86" s="214"/>
      <c r="AG86" s="214" t="s">
        <v>124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 x14ac:dyDescent="0.2">
      <c r="A87" s="231"/>
      <c r="B87" s="232"/>
      <c r="C87" s="263" t="s">
        <v>194</v>
      </c>
      <c r="D87" s="236"/>
      <c r="E87" s="237">
        <v>-2.25</v>
      </c>
      <c r="F87" s="234"/>
      <c r="G87" s="234"/>
      <c r="H87" s="234"/>
      <c r="I87" s="234"/>
      <c r="J87" s="234"/>
      <c r="K87" s="234"/>
      <c r="L87" s="234"/>
      <c r="M87" s="234"/>
      <c r="N87" s="233"/>
      <c r="O87" s="233"/>
      <c r="P87" s="233"/>
      <c r="Q87" s="233"/>
      <c r="R87" s="234"/>
      <c r="S87" s="234"/>
      <c r="T87" s="234"/>
      <c r="U87" s="234"/>
      <c r="V87" s="234"/>
      <c r="W87" s="234"/>
      <c r="X87" s="234"/>
      <c r="Y87" s="234"/>
      <c r="Z87" s="214"/>
      <c r="AA87" s="214"/>
      <c r="AB87" s="214"/>
      <c r="AC87" s="214"/>
      <c r="AD87" s="214"/>
      <c r="AE87" s="214"/>
      <c r="AF87" s="214"/>
      <c r="AG87" s="214" t="s">
        <v>124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 x14ac:dyDescent="0.2">
      <c r="A88" s="231"/>
      <c r="B88" s="232"/>
      <c r="C88" s="263" t="s">
        <v>140</v>
      </c>
      <c r="D88" s="236"/>
      <c r="E88" s="237">
        <v>6</v>
      </c>
      <c r="F88" s="234"/>
      <c r="G88" s="234"/>
      <c r="H88" s="234"/>
      <c r="I88" s="234"/>
      <c r="J88" s="234"/>
      <c r="K88" s="234"/>
      <c r="L88" s="234"/>
      <c r="M88" s="234"/>
      <c r="N88" s="233"/>
      <c r="O88" s="233"/>
      <c r="P88" s="233"/>
      <c r="Q88" s="233"/>
      <c r="R88" s="234"/>
      <c r="S88" s="234"/>
      <c r="T88" s="234"/>
      <c r="U88" s="234"/>
      <c r="V88" s="234"/>
      <c r="W88" s="234"/>
      <c r="X88" s="234"/>
      <c r="Y88" s="234"/>
      <c r="Z88" s="214"/>
      <c r="AA88" s="214"/>
      <c r="AB88" s="214"/>
      <c r="AC88" s="214"/>
      <c r="AD88" s="214"/>
      <c r="AE88" s="214"/>
      <c r="AF88" s="214"/>
      <c r="AG88" s="214" t="s">
        <v>124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 x14ac:dyDescent="0.2">
      <c r="A89" s="231"/>
      <c r="B89" s="232"/>
      <c r="C89" s="263" t="s">
        <v>141</v>
      </c>
      <c r="D89" s="236"/>
      <c r="E89" s="237">
        <v>30</v>
      </c>
      <c r="F89" s="234"/>
      <c r="G89" s="234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34"/>
      <c r="Z89" s="214"/>
      <c r="AA89" s="214"/>
      <c r="AB89" s="214"/>
      <c r="AC89" s="214"/>
      <c r="AD89" s="214"/>
      <c r="AE89" s="214"/>
      <c r="AF89" s="214"/>
      <c r="AG89" s="214" t="s">
        <v>124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x14ac:dyDescent="0.2">
      <c r="A90" s="242" t="s">
        <v>114</v>
      </c>
      <c r="B90" s="243" t="s">
        <v>75</v>
      </c>
      <c r="C90" s="261" t="s">
        <v>76</v>
      </c>
      <c r="D90" s="244"/>
      <c r="E90" s="245"/>
      <c r="F90" s="246"/>
      <c r="G90" s="247">
        <f>SUMIF(AG91:AG116,"&lt;&gt;NOR",G91:G116)</f>
        <v>0</v>
      </c>
      <c r="H90" s="241"/>
      <c r="I90" s="241">
        <f>SUM(I91:I116)</f>
        <v>0</v>
      </c>
      <c r="J90" s="241"/>
      <c r="K90" s="241">
        <f>SUM(K91:K116)</f>
        <v>0</v>
      </c>
      <c r="L90" s="241"/>
      <c r="M90" s="241">
        <f>SUM(M91:M116)</f>
        <v>0</v>
      </c>
      <c r="N90" s="240"/>
      <c r="O90" s="240">
        <f>SUM(O91:O116)</f>
        <v>27.150000000000002</v>
      </c>
      <c r="P90" s="240"/>
      <c r="Q90" s="240">
        <f>SUM(Q91:Q116)</f>
        <v>0</v>
      </c>
      <c r="R90" s="241"/>
      <c r="S90" s="241"/>
      <c r="T90" s="241"/>
      <c r="U90" s="241"/>
      <c r="V90" s="241">
        <f>SUM(V91:V116)</f>
        <v>437.81000000000012</v>
      </c>
      <c r="W90" s="241"/>
      <c r="X90" s="241"/>
      <c r="Y90" s="241"/>
      <c r="AG90" t="s">
        <v>115</v>
      </c>
    </row>
    <row r="91" spans="1:60" outlineLevel="1" x14ac:dyDescent="0.2">
      <c r="A91" s="249">
        <v>14</v>
      </c>
      <c r="B91" s="250" t="s">
        <v>195</v>
      </c>
      <c r="C91" s="262" t="s">
        <v>196</v>
      </c>
      <c r="D91" s="251" t="s">
        <v>118</v>
      </c>
      <c r="E91" s="252">
        <v>1276.0999999999999</v>
      </c>
      <c r="F91" s="253"/>
      <c r="G91" s="254">
        <f>ROUND(E91*F91,2)</f>
        <v>0</v>
      </c>
      <c r="H91" s="235"/>
      <c r="I91" s="234">
        <f>ROUND(E91*H91,2)</f>
        <v>0</v>
      </c>
      <c r="J91" s="235"/>
      <c r="K91" s="234">
        <f>ROUND(E91*J91,2)</f>
        <v>0</v>
      </c>
      <c r="L91" s="234">
        <v>21</v>
      </c>
      <c r="M91" s="234">
        <f>G91*(1+L91/100)</f>
        <v>0</v>
      </c>
      <c r="N91" s="233">
        <v>1.8380000000000001E-2</v>
      </c>
      <c r="O91" s="233">
        <f>ROUND(E91*N91,2)</f>
        <v>23.45</v>
      </c>
      <c r="P91" s="233">
        <v>0</v>
      </c>
      <c r="Q91" s="233">
        <f>ROUND(E91*P91,2)</f>
        <v>0</v>
      </c>
      <c r="R91" s="234"/>
      <c r="S91" s="234" t="s">
        <v>119</v>
      </c>
      <c r="T91" s="234" t="s">
        <v>119</v>
      </c>
      <c r="U91" s="234">
        <v>0.14000000000000001</v>
      </c>
      <c r="V91" s="234">
        <f>ROUND(E91*U91,2)</f>
        <v>178.65</v>
      </c>
      <c r="W91" s="234"/>
      <c r="X91" s="234" t="s">
        <v>120</v>
      </c>
      <c r="Y91" s="234" t="s">
        <v>121</v>
      </c>
      <c r="Z91" s="214"/>
      <c r="AA91" s="214"/>
      <c r="AB91" s="214"/>
      <c r="AC91" s="214"/>
      <c r="AD91" s="214"/>
      <c r="AE91" s="214"/>
      <c r="AF91" s="214"/>
      <c r="AG91" s="214" t="s">
        <v>122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ht="22.5" outlineLevel="2" x14ac:dyDescent="0.2">
      <c r="A92" s="231"/>
      <c r="B92" s="232"/>
      <c r="C92" s="263" t="s">
        <v>197</v>
      </c>
      <c r="D92" s="236"/>
      <c r="E92" s="237">
        <v>369.2</v>
      </c>
      <c r="F92" s="234"/>
      <c r="G92" s="234"/>
      <c r="H92" s="234"/>
      <c r="I92" s="234"/>
      <c r="J92" s="234"/>
      <c r="K92" s="234"/>
      <c r="L92" s="234"/>
      <c r="M92" s="234"/>
      <c r="N92" s="233"/>
      <c r="O92" s="233"/>
      <c r="P92" s="233"/>
      <c r="Q92" s="233"/>
      <c r="R92" s="234"/>
      <c r="S92" s="234"/>
      <c r="T92" s="234"/>
      <c r="U92" s="234"/>
      <c r="V92" s="234"/>
      <c r="W92" s="234"/>
      <c r="X92" s="234"/>
      <c r="Y92" s="234"/>
      <c r="Z92" s="214"/>
      <c r="AA92" s="214"/>
      <c r="AB92" s="214"/>
      <c r="AC92" s="214"/>
      <c r="AD92" s="214"/>
      <c r="AE92" s="214"/>
      <c r="AF92" s="214"/>
      <c r="AG92" s="214" t="s">
        <v>124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 x14ac:dyDescent="0.2">
      <c r="A93" s="231"/>
      <c r="B93" s="232"/>
      <c r="C93" s="263" t="s">
        <v>198</v>
      </c>
      <c r="D93" s="236"/>
      <c r="E93" s="237">
        <v>234.5</v>
      </c>
      <c r="F93" s="234"/>
      <c r="G93" s="234"/>
      <c r="H93" s="234"/>
      <c r="I93" s="234"/>
      <c r="J93" s="234"/>
      <c r="K93" s="234"/>
      <c r="L93" s="234"/>
      <c r="M93" s="234"/>
      <c r="N93" s="233"/>
      <c r="O93" s="233"/>
      <c r="P93" s="233"/>
      <c r="Q93" s="233"/>
      <c r="R93" s="234"/>
      <c r="S93" s="234"/>
      <c r="T93" s="234"/>
      <c r="U93" s="234"/>
      <c r="V93" s="234"/>
      <c r="W93" s="234"/>
      <c r="X93" s="234"/>
      <c r="Y93" s="234"/>
      <c r="Z93" s="214"/>
      <c r="AA93" s="214"/>
      <c r="AB93" s="214"/>
      <c r="AC93" s="214"/>
      <c r="AD93" s="214"/>
      <c r="AE93" s="214"/>
      <c r="AF93" s="214"/>
      <c r="AG93" s="214" t="s">
        <v>124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 x14ac:dyDescent="0.2">
      <c r="A94" s="231"/>
      <c r="B94" s="232"/>
      <c r="C94" s="263" t="s">
        <v>199</v>
      </c>
      <c r="D94" s="236"/>
      <c r="E94" s="237">
        <v>199.9</v>
      </c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34"/>
      <c r="Z94" s="214"/>
      <c r="AA94" s="214"/>
      <c r="AB94" s="214"/>
      <c r="AC94" s="214"/>
      <c r="AD94" s="214"/>
      <c r="AE94" s="214"/>
      <c r="AF94" s="214"/>
      <c r="AG94" s="214" t="s">
        <v>124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 x14ac:dyDescent="0.2">
      <c r="A95" s="231"/>
      <c r="B95" s="232"/>
      <c r="C95" s="263" t="s">
        <v>200</v>
      </c>
      <c r="D95" s="236"/>
      <c r="E95" s="237">
        <v>202.6</v>
      </c>
      <c r="F95" s="234"/>
      <c r="G95" s="234"/>
      <c r="H95" s="234"/>
      <c r="I95" s="234"/>
      <c r="J95" s="234"/>
      <c r="K95" s="234"/>
      <c r="L95" s="234"/>
      <c r="M95" s="234"/>
      <c r="N95" s="233"/>
      <c r="O95" s="233"/>
      <c r="P95" s="233"/>
      <c r="Q95" s="233"/>
      <c r="R95" s="234"/>
      <c r="S95" s="234"/>
      <c r="T95" s="234"/>
      <c r="U95" s="234"/>
      <c r="V95" s="234"/>
      <c r="W95" s="234"/>
      <c r="X95" s="234"/>
      <c r="Y95" s="234"/>
      <c r="Z95" s="214"/>
      <c r="AA95" s="214"/>
      <c r="AB95" s="214"/>
      <c r="AC95" s="214"/>
      <c r="AD95" s="214"/>
      <c r="AE95" s="214"/>
      <c r="AF95" s="214"/>
      <c r="AG95" s="214" t="s">
        <v>124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 x14ac:dyDescent="0.2">
      <c r="A96" s="231"/>
      <c r="B96" s="232"/>
      <c r="C96" s="263" t="s">
        <v>201</v>
      </c>
      <c r="D96" s="236"/>
      <c r="E96" s="237">
        <v>269.89999999999998</v>
      </c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34"/>
      <c r="Z96" s="214"/>
      <c r="AA96" s="214"/>
      <c r="AB96" s="214"/>
      <c r="AC96" s="214"/>
      <c r="AD96" s="214"/>
      <c r="AE96" s="214"/>
      <c r="AF96" s="214"/>
      <c r="AG96" s="214" t="s">
        <v>124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">
      <c r="A97" s="249">
        <v>15</v>
      </c>
      <c r="B97" s="250" t="s">
        <v>202</v>
      </c>
      <c r="C97" s="262" t="s">
        <v>203</v>
      </c>
      <c r="D97" s="251" t="s">
        <v>118</v>
      </c>
      <c r="E97" s="252">
        <v>1276.0999999999999</v>
      </c>
      <c r="F97" s="253"/>
      <c r="G97" s="254">
        <f>ROUND(E97*F97,2)</f>
        <v>0</v>
      </c>
      <c r="H97" s="235"/>
      <c r="I97" s="234">
        <f>ROUND(E97*H97,2)</f>
        <v>0</v>
      </c>
      <c r="J97" s="235"/>
      <c r="K97" s="234">
        <f>ROUND(E97*J97,2)</f>
        <v>0</v>
      </c>
      <c r="L97" s="234">
        <v>21</v>
      </c>
      <c r="M97" s="234">
        <f>G97*(1+L97/100)</f>
        <v>0</v>
      </c>
      <c r="N97" s="233">
        <v>0</v>
      </c>
      <c r="O97" s="233">
        <f>ROUND(E97*N97,2)</f>
        <v>0</v>
      </c>
      <c r="P97" s="233">
        <v>0</v>
      </c>
      <c r="Q97" s="233">
        <f>ROUND(E97*P97,2)</f>
        <v>0</v>
      </c>
      <c r="R97" s="234"/>
      <c r="S97" s="234" t="s">
        <v>119</v>
      </c>
      <c r="T97" s="234" t="s">
        <v>119</v>
      </c>
      <c r="U97" s="234">
        <v>9.9000000000000005E-2</v>
      </c>
      <c r="V97" s="234">
        <f>ROUND(E97*U97,2)</f>
        <v>126.33</v>
      </c>
      <c r="W97" s="234"/>
      <c r="X97" s="234" t="s">
        <v>120</v>
      </c>
      <c r="Y97" s="234" t="s">
        <v>121</v>
      </c>
      <c r="Z97" s="214"/>
      <c r="AA97" s="214"/>
      <c r="AB97" s="214"/>
      <c r="AC97" s="214"/>
      <c r="AD97" s="214"/>
      <c r="AE97" s="214"/>
      <c r="AF97" s="214"/>
      <c r="AG97" s="214" t="s">
        <v>122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2" x14ac:dyDescent="0.2">
      <c r="A98" s="231"/>
      <c r="B98" s="232"/>
      <c r="C98" s="263" t="s">
        <v>204</v>
      </c>
      <c r="D98" s="236"/>
      <c r="E98" s="237">
        <v>1276.0999999999999</v>
      </c>
      <c r="F98" s="234"/>
      <c r="G98" s="234"/>
      <c r="H98" s="234"/>
      <c r="I98" s="234"/>
      <c r="J98" s="234"/>
      <c r="K98" s="234"/>
      <c r="L98" s="234"/>
      <c r="M98" s="234"/>
      <c r="N98" s="233"/>
      <c r="O98" s="233"/>
      <c r="P98" s="233"/>
      <c r="Q98" s="233"/>
      <c r="R98" s="234"/>
      <c r="S98" s="234"/>
      <c r="T98" s="234"/>
      <c r="U98" s="234"/>
      <c r="V98" s="234"/>
      <c r="W98" s="234"/>
      <c r="X98" s="234"/>
      <c r="Y98" s="234"/>
      <c r="Z98" s="214"/>
      <c r="AA98" s="214"/>
      <c r="AB98" s="214"/>
      <c r="AC98" s="214"/>
      <c r="AD98" s="214"/>
      <c r="AE98" s="214"/>
      <c r="AF98" s="214"/>
      <c r="AG98" s="214" t="s">
        <v>124</v>
      </c>
      <c r="AH98" s="214">
        <v>5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49">
        <v>16</v>
      </c>
      <c r="B99" s="250" t="s">
        <v>205</v>
      </c>
      <c r="C99" s="262" t="s">
        <v>206</v>
      </c>
      <c r="D99" s="251" t="s">
        <v>118</v>
      </c>
      <c r="E99" s="252">
        <v>3828.3</v>
      </c>
      <c r="F99" s="253"/>
      <c r="G99" s="254">
        <f>ROUND(E99*F99,2)</f>
        <v>0</v>
      </c>
      <c r="H99" s="235"/>
      <c r="I99" s="234">
        <f>ROUND(E99*H99,2)</f>
        <v>0</v>
      </c>
      <c r="J99" s="235"/>
      <c r="K99" s="234">
        <f>ROUND(E99*J99,2)</f>
        <v>0</v>
      </c>
      <c r="L99" s="234">
        <v>21</v>
      </c>
      <c r="M99" s="234">
        <f>G99*(1+L99/100)</f>
        <v>0</v>
      </c>
      <c r="N99" s="233">
        <v>3.2000000000000003E-4</v>
      </c>
      <c r="O99" s="233">
        <f>ROUND(E99*N99,2)</f>
        <v>1.23</v>
      </c>
      <c r="P99" s="233">
        <v>0</v>
      </c>
      <c r="Q99" s="233">
        <f>ROUND(E99*P99,2)</f>
        <v>0</v>
      </c>
      <c r="R99" s="234"/>
      <c r="S99" s="234" t="s">
        <v>119</v>
      </c>
      <c r="T99" s="234" t="s">
        <v>119</v>
      </c>
      <c r="U99" s="234">
        <v>5.0000000000000001E-3</v>
      </c>
      <c r="V99" s="234">
        <f>ROUND(E99*U99,2)</f>
        <v>19.14</v>
      </c>
      <c r="W99" s="234"/>
      <c r="X99" s="234" t="s">
        <v>120</v>
      </c>
      <c r="Y99" s="234" t="s">
        <v>121</v>
      </c>
      <c r="Z99" s="214"/>
      <c r="AA99" s="214"/>
      <c r="AB99" s="214"/>
      <c r="AC99" s="214"/>
      <c r="AD99" s="214"/>
      <c r="AE99" s="214"/>
      <c r="AF99" s="214"/>
      <c r="AG99" s="214" t="s">
        <v>122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2" x14ac:dyDescent="0.2">
      <c r="A100" s="231"/>
      <c r="B100" s="232"/>
      <c r="C100" s="263" t="s">
        <v>207</v>
      </c>
      <c r="D100" s="236"/>
      <c r="E100" s="237">
        <v>3828.3</v>
      </c>
      <c r="F100" s="234"/>
      <c r="G100" s="234"/>
      <c r="H100" s="234"/>
      <c r="I100" s="234"/>
      <c r="J100" s="234"/>
      <c r="K100" s="234"/>
      <c r="L100" s="234"/>
      <c r="M100" s="234"/>
      <c r="N100" s="233"/>
      <c r="O100" s="233"/>
      <c r="P100" s="233"/>
      <c r="Q100" s="233"/>
      <c r="R100" s="234"/>
      <c r="S100" s="234"/>
      <c r="T100" s="234"/>
      <c r="U100" s="234"/>
      <c r="V100" s="234"/>
      <c r="W100" s="234"/>
      <c r="X100" s="234"/>
      <c r="Y100" s="234"/>
      <c r="Z100" s="214"/>
      <c r="AA100" s="214"/>
      <c r="AB100" s="214"/>
      <c r="AC100" s="214"/>
      <c r="AD100" s="214"/>
      <c r="AE100" s="214"/>
      <c r="AF100" s="214"/>
      <c r="AG100" s="214" t="s">
        <v>124</v>
      </c>
      <c r="AH100" s="214">
        <v>5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 x14ac:dyDescent="0.2">
      <c r="A101" s="249">
        <v>17</v>
      </c>
      <c r="B101" s="250" t="s">
        <v>208</v>
      </c>
      <c r="C101" s="262" t="s">
        <v>209</v>
      </c>
      <c r="D101" s="251" t="s">
        <v>153</v>
      </c>
      <c r="E101" s="252">
        <v>47.5</v>
      </c>
      <c r="F101" s="253"/>
      <c r="G101" s="254">
        <f>ROUND(E101*F101,2)</f>
        <v>0</v>
      </c>
      <c r="H101" s="235"/>
      <c r="I101" s="234">
        <f>ROUND(E101*H101,2)</f>
        <v>0</v>
      </c>
      <c r="J101" s="235"/>
      <c r="K101" s="234">
        <f>ROUND(E101*J101,2)</f>
        <v>0</v>
      </c>
      <c r="L101" s="234">
        <v>21</v>
      </c>
      <c r="M101" s="234">
        <f>G101*(1+L101/100)</f>
        <v>0</v>
      </c>
      <c r="N101" s="233">
        <v>2.8209999999999999E-2</v>
      </c>
      <c r="O101" s="233">
        <f>ROUND(E101*N101,2)</f>
        <v>1.34</v>
      </c>
      <c r="P101" s="233">
        <v>0</v>
      </c>
      <c r="Q101" s="233">
        <f>ROUND(E101*P101,2)</f>
        <v>0</v>
      </c>
      <c r="R101" s="234"/>
      <c r="S101" s="234" t="s">
        <v>119</v>
      </c>
      <c r="T101" s="234" t="s">
        <v>119</v>
      </c>
      <c r="U101" s="234">
        <v>0.13500000000000001</v>
      </c>
      <c r="V101" s="234">
        <f>ROUND(E101*U101,2)</f>
        <v>6.41</v>
      </c>
      <c r="W101" s="234"/>
      <c r="X101" s="234" t="s">
        <v>120</v>
      </c>
      <c r="Y101" s="234" t="s">
        <v>121</v>
      </c>
      <c r="Z101" s="214"/>
      <c r="AA101" s="214"/>
      <c r="AB101" s="214"/>
      <c r="AC101" s="214"/>
      <c r="AD101" s="214"/>
      <c r="AE101" s="214"/>
      <c r="AF101" s="214"/>
      <c r="AG101" s="214" t="s">
        <v>122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2" x14ac:dyDescent="0.2">
      <c r="A102" s="231"/>
      <c r="B102" s="232"/>
      <c r="C102" s="263" t="s">
        <v>210</v>
      </c>
      <c r="D102" s="236"/>
      <c r="E102" s="237">
        <v>47.5</v>
      </c>
      <c r="F102" s="234"/>
      <c r="G102" s="234"/>
      <c r="H102" s="234"/>
      <c r="I102" s="234"/>
      <c r="J102" s="234"/>
      <c r="K102" s="234"/>
      <c r="L102" s="234"/>
      <c r="M102" s="234"/>
      <c r="N102" s="233"/>
      <c r="O102" s="233"/>
      <c r="P102" s="233"/>
      <c r="Q102" s="233"/>
      <c r="R102" s="234"/>
      <c r="S102" s="234"/>
      <c r="T102" s="234"/>
      <c r="U102" s="234"/>
      <c r="V102" s="234"/>
      <c r="W102" s="234"/>
      <c r="X102" s="234"/>
      <c r="Y102" s="234"/>
      <c r="Z102" s="214"/>
      <c r="AA102" s="214"/>
      <c r="AB102" s="214"/>
      <c r="AC102" s="214"/>
      <c r="AD102" s="214"/>
      <c r="AE102" s="214"/>
      <c r="AF102" s="214"/>
      <c r="AG102" s="214" t="s">
        <v>124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1" x14ac:dyDescent="0.2">
      <c r="A103" s="249">
        <v>18</v>
      </c>
      <c r="B103" s="250" t="s">
        <v>211</v>
      </c>
      <c r="C103" s="262" t="s">
        <v>212</v>
      </c>
      <c r="D103" s="251" t="s">
        <v>118</v>
      </c>
      <c r="E103" s="252">
        <v>1276.0999999999999</v>
      </c>
      <c r="F103" s="253"/>
      <c r="G103" s="254">
        <f>ROUND(E103*F103,2)</f>
        <v>0</v>
      </c>
      <c r="H103" s="235"/>
      <c r="I103" s="234">
        <f>ROUND(E103*H103,2)</f>
        <v>0</v>
      </c>
      <c r="J103" s="235"/>
      <c r="K103" s="234">
        <f>ROUND(E103*J103,2)</f>
        <v>0</v>
      </c>
      <c r="L103" s="234">
        <v>21</v>
      </c>
      <c r="M103" s="234">
        <f>G103*(1+L103/100)</f>
        <v>0</v>
      </c>
      <c r="N103" s="233">
        <v>0</v>
      </c>
      <c r="O103" s="233">
        <f>ROUND(E103*N103,2)</f>
        <v>0</v>
      </c>
      <c r="P103" s="233">
        <v>0</v>
      </c>
      <c r="Q103" s="233">
        <f>ROUND(E103*P103,2)</f>
        <v>0</v>
      </c>
      <c r="R103" s="234"/>
      <c r="S103" s="234" t="s">
        <v>119</v>
      </c>
      <c r="T103" s="234" t="s">
        <v>119</v>
      </c>
      <c r="U103" s="234">
        <v>3.0300000000000001E-2</v>
      </c>
      <c r="V103" s="234">
        <f>ROUND(E103*U103,2)</f>
        <v>38.67</v>
      </c>
      <c r="W103" s="234"/>
      <c r="X103" s="234" t="s">
        <v>120</v>
      </c>
      <c r="Y103" s="234" t="s">
        <v>121</v>
      </c>
      <c r="Z103" s="214"/>
      <c r="AA103" s="214"/>
      <c r="AB103" s="214"/>
      <c r="AC103" s="214"/>
      <c r="AD103" s="214"/>
      <c r="AE103" s="214"/>
      <c r="AF103" s="214"/>
      <c r="AG103" s="214" t="s">
        <v>122</v>
      </c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2" x14ac:dyDescent="0.2">
      <c r="A104" s="231"/>
      <c r="B104" s="232"/>
      <c r="C104" s="263" t="s">
        <v>204</v>
      </c>
      <c r="D104" s="236"/>
      <c r="E104" s="237">
        <v>1276.0999999999999</v>
      </c>
      <c r="F104" s="234"/>
      <c r="G104" s="234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34"/>
      <c r="Z104" s="214"/>
      <c r="AA104" s="214"/>
      <c r="AB104" s="214"/>
      <c r="AC104" s="214"/>
      <c r="AD104" s="214"/>
      <c r="AE104" s="214"/>
      <c r="AF104" s="214"/>
      <c r="AG104" s="214" t="s">
        <v>124</v>
      </c>
      <c r="AH104" s="214">
        <v>5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1" x14ac:dyDescent="0.2">
      <c r="A105" s="249">
        <v>19</v>
      </c>
      <c r="B105" s="250" t="s">
        <v>213</v>
      </c>
      <c r="C105" s="262" t="s">
        <v>214</v>
      </c>
      <c r="D105" s="251" t="s">
        <v>118</v>
      </c>
      <c r="E105" s="252">
        <v>3828.3</v>
      </c>
      <c r="F105" s="253"/>
      <c r="G105" s="254">
        <f>ROUND(E105*F105,2)</f>
        <v>0</v>
      </c>
      <c r="H105" s="235"/>
      <c r="I105" s="234">
        <f>ROUND(E105*H105,2)</f>
        <v>0</v>
      </c>
      <c r="J105" s="235"/>
      <c r="K105" s="234">
        <f>ROUND(E105*J105,2)</f>
        <v>0</v>
      </c>
      <c r="L105" s="234">
        <v>21</v>
      </c>
      <c r="M105" s="234">
        <f>G105*(1+L105/100)</f>
        <v>0</v>
      </c>
      <c r="N105" s="233">
        <v>1.4999999999999999E-4</v>
      </c>
      <c r="O105" s="233">
        <f>ROUND(E105*N105,2)</f>
        <v>0.56999999999999995</v>
      </c>
      <c r="P105" s="233">
        <v>0</v>
      </c>
      <c r="Q105" s="233">
        <f>ROUND(E105*P105,2)</f>
        <v>0</v>
      </c>
      <c r="R105" s="234"/>
      <c r="S105" s="234" t="s">
        <v>119</v>
      </c>
      <c r="T105" s="234" t="s">
        <v>119</v>
      </c>
      <c r="U105" s="234">
        <v>0</v>
      </c>
      <c r="V105" s="234">
        <f>ROUND(E105*U105,2)</f>
        <v>0</v>
      </c>
      <c r="W105" s="234"/>
      <c r="X105" s="234" t="s">
        <v>120</v>
      </c>
      <c r="Y105" s="234" t="s">
        <v>121</v>
      </c>
      <c r="Z105" s="214"/>
      <c r="AA105" s="214"/>
      <c r="AB105" s="214"/>
      <c r="AC105" s="214"/>
      <c r="AD105" s="214"/>
      <c r="AE105" s="214"/>
      <c r="AF105" s="214"/>
      <c r="AG105" s="214" t="s">
        <v>122</v>
      </c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2" x14ac:dyDescent="0.2">
      <c r="A106" s="231"/>
      <c r="B106" s="232"/>
      <c r="C106" s="263" t="s">
        <v>215</v>
      </c>
      <c r="D106" s="236"/>
      <c r="E106" s="237">
        <v>3828.3</v>
      </c>
      <c r="F106" s="234"/>
      <c r="G106" s="234"/>
      <c r="H106" s="234"/>
      <c r="I106" s="234"/>
      <c r="J106" s="234"/>
      <c r="K106" s="234"/>
      <c r="L106" s="234"/>
      <c r="M106" s="234"/>
      <c r="N106" s="233"/>
      <c r="O106" s="233"/>
      <c r="P106" s="233"/>
      <c r="Q106" s="233"/>
      <c r="R106" s="234"/>
      <c r="S106" s="234"/>
      <c r="T106" s="234"/>
      <c r="U106" s="234"/>
      <c r="V106" s="234"/>
      <c r="W106" s="234"/>
      <c r="X106" s="234"/>
      <c r="Y106" s="234"/>
      <c r="Z106" s="214"/>
      <c r="AA106" s="214"/>
      <c r="AB106" s="214"/>
      <c r="AC106" s="214"/>
      <c r="AD106" s="214"/>
      <c r="AE106" s="214"/>
      <c r="AF106" s="214"/>
      <c r="AG106" s="214" t="s">
        <v>124</v>
      </c>
      <c r="AH106" s="214">
        <v>5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 x14ac:dyDescent="0.2">
      <c r="A107" s="249">
        <v>20</v>
      </c>
      <c r="B107" s="250" t="s">
        <v>216</v>
      </c>
      <c r="C107" s="262" t="s">
        <v>217</v>
      </c>
      <c r="D107" s="251" t="s">
        <v>118</v>
      </c>
      <c r="E107" s="252">
        <v>142.5</v>
      </c>
      <c r="F107" s="253"/>
      <c r="G107" s="254">
        <f>ROUND(E107*F107,2)</f>
        <v>0</v>
      </c>
      <c r="H107" s="235"/>
      <c r="I107" s="234">
        <f>ROUND(E107*H107,2)</f>
        <v>0</v>
      </c>
      <c r="J107" s="235"/>
      <c r="K107" s="234">
        <f>ROUND(E107*J107,2)</f>
        <v>0</v>
      </c>
      <c r="L107" s="234">
        <v>21</v>
      </c>
      <c r="M107" s="234">
        <f>G107*(1+L107/100)</f>
        <v>0</v>
      </c>
      <c r="N107" s="233">
        <v>5.0000000000000002E-5</v>
      </c>
      <c r="O107" s="233">
        <f>ROUND(E107*N107,2)</f>
        <v>0.01</v>
      </c>
      <c r="P107" s="233">
        <v>0</v>
      </c>
      <c r="Q107" s="233">
        <f>ROUND(E107*P107,2)</f>
        <v>0</v>
      </c>
      <c r="R107" s="234"/>
      <c r="S107" s="234" t="s">
        <v>119</v>
      </c>
      <c r="T107" s="234" t="s">
        <v>119</v>
      </c>
      <c r="U107" s="234">
        <v>0.27</v>
      </c>
      <c r="V107" s="234">
        <f>ROUND(E107*U107,2)</f>
        <v>38.479999999999997</v>
      </c>
      <c r="W107" s="234"/>
      <c r="X107" s="234" t="s">
        <v>120</v>
      </c>
      <c r="Y107" s="234" t="s">
        <v>121</v>
      </c>
      <c r="Z107" s="214"/>
      <c r="AA107" s="214"/>
      <c r="AB107" s="214"/>
      <c r="AC107" s="214"/>
      <c r="AD107" s="214"/>
      <c r="AE107" s="214"/>
      <c r="AF107" s="214"/>
      <c r="AG107" s="214" t="s">
        <v>122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2" x14ac:dyDescent="0.2">
      <c r="A108" s="231"/>
      <c r="B108" s="232"/>
      <c r="C108" s="263" t="s">
        <v>218</v>
      </c>
      <c r="D108" s="236"/>
      <c r="E108" s="237">
        <v>142.5</v>
      </c>
      <c r="F108" s="234"/>
      <c r="G108" s="234"/>
      <c r="H108" s="234"/>
      <c r="I108" s="234"/>
      <c r="J108" s="234"/>
      <c r="K108" s="234"/>
      <c r="L108" s="234"/>
      <c r="M108" s="234"/>
      <c r="N108" s="233"/>
      <c r="O108" s="233"/>
      <c r="P108" s="233"/>
      <c r="Q108" s="233"/>
      <c r="R108" s="234"/>
      <c r="S108" s="234"/>
      <c r="T108" s="234"/>
      <c r="U108" s="234"/>
      <c r="V108" s="234"/>
      <c r="W108" s="234"/>
      <c r="X108" s="234"/>
      <c r="Y108" s="234"/>
      <c r="Z108" s="214"/>
      <c r="AA108" s="214"/>
      <c r="AB108" s="214"/>
      <c r="AC108" s="214"/>
      <c r="AD108" s="214"/>
      <c r="AE108" s="214"/>
      <c r="AF108" s="214"/>
      <c r="AG108" s="214" t="s">
        <v>124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1" x14ac:dyDescent="0.2">
      <c r="A109" s="249">
        <v>21</v>
      </c>
      <c r="B109" s="250" t="s">
        <v>219</v>
      </c>
      <c r="C109" s="262" t="s">
        <v>220</v>
      </c>
      <c r="D109" s="251" t="s">
        <v>118</v>
      </c>
      <c r="E109" s="252">
        <v>1276.0999999999999</v>
      </c>
      <c r="F109" s="253"/>
      <c r="G109" s="254">
        <f>ROUND(E109*F109,2)</f>
        <v>0</v>
      </c>
      <c r="H109" s="235"/>
      <c r="I109" s="234">
        <f>ROUND(E109*H109,2)</f>
        <v>0</v>
      </c>
      <c r="J109" s="235"/>
      <c r="K109" s="234">
        <f>ROUND(E109*J109,2)</f>
        <v>0</v>
      </c>
      <c r="L109" s="234">
        <v>21</v>
      </c>
      <c r="M109" s="234">
        <f>G109*(1+L109/100)</f>
        <v>0</v>
      </c>
      <c r="N109" s="233">
        <v>0</v>
      </c>
      <c r="O109" s="233">
        <f>ROUND(E109*N109,2)</f>
        <v>0</v>
      </c>
      <c r="P109" s="233">
        <v>0</v>
      </c>
      <c r="Q109" s="233">
        <f>ROUND(E109*P109,2)</f>
        <v>0</v>
      </c>
      <c r="R109" s="234"/>
      <c r="S109" s="234" t="s">
        <v>119</v>
      </c>
      <c r="T109" s="234" t="s">
        <v>119</v>
      </c>
      <c r="U109" s="234">
        <v>1.7999999999999999E-2</v>
      </c>
      <c r="V109" s="234">
        <f>ROUND(E109*U109,2)</f>
        <v>22.97</v>
      </c>
      <c r="W109" s="234"/>
      <c r="X109" s="234" t="s">
        <v>120</v>
      </c>
      <c r="Y109" s="234" t="s">
        <v>121</v>
      </c>
      <c r="Z109" s="214"/>
      <c r="AA109" s="214"/>
      <c r="AB109" s="214"/>
      <c r="AC109" s="214"/>
      <c r="AD109" s="214"/>
      <c r="AE109" s="214"/>
      <c r="AF109" s="214"/>
      <c r="AG109" s="214" t="s">
        <v>122</v>
      </c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2" x14ac:dyDescent="0.2">
      <c r="A110" s="231"/>
      <c r="B110" s="232"/>
      <c r="C110" s="263" t="s">
        <v>221</v>
      </c>
      <c r="D110" s="236"/>
      <c r="E110" s="237">
        <v>1276.0999999999999</v>
      </c>
      <c r="F110" s="234"/>
      <c r="G110" s="234"/>
      <c r="H110" s="234"/>
      <c r="I110" s="234"/>
      <c r="J110" s="234"/>
      <c r="K110" s="234"/>
      <c r="L110" s="234"/>
      <c r="M110" s="234"/>
      <c r="N110" s="233"/>
      <c r="O110" s="233"/>
      <c r="P110" s="233"/>
      <c r="Q110" s="233"/>
      <c r="R110" s="234"/>
      <c r="S110" s="234"/>
      <c r="T110" s="234"/>
      <c r="U110" s="234"/>
      <c r="V110" s="234"/>
      <c r="W110" s="234"/>
      <c r="X110" s="234"/>
      <c r="Y110" s="234"/>
      <c r="Z110" s="214"/>
      <c r="AA110" s="214"/>
      <c r="AB110" s="214"/>
      <c r="AC110" s="214"/>
      <c r="AD110" s="214"/>
      <c r="AE110" s="214"/>
      <c r="AF110" s="214"/>
      <c r="AG110" s="214" t="s">
        <v>124</v>
      </c>
      <c r="AH110" s="214">
        <v>5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1" x14ac:dyDescent="0.2">
      <c r="A111" s="249">
        <v>22</v>
      </c>
      <c r="B111" s="250" t="s">
        <v>222</v>
      </c>
      <c r="C111" s="262" t="s">
        <v>223</v>
      </c>
      <c r="D111" s="251" t="s">
        <v>153</v>
      </c>
      <c r="E111" s="252">
        <v>20</v>
      </c>
      <c r="F111" s="253"/>
      <c r="G111" s="254">
        <f>ROUND(E111*F111,2)</f>
        <v>0</v>
      </c>
      <c r="H111" s="235"/>
      <c r="I111" s="234">
        <f>ROUND(E111*H111,2)</f>
        <v>0</v>
      </c>
      <c r="J111" s="235"/>
      <c r="K111" s="234">
        <f>ROUND(E111*J111,2)</f>
        <v>0</v>
      </c>
      <c r="L111" s="234">
        <v>21</v>
      </c>
      <c r="M111" s="234">
        <f>G111*(1+L111/100)</f>
        <v>0</v>
      </c>
      <c r="N111" s="233">
        <v>2.1909999999999999E-2</v>
      </c>
      <c r="O111" s="233">
        <f>ROUND(E111*N111,2)</f>
        <v>0.44</v>
      </c>
      <c r="P111" s="233">
        <v>0</v>
      </c>
      <c r="Q111" s="233">
        <f>ROUND(E111*P111,2)</f>
        <v>0</v>
      </c>
      <c r="R111" s="234"/>
      <c r="S111" s="234" t="s">
        <v>119</v>
      </c>
      <c r="T111" s="234" t="s">
        <v>119</v>
      </c>
      <c r="U111" s="234">
        <v>0.20300000000000001</v>
      </c>
      <c r="V111" s="234">
        <f>ROUND(E111*U111,2)</f>
        <v>4.0599999999999996</v>
      </c>
      <c r="W111" s="234"/>
      <c r="X111" s="234" t="s">
        <v>120</v>
      </c>
      <c r="Y111" s="234" t="s">
        <v>121</v>
      </c>
      <c r="Z111" s="214"/>
      <c r="AA111" s="214"/>
      <c r="AB111" s="214"/>
      <c r="AC111" s="214"/>
      <c r="AD111" s="214"/>
      <c r="AE111" s="214"/>
      <c r="AF111" s="214"/>
      <c r="AG111" s="214" t="s">
        <v>122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2" x14ac:dyDescent="0.2">
      <c r="A112" s="231"/>
      <c r="B112" s="232"/>
      <c r="C112" s="263" t="s">
        <v>224</v>
      </c>
      <c r="D112" s="236"/>
      <c r="E112" s="237">
        <v>20</v>
      </c>
      <c r="F112" s="234"/>
      <c r="G112" s="234"/>
      <c r="H112" s="234"/>
      <c r="I112" s="234"/>
      <c r="J112" s="234"/>
      <c r="K112" s="234"/>
      <c r="L112" s="234"/>
      <c r="M112" s="234"/>
      <c r="N112" s="233"/>
      <c r="O112" s="233"/>
      <c r="P112" s="233"/>
      <c r="Q112" s="233"/>
      <c r="R112" s="234"/>
      <c r="S112" s="234"/>
      <c r="T112" s="234"/>
      <c r="U112" s="234"/>
      <c r="V112" s="234"/>
      <c r="W112" s="234"/>
      <c r="X112" s="234"/>
      <c r="Y112" s="234"/>
      <c r="Z112" s="214"/>
      <c r="AA112" s="214"/>
      <c r="AB112" s="214"/>
      <c r="AC112" s="214"/>
      <c r="AD112" s="214"/>
      <c r="AE112" s="214"/>
      <c r="AF112" s="214"/>
      <c r="AG112" s="214" t="s">
        <v>124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">
      <c r="A113" s="249">
        <v>23</v>
      </c>
      <c r="B113" s="250" t="s">
        <v>225</v>
      </c>
      <c r="C113" s="262" t="s">
        <v>226</v>
      </c>
      <c r="D113" s="251" t="s">
        <v>153</v>
      </c>
      <c r="E113" s="252">
        <v>60</v>
      </c>
      <c r="F113" s="253"/>
      <c r="G113" s="254">
        <f>ROUND(E113*F113,2)</f>
        <v>0</v>
      </c>
      <c r="H113" s="235"/>
      <c r="I113" s="234">
        <f>ROUND(E113*H113,2)</f>
        <v>0</v>
      </c>
      <c r="J113" s="235"/>
      <c r="K113" s="234">
        <f>ROUND(E113*J113,2)</f>
        <v>0</v>
      </c>
      <c r="L113" s="234">
        <v>21</v>
      </c>
      <c r="M113" s="234">
        <f>G113*(1+L113/100)</f>
        <v>0</v>
      </c>
      <c r="N113" s="233">
        <v>1.7600000000000001E-3</v>
      </c>
      <c r="O113" s="233">
        <f>ROUND(E113*N113,2)</f>
        <v>0.11</v>
      </c>
      <c r="P113" s="233">
        <v>0</v>
      </c>
      <c r="Q113" s="233">
        <f>ROUND(E113*P113,2)</f>
        <v>0</v>
      </c>
      <c r="R113" s="234"/>
      <c r="S113" s="234" t="s">
        <v>119</v>
      </c>
      <c r="T113" s="234" t="s">
        <v>119</v>
      </c>
      <c r="U113" s="234">
        <v>8.0000000000000002E-3</v>
      </c>
      <c r="V113" s="234">
        <f>ROUND(E113*U113,2)</f>
        <v>0.48</v>
      </c>
      <c r="W113" s="234"/>
      <c r="X113" s="234" t="s">
        <v>120</v>
      </c>
      <c r="Y113" s="234" t="s">
        <v>121</v>
      </c>
      <c r="Z113" s="214"/>
      <c r="AA113" s="214"/>
      <c r="AB113" s="214"/>
      <c r="AC113" s="214"/>
      <c r="AD113" s="214"/>
      <c r="AE113" s="214"/>
      <c r="AF113" s="214"/>
      <c r="AG113" s="214" t="s">
        <v>122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2" x14ac:dyDescent="0.2">
      <c r="A114" s="231"/>
      <c r="B114" s="232"/>
      <c r="C114" s="263" t="s">
        <v>227</v>
      </c>
      <c r="D114" s="236"/>
      <c r="E114" s="237">
        <v>60</v>
      </c>
      <c r="F114" s="234"/>
      <c r="G114" s="234"/>
      <c r="H114" s="234"/>
      <c r="I114" s="234"/>
      <c r="J114" s="234"/>
      <c r="K114" s="234"/>
      <c r="L114" s="234"/>
      <c r="M114" s="234"/>
      <c r="N114" s="233"/>
      <c r="O114" s="233"/>
      <c r="P114" s="233"/>
      <c r="Q114" s="233"/>
      <c r="R114" s="234"/>
      <c r="S114" s="234"/>
      <c r="T114" s="234"/>
      <c r="U114" s="234"/>
      <c r="V114" s="234"/>
      <c r="W114" s="234"/>
      <c r="X114" s="234"/>
      <c r="Y114" s="234"/>
      <c r="Z114" s="214"/>
      <c r="AA114" s="214"/>
      <c r="AB114" s="214"/>
      <c r="AC114" s="214"/>
      <c r="AD114" s="214"/>
      <c r="AE114" s="214"/>
      <c r="AF114" s="214"/>
      <c r="AG114" s="214" t="s">
        <v>124</v>
      </c>
      <c r="AH114" s="214">
        <v>5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">
      <c r="A115" s="249">
        <v>24</v>
      </c>
      <c r="B115" s="250" t="s">
        <v>228</v>
      </c>
      <c r="C115" s="262" t="s">
        <v>229</v>
      </c>
      <c r="D115" s="251" t="s">
        <v>153</v>
      </c>
      <c r="E115" s="252">
        <v>20</v>
      </c>
      <c r="F115" s="253"/>
      <c r="G115" s="254">
        <f>ROUND(E115*F115,2)</f>
        <v>0</v>
      </c>
      <c r="H115" s="235"/>
      <c r="I115" s="234">
        <f>ROUND(E115*H115,2)</f>
        <v>0</v>
      </c>
      <c r="J115" s="235"/>
      <c r="K115" s="234">
        <f>ROUND(E115*J115,2)</f>
        <v>0</v>
      </c>
      <c r="L115" s="234">
        <v>21</v>
      </c>
      <c r="M115" s="234">
        <f>G115*(1+L115/100)</f>
        <v>0</v>
      </c>
      <c r="N115" s="233">
        <v>0</v>
      </c>
      <c r="O115" s="233">
        <f>ROUND(E115*N115,2)</f>
        <v>0</v>
      </c>
      <c r="P115" s="233">
        <v>0</v>
      </c>
      <c r="Q115" s="233">
        <f>ROUND(E115*P115,2)</f>
        <v>0</v>
      </c>
      <c r="R115" s="234"/>
      <c r="S115" s="234" t="s">
        <v>119</v>
      </c>
      <c r="T115" s="234" t="s">
        <v>119</v>
      </c>
      <c r="U115" s="234">
        <v>0.13100000000000001</v>
      </c>
      <c r="V115" s="234">
        <f>ROUND(E115*U115,2)</f>
        <v>2.62</v>
      </c>
      <c r="W115" s="234"/>
      <c r="X115" s="234" t="s">
        <v>120</v>
      </c>
      <c r="Y115" s="234" t="s">
        <v>121</v>
      </c>
      <c r="Z115" s="214"/>
      <c r="AA115" s="214"/>
      <c r="AB115" s="214"/>
      <c r="AC115" s="214"/>
      <c r="AD115" s="214"/>
      <c r="AE115" s="214"/>
      <c r="AF115" s="214"/>
      <c r="AG115" s="214" t="s">
        <v>122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2" x14ac:dyDescent="0.2">
      <c r="A116" s="231"/>
      <c r="B116" s="232"/>
      <c r="C116" s="263" t="s">
        <v>230</v>
      </c>
      <c r="D116" s="236"/>
      <c r="E116" s="237">
        <v>20</v>
      </c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124</v>
      </c>
      <c r="AH116" s="214">
        <v>5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ht="25.5" x14ac:dyDescent="0.2">
      <c r="A117" s="242" t="s">
        <v>114</v>
      </c>
      <c r="B117" s="243" t="s">
        <v>77</v>
      </c>
      <c r="C117" s="261" t="s">
        <v>78</v>
      </c>
      <c r="D117" s="244"/>
      <c r="E117" s="245"/>
      <c r="F117" s="246"/>
      <c r="G117" s="247">
        <f>SUMIF(AG118:AG121,"&lt;&gt;NOR",G118:G121)</f>
        <v>0</v>
      </c>
      <c r="H117" s="241"/>
      <c r="I117" s="241">
        <f>SUM(I118:I121)</f>
        <v>0</v>
      </c>
      <c r="J117" s="241"/>
      <c r="K117" s="241">
        <f>SUM(K118:K121)</f>
        <v>0</v>
      </c>
      <c r="L117" s="241"/>
      <c r="M117" s="241">
        <f>SUM(M118:M121)</f>
        <v>0</v>
      </c>
      <c r="N117" s="240"/>
      <c r="O117" s="240">
        <f>SUM(O118:O121)</f>
        <v>0</v>
      </c>
      <c r="P117" s="240"/>
      <c r="Q117" s="240">
        <f>SUM(Q118:Q121)</f>
        <v>0</v>
      </c>
      <c r="R117" s="241"/>
      <c r="S117" s="241"/>
      <c r="T117" s="241"/>
      <c r="U117" s="241"/>
      <c r="V117" s="241">
        <f>SUM(V118:V121)</f>
        <v>130</v>
      </c>
      <c r="W117" s="241"/>
      <c r="X117" s="241"/>
      <c r="Y117" s="241"/>
      <c r="AG117" t="s">
        <v>115</v>
      </c>
    </row>
    <row r="118" spans="1:60" outlineLevel="1" x14ac:dyDescent="0.2">
      <c r="A118" s="249">
        <v>25</v>
      </c>
      <c r="B118" s="250" t="s">
        <v>231</v>
      </c>
      <c r="C118" s="262" t="s">
        <v>232</v>
      </c>
      <c r="D118" s="251" t="s">
        <v>233</v>
      </c>
      <c r="E118" s="252">
        <v>30</v>
      </c>
      <c r="F118" s="253"/>
      <c r="G118" s="254">
        <f>ROUND(E118*F118,2)</f>
        <v>0</v>
      </c>
      <c r="H118" s="235"/>
      <c r="I118" s="234">
        <f>ROUND(E118*H118,2)</f>
        <v>0</v>
      </c>
      <c r="J118" s="235"/>
      <c r="K118" s="234">
        <f>ROUND(E118*J118,2)</f>
        <v>0</v>
      </c>
      <c r="L118" s="234">
        <v>21</v>
      </c>
      <c r="M118" s="234">
        <f>G118*(1+L118/100)</f>
        <v>0</v>
      </c>
      <c r="N118" s="233">
        <v>0</v>
      </c>
      <c r="O118" s="233">
        <f>ROUND(E118*N118,2)</f>
        <v>0</v>
      </c>
      <c r="P118" s="233">
        <v>0</v>
      </c>
      <c r="Q118" s="233">
        <f>ROUND(E118*P118,2)</f>
        <v>0</v>
      </c>
      <c r="R118" s="234" t="s">
        <v>234</v>
      </c>
      <c r="S118" s="234" t="s">
        <v>119</v>
      </c>
      <c r="T118" s="234" t="s">
        <v>119</v>
      </c>
      <c r="U118" s="234">
        <v>1</v>
      </c>
      <c r="V118" s="234">
        <f>ROUND(E118*U118,2)</f>
        <v>30</v>
      </c>
      <c r="W118" s="234"/>
      <c r="X118" s="234" t="s">
        <v>235</v>
      </c>
      <c r="Y118" s="234" t="s">
        <v>121</v>
      </c>
      <c r="Z118" s="214"/>
      <c r="AA118" s="214"/>
      <c r="AB118" s="214"/>
      <c r="AC118" s="214"/>
      <c r="AD118" s="214"/>
      <c r="AE118" s="214"/>
      <c r="AF118" s="214"/>
      <c r="AG118" s="214" t="s">
        <v>236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2" x14ac:dyDescent="0.2">
      <c r="A119" s="231"/>
      <c r="B119" s="232"/>
      <c r="C119" s="263" t="s">
        <v>237</v>
      </c>
      <c r="D119" s="236"/>
      <c r="E119" s="237">
        <v>30</v>
      </c>
      <c r="F119" s="234"/>
      <c r="G119" s="234"/>
      <c r="H119" s="234"/>
      <c r="I119" s="234"/>
      <c r="J119" s="234"/>
      <c r="K119" s="234"/>
      <c r="L119" s="234"/>
      <c r="M119" s="234"/>
      <c r="N119" s="233"/>
      <c r="O119" s="233"/>
      <c r="P119" s="233"/>
      <c r="Q119" s="233"/>
      <c r="R119" s="234"/>
      <c r="S119" s="234"/>
      <c r="T119" s="234"/>
      <c r="U119" s="234"/>
      <c r="V119" s="234"/>
      <c r="W119" s="234"/>
      <c r="X119" s="234"/>
      <c r="Y119" s="234"/>
      <c r="Z119" s="214"/>
      <c r="AA119" s="214"/>
      <c r="AB119" s="214"/>
      <c r="AC119" s="214"/>
      <c r="AD119" s="214"/>
      <c r="AE119" s="214"/>
      <c r="AF119" s="214"/>
      <c r="AG119" s="214" t="s">
        <v>124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 x14ac:dyDescent="0.2">
      <c r="A120" s="249">
        <v>26</v>
      </c>
      <c r="B120" s="250" t="s">
        <v>238</v>
      </c>
      <c r="C120" s="262" t="s">
        <v>239</v>
      </c>
      <c r="D120" s="251" t="s">
        <v>233</v>
      </c>
      <c r="E120" s="252">
        <v>100</v>
      </c>
      <c r="F120" s="253"/>
      <c r="G120" s="254">
        <f>ROUND(E120*F120,2)</f>
        <v>0</v>
      </c>
      <c r="H120" s="235"/>
      <c r="I120" s="234">
        <f>ROUND(E120*H120,2)</f>
        <v>0</v>
      </c>
      <c r="J120" s="235"/>
      <c r="K120" s="234">
        <f>ROUND(E120*J120,2)</f>
        <v>0</v>
      </c>
      <c r="L120" s="234">
        <v>21</v>
      </c>
      <c r="M120" s="234">
        <f>G120*(1+L120/100)</f>
        <v>0</v>
      </c>
      <c r="N120" s="233">
        <v>0</v>
      </c>
      <c r="O120" s="233">
        <f>ROUND(E120*N120,2)</f>
        <v>0</v>
      </c>
      <c r="P120" s="233">
        <v>0</v>
      </c>
      <c r="Q120" s="233">
        <f>ROUND(E120*P120,2)</f>
        <v>0</v>
      </c>
      <c r="R120" s="234" t="s">
        <v>234</v>
      </c>
      <c r="S120" s="234" t="s">
        <v>119</v>
      </c>
      <c r="T120" s="234" t="s">
        <v>119</v>
      </c>
      <c r="U120" s="234">
        <v>1</v>
      </c>
      <c r="V120" s="234">
        <f>ROUND(E120*U120,2)</f>
        <v>100</v>
      </c>
      <c r="W120" s="234"/>
      <c r="X120" s="234" t="s">
        <v>235</v>
      </c>
      <c r="Y120" s="234" t="s">
        <v>121</v>
      </c>
      <c r="Z120" s="214"/>
      <c r="AA120" s="214"/>
      <c r="AB120" s="214"/>
      <c r="AC120" s="214"/>
      <c r="AD120" s="214"/>
      <c r="AE120" s="214"/>
      <c r="AF120" s="214"/>
      <c r="AG120" s="214" t="s">
        <v>236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2" x14ac:dyDescent="0.2">
      <c r="A121" s="231"/>
      <c r="B121" s="232"/>
      <c r="C121" s="263" t="s">
        <v>240</v>
      </c>
      <c r="D121" s="236"/>
      <c r="E121" s="237">
        <v>100</v>
      </c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34"/>
      <c r="Z121" s="214"/>
      <c r="AA121" s="214"/>
      <c r="AB121" s="214"/>
      <c r="AC121" s="214"/>
      <c r="AD121" s="214"/>
      <c r="AE121" s="214"/>
      <c r="AF121" s="214"/>
      <c r="AG121" s="214" t="s">
        <v>124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x14ac:dyDescent="0.2">
      <c r="A122" s="242" t="s">
        <v>114</v>
      </c>
      <c r="B122" s="243" t="s">
        <v>79</v>
      </c>
      <c r="C122" s="261" t="s">
        <v>80</v>
      </c>
      <c r="D122" s="244"/>
      <c r="E122" s="245"/>
      <c r="F122" s="246"/>
      <c r="G122" s="247">
        <f>SUMIF(AG123:AG133,"&lt;&gt;NOR",G123:G133)</f>
        <v>0</v>
      </c>
      <c r="H122" s="241"/>
      <c r="I122" s="241">
        <f>SUM(I123:I133)</f>
        <v>0</v>
      </c>
      <c r="J122" s="241"/>
      <c r="K122" s="241">
        <f>SUM(K123:K133)</f>
        <v>0</v>
      </c>
      <c r="L122" s="241"/>
      <c r="M122" s="241">
        <f>SUM(M123:M133)</f>
        <v>0</v>
      </c>
      <c r="N122" s="240"/>
      <c r="O122" s="240">
        <f>SUM(O123:O133)</f>
        <v>0.01</v>
      </c>
      <c r="P122" s="240"/>
      <c r="Q122" s="240">
        <f>SUM(Q123:Q133)</f>
        <v>12.26</v>
      </c>
      <c r="R122" s="241"/>
      <c r="S122" s="241"/>
      <c r="T122" s="241"/>
      <c r="U122" s="241"/>
      <c r="V122" s="241">
        <f>SUM(V123:V133)</f>
        <v>15.87</v>
      </c>
      <c r="W122" s="241"/>
      <c r="X122" s="241"/>
      <c r="Y122" s="241"/>
      <c r="AG122" t="s">
        <v>115</v>
      </c>
    </row>
    <row r="123" spans="1:60" outlineLevel="1" x14ac:dyDescent="0.2">
      <c r="A123" s="249">
        <v>27</v>
      </c>
      <c r="B123" s="250" t="s">
        <v>241</v>
      </c>
      <c r="C123" s="262" t="s">
        <v>242</v>
      </c>
      <c r="D123" s="251" t="s">
        <v>136</v>
      </c>
      <c r="E123" s="252">
        <v>4.9050000000000002</v>
      </c>
      <c r="F123" s="253"/>
      <c r="G123" s="254">
        <f>ROUND(E123*F123,2)</f>
        <v>0</v>
      </c>
      <c r="H123" s="235"/>
      <c r="I123" s="234">
        <f>ROUND(E123*H123,2)</f>
        <v>0</v>
      </c>
      <c r="J123" s="235"/>
      <c r="K123" s="234">
        <f>ROUND(E123*J123,2)</f>
        <v>0</v>
      </c>
      <c r="L123" s="234">
        <v>21</v>
      </c>
      <c r="M123" s="234">
        <f>G123*(1+L123/100)</f>
        <v>0</v>
      </c>
      <c r="N123" s="233">
        <v>1.1199999999999999E-3</v>
      </c>
      <c r="O123" s="233">
        <f>ROUND(E123*N123,2)</f>
        <v>0.01</v>
      </c>
      <c r="P123" s="233">
        <v>2.5</v>
      </c>
      <c r="Q123" s="233">
        <f>ROUND(E123*P123,2)</f>
        <v>12.26</v>
      </c>
      <c r="R123" s="234"/>
      <c r="S123" s="234" t="s">
        <v>119</v>
      </c>
      <c r="T123" s="234" t="s">
        <v>119</v>
      </c>
      <c r="U123" s="234">
        <v>1.756</v>
      </c>
      <c r="V123" s="234">
        <f>ROUND(E123*U123,2)</f>
        <v>8.61</v>
      </c>
      <c r="W123" s="234"/>
      <c r="X123" s="234" t="s">
        <v>120</v>
      </c>
      <c r="Y123" s="234" t="s">
        <v>121</v>
      </c>
      <c r="Z123" s="214"/>
      <c r="AA123" s="214"/>
      <c r="AB123" s="214"/>
      <c r="AC123" s="214"/>
      <c r="AD123" s="214"/>
      <c r="AE123" s="214"/>
      <c r="AF123" s="214"/>
      <c r="AG123" s="214" t="s">
        <v>122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2" x14ac:dyDescent="0.2">
      <c r="A124" s="231"/>
      <c r="B124" s="232"/>
      <c r="C124" s="263" t="s">
        <v>169</v>
      </c>
      <c r="D124" s="236"/>
      <c r="E124" s="237"/>
      <c r="F124" s="234"/>
      <c r="G124" s="234"/>
      <c r="H124" s="234"/>
      <c r="I124" s="234"/>
      <c r="J124" s="234"/>
      <c r="K124" s="234"/>
      <c r="L124" s="234"/>
      <c r="M124" s="234"/>
      <c r="N124" s="233"/>
      <c r="O124" s="233"/>
      <c r="P124" s="233"/>
      <c r="Q124" s="233"/>
      <c r="R124" s="234"/>
      <c r="S124" s="234"/>
      <c r="T124" s="234"/>
      <c r="U124" s="234"/>
      <c r="V124" s="234"/>
      <c r="W124" s="234"/>
      <c r="X124" s="234"/>
      <c r="Y124" s="234"/>
      <c r="Z124" s="214"/>
      <c r="AA124" s="214"/>
      <c r="AB124" s="214"/>
      <c r="AC124" s="214"/>
      <c r="AD124" s="214"/>
      <c r="AE124" s="214"/>
      <c r="AF124" s="214"/>
      <c r="AG124" s="214" t="s">
        <v>124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">
      <c r="A125" s="231"/>
      <c r="B125" s="232"/>
      <c r="C125" s="263" t="s">
        <v>170</v>
      </c>
      <c r="D125" s="236"/>
      <c r="E125" s="237">
        <v>0.67500000000000004</v>
      </c>
      <c r="F125" s="234"/>
      <c r="G125" s="234"/>
      <c r="H125" s="234"/>
      <c r="I125" s="234"/>
      <c r="J125" s="234"/>
      <c r="K125" s="234"/>
      <c r="L125" s="234"/>
      <c r="M125" s="234"/>
      <c r="N125" s="233"/>
      <c r="O125" s="233"/>
      <c r="P125" s="233"/>
      <c r="Q125" s="233"/>
      <c r="R125" s="234"/>
      <c r="S125" s="234"/>
      <c r="T125" s="234"/>
      <c r="U125" s="234"/>
      <c r="V125" s="234"/>
      <c r="W125" s="234"/>
      <c r="X125" s="234"/>
      <c r="Y125" s="234"/>
      <c r="Z125" s="214"/>
      <c r="AA125" s="214"/>
      <c r="AB125" s="214"/>
      <c r="AC125" s="214"/>
      <c r="AD125" s="214"/>
      <c r="AE125" s="214"/>
      <c r="AF125" s="214"/>
      <c r="AG125" s="214" t="s">
        <v>124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 x14ac:dyDescent="0.2">
      <c r="A126" s="231"/>
      <c r="B126" s="232"/>
      <c r="C126" s="263" t="s">
        <v>171</v>
      </c>
      <c r="D126" s="236"/>
      <c r="E126" s="237">
        <v>0.36</v>
      </c>
      <c r="F126" s="234"/>
      <c r="G126" s="234"/>
      <c r="H126" s="234"/>
      <c r="I126" s="234"/>
      <c r="J126" s="234"/>
      <c r="K126" s="234"/>
      <c r="L126" s="234"/>
      <c r="M126" s="234"/>
      <c r="N126" s="233"/>
      <c r="O126" s="233"/>
      <c r="P126" s="233"/>
      <c r="Q126" s="233"/>
      <c r="R126" s="234"/>
      <c r="S126" s="234"/>
      <c r="T126" s="234"/>
      <c r="U126" s="234"/>
      <c r="V126" s="234"/>
      <c r="W126" s="234"/>
      <c r="X126" s="234"/>
      <c r="Y126" s="234"/>
      <c r="Z126" s="214"/>
      <c r="AA126" s="214"/>
      <c r="AB126" s="214"/>
      <c r="AC126" s="214"/>
      <c r="AD126" s="214"/>
      <c r="AE126" s="214"/>
      <c r="AF126" s="214"/>
      <c r="AG126" s="214" t="s">
        <v>124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 x14ac:dyDescent="0.2">
      <c r="A127" s="231"/>
      <c r="B127" s="232"/>
      <c r="C127" s="263" t="s">
        <v>172</v>
      </c>
      <c r="D127" s="236"/>
      <c r="E127" s="237">
        <v>0.75</v>
      </c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34"/>
      <c r="Z127" s="214"/>
      <c r="AA127" s="214"/>
      <c r="AB127" s="214"/>
      <c r="AC127" s="214"/>
      <c r="AD127" s="214"/>
      <c r="AE127" s="214"/>
      <c r="AF127" s="214"/>
      <c r="AG127" s="214" t="s">
        <v>124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 x14ac:dyDescent="0.2">
      <c r="A128" s="231"/>
      <c r="B128" s="232"/>
      <c r="C128" s="263" t="s">
        <v>173</v>
      </c>
      <c r="D128" s="236"/>
      <c r="E128" s="237">
        <v>0.495</v>
      </c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124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2">
      <c r="A129" s="231"/>
      <c r="B129" s="232"/>
      <c r="C129" s="263" t="s">
        <v>174</v>
      </c>
      <c r="D129" s="236"/>
      <c r="E129" s="237">
        <v>1.2</v>
      </c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124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 x14ac:dyDescent="0.2">
      <c r="A130" s="231"/>
      <c r="B130" s="232"/>
      <c r="C130" s="263" t="s">
        <v>172</v>
      </c>
      <c r="D130" s="236"/>
      <c r="E130" s="237">
        <v>0.75</v>
      </c>
      <c r="F130" s="234"/>
      <c r="G130" s="234"/>
      <c r="H130" s="234"/>
      <c r="I130" s="234"/>
      <c r="J130" s="234"/>
      <c r="K130" s="234"/>
      <c r="L130" s="234"/>
      <c r="M130" s="234"/>
      <c r="N130" s="233"/>
      <c r="O130" s="233"/>
      <c r="P130" s="233"/>
      <c r="Q130" s="233"/>
      <c r="R130" s="234"/>
      <c r="S130" s="234"/>
      <c r="T130" s="234"/>
      <c r="U130" s="234"/>
      <c r="V130" s="234"/>
      <c r="W130" s="234"/>
      <c r="X130" s="234"/>
      <c r="Y130" s="234"/>
      <c r="Z130" s="214"/>
      <c r="AA130" s="214"/>
      <c r="AB130" s="214"/>
      <c r="AC130" s="214"/>
      <c r="AD130" s="214"/>
      <c r="AE130" s="214"/>
      <c r="AF130" s="214"/>
      <c r="AG130" s="214" t="s">
        <v>124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 x14ac:dyDescent="0.2">
      <c r="A131" s="231"/>
      <c r="B131" s="232"/>
      <c r="C131" s="263" t="s">
        <v>175</v>
      </c>
      <c r="D131" s="236"/>
      <c r="E131" s="237">
        <v>0.67500000000000004</v>
      </c>
      <c r="F131" s="234"/>
      <c r="G131" s="234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34"/>
      <c r="Z131" s="214"/>
      <c r="AA131" s="214"/>
      <c r="AB131" s="214"/>
      <c r="AC131" s="214"/>
      <c r="AD131" s="214"/>
      <c r="AE131" s="214"/>
      <c r="AF131" s="214"/>
      <c r="AG131" s="214" t="s">
        <v>124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 x14ac:dyDescent="0.2">
      <c r="A132" s="249">
        <v>28</v>
      </c>
      <c r="B132" s="250" t="s">
        <v>243</v>
      </c>
      <c r="C132" s="262" t="s">
        <v>244</v>
      </c>
      <c r="D132" s="251" t="s">
        <v>136</v>
      </c>
      <c r="E132" s="252">
        <v>0.98</v>
      </c>
      <c r="F132" s="253"/>
      <c r="G132" s="254">
        <f>ROUND(E132*F132,2)</f>
        <v>0</v>
      </c>
      <c r="H132" s="235"/>
      <c r="I132" s="234">
        <f>ROUND(E132*H132,2)</f>
        <v>0</v>
      </c>
      <c r="J132" s="235"/>
      <c r="K132" s="234">
        <f>ROUND(E132*J132,2)</f>
        <v>0</v>
      </c>
      <c r="L132" s="234">
        <v>21</v>
      </c>
      <c r="M132" s="234">
        <f>G132*(1+L132/100)</f>
        <v>0</v>
      </c>
      <c r="N132" s="233">
        <v>0</v>
      </c>
      <c r="O132" s="233">
        <f>ROUND(E132*N132,2)</f>
        <v>0</v>
      </c>
      <c r="P132" s="233">
        <v>0</v>
      </c>
      <c r="Q132" s="233">
        <f>ROUND(E132*P132,2)</f>
        <v>0</v>
      </c>
      <c r="R132" s="234"/>
      <c r="S132" s="234" t="s">
        <v>119</v>
      </c>
      <c r="T132" s="234" t="s">
        <v>119</v>
      </c>
      <c r="U132" s="234">
        <v>7.41</v>
      </c>
      <c r="V132" s="234">
        <f>ROUND(E132*U132,2)</f>
        <v>7.26</v>
      </c>
      <c r="W132" s="234"/>
      <c r="X132" s="234" t="s">
        <v>120</v>
      </c>
      <c r="Y132" s="234" t="s">
        <v>121</v>
      </c>
      <c r="Z132" s="214"/>
      <c r="AA132" s="214"/>
      <c r="AB132" s="214"/>
      <c r="AC132" s="214"/>
      <c r="AD132" s="214"/>
      <c r="AE132" s="214"/>
      <c r="AF132" s="214"/>
      <c r="AG132" s="214" t="s">
        <v>122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2" x14ac:dyDescent="0.2">
      <c r="A133" s="231"/>
      <c r="B133" s="232"/>
      <c r="C133" s="263" t="s">
        <v>245</v>
      </c>
      <c r="D133" s="236"/>
      <c r="E133" s="237">
        <v>0.98</v>
      </c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124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x14ac:dyDescent="0.2">
      <c r="A134" s="242" t="s">
        <v>114</v>
      </c>
      <c r="B134" s="243" t="s">
        <v>81</v>
      </c>
      <c r="C134" s="261" t="s">
        <v>82</v>
      </c>
      <c r="D134" s="244"/>
      <c r="E134" s="245"/>
      <c r="F134" s="246"/>
      <c r="G134" s="247">
        <f>SUMIF(AG135:AG137,"&lt;&gt;NOR",G135:G137)</f>
        <v>0</v>
      </c>
      <c r="H134" s="241"/>
      <c r="I134" s="241">
        <f>SUM(I135:I137)</f>
        <v>0</v>
      </c>
      <c r="J134" s="241"/>
      <c r="K134" s="241">
        <f>SUM(K135:K137)</f>
        <v>0</v>
      </c>
      <c r="L134" s="241"/>
      <c r="M134" s="241">
        <f>SUM(M135:M137)</f>
        <v>0</v>
      </c>
      <c r="N134" s="240"/>
      <c r="O134" s="240">
        <f>SUM(O135:O137)</f>
        <v>0</v>
      </c>
      <c r="P134" s="240"/>
      <c r="Q134" s="240">
        <f>SUM(Q135:Q137)</f>
        <v>0</v>
      </c>
      <c r="R134" s="241"/>
      <c r="S134" s="241"/>
      <c r="T134" s="241"/>
      <c r="U134" s="241"/>
      <c r="V134" s="241">
        <f>SUM(V135:V137)</f>
        <v>164.75</v>
      </c>
      <c r="W134" s="241"/>
      <c r="X134" s="241"/>
      <c r="Y134" s="241"/>
      <c r="AG134" t="s">
        <v>115</v>
      </c>
    </row>
    <row r="135" spans="1:60" ht="22.5" outlineLevel="1" x14ac:dyDescent="0.2">
      <c r="A135" s="249">
        <v>29</v>
      </c>
      <c r="B135" s="250" t="s">
        <v>246</v>
      </c>
      <c r="C135" s="262" t="s">
        <v>247</v>
      </c>
      <c r="D135" s="251" t="s">
        <v>0</v>
      </c>
      <c r="E135" s="252">
        <v>0.7</v>
      </c>
      <c r="F135" s="253"/>
      <c r="G135" s="254">
        <f>ROUND(E135*F135,2)</f>
        <v>0</v>
      </c>
      <c r="H135" s="235"/>
      <c r="I135" s="234">
        <f>ROUND(E135*H135,2)</f>
        <v>0</v>
      </c>
      <c r="J135" s="235"/>
      <c r="K135" s="234">
        <f>ROUND(E135*J135,2)</f>
        <v>0</v>
      </c>
      <c r="L135" s="234">
        <v>21</v>
      </c>
      <c r="M135" s="234">
        <f>G135*(1+L135/100)</f>
        <v>0</v>
      </c>
      <c r="N135" s="233">
        <v>0</v>
      </c>
      <c r="O135" s="233">
        <f>ROUND(E135*N135,2)</f>
        <v>0</v>
      </c>
      <c r="P135" s="233">
        <v>0</v>
      </c>
      <c r="Q135" s="233">
        <f>ROUND(E135*P135,2)</f>
        <v>0</v>
      </c>
      <c r="R135" s="234"/>
      <c r="S135" s="234" t="s">
        <v>163</v>
      </c>
      <c r="T135" s="234" t="s">
        <v>164</v>
      </c>
      <c r="U135" s="234">
        <v>0</v>
      </c>
      <c r="V135" s="234">
        <f>ROUND(E135*U135,2)</f>
        <v>0</v>
      </c>
      <c r="W135" s="234"/>
      <c r="X135" s="234" t="s">
        <v>120</v>
      </c>
      <c r="Y135" s="234" t="s">
        <v>121</v>
      </c>
      <c r="Z135" s="214"/>
      <c r="AA135" s="214"/>
      <c r="AB135" s="214"/>
      <c r="AC135" s="214"/>
      <c r="AD135" s="214"/>
      <c r="AE135" s="214"/>
      <c r="AF135" s="214"/>
      <c r="AG135" s="214" t="s">
        <v>248</v>
      </c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2" x14ac:dyDescent="0.2">
      <c r="A136" s="231"/>
      <c r="B136" s="232"/>
      <c r="C136" s="263" t="s">
        <v>249</v>
      </c>
      <c r="D136" s="236"/>
      <c r="E136" s="237">
        <v>0.7</v>
      </c>
      <c r="F136" s="234"/>
      <c r="G136" s="234"/>
      <c r="H136" s="234"/>
      <c r="I136" s="234"/>
      <c r="J136" s="234"/>
      <c r="K136" s="234"/>
      <c r="L136" s="234"/>
      <c r="M136" s="234"/>
      <c r="N136" s="233"/>
      <c r="O136" s="233"/>
      <c r="P136" s="233"/>
      <c r="Q136" s="233"/>
      <c r="R136" s="234"/>
      <c r="S136" s="234"/>
      <c r="T136" s="234"/>
      <c r="U136" s="234"/>
      <c r="V136" s="234"/>
      <c r="W136" s="234"/>
      <c r="X136" s="234"/>
      <c r="Y136" s="234"/>
      <c r="Z136" s="214"/>
      <c r="AA136" s="214"/>
      <c r="AB136" s="214"/>
      <c r="AC136" s="214"/>
      <c r="AD136" s="214"/>
      <c r="AE136" s="214"/>
      <c r="AF136" s="214"/>
      <c r="AG136" s="214" t="s">
        <v>124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1" x14ac:dyDescent="0.2">
      <c r="A137" s="255">
        <v>30</v>
      </c>
      <c r="B137" s="256" t="s">
        <v>250</v>
      </c>
      <c r="C137" s="266" t="s">
        <v>251</v>
      </c>
      <c r="D137" s="257" t="s">
        <v>179</v>
      </c>
      <c r="E137" s="258">
        <v>63.930540000000001</v>
      </c>
      <c r="F137" s="259"/>
      <c r="G137" s="260">
        <f>ROUND(E137*F137,2)</f>
        <v>0</v>
      </c>
      <c r="H137" s="235"/>
      <c r="I137" s="234">
        <f>ROUND(E137*H137,2)</f>
        <v>0</v>
      </c>
      <c r="J137" s="235"/>
      <c r="K137" s="234">
        <f>ROUND(E137*J137,2)</f>
        <v>0</v>
      </c>
      <c r="L137" s="234">
        <v>21</v>
      </c>
      <c r="M137" s="234">
        <f>G137*(1+L137/100)</f>
        <v>0</v>
      </c>
      <c r="N137" s="233">
        <v>0</v>
      </c>
      <c r="O137" s="233">
        <f>ROUND(E137*N137,2)</f>
        <v>0</v>
      </c>
      <c r="P137" s="233">
        <v>0</v>
      </c>
      <c r="Q137" s="233">
        <f>ROUND(E137*P137,2)</f>
        <v>0</v>
      </c>
      <c r="R137" s="234"/>
      <c r="S137" s="234" t="s">
        <v>119</v>
      </c>
      <c r="T137" s="234" t="s">
        <v>119</v>
      </c>
      <c r="U137" s="234">
        <v>2.577</v>
      </c>
      <c r="V137" s="234">
        <f>ROUND(E137*U137,2)</f>
        <v>164.75</v>
      </c>
      <c r="W137" s="234"/>
      <c r="X137" s="234" t="s">
        <v>252</v>
      </c>
      <c r="Y137" s="234" t="s">
        <v>121</v>
      </c>
      <c r="Z137" s="214"/>
      <c r="AA137" s="214"/>
      <c r="AB137" s="214"/>
      <c r="AC137" s="214"/>
      <c r="AD137" s="214"/>
      <c r="AE137" s="214"/>
      <c r="AF137" s="214"/>
      <c r="AG137" s="214" t="s">
        <v>253</v>
      </c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x14ac:dyDescent="0.2">
      <c r="A138" s="242" t="s">
        <v>114</v>
      </c>
      <c r="B138" s="243" t="s">
        <v>83</v>
      </c>
      <c r="C138" s="261" t="s">
        <v>84</v>
      </c>
      <c r="D138" s="244"/>
      <c r="E138" s="245"/>
      <c r="F138" s="246"/>
      <c r="G138" s="247">
        <f>SUMIF(AG139:AG144,"&lt;&gt;NOR",G139:G144)</f>
        <v>0</v>
      </c>
      <c r="H138" s="241"/>
      <c r="I138" s="241">
        <f>SUM(I139:I144)</f>
        <v>0</v>
      </c>
      <c r="J138" s="241"/>
      <c r="K138" s="241">
        <f>SUM(K139:K144)</f>
        <v>0</v>
      </c>
      <c r="L138" s="241"/>
      <c r="M138" s="241">
        <f>SUM(M139:M144)</f>
        <v>0</v>
      </c>
      <c r="N138" s="240"/>
      <c r="O138" s="240">
        <f>SUM(O139:O144)</f>
        <v>0</v>
      </c>
      <c r="P138" s="240"/>
      <c r="Q138" s="240">
        <f>SUM(Q139:Q144)</f>
        <v>0</v>
      </c>
      <c r="R138" s="241"/>
      <c r="S138" s="241"/>
      <c r="T138" s="241"/>
      <c r="U138" s="241"/>
      <c r="V138" s="241">
        <f>SUM(V139:V144)</f>
        <v>103.55000000000001</v>
      </c>
      <c r="W138" s="241"/>
      <c r="X138" s="241"/>
      <c r="Y138" s="241"/>
      <c r="AG138" t="s">
        <v>115</v>
      </c>
    </row>
    <row r="139" spans="1:60" outlineLevel="1" x14ac:dyDescent="0.2">
      <c r="A139" s="255">
        <v>31</v>
      </c>
      <c r="B139" s="256" t="s">
        <v>254</v>
      </c>
      <c r="C139" s="266" t="s">
        <v>255</v>
      </c>
      <c r="D139" s="257" t="s">
        <v>179</v>
      </c>
      <c r="E139" s="258">
        <v>12.262499999999999</v>
      </c>
      <c r="F139" s="259"/>
      <c r="G139" s="260">
        <f>ROUND(E139*F139,2)</f>
        <v>0</v>
      </c>
      <c r="H139" s="235"/>
      <c r="I139" s="234">
        <f>ROUND(E139*H139,2)</f>
        <v>0</v>
      </c>
      <c r="J139" s="235"/>
      <c r="K139" s="234">
        <f>ROUND(E139*J139,2)</f>
        <v>0</v>
      </c>
      <c r="L139" s="234">
        <v>21</v>
      </c>
      <c r="M139" s="234">
        <f>G139*(1+L139/100)</f>
        <v>0</v>
      </c>
      <c r="N139" s="233">
        <v>0</v>
      </c>
      <c r="O139" s="233">
        <f>ROUND(E139*N139,2)</f>
        <v>0</v>
      </c>
      <c r="P139" s="233">
        <v>0</v>
      </c>
      <c r="Q139" s="233">
        <f>ROUND(E139*P139,2)</f>
        <v>0</v>
      </c>
      <c r="R139" s="234"/>
      <c r="S139" s="234" t="s">
        <v>119</v>
      </c>
      <c r="T139" s="234" t="s">
        <v>119</v>
      </c>
      <c r="U139" s="234">
        <v>2.6120000000000001</v>
      </c>
      <c r="V139" s="234">
        <f>ROUND(E139*U139,2)</f>
        <v>32.03</v>
      </c>
      <c r="W139" s="234"/>
      <c r="X139" s="234" t="s">
        <v>256</v>
      </c>
      <c r="Y139" s="234" t="s">
        <v>121</v>
      </c>
      <c r="Z139" s="214"/>
      <c r="AA139" s="214"/>
      <c r="AB139" s="214"/>
      <c r="AC139" s="214"/>
      <c r="AD139" s="214"/>
      <c r="AE139" s="214"/>
      <c r="AF139" s="214"/>
      <c r="AG139" s="214" t="s">
        <v>257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1" x14ac:dyDescent="0.2">
      <c r="A140" s="255">
        <v>32</v>
      </c>
      <c r="B140" s="256" t="s">
        <v>258</v>
      </c>
      <c r="C140" s="266" t="s">
        <v>259</v>
      </c>
      <c r="D140" s="257" t="s">
        <v>179</v>
      </c>
      <c r="E140" s="258">
        <v>12.262499999999999</v>
      </c>
      <c r="F140" s="259"/>
      <c r="G140" s="260">
        <f>ROUND(E140*F140,2)</f>
        <v>0</v>
      </c>
      <c r="H140" s="235"/>
      <c r="I140" s="234">
        <f>ROUND(E140*H140,2)</f>
        <v>0</v>
      </c>
      <c r="J140" s="235"/>
      <c r="K140" s="234">
        <f>ROUND(E140*J140,2)</f>
        <v>0</v>
      </c>
      <c r="L140" s="234">
        <v>21</v>
      </c>
      <c r="M140" s="234">
        <f>G140*(1+L140/100)</f>
        <v>0</v>
      </c>
      <c r="N140" s="233">
        <v>0</v>
      </c>
      <c r="O140" s="233">
        <f>ROUND(E140*N140,2)</f>
        <v>0</v>
      </c>
      <c r="P140" s="233">
        <v>0</v>
      </c>
      <c r="Q140" s="233">
        <f>ROUND(E140*P140,2)</f>
        <v>0</v>
      </c>
      <c r="R140" s="234"/>
      <c r="S140" s="234" t="s">
        <v>119</v>
      </c>
      <c r="T140" s="234" t="s">
        <v>119</v>
      </c>
      <c r="U140" s="234">
        <v>0.49</v>
      </c>
      <c r="V140" s="234">
        <f>ROUND(E140*U140,2)</f>
        <v>6.01</v>
      </c>
      <c r="W140" s="234"/>
      <c r="X140" s="234" t="s">
        <v>256</v>
      </c>
      <c r="Y140" s="234" t="s">
        <v>121</v>
      </c>
      <c r="Z140" s="214"/>
      <c r="AA140" s="214"/>
      <c r="AB140" s="214"/>
      <c r="AC140" s="214"/>
      <c r="AD140" s="214"/>
      <c r="AE140" s="214"/>
      <c r="AF140" s="214"/>
      <c r="AG140" s="214" t="s">
        <v>257</v>
      </c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1" x14ac:dyDescent="0.2">
      <c r="A141" s="255">
        <v>33</v>
      </c>
      <c r="B141" s="256" t="s">
        <v>260</v>
      </c>
      <c r="C141" s="266" t="s">
        <v>261</v>
      </c>
      <c r="D141" s="257" t="s">
        <v>179</v>
      </c>
      <c r="E141" s="258">
        <v>478.23750000000001</v>
      </c>
      <c r="F141" s="259"/>
      <c r="G141" s="260">
        <f>ROUND(E141*F141,2)</f>
        <v>0</v>
      </c>
      <c r="H141" s="235"/>
      <c r="I141" s="234">
        <f>ROUND(E141*H141,2)</f>
        <v>0</v>
      </c>
      <c r="J141" s="235"/>
      <c r="K141" s="234">
        <f>ROUND(E141*J141,2)</f>
        <v>0</v>
      </c>
      <c r="L141" s="234">
        <v>21</v>
      </c>
      <c r="M141" s="234">
        <f>G141*(1+L141/100)</f>
        <v>0</v>
      </c>
      <c r="N141" s="233">
        <v>0</v>
      </c>
      <c r="O141" s="233">
        <f>ROUND(E141*N141,2)</f>
        <v>0</v>
      </c>
      <c r="P141" s="233">
        <v>0</v>
      </c>
      <c r="Q141" s="233">
        <f>ROUND(E141*P141,2)</f>
        <v>0</v>
      </c>
      <c r="R141" s="234"/>
      <c r="S141" s="234" t="s">
        <v>119</v>
      </c>
      <c r="T141" s="234" t="s">
        <v>119</v>
      </c>
      <c r="U141" s="234">
        <v>0</v>
      </c>
      <c r="V141" s="234">
        <f>ROUND(E141*U141,2)</f>
        <v>0</v>
      </c>
      <c r="W141" s="234"/>
      <c r="X141" s="234" t="s">
        <v>256</v>
      </c>
      <c r="Y141" s="234" t="s">
        <v>121</v>
      </c>
      <c r="Z141" s="214"/>
      <c r="AA141" s="214"/>
      <c r="AB141" s="214"/>
      <c r="AC141" s="214"/>
      <c r="AD141" s="214"/>
      <c r="AE141" s="214"/>
      <c r="AF141" s="214"/>
      <c r="AG141" s="214" t="s">
        <v>257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1" x14ac:dyDescent="0.2">
      <c r="A142" s="255">
        <v>34</v>
      </c>
      <c r="B142" s="256" t="s">
        <v>262</v>
      </c>
      <c r="C142" s="266" t="s">
        <v>263</v>
      </c>
      <c r="D142" s="257" t="s">
        <v>179</v>
      </c>
      <c r="E142" s="258">
        <v>12.262499999999999</v>
      </c>
      <c r="F142" s="259"/>
      <c r="G142" s="260">
        <f>ROUND(E142*F142,2)</f>
        <v>0</v>
      </c>
      <c r="H142" s="235"/>
      <c r="I142" s="234">
        <f>ROUND(E142*H142,2)</f>
        <v>0</v>
      </c>
      <c r="J142" s="235"/>
      <c r="K142" s="234">
        <f>ROUND(E142*J142,2)</f>
        <v>0</v>
      </c>
      <c r="L142" s="234">
        <v>21</v>
      </c>
      <c r="M142" s="234">
        <f>G142*(1+L142/100)</f>
        <v>0</v>
      </c>
      <c r="N142" s="233">
        <v>0</v>
      </c>
      <c r="O142" s="233">
        <f>ROUND(E142*N142,2)</f>
        <v>0</v>
      </c>
      <c r="P142" s="233">
        <v>0</v>
      </c>
      <c r="Q142" s="233">
        <f>ROUND(E142*P142,2)</f>
        <v>0</v>
      </c>
      <c r="R142" s="234"/>
      <c r="S142" s="234" t="s">
        <v>119</v>
      </c>
      <c r="T142" s="234" t="s">
        <v>119</v>
      </c>
      <c r="U142" s="234">
        <v>0.94199999999999995</v>
      </c>
      <c r="V142" s="234">
        <f>ROUND(E142*U142,2)</f>
        <v>11.55</v>
      </c>
      <c r="W142" s="234"/>
      <c r="X142" s="234" t="s">
        <v>256</v>
      </c>
      <c r="Y142" s="234" t="s">
        <v>121</v>
      </c>
      <c r="Z142" s="214"/>
      <c r="AA142" s="214"/>
      <c r="AB142" s="214"/>
      <c r="AC142" s="214"/>
      <c r="AD142" s="214"/>
      <c r="AE142" s="214"/>
      <c r="AF142" s="214"/>
      <c r="AG142" s="214" t="s">
        <v>257</v>
      </c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1" x14ac:dyDescent="0.2">
      <c r="A143" s="255">
        <v>35</v>
      </c>
      <c r="B143" s="256" t="s">
        <v>264</v>
      </c>
      <c r="C143" s="266" t="s">
        <v>265</v>
      </c>
      <c r="D143" s="257" t="s">
        <v>179</v>
      </c>
      <c r="E143" s="258">
        <v>490.5</v>
      </c>
      <c r="F143" s="259"/>
      <c r="G143" s="260">
        <f>ROUND(E143*F143,2)</f>
        <v>0</v>
      </c>
      <c r="H143" s="235"/>
      <c r="I143" s="234">
        <f>ROUND(E143*H143,2)</f>
        <v>0</v>
      </c>
      <c r="J143" s="235"/>
      <c r="K143" s="234">
        <f>ROUND(E143*J143,2)</f>
        <v>0</v>
      </c>
      <c r="L143" s="234">
        <v>21</v>
      </c>
      <c r="M143" s="234">
        <f>G143*(1+L143/100)</f>
        <v>0</v>
      </c>
      <c r="N143" s="233">
        <v>0</v>
      </c>
      <c r="O143" s="233">
        <f>ROUND(E143*N143,2)</f>
        <v>0</v>
      </c>
      <c r="P143" s="233">
        <v>0</v>
      </c>
      <c r="Q143" s="233">
        <f>ROUND(E143*P143,2)</f>
        <v>0</v>
      </c>
      <c r="R143" s="234"/>
      <c r="S143" s="234" t="s">
        <v>119</v>
      </c>
      <c r="T143" s="234" t="s">
        <v>119</v>
      </c>
      <c r="U143" s="234">
        <v>0.11</v>
      </c>
      <c r="V143" s="234">
        <f>ROUND(E143*U143,2)</f>
        <v>53.96</v>
      </c>
      <c r="W143" s="234"/>
      <c r="X143" s="234" t="s">
        <v>256</v>
      </c>
      <c r="Y143" s="234" t="s">
        <v>121</v>
      </c>
      <c r="Z143" s="214"/>
      <c r="AA143" s="214"/>
      <c r="AB143" s="214"/>
      <c r="AC143" s="214"/>
      <c r="AD143" s="214"/>
      <c r="AE143" s="214"/>
      <c r="AF143" s="214"/>
      <c r="AG143" s="214" t="s">
        <v>257</v>
      </c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ht="22.5" outlineLevel="1" x14ac:dyDescent="0.2">
      <c r="A144" s="255">
        <v>36</v>
      </c>
      <c r="B144" s="256" t="s">
        <v>266</v>
      </c>
      <c r="C144" s="266" t="s">
        <v>267</v>
      </c>
      <c r="D144" s="257" t="s">
        <v>179</v>
      </c>
      <c r="E144" s="258">
        <v>12.262499999999999</v>
      </c>
      <c r="F144" s="259"/>
      <c r="G144" s="260">
        <f>ROUND(E144*F144,2)</f>
        <v>0</v>
      </c>
      <c r="H144" s="235"/>
      <c r="I144" s="234">
        <f>ROUND(E144*H144,2)</f>
        <v>0</v>
      </c>
      <c r="J144" s="235"/>
      <c r="K144" s="234">
        <f>ROUND(E144*J144,2)</f>
        <v>0</v>
      </c>
      <c r="L144" s="234">
        <v>21</v>
      </c>
      <c r="M144" s="234">
        <f>G144*(1+L144/100)</f>
        <v>0</v>
      </c>
      <c r="N144" s="233">
        <v>0</v>
      </c>
      <c r="O144" s="233">
        <f>ROUND(E144*N144,2)</f>
        <v>0</v>
      </c>
      <c r="P144" s="233">
        <v>0</v>
      </c>
      <c r="Q144" s="233">
        <f>ROUND(E144*P144,2)</f>
        <v>0</v>
      </c>
      <c r="R144" s="234"/>
      <c r="S144" s="234" t="s">
        <v>119</v>
      </c>
      <c r="T144" s="234" t="s">
        <v>119</v>
      </c>
      <c r="U144" s="234">
        <v>0</v>
      </c>
      <c r="V144" s="234">
        <f>ROUND(E144*U144,2)</f>
        <v>0</v>
      </c>
      <c r="W144" s="234"/>
      <c r="X144" s="234" t="s">
        <v>256</v>
      </c>
      <c r="Y144" s="234" t="s">
        <v>121</v>
      </c>
      <c r="Z144" s="214"/>
      <c r="AA144" s="214"/>
      <c r="AB144" s="214"/>
      <c r="AC144" s="214"/>
      <c r="AD144" s="214"/>
      <c r="AE144" s="214"/>
      <c r="AF144" s="214"/>
      <c r="AG144" s="214" t="s">
        <v>257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x14ac:dyDescent="0.2">
      <c r="A145" s="242" t="s">
        <v>114</v>
      </c>
      <c r="B145" s="243" t="s">
        <v>86</v>
      </c>
      <c r="C145" s="261" t="s">
        <v>29</v>
      </c>
      <c r="D145" s="244"/>
      <c r="E145" s="245"/>
      <c r="F145" s="246"/>
      <c r="G145" s="247">
        <f>SUMIF(AG146:AG146,"&lt;&gt;NOR",G146:G146)</f>
        <v>0</v>
      </c>
      <c r="H145" s="241"/>
      <c r="I145" s="241">
        <f>SUM(I146:I146)</f>
        <v>0</v>
      </c>
      <c r="J145" s="241"/>
      <c r="K145" s="241">
        <f>SUM(K146:K146)</f>
        <v>0</v>
      </c>
      <c r="L145" s="241"/>
      <c r="M145" s="241">
        <f>SUM(M146:M146)</f>
        <v>0</v>
      </c>
      <c r="N145" s="240"/>
      <c r="O145" s="240">
        <f>SUM(O146:O146)</f>
        <v>0</v>
      </c>
      <c r="P145" s="240"/>
      <c r="Q145" s="240">
        <f>SUM(Q146:Q146)</f>
        <v>0</v>
      </c>
      <c r="R145" s="241"/>
      <c r="S145" s="241"/>
      <c r="T145" s="241"/>
      <c r="U145" s="241"/>
      <c r="V145" s="241">
        <f>SUM(V146:V146)</f>
        <v>0</v>
      </c>
      <c r="W145" s="241"/>
      <c r="X145" s="241"/>
      <c r="Y145" s="241"/>
      <c r="AG145" t="s">
        <v>115</v>
      </c>
    </row>
    <row r="146" spans="1:60" outlineLevel="1" x14ac:dyDescent="0.2">
      <c r="A146" s="255">
        <v>37</v>
      </c>
      <c r="B146" s="256" t="s">
        <v>268</v>
      </c>
      <c r="C146" s="266" t="s">
        <v>269</v>
      </c>
      <c r="D146" s="257" t="s">
        <v>270</v>
      </c>
      <c r="E146" s="258">
        <v>1</v>
      </c>
      <c r="F146" s="259"/>
      <c r="G146" s="260">
        <f>ROUND(E146*F146,2)</f>
        <v>0</v>
      </c>
      <c r="H146" s="235"/>
      <c r="I146" s="234">
        <f>ROUND(E146*H146,2)</f>
        <v>0</v>
      </c>
      <c r="J146" s="235"/>
      <c r="K146" s="234">
        <f>ROUND(E146*J146,2)</f>
        <v>0</v>
      </c>
      <c r="L146" s="234">
        <v>21</v>
      </c>
      <c r="M146" s="234">
        <f>G146*(1+L146/100)</f>
        <v>0</v>
      </c>
      <c r="N146" s="233">
        <v>0</v>
      </c>
      <c r="O146" s="233">
        <f>ROUND(E146*N146,2)</f>
        <v>0</v>
      </c>
      <c r="P146" s="233">
        <v>0</v>
      </c>
      <c r="Q146" s="233">
        <f>ROUND(E146*P146,2)</f>
        <v>0</v>
      </c>
      <c r="R146" s="234"/>
      <c r="S146" s="234" t="s">
        <v>119</v>
      </c>
      <c r="T146" s="234" t="s">
        <v>164</v>
      </c>
      <c r="U146" s="234">
        <v>0</v>
      </c>
      <c r="V146" s="234">
        <f>ROUND(E146*U146,2)</f>
        <v>0</v>
      </c>
      <c r="W146" s="234"/>
      <c r="X146" s="234" t="s">
        <v>271</v>
      </c>
      <c r="Y146" s="234" t="s">
        <v>121</v>
      </c>
      <c r="Z146" s="214"/>
      <c r="AA146" s="214"/>
      <c r="AB146" s="214"/>
      <c r="AC146" s="214"/>
      <c r="AD146" s="214"/>
      <c r="AE146" s="214"/>
      <c r="AF146" s="214"/>
      <c r="AG146" s="214" t="s">
        <v>272</v>
      </c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x14ac:dyDescent="0.2">
      <c r="A147" s="242" t="s">
        <v>114</v>
      </c>
      <c r="B147" s="243" t="s">
        <v>87</v>
      </c>
      <c r="C147" s="261" t="s">
        <v>30</v>
      </c>
      <c r="D147" s="244"/>
      <c r="E147" s="245"/>
      <c r="F147" s="246"/>
      <c r="G147" s="247">
        <f>SUMIF(AG148:AG148,"&lt;&gt;NOR",G148:G148)</f>
        <v>0</v>
      </c>
      <c r="H147" s="241"/>
      <c r="I147" s="241">
        <f>SUM(I148:I148)</f>
        <v>0</v>
      </c>
      <c r="J147" s="241"/>
      <c r="K147" s="241">
        <f>SUM(K148:K148)</f>
        <v>0</v>
      </c>
      <c r="L147" s="241"/>
      <c r="M147" s="241">
        <f>SUM(M148:M148)</f>
        <v>0</v>
      </c>
      <c r="N147" s="240"/>
      <c r="O147" s="240">
        <f>SUM(O148:O148)</f>
        <v>0</v>
      </c>
      <c r="P147" s="240"/>
      <c r="Q147" s="240">
        <f>SUM(Q148:Q148)</f>
        <v>0</v>
      </c>
      <c r="R147" s="241"/>
      <c r="S147" s="241"/>
      <c r="T147" s="241"/>
      <c r="U147" s="241"/>
      <c r="V147" s="241">
        <f>SUM(V148:V148)</f>
        <v>0</v>
      </c>
      <c r="W147" s="241"/>
      <c r="X147" s="241"/>
      <c r="Y147" s="241"/>
      <c r="AG147" t="s">
        <v>115</v>
      </c>
    </row>
    <row r="148" spans="1:60" outlineLevel="1" x14ac:dyDescent="0.2">
      <c r="A148" s="249">
        <v>38</v>
      </c>
      <c r="B148" s="250" t="s">
        <v>273</v>
      </c>
      <c r="C148" s="262" t="s">
        <v>274</v>
      </c>
      <c r="D148" s="251" t="s">
        <v>270</v>
      </c>
      <c r="E148" s="252">
        <v>1</v>
      </c>
      <c r="F148" s="253"/>
      <c r="G148" s="254">
        <f>ROUND(E148*F148,2)</f>
        <v>0</v>
      </c>
      <c r="H148" s="235"/>
      <c r="I148" s="234">
        <f>ROUND(E148*H148,2)</f>
        <v>0</v>
      </c>
      <c r="J148" s="235"/>
      <c r="K148" s="234">
        <f>ROUND(E148*J148,2)</f>
        <v>0</v>
      </c>
      <c r="L148" s="234">
        <v>21</v>
      </c>
      <c r="M148" s="234">
        <f>G148*(1+L148/100)</f>
        <v>0</v>
      </c>
      <c r="N148" s="233">
        <v>0</v>
      </c>
      <c r="O148" s="233">
        <f>ROUND(E148*N148,2)</f>
        <v>0</v>
      </c>
      <c r="P148" s="233">
        <v>0</v>
      </c>
      <c r="Q148" s="233">
        <f>ROUND(E148*P148,2)</f>
        <v>0</v>
      </c>
      <c r="R148" s="234"/>
      <c r="S148" s="234" t="s">
        <v>119</v>
      </c>
      <c r="T148" s="234" t="s">
        <v>164</v>
      </c>
      <c r="U148" s="234">
        <v>0</v>
      </c>
      <c r="V148" s="234">
        <f>ROUND(E148*U148,2)</f>
        <v>0</v>
      </c>
      <c r="W148" s="234"/>
      <c r="X148" s="234" t="s">
        <v>271</v>
      </c>
      <c r="Y148" s="234" t="s">
        <v>121</v>
      </c>
      <c r="Z148" s="214"/>
      <c r="AA148" s="214"/>
      <c r="AB148" s="214"/>
      <c r="AC148" s="214"/>
      <c r="AD148" s="214"/>
      <c r="AE148" s="214"/>
      <c r="AF148" s="214"/>
      <c r="AG148" s="214" t="s">
        <v>275</v>
      </c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x14ac:dyDescent="0.2">
      <c r="A149" s="3"/>
      <c r="B149" s="4"/>
      <c r="C149" s="267"/>
      <c r="D149" s="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E149">
        <v>12</v>
      </c>
      <c r="AF149">
        <v>21</v>
      </c>
      <c r="AG149" t="s">
        <v>100</v>
      </c>
    </row>
    <row r="150" spans="1:60" x14ac:dyDescent="0.2">
      <c r="A150" s="217"/>
      <c r="B150" s="218" t="s">
        <v>31</v>
      </c>
      <c r="C150" s="268"/>
      <c r="D150" s="219"/>
      <c r="E150" s="220"/>
      <c r="F150" s="220"/>
      <c r="G150" s="248">
        <f>G8+G21+G32+G61+G90+G117+G122+G134+G138+G145+G147</f>
        <v>0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E150">
        <f>SUMIF(L7:L148,AE149,G7:G148)</f>
        <v>0</v>
      </c>
      <c r="AF150">
        <f>SUMIF(L7:L148,AF149,G7:G148)</f>
        <v>0</v>
      </c>
      <c r="AG150" t="s">
        <v>276</v>
      </c>
    </row>
    <row r="151" spans="1:60" x14ac:dyDescent="0.2">
      <c r="A151" s="3"/>
      <c r="B151" s="4"/>
      <c r="C151" s="267"/>
      <c r="D151" s="6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60" x14ac:dyDescent="0.2">
      <c r="A152" s="3"/>
      <c r="B152" s="4"/>
      <c r="C152" s="267"/>
      <c r="D152" s="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60" x14ac:dyDescent="0.2">
      <c r="A153" s="221" t="s">
        <v>277</v>
      </c>
      <c r="B153" s="221"/>
      <c r="C153" s="269"/>
      <c r="D153" s="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60" x14ac:dyDescent="0.2">
      <c r="A154" s="222"/>
      <c r="B154" s="223"/>
      <c r="C154" s="270"/>
      <c r="D154" s="223"/>
      <c r="E154" s="223"/>
      <c r="F154" s="223"/>
      <c r="G154" s="22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G154" t="s">
        <v>278</v>
      </c>
    </row>
    <row r="155" spans="1:60" x14ac:dyDescent="0.2">
      <c r="A155" s="225"/>
      <c r="B155" s="226"/>
      <c r="C155" s="271"/>
      <c r="D155" s="226"/>
      <c r="E155" s="226"/>
      <c r="F155" s="226"/>
      <c r="G155" s="22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60" x14ac:dyDescent="0.2">
      <c r="A156" s="225"/>
      <c r="B156" s="226"/>
      <c r="C156" s="271"/>
      <c r="D156" s="226"/>
      <c r="E156" s="226"/>
      <c r="F156" s="226"/>
      <c r="G156" s="22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60" x14ac:dyDescent="0.2">
      <c r="A157" s="225"/>
      <c r="B157" s="226"/>
      <c r="C157" s="271"/>
      <c r="D157" s="226"/>
      <c r="E157" s="226"/>
      <c r="F157" s="226"/>
      <c r="G157" s="227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60" x14ac:dyDescent="0.2">
      <c r="A158" s="228"/>
      <c r="B158" s="229"/>
      <c r="C158" s="272"/>
      <c r="D158" s="229"/>
      <c r="E158" s="229"/>
      <c r="F158" s="229"/>
      <c r="G158" s="230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60" x14ac:dyDescent="0.2">
      <c r="A159" s="3"/>
      <c r="B159" s="4"/>
      <c r="C159" s="267"/>
      <c r="D159" s="6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60" x14ac:dyDescent="0.2">
      <c r="C160" s="273"/>
      <c r="D160" s="10"/>
      <c r="AG160" t="s">
        <v>279</v>
      </c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153:C153"/>
    <mergeCell ref="A154:G15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2529_01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2529_01 Pol'!Názvy_tisku</vt:lpstr>
      <vt:lpstr>oadresa</vt:lpstr>
      <vt:lpstr>Stavba!Objednatel</vt:lpstr>
      <vt:lpstr>Stavba!Objekt</vt:lpstr>
      <vt:lpstr>'01 2529_01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Malina</dc:creator>
  <cp:lastModifiedBy>Daniel Malina</cp:lastModifiedBy>
  <cp:lastPrinted>2019-03-19T12:27:02Z</cp:lastPrinted>
  <dcterms:created xsi:type="dcterms:W3CDTF">2009-04-08T07:15:50Z</dcterms:created>
  <dcterms:modified xsi:type="dcterms:W3CDTF">2025-07-16T11:00:03Z</dcterms:modified>
</cp:coreProperties>
</file>