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oucka\Desktop\Exporty PDF\"/>
    </mc:Choice>
  </mc:AlternateContent>
  <bookViews>
    <workbookView xWindow="0" yWindow="0" windowWidth="0" windowHeight="0"/>
  </bookViews>
  <sheets>
    <sheet name="Rekapitulace" sheetId="3" r:id="rId1"/>
    <sheet name="SO 201" sheetId="2" r:id="rId2"/>
  </sheets>
  <calcPr/>
</workbook>
</file>

<file path=xl/calcChain.xml><?xml version="1.0" encoding="utf-8"?>
<calcChain xmlns="http://schemas.openxmlformats.org/spreadsheetml/2006/main">
  <c i="3" l="1" r="C7"/>
  <c r="C6"/>
  <c r="E10"/>
  <c r="D10"/>
  <c r="C10"/>
  <c i="2" r="I3"/>
  <c r="I47"/>
  <c r="O48"/>
  <c r="I48"/>
  <c r="I38"/>
  <c r="O43"/>
  <c r="I43"/>
  <c r="O39"/>
  <c r="I39"/>
  <c r="I8"/>
  <c r="O35"/>
  <c r="I35"/>
  <c r="O31"/>
  <c r="I31"/>
  <c r="O27"/>
  <c r="I27"/>
  <c r="O23"/>
  <c r="I23"/>
  <c r="O20"/>
  <c r="I20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<sst xmlns="http://schemas.openxmlformats.org/spreadsheetml/2006/main">
  <si>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</si>
  <si>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</si>
  <si>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</si>
  <si>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TP Jih 2025-5 - III/424 Most přes trať ČD Břeclav–Hodonín, most ev. č. 424-001 - verze 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</si>
  <si>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</si>
  <si>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</si>
  <si>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</si>
  <si>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</si>
  <si>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</si>
  <si>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</si>
  <si>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</si>
  <si>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201</t>
  </si>
  <si>
    <t>Most</t>
  </si>
  <si>
    <t>Soupis prací objektu</t>
  </si>
  <si>
    <t>S</t>
  </si>
  <si>
    <t>Stavba:</t>
  </si>
  <si>
    <t>TP Jih 2025-5</t>
  </si>
  <si>
    <t>III/424 Most přes trať ČD Břeclav–Hodonín, most ev. č. 424-001 - verze 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</si>
  <si>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</si>
  <si>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</si>
  <si>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</si>
  <si>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</si>
  <si>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</si>
  <si>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</si>
  <si>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</si>
  <si>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</si>
  <si>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</si>
  <si>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</si>
  <si>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</si>
  <si>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</si>
  <si>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</si>
  <si>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</si>
  <si>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</si>
  <si>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</si>
  <si>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</si>
  <si>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00001.R</t>
  </si>
  <si>
    <t/>
  </si>
  <si>
    <t>Vytyčení veškerých inženýrských sítí v prostoru staveniště - popsáno v obchodních podmínkách a v projektové dokumentaci</t>
  </si>
  <si>
    <t>KPL</t>
  </si>
  <si>
    <t>OTSKP ~ 2025</t>
  </si>
  <si>
    <t>PP</t>
  </si>
  <si>
    <t>VV</t>
  </si>
  <si>
    <t>1 = 1,000 [A]</t>
  </si>
  <si>
    <t>TS</t>
  </si>
  <si>
    <t>00004.R</t>
  </si>
  <si>
    <t>Zajištění povolení k uzavírkám - popsáno v obchodních podmínkách, v zákoně č. 13/1997 Sb., a vyhlášce č. 104/1997</t>
  </si>
  <si>
    <t>00005.R</t>
  </si>
  <si>
    <t>Zajištění stanovení, umístění, údržbu, přemístění a odstranění dočasného dopravního značení - popsáno v projektové dokumentaci</t>
  </si>
  <si>
    <t>00014.R</t>
  </si>
  <si>
    <t>Zajištění provedení a výstupů veškerých zkoušek a revizí - popsáno v obchodních podmínkách, technických podmínkách a normách ČSN</t>
  </si>
  <si>
    <t>027212</t>
  </si>
  <si>
    <t>POM PRÁCE ZAJIŠŤ REGUL DOPRAVY - VÝLUKY NA ELEKTRIF TRATI</t>
  </si>
  <si>
    <t>DEN</t>
  </si>
  <si>
    <t>Veškeré náklady pro SŽ spojené s objednatelem požadovaným omezením provozu na železnici (předpoklad 11 hodin).</t>
  </si>
  <si>
    <t>manipulace-příprava 0,042 = 0,042 [A]_x000d_
1 kolej 0,208 = 0,208 [B]_x000d_
2 kolej 0,208 = 0,208 [C]_x000d_
Celkové množství = 0,458</t>
  </si>
  <si>
    <t>Položka zahrnuje:
- veškeré náklady pro ČD spojené s objednatelem požadovaným omezením provozu na železnici
Položka nezahrnuje:
- x</t>
  </si>
  <si>
    <t>027221</t>
  </si>
  <si>
    <t>POM PRÁCE ZAJIŠŤ REGUL DOPRAVY - POMALÉ JÍZDY OSOBNÍCH VLAKŮ</t>
  </si>
  <si>
    <t>MIN</t>
  </si>
  <si>
    <t>Pomocné práce zajišťující regulování dopravy - pomalé jízdy osobních a nákladních vlaků. Snížení rychlosti na 50km/hod (předpoklad 11 hodin).</t>
  </si>
  <si>
    <t>manipulace-příprava 60 = 60,000 [A]_x000d_
1 kolej 300 = 300,000 [B]_x000d_
2 kolej 300 = 300,000 [C]_x000d_
Celkové množství = 660,000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</si>
  <si>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</si>
  <si>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</si>
  <si>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</si>
  <si>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</si>
  <si>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03620</t>
  </si>
  <si>
    <t>DOPRAVNÍ ZAŘÍZENÍ - JEŘÁBY STAVEBNÍ</t>
  </si>
  <si>
    <t xml:space="preserve">Pomocné práce zajišťující regulování dopravy - pomalé jízdy osobních a nákladních  vlaků. Snížení rychlosti na 50km/hod (předpoklad 11 hodin).</t>
  </si>
  <si>
    <t>Položka zahrnuje:
- objednatelem povolené náklady na dopravní zařízení zhotovitele
Položka nezahrnuje:
- x</t>
  </si>
  <si>
    <t>7</t>
  </si>
  <si>
    <t>Přidružená stavební výroba</t>
  </si>
  <si>
    <t>74AF11</t>
  </si>
  <si>
    <t>TAŽNÉ HNACÍ VOZIDLO K PRACOVNÍM SOUPRAVÁM (PRO ZÁKLADY - MONTÁŽ)</t>
  </si>
  <si>
    <t>HOD</t>
  </si>
  <si>
    <t>Kolejové vozidlo pro provedení výluky a pro dopravu kolejového jeřábu (MTVT), včetně dopravy z depa do prostoru stavby a zpět. Včetně obsluhy. (Předpoklad 11 hodin).</t>
  </si>
  <si>
    <t>manipulace-příprava 1 = 1,000 [A]_x000d_
1 kolej 5 = 5,000 [B]_x000d_
2 kolej 5 = 5,000 [C]_x000d_
Celkové množství = 11,000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</si>
  <si>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</si>
  <si>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78383</t>
  </si>
  <si>
    <t>NÁTĚRY BETON KONSTR TYP S4 (OS-C)</t>
  </si>
  <si>
    <t>M2</t>
  </si>
  <si>
    <t>Celoplošný ochranný nátěr podhledu nosné konstrukce v poli 2. Čerpání položky viz technická zpráva.</t>
  </si>
  <si>
    <t>9.2 * 17 = 156,400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</si>
  <si>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</si>
  <si>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</si>
  <si>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</si>
  <si>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938544</t>
  </si>
  <si>
    <t>OČIŠTĚNÍ BETON KONSTR OTRYSKÁNÍM TLAK VODOU PŘES 1000 BARŮ</t>
  </si>
  <si>
    <t>Celoplošné otryskání nosné konstrukce v poli 2. Včetně očištění obnažené výztuže.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</si>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</sst>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</f>
        <v>0</v>
      </c>
      <c r="D6" s="3"/>
      <c r="E6" s="3"/>
    </row>
    <row r="7">
      <c r="A7" s="3"/>
      <c r="B7" s="5" t="s">
        <v>5</v>
      </c>
      <c r="C7" s="6">
        <f>E10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201'!I3</f>
        <v>0</v>
      </c>
      <c r="D10" s="9">
        <f>SUMIFS('SO 201'!O:O,'SO 201'!A:A,"P")</f>
        <v>0</v>
      </c>
      <c r="E10" s="9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13</v>
      </c>
      <c r="F2" s="15"/>
      <c r="G2" s="15"/>
      <c r="H2" s="15"/>
      <c r="I2" s="15"/>
      <c r="J2" s="17"/>
    </row>
    <row r="3" ht="30">
      <c r="A3" s="3" t="s">
        <v>14</v>
      </c>
      <c r="B3" s="18" t="s">
        <v>15</v>
      </c>
      <c r="C3" s="19" t="s">
        <v>16</v>
      </c>
      <c r="D3" s="20"/>
      <c r="E3" s="21" t="s">
        <v>17</v>
      </c>
      <c r="F3" s="15"/>
      <c r="G3" s="15"/>
      <c r="H3" s="22" t="s">
        <v>11</v>
      </c>
      <c r="I3" s="23">
        <f>SUMIFS(I8:I51,A8:A51,"SD")</f>
        <v>0</v>
      </c>
      <c r="J3" s="17"/>
      <c r="O3">
        <v>0</v>
      </c>
      <c r="P3">
        <v>2</v>
      </c>
    </row>
    <row r="4">
      <c r="A4" s="3" t="s">
        <v>18</v>
      </c>
      <c r="B4" s="18" t="s">
        <v>19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20</v>
      </c>
      <c r="B5" s="25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/>
      <c r="J5" s="26" t="s">
        <v>28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29</v>
      </c>
      <c r="I6" s="7" t="s">
        <v>30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31</v>
      </c>
      <c r="B8" s="30"/>
      <c r="C8" s="31" t="s">
        <v>32</v>
      </c>
      <c r="D8" s="32"/>
      <c r="E8" s="29" t="s">
        <v>33</v>
      </c>
      <c r="F8" s="32"/>
      <c r="G8" s="32"/>
      <c r="H8" s="32"/>
      <c r="I8" s="33">
        <f>SUMIFS(I9:I37,A9:A37,"P")</f>
        <v>0</v>
      </c>
      <c r="J8" s="34"/>
    </row>
    <row r="9" ht="30">
      <c r="A9" s="35" t="s">
        <v>34</v>
      </c>
      <c r="B9" s="35">
        <v>1</v>
      </c>
      <c r="C9" s="36" t="s">
        <v>35</v>
      </c>
      <c r="D9" s="35" t="s">
        <v>36</v>
      </c>
      <c r="E9" s="37" t="s">
        <v>37</v>
      </c>
      <c r="F9" s="38" t="s">
        <v>38</v>
      </c>
      <c r="G9" s="39">
        <v>1</v>
      </c>
      <c r="H9" s="40">
        <v>0</v>
      </c>
      <c r="I9" s="40">
        <f>ROUND(G9*H9,P4)</f>
        <v>0</v>
      </c>
      <c r="J9" s="38" t="s">
        <v>39</v>
      </c>
      <c r="O9" s="41">
        <f>I9*0.21</f>
        <v>0</v>
      </c>
      <c r="P9">
        <v>3</v>
      </c>
    </row>
    <row r="10">
      <c r="A10" s="35" t="s">
        <v>40</v>
      </c>
      <c r="B10" s="42"/>
      <c r="C10" s="43"/>
      <c r="D10" s="43"/>
      <c r="E10" s="44"/>
      <c r="F10" s="43"/>
      <c r="G10" s="43"/>
      <c r="H10" s="43"/>
      <c r="I10" s="43"/>
      <c r="J10" s="45"/>
    </row>
    <row r="11">
      <c r="A11" s="35" t="s">
        <v>41</v>
      </c>
      <c r="B11" s="42"/>
      <c r="C11" s="43"/>
      <c r="D11" s="43"/>
      <c r="E11" s="46" t="s">
        <v>42</v>
      </c>
      <c r="F11" s="43"/>
      <c r="G11" s="43"/>
      <c r="H11" s="43"/>
      <c r="I11" s="43"/>
      <c r="J11" s="45"/>
    </row>
    <row r="12">
      <c r="A12" s="35" t="s">
        <v>43</v>
      </c>
      <c r="B12" s="42"/>
      <c r="C12" s="43"/>
      <c r="D12" s="43"/>
      <c r="E12" s="44"/>
      <c r="F12" s="43"/>
      <c r="G12" s="43"/>
      <c r="H12" s="43"/>
      <c r="I12" s="43"/>
      <c r="J12" s="45"/>
    </row>
    <row r="13" ht="30">
      <c r="A13" s="35" t="s">
        <v>34</v>
      </c>
      <c r="B13" s="35">
        <v>2</v>
      </c>
      <c r="C13" s="36" t="s">
        <v>44</v>
      </c>
      <c r="D13" s="35" t="s">
        <v>36</v>
      </c>
      <c r="E13" s="37" t="s">
        <v>45</v>
      </c>
      <c r="F13" s="38" t="s">
        <v>38</v>
      </c>
      <c r="G13" s="39">
        <v>1</v>
      </c>
      <c r="H13" s="40">
        <v>0</v>
      </c>
      <c r="I13" s="40">
        <f>ROUND(G13*H13,P4)</f>
        <v>0</v>
      </c>
      <c r="J13" s="38" t="s">
        <v>39</v>
      </c>
      <c r="O13" s="41">
        <f>I13*0.21</f>
        <v>0</v>
      </c>
      <c r="P13">
        <v>3</v>
      </c>
    </row>
    <row r="14">
      <c r="A14" s="35" t="s">
        <v>40</v>
      </c>
      <c r="B14" s="42"/>
      <c r="C14" s="43"/>
      <c r="D14" s="43"/>
      <c r="E14" s="44"/>
      <c r="F14" s="43"/>
      <c r="G14" s="43"/>
      <c r="H14" s="43"/>
      <c r="I14" s="43"/>
      <c r="J14" s="45"/>
    </row>
    <row r="15">
      <c r="A15" s="35" t="s">
        <v>41</v>
      </c>
      <c r="B15" s="42"/>
      <c r="C15" s="43"/>
      <c r="D15" s="43"/>
      <c r="E15" s="46" t="s">
        <v>42</v>
      </c>
      <c r="F15" s="43"/>
      <c r="G15" s="43"/>
      <c r="H15" s="43"/>
      <c r="I15" s="43"/>
      <c r="J15" s="45"/>
    </row>
    <row r="16">
      <c r="A16" s="35" t="s">
        <v>43</v>
      </c>
      <c r="B16" s="42"/>
      <c r="C16" s="43"/>
      <c r="D16" s="43"/>
      <c r="E16" s="44"/>
      <c r="F16" s="43"/>
      <c r="G16" s="43"/>
      <c r="H16" s="43"/>
      <c r="I16" s="43"/>
      <c r="J16" s="45"/>
    </row>
    <row r="17" ht="30">
      <c r="A17" s="35" t="s">
        <v>34</v>
      </c>
      <c r="B17" s="35">
        <v>3</v>
      </c>
      <c r="C17" s="36" t="s">
        <v>46</v>
      </c>
      <c r="D17" s="35" t="s">
        <v>36</v>
      </c>
      <c r="E17" s="37" t="s">
        <v>47</v>
      </c>
      <c r="F17" s="38" t="s">
        <v>38</v>
      </c>
      <c r="G17" s="39">
        <v>1</v>
      </c>
      <c r="H17" s="40">
        <v>0</v>
      </c>
      <c r="I17" s="40">
        <f>ROUND(G17*H17,P4)</f>
        <v>0</v>
      </c>
      <c r="J17" s="38" t="s">
        <v>39</v>
      </c>
      <c r="O17" s="41">
        <f>I17*0.21</f>
        <v>0</v>
      </c>
      <c r="P17">
        <v>3</v>
      </c>
    </row>
    <row r="18">
      <c r="A18" s="35" t="s">
        <v>40</v>
      </c>
      <c r="B18" s="42"/>
      <c r="C18" s="43"/>
      <c r="D18" s="43"/>
      <c r="E18" s="44"/>
      <c r="F18" s="43"/>
      <c r="G18" s="43"/>
      <c r="H18" s="43"/>
      <c r="I18" s="43"/>
      <c r="J18" s="45"/>
    </row>
    <row r="19">
      <c r="A19" s="35" t="s">
        <v>43</v>
      </c>
      <c r="B19" s="42"/>
      <c r="C19" s="43"/>
      <c r="D19" s="43"/>
      <c r="E19" s="44"/>
      <c r="F19" s="43"/>
      <c r="G19" s="43"/>
      <c r="H19" s="43"/>
      <c r="I19" s="43"/>
      <c r="J19" s="45"/>
    </row>
    <row r="20" ht="30">
      <c r="A20" s="35" t="s">
        <v>34</v>
      </c>
      <c r="B20" s="35">
        <v>4</v>
      </c>
      <c r="C20" s="36" t="s">
        <v>48</v>
      </c>
      <c r="D20" s="35" t="s">
        <v>36</v>
      </c>
      <c r="E20" s="37" t="s">
        <v>49</v>
      </c>
      <c r="F20" s="38" t="s">
        <v>38</v>
      </c>
      <c r="G20" s="39">
        <v>1</v>
      </c>
      <c r="H20" s="40">
        <v>0</v>
      </c>
      <c r="I20" s="40">
        <f>ROUND(G20*H20,P4)</f>
        <v>0</v>
      </c>
      <c r="J20" s="38" t="s">
        <v>39</v>
      </c>
      <c r="O20" s="41">
        <f>I20*0.21</f>
        <v>0</v>
      </c>
      <c r="P20">
        <v>3</v>
      </c>
    </row>
    <row r="21">
      <c r="A21" s="35" t="s">
        <v>40</v>
      </c>
      <c r="B21" s="42"/>
      <c r="C21" s="43"/>
      <c r="D21" s="43"/>
      <c r="E21" s="44"/>
      <c r="F21" s="43"/>
      <c r="G21" s="43"/>
      <c r="H21" s="43"/>
      <c r="I21" s="43"/>
      <c r="J21" s="45"/>
    </row>
    <row r="22">
      <c r="A22" s="35" t="s">
        <v>43</v>
      </c>
      <c r="B22" s="42"/>
      <c r="C22" s="43"/>
      <c r="D22" s="43"/>
      <c r="E22" s="44"/>
      <c r="F22" s="43"/>
      <c r="G22" s="43"/>
      <c r="H22" s="43"/>
      <c r="I22" s="43"/>
      <c r="J22" s="45"/>
    </row>
    <row r="23">
      <c r="A23" s="35" t="s">
        <v>34</v>
      </c>
      <c r="B23" s="35">
        <v>5</v>
      </c>
      <c r="C23" s="36" t="s">
        <v>50</v>
      </c>
      <c r="D23" s="35" t="s">
        <v>36</v>
      </c>
      <c r="E23" s="37" t="s">
        <v>51</v>
      </c>
      <c r="F23" s="38" t="s">
        <v>52</v>
      </c>
      <c r="G23" s="39">
        <v>0.45800000000000002</v>
      </c>
      <c r="H23" s="40">
        <v>0</v>
      </c>
      <c r="I23" s="40">
        <f>ROUND(G23*H23,P4)</f>
        <v>0</v>
      </c>
      <c r="J23" s="38" t="s">
        <v>39</v>
      </c>
      <c r="O23" s="41">
        <f>I23*0.21</f>
        <v>0</v>
      </c>
      <c r="P23">
        <v>3</v>
      </c>
    </row>
    <row r="24" ht="30">
      <c r="A24" s="35" t="s">
        <v>40</v>
      </c>
      <c r="B24" s="42"/>
      <c r="C24" s="43"/>
      <c r="D24" s="43"/>
      <c r="E24" s="37" t="s">
        <v>53</v>
      </c>
      <c r="F24" s="43"/>
      <c r="G24" s="43"/>
      <c r="H24" s="43"/>
      <c r="I24" s="43"/>
      <c r="J24" s="45"/>
    </row>
    <row r="25" ht="60">
      <c r="A25" s="35" t="s">
        <v>41</v>
      </c>
      <c r="B25" s="42"/>
      <c r="C25" s="43"/>
      <c r="D25" s="43"/>
      <c r="E25" s="46" t="s">
        <v>54</v>
      </c>
      <c r="F25" s="43"/>
      <c r="G25" s="43"/>
      <c r="H25" s="43"/>
      <c r="I25" s="43"/>
      <c r="J25" s="45"/>
    </row>
    <row r="26" ht="75">
      <c r="A26" s="35" t="s">
        <v>43</v>
      </c>
      <c r="B26" s="42"/>
      <c r="C26" s="43"/>
      <c r="D26" s="43"/>
      <c r="E26" s="37" t="s">
        <v>55</v>
      </c>
      <c r="F26" s="43"/>
      <c r="G26" s="43"/>
      <c r="H26" s="43"/>
      <c r="I26" s="43"/>
      <c r="J26" s="45"/>
    </row>
    <row r="27">
      <c r="A27" s="35" t="s">
        <v>34</v>
      </c>
      <c r="B27" s="35">
        <v>6</v>
      </c>
      <c r="C27" s="36" t="s">
        <v>56</v>
      </c>
      <c r="D27" s="35" t="s">
        <v>36</v>
      </c>
      <c r="E27" s="37" t="s">
        <v>57</v>
      </c>
      <c r="F27" s="38" t="s">
        <v>58</v>
      </c>
      <c r="G27" s="39">
        <v>660</v>
      </c>
      <c r="H27" s="40">
        <v>0</v>
      </c>
      <c r="I27" s="40">
        <f>ROUND(G27*H27,P4)</f>
        <v>0</v>
      </c>
      <c r="J27" s="38" t="s">
        <v>39</v>
      </c>
      <c r="O27" s="41">
        <f>I27*0.21</f>
        <v>0</v>
      </c>
      <c r="P27">
        <v>3</v>
      </c>
    </row>
    <row r="28" ht="30">
      <c r="A28" s="35" t="s">
        <v>40</v>
      </c>
      <c r="B28" s="42"/>
      <c r="C28" s="43"/>
      <c r="D28" s="43"/>
      <c r="E28" s="37" t="s">
        <v>59</v>
      </c>
      <c r="F28" s="43"/>
      <c r="G28" s="43"/>
      <c r="H28" s="43"/>
      <c r="I28" s="43"/>
      <c r="J28" s="45"/>
    </row>
    <row r="29" ht="60">
      <c r="A29" s="35" t="s">
        <v>41</v>
      </c>
      <c r="B29" s="42"/>
      <c r="C29" s="43"/>
      <c r="D29" s="43"/>
      <c r="E29" s="46" t="s">
        <v>60</v>
      </c>
      <c r="F29" s="43"/>
      <c r="G29" s="43"/>
      <c r="H29" s="43"/>
      <c r="I29" s="43"/>
      <c r="J29" s="45"/>
    </row>
    <row r="30" ht="75">
      <c r="A30" s="35" t="s">
        <v>43</v>
      </c>
      <c r="B30" s="42"/>
      <c r="C30" s="43"/>
      <c r="D30" s="43"/>
      <c r="E30" s="37" t="s">
        <v>55</v>
      </c>
      <c r="F30" s="43"/>
      <c r="G30" s="43"/>
      <c r="H30" s="43"/>
      <c r="I30" s="43"/>
      <c r="J30" s="45"/>
    </row>
    <row r="31">
      <c r="A31" s="35" t="s">
        <v>34</v>
      </c>
      <c r="B31" s="35">
        <v>7</v>
      </c>
      <c r="C31" s="36" t="s">
        <v>61</v>
      </c>
      <c r="D31" s="35" t="s">
        <v>36</v>
      </c>
      <c r="E31" s="37" t="s">
        <v>62</v>
      </c>
      <c r="F31" s="38" t="s">
        <v>38</v>
      </c>
      <c r="G31" s="39">
        <v>1</v>
      </c>
      <c r="H31" s="40">
        <v>0</v>
      </c>
      <c r="I31" s="40">
        <f>ROUND(G31*H31,P4)</f>
        <v>0</v>
      </c>
      <c r="J31" s="38" t="s">
        <v>39</v>
      </c>
      <c r="O31" s="41">
        <f>I31*0.21</f>
        <v>0</v>
      </c>
      <c r="P31">
        <v>3</v>
      </c>
    </row>
    <row r="32">
      <c r="A32" s="35" t="s">
        <v>40</v>
      </c>
      <c r="B32" s="42"/>
      <c r="C32" s="43"/>
      <c r="D32" s="43"/>
      <c r="E32" s="37" t="s">
        <v>63</v>
      </c>
      <c r="F32" s="43"/>
      <c r="G32" s="43"/>
      <c r="H32" s="43"/>
      <c r="I32" s="43"/>
      <c r="J32" s="45"/>
    </row>
    <row r="33">
      <c r="A33" s="35" t="s">
        <v>41</v>
      </c>
      <c r="B33" s="42"/>
      <c r="C33" s="43"/>
      <c r="D33" s="43"/>
      <c r="E33" s="46" t="s">
        <v>42</v>
      </c>
      <c r="F33" s="43"/>
      <c r="G33" s="43"/>
      <c r="H33" s="43"/>
      <c r="I33" s="43"/>
      <c r="J33" s="45"/>
    </row>
    <row r="34" ht="105">
      <c r="A34" s="35" t="s">
        <v>43</v>
      </c>
      <c r="B34" s="42"/>
      <c r="C34" s="43"/>
      <c r="D34" s="43"/>
      <c r="E34" s="37" t="s">
        <v>64</v>
      </c>
      <c r="F34" s="43"/>
      <c r="G34" s="43"/>
      <c r="H34" s="43"/>
      <c r="I34" s="43"/>
      <c r="J34" s="45"/>
    </row>
    <row r="35">
      <c r="A35" s="35" t="s">
        <v>34</v>
      </c>
      <c r="B35" s="35">
        <v>8</v>
      </c>
      <c r="C35" s="36" t="s">
        <v>65</v>
      </c>
      <c r="D35" s="35" t="s">
        <v>36</v>
      </c>
      <c r="E35" s="37" t="s">
        <v>66</v>
      </c>
      <c r="F35" s="38" t="s">
        <v>38</v>
      </c>
      <c r="G35" s="39">
        <v>1</v>
      </c>
      <c r="H35" s="40">
        <v>0</v>
      </c>
      <c r="I35" s="40">
        <f>ROUND(G35*H35,P4)</f>
        <v>0</v>
      </c>
      <c r="J35" s="38" t="s">
        <v>39</v>
      </c>
      <c r="O35" s="41">
        <f>I35*0.21</f>
        <v>0</v>
      </c>
      <c r="P35">
        <v>3</v>
      </c>
    </row>
    <row r="36" ht="30">
      <c r="A36" s="35" t="s">
        <v>40</v>
      </c>
      <c r="B36" s="42"/>
      <c r="C36" s="43"/>
      <c r="D36" s="43"/>
      <c r="E36" s="37" t="s">
        <v>67</v>
      </c>
      <c r="F36" s="43"/>
      <c r="G36" s="43"/>
      <c r="H36" s="43"/>
      <c r="I36" s="43"/>
      <c r="J36" s="45"/>
    </row>
    <row r="37" ht="60">
      <c r="A37" s="35" t="s">
        <v>43</v>
      </c>
      <c r="B37" s="42"/>
      <c r="C37" s="43"/>
      <c r="D37" s="43"/>
      <c r="E37" s="37" t="s">
        <v>68</v>
      </c>
      <c r="F37" s="43"/>
      <c r="G37" s="43"/>
      <c r="H37" s="43"/>
      <c r="I37" s="43"/>
      <c r="J37" s="45"/>
    </row>
    <row r="38">
      <c r="A38" s="29" t="s">
        <v>31</v>
      </c>
      <c r="B38" s="30"/>
      <c r="C38" s="31" t="s">
        <v>69</v>
      </c>
      <c r="D38" s="32"/>
      <c r="E38" s="29" t="s">
        <v>70</v>
      </c>
      <c r="F38" s="32"/>
      <c r="G38" s="32"/>
      <c r="H38" s="32"/>
      <c r="I38" s="33">
        <f>SUMIFS(I39:I46,A39:A46,"P")</f>
        <v>0</v>
      </c>
      <c r="J38" s="34"/>
    </row>
    <row r="39" ht="30">
      <c r="A39" s="35" t="s">
        <v>34</v>
      </c>
      <c r="B39" s="35">
        <v>9</v>
      </c>
      <c r="C39" s="36" t="s">
        <v>71</v>
      </c>
      <c r="D39" s="35" t="s">
        <v>36</v>
      </c>
      <c r="E39" s="37" t="s">
        <v>72</v>
      </c>
      <c r="F39" s="38" t="s">
        <v>73</v>
      </c>
      <c r="G39" s="39">
        <v>11</v>
      </c>
      <c r="H39" s="40">
        <v>0</v>
      </c>
      <c r="I39" s="40">
        <f>ROUND(G39*H39,P4)</f>
        <v>0</v>
      </c>
      <c r="J39" s="38" t="s">
        <v>39</v>
      </c>
      <c r="O39" s="41">
        <f>I39*0.21</f>
        <v>0</v>
      </c>
      <c r="P39">
        <v>3</v>
      </c>
    </row>
    <row r="40" ht="45">
      <c r="A40" s="35" t="s">
        <v>40</v>
      </c>
      <c r="B40" s="42"/>
      <c r="C40" s="43"/>
      <c r="D40" s="43"/>
      <c r="E40" s="37" t="s">
        <v>74</v>
      </c>
      <c r="F40" s="43"/>
      <c r="G40" s="43"/>
      <c r="H40" s="43"/>
      <c r="I40" s="43"/>
      <c r="J40" s="45"/>
    </row>
    <row r="41" ht="60">
      <c r="A41" s="35" t="s">
        <v>41</v>
      </c>
      <c r="B41" s="42"/>
      <c r="C41" s="43"/>
      <c r="D41" s="43"/>
      <c r="E41" s="46" t="s">
        <v>75</v>
      </c>
      <c r="F41" s="43"/>
      <c r="G41" s="43"/>
      <c r="H41" s="43"/>
      <c r="I41" s="43"/>
      <c r="J41" s="45"/>
    </row>
    <row r="42" ht="120">
      <c r="A42" s="35" t="s">
        <v>43</v>
      </c>
      <c r="B42" s="42"/>
      <c r="C42" s="43"/>
      <c r="D42" s="43"/>
      <c r="E42" s="37" t="s">
        <v>76</v>
      </c>
      <c r="F42" s="43"/>
      <c r="G42" s="43"/>
      <c r="H42" s="43"/>
      <c r="I42" s="43"/>
      <c r="J42" s="45"/>
    </row>
    <row r="43">
      <c r="A43" s="35" t="s">
        <v>34</v>
      </c>
      <c r="B43" s="35">
        <v>10</v>
      </c>
      <c r="C43" s="36" t="s">
        <v>77</v>
      </c>
      <c r="D43" s="35" t="s">
        <v>36</v>
      </c>
      <c r="E43" s="37" t="s">
        <v>78</v>
      </c>
      <c r="F43" s="38" t="s">
        <v>79</v>
      </c>
      <c r="G43" s="39">
        <v>156.40000000000001</v>
      </c>
      <c r="H43" s="40">
        <v>0</v>
      </c>
      <c r="I43" s="40">
        <f>ROUND(G43*H43,P4)</f>
        <v>0</v>
      </c>
      <c r="J43" s="38" t="s">
        <v>39</v>
      </c>
      <c r="O43" s="41">
        <f>I43*0.21</f>
        <v>0</v>
      </c>
      <c r="P43">
        <v>3</v>
      </c>
    </row>
    <row r="44" ht="30">
      <c r="A44" s="35" t="s">
        <v>40</v>
      </c>
      <c r="B44" s="42"/>
      <c r="C44" s="43"/>
      <c r="D44" s="43"/>
      <c r="E44" s="37" t="s">
        <v>80</v>
      </c>
      <c r="F44" s="43"/>
      <c r="G44" s="43"/>
      <c r="H44" s="43"/>
      <c r="I44" s="43"/>
      <c r="J44" s="45"/>
    </row>
    <row r="45">
      <c r="A45" s="35" t="s">
        <v>41</v>
      </c>
      <c r="B45" s="42"/>
      <c r="C45" s="43"/>
      <c r="D45" s="43"/>
      <c r="E45" s="46" t="s">
        <v>81</v>
      </c>
      <c r="F45" s="43"/>
      <c r="G45" s="43"/>
      <c r="H45" s="43"/>
      <c r="I45" s="43"/>
      <c r="J45" s="45"/>
    </row>
    <row r="46" ht="120">
      <c r="A46" s="35" t="s">
        <v>43</v>
      </c>
      <c r="B46" s="42"/>
      <c r="C46" s="43"/>
      <c r="D46" s="43"/>
      <c r="E46" s="37" t="s">
        <v>82</v>
      </c>
      <c r="F46" s="43"/>
      <c r="G46" s="43"/>
      <c r="H46" s="43"/>
      <c r="I46" s="43"/>
      <c r="J46" s="45"/>
    </row>
    <row r="47">
      <c r="A47" s="29" t="s">
        <v>31</v>
      </c>
      <c r="B47" s="30"/>
      <c r="C47" s="31" t="s">
        <v>83</v>
      </c>
      <c r="D47" s="32"/>
      <c r="E47" s="29" t="s">
        <v>84</v>
      </c>
      <c r="F47" s="32"/>
      <c r="G47" s="32"/>
      <c r="H47" s="32"/>
      <c r="I47" s="33">
        <f>SUMIFS(I48:I51,A48:A51,"P")</f>
        <v>0</v>
      </c>
      <c r="J47" s="34"/>
    </row>
    <row r="48">
      <c r="A48" s="35" t="s">
        <v>34</v>
      </c>
      <c r="B48" s="35">
        <v>11</v>
      </c>
      <c r="C48" s="36" t="s">
        <v>85</v>
      </c>
      <c r="D48" s="35" t="s">
        <v>36</v>
      </c>
      <c r="E48" s="37" t="s">
        <v>86</v>
      </c>
      <c r="F48" s="38" t="s">
        <v>79</v>
      </c>
      <c r="G48" s="39">
        <v>156.40000000000001</v>
      </c>
      <c r="H48" s="40">
        <v>0</v>
      </c>
      <c r="I48" s="40">
        <f>ROUND(G48*H48,P4)</f>
        <v>0</v>
      </c>
      <c r="J48" s="38" t="s">
        <v>39</v>
      </c>
      <c r="O48" s="41">
        <f>I48*0.21</f>
        <v>0</v>
      </c>
      <c r="P48">
        <v>3</v>
      </c>
    </row>
    <row r="49" ht="30">
      <c r="A49" s="35" t="s">
        <v>40</v>
      </c>
      <c r="B49" s="42"/>
      <c r="C49" s="43"/>
      <c r="D49" s="43"/>
      <c r="E49" s="37" t="s">
        <v>87</v>
      </c>
      <c r="F49" s="43"/>
      <c r="G49" s="43"/>
      <c r="H49" s="43"/>
      <c r="I49" s="43"/>
      <c r="J49" s="45"/>
    </row>
    <row r="50">
      <c r="A50" s="35" t="s">
        <v>41</v>
      </c>
      <c r="B50" s="42"/>
      <c r="C50" s="43"/>
      <c r="D50" s="43"/>
      <c r="E50" s="46" t="s">
        <v>81</v>
      </c>
      <c r="F50" s="43"/>
      <c r="G50" s="43"/>
      <c r="H50" s="43"/>
      <c r="I50" s="43"/>
      <c r="J50" s="45"/>
    </row>
    <row r="51" ht="75">
      <c r="A51" s="35" t="s">
        <v>43</v>
      </c>
      <c r="B51" s="47"/>
      <c r="C51" s="48"/>
      <c r="D51" s="48"/>
      <c r="E51" s="37" t="s">
        <v>88</v>
      </c>
      <c r="F51" s="48"/>
      <c r="G51" s="48"/>
      <c r="H51" s="48"/>
      <c r="I51" s="48"/>
      <c r="J5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PECHAL\loucka</dc:creator>
  <cp:lastModifiedBy>PECHAL\loucka</cp:lastModifiedBy>
  <dcterms:created xsi:type="dcterms:W3CDTF">2025-08-11T13:57:23Z</dcterms:created>
  <dcterms:modified xsi:type="dcterms:W3CDTF">2025-08-11T13:57:24Z</dcterms:modified>
</cp:coreProperties>
</file>