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Z_Administrace\JM_230_Gymn_TGM_Zastavka\Hriste\02_ZD\profil\"/>
    </mc:Choice>
  </mc:AlternateContent>
  <xr:revisionPtr revIDLastSave="0" documentId="13_ncr:1_{5146B003-A8F8-4F31-9188-2C901910031E}" xr6:coauthVersionLast="47" xr6:coauthVersionMax="47" xr10:uidLastSave="{00000000-0000-0000-0000-000000000000}"/>
  <bookViews>
    <workbookView xWindow="-2985" yWindow="-21720" windowWidth="38640" windowHeight="211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Pol'!$A$1:$G$404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61" i="1"/>
  <c r="I52" i="1"/>
  <c r="I51" i="1"/>
  <c r="I65" i="12"/>
  <c r="E24" i="1" l="1"/>
  <c r="G364" i="12" l="1"/>
  <c r="G9" i="12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I13" i="12"/>
  <c r="K13" i="12"/>
  <c r="O13" i="12"/>
  <c r="Q13" i="12"/>
  <c r="V13" i="12"/>
  <c r="G16" i="12"/>
  <c r="M16" i="12" s="1"/>
  <c r="I16" i="12"/>
  <c r="K16" i="12"/>
  <c r="O16" i="12"/>
  <c r="Q16" i="12"/>
  <c r="V16" i="12"/>
  <c r="G20" i="12"/>
  <c r="M20" i="12" s="1"/>
  <c r="I20" i="12"/>
  <c r="K20" i="12"/>
  <c r="O20" i="12"/>
  <c r="Q20" i="12"/>
  <c r="V20" i="12"/>
  <c r="G29" i="12"/>
  <c r="M29" i="12" s="1"/>
  <c r="I29" i="12"/>
  <c r="K29" i="12"/>
  <c r="O29" i="12"/>
  <c r="Q29" i="12"/>
  <c r="V29" i="12"/>
  <c r="G36" i="12"/>
  <c r="M36" i="12" s="1"/>
  <c r="I36" i="12"/>
  <c r="K36" i="12"/>
  <c r="O36" i="12"/>
  <c r="Q36" i="12"/>
  <c r="V36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7" i="12"/>
  <c r="M47" i="12" s="1"/>
  <c r="I47" i="12"/>
  <c r="K47" i="12"/>
  <c r="O47" i="12"/>
  <c r="Q47" i="12"/>
  <c r="V47" i="12"/>
  <c r="G54" i="12"/>
  <c r="M54" i="12" s="1"/>
  <c r="I54" i="12"/>
  <c r="K54" i="12"/>
  <c r="O54" i="12"/>
  <c r="Q54" i="12"/>
  <c r="V54" i="12"/>
  <c r="G58" i="12"/>
  <c r="M58" i="12" s="1"/>
  <c r="I58" i="12"/>
  <c r="K58" i="12"/>
  <c r="O58" i="12"/>
  <c r="Q58" i="12"/>
  <c r="V58" i="12"/>
  <c r="G64" i="12"/>
  <c r="M64" i="12" s="1"/>
  <c r="I64" i="12"/>
  <c r="K64" i="12"/>
  <c r="O64" i="12"/>
  <c r="Q64" i="12"/>
  <c r="V64" i="12"/>
  <c r="G72" i="12"/>
  <c r="M72" i="12" s="1"/>
  <c r="I72" i="12"/>
  <c r="K72" i="12"/>
  <c r="O72" i="12"/>
  <c r="Q72" i="12"/>
  <c r="V72" i="12"/>
  <c r="G75" i="12"/>
  <c r="M75" i="12" s="1"/>
  <c r="I75" i="12"/>
  <c r="K75" i="12"/>
  <c r="O75" i="12"/>
  <c r="Q75" i="12"/>
  <c r="V75" i="12"/>
  <c r="G78" i="12"/>
  <c r="M78" i="12" s="1"/>
  <c r="I78" i="12"/>
  <c r="K78" i="12"/>
  <c r="O78" i="12"/>
  <c r="Q78" i="12"/>
  <c r="V78" i="12"/>
  <c r="G81" i="12"/>
  <c r="M81" i="12" s="1"/>
  <c r="I81" i="12"/>
  <c r="K81" i="12"/>
  <c r="O81" i="12"/>
  <c r="Q81" i="12"/>
  <c r="V81" i="12"/>
  <c r="G84" i="12"/>
  <c r="M84" i="12" s="1"/>
  <c r="I84" i="12"/>
  <c r="K84" i="12"/>
  <c r="O84" i="12"/>
  <c r="Q84" i="12"/>
  <c r="V84" i="12"/>
  <c r="G87" i="12"/>
  <c r="M87" i="12" s="1"/>
  <c r="I87" i="12"/>
  <c r="K87" i="12"/>
  <c r="O87" i="12"/>
  <c r="Q87" i="12"/>
  <c r="V87" i="12"/>
  <c r="G90" i="12"/>
  <c r="M90" i="12" s="1"/>
  <c r="I90" i="12"/>
  <c r="K90" i="12"/>
  <c r="O90" i="12"/>
  <c r="Q90" i="12"/>
  <c r="V90" i="12"/>
  <c r="G93" i="12"/>
  <c r="I93" i="12"/>
  <c r="K93" i="12"/>
  <c r="O93" i="12"/>
  <c r="Q93" i="12"/>
  <c r="V93" i="12"/>
  <c r="G96" i="12"/>
  <c r="M96" i="12" s="1"/>
  <c r="I96" i="12"/>
  <c r="K96" i="12"/>
  <c r="O96" i="12"/>
  <c r="Q96" i="12"/>
  <c r="V96" i="12"/>
  <c r="G100" i="12"/>
  <c r="M100" i="12" s="1"/>
  <c r="I100" i="12"/>
  <c r="K100" i="12"/>
  <c r="O100" i="12"/>
  <c r="Q100" i="12"/>
  <c r="V100" i="12"/>
  <c r="G106" i="12"/>
  <c r="I106" i="12"/>
  <c r="K106" i="12"/>
  <c r="O106" i="12"/>
  <c r="Q106" i="12"/>
  <c r="V106" i="12"/>
  <c r="G112" i="12"/>
  <c r="M112" i="12" s="1"/>
  <c r="I112" i="12"/>
  <c r="K112" i="12"/>
  <c r="O112" i="12"/>
  <c r="Q112" i="12"/>
  <c r="V112" i="12"/>
  <c r="G114" i="12"/>
  <c r="M114" i="12" s="1"/>
  <c r="I114" i="12"/>
  <c r="K114" i="12"/>
  <c r="O114" i="12"/>
  <c r="Q114" i="12"/>
  <c r="V114" i="12"/>
  <c r="G118" i="12"/>
  <c r="M118" i="12" s="1"/>
  <c r="I118" i="12"/>
  <c r="K118" i="12"/>
  <c r="O118" i="12"/>
  <c r="Q118" i="12"/>
  <c r="V118" i="12"/>
  <c r="G123" i="12"/>
  <c r="M123" i="12" s="1"/>
  <c r="M122" i="12" s="1"/>
  <c r="I123" i="12"/>
  <c r="I122" i="12" s="1"/>
  <c r="K123" i="12"/>
  <c r="K122" i="12" s="1"/>
  <c r="O123" i="12"/>
  <c r="O122" i="12" s="1"/>
  <c r="Q123" i="12"/>
  <c r="Q122" i="12" s="1"/>
  <c r="V123" i="12"/>
  <c r="V122" i="12" s="1"/>
  <c r="G126" i="12"/>
  <c r="M126" i="12" s="1"/>
  <c r="I126" i="12"/>
  <c r="K126" i="12"/>
  <c r="O126" i="12"/>
  <c r="Q126" i="12"/>
  <c r="V126" i="12"/>
  <c r="G128" i="12"/>
  <c r="M128" i="12" s="1"/>
  <c r="I128" i="12"/>
  <c r="K128" i="12"/>
  <c r="O128" i="12"/>
  <c r="Q128" i="12"/>
  <c r="V128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5" i="12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9" i="12"/>
  <c r="M139" i="12" s="1"/>
  <c r="I139" i="12"/>
  <c r="K139" i="12"/>
  <c r="O139" i="12"/>
  <c r="Q139" i="12"/>
  <c r="V139" i="12"/>
  <c r="G141" i="12"/>
  <c r="M141" i="12" s="1"/>
  <c r="I141" i="12"/>
  <c r="K141" i="12"/>
  <c r="O141" i="12"/>
  <c r="Q141" i="12"/>
  <c r="V141" i="12"/>
  <c r="G143" i="12"/>
  <c r="M143" i="12" s="1"/>
  <c r="I143" i="12"/>
  <c r="K143" i="12"/>
  <c r="O143" i="12"/>
  <c r="Q143" i="12"/>
  <c r="V143" i="12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50" i="12"/>
  <c r="I150" i="12"/>
  <c r="K150" i="12"/>
  <c r="O150" i="12"/>
  <c r="Q150" i="12"/>
  <c r="V150" i="12"/>
  <c r="G156" i="12"/>
  <c r="M156" i="12" s="1"/>
  <c r="I156" i="12"/>
  <c r="K156" i="12"/>
  <c r="O156" i="12"/>
  <c r="Q156" i="12"/>
  <c r="V156" i="12"/>
  <c r="G158" i="12"/>
  <c r="M158" i="12" s="1"/>
  <c r="I158" i="12"/>
  <c r="K158" i="12"/>
  <c r="O158" i="12"/>
  <c r="Q158" i="12"/>
  <c r="V158" i="12"/>
  <c r="G161" i="12"/>
  <c r="M161" i="12" s="1"/>
  <c r="I161" i="12"/>
  <c r="K161" i="12"/>
  <c r="O161" i="12"/>
  <c r="Q161" i="12"/>
  <c r="V161" i="12"/>
  <c r="G164" i="12"/>
  <c r="M164" i="12" s="1"/>
  <c r="I164" i="12"/>
  <c r="K164" i="12"/>
  <c r="O164" i="12"/>
  <c r="Q164" i="12"/>
  <c r="V164" i="12"/>
  <c r="G166" i="12"/>
  <c r="M166" i="12" s="1"/>
  <c r="I166" i="12"/>
  <c r="K166" i="12"/>
  <c r="O166" i="12"/>
  <c r="Q166" i="12"/>
  <c r="V166" i="12"/>
  <c r="G170" i="12"/>
  <c r="M170" i="12" s="1"/>
  <c r="I170" i="12"/>
  <c r="K170" i="12"/>
  <c r="O170" i="12"/>
  <c r="Q170" i="12"/>
  <c r="V170" i="12"/>
  <c r="G173" i="12"/>
  <c r="I173" i="12"/>
  <c r="K173" i="12"/>
  <c r="O173" i="12"/>
  <c r="Q173" i="12"/>
  <c r="V173" i="12"/>
  <c r="G175" i="12"/>
  <c r="M175" i="12" s="1"/>
  <c r="I175" i="12"/>
  <c r="K175" i="12"/>
  <c r="O175" i="12"/>
  <c r="Q175" i="12"/>
  <c r="V175" i="12"/>
  <c r="G178" i="12"/>
  <c r="I178" i="12"/>
  <c r="K178" i="12"/>
  <c r="M178" i="12"/>
  <c r="O178" i="12"/>
  <c r="Q178" i="12"/>
  <c r="V178" i="12"/>
  <c r="G181" i="12"/>
  <c r="M181" i="12" s="1"/>
  <c r="I181" i="12"/>
  <c r="K181" i="12"/>
  <c r="O181" i="12"/>
  <c r="Q181" i="12"/>
  <c r="V181" i="12"/>
  <c r="G184" i="12"/>
  <c r="M184" i="12" s="1"/>
  <c r="I184" i="12"/>
  <c r="K184" i="12"/>
  <c r="O184" i="12"/>
  <c r="Q184" i="12"/>
  <c r="V184" i="12"/>
  <c r="G187" i="12"/>
  <c r="M187" i="12" s="1"/>
  <c r="I187" i="12"/>
  <c r="K187" i="12"/>
  <c r="O187" i="12"/>
  <c r="Q187" i="12"/>
  <c r="V187" i="12"/>
  <c r="G190" i="12"/>
  <c r="M190" i="12" s="1"/>
  <c r="I190" i="12"/>
  <c r="K190" i="12"/>
  <c r="O190" i="12"/>
  <c r="Q190" i="12"/>
  <c r="V190" i="12"/>
  <c r="G192" i="12"/>
  <c r="M192" i="12" s="1"/>
  <c r="I192" i="12"/>
  <c r="K192" i="12"/>
  <c r="O192" i="12"/>
  <c r="Q192" i="12"/>
  <c r="V192" i="12"/>
  <c r="G194" i="12"/>
  <c r="M194" i="12" s="1"/>
  <c r="I194" i="12"/>
  <c r="K194" i="12"/>
  <c r="O194" i="12"/>
  <c r="Q194" i="12"/>
  <c r="V194" i="12"/>
  <c r="G196" i="12"/>
  <c r="M196" i="12" s="1"/>
  <c r="I196" i="12"/>
  <c r="K196" i="12"/>
  <c r="O196" i="12"/>
  <c r="Q196" i="12"/>
  <c r="V196" i="12"/>
  <c r="G198" i="12"/>
  <c r="M198" i="12" s="1"/>
  <c r="I198" i="12"/>
  <c r="K198" i="12"/>
  <c r="O198" i="12"/>
  <c r="Q198" i="12"/>
  <c r="V198" i="12"/>
  <c r="G200" i="12"/>
  <c r="M200" i="12" s="1"/>
  <c r="I200" i="12"/>
  <c r="K200" i="12"/>
  <c r="O200" i="12"/>
  <c r="Q200" i="12"/>
  <c r="V200" i="12"/>
  <c r="G204" i="12"/>
  <c r="I204" i="12"/>
  <c r="K204" i="12"/>
  <c r="O204" i="12"/>
  <c r="Q204" i="12"/>
  <c r="V204" i="12"/>
  <c r="G206" i="12"/>
  <c r="M206" i="12" s="1"/>
  <c r="I206" i="12"/>
  <c r="K206" i="12"/>
  <c r="O206" i="12"/>
  <c r="Q206" i="12"/>
  <c r="V206" i="12"/>
  <c r="G208" i="12"/>
  <c r="M208" i="12" s="1"/>
  <c r="I208" i="12"/>
  <c r="K208" i="12"/>
  <c r="O208" i="12"/>
  <c r="Q208" i="12"/>
  <c r="V208" i="12"/>
  <c r="G210" i="12"/>
  <c r="M210" i="12" s="1"/>
  <c r="I210" i="12"/>
  <c r="K210" i="12"/>
  <c r="O210" i="12"/>
  <c r="Q210" i="12"/>
  <c r="V210" i="12"/>
  <c r="G214" i="12"/>
  <c r="M214" i="12" s="1"/>
  <c r="I214" i="12"/>
  <c r="K214" i="12"/>
  <c r="O214" i="12"/>
  <c r="Q214" i="12"/>
  <c r="V214" i="12"/>
  <c r="V213" i="12" s="1"/>
  <c r="G218" i="12"/>
  <c r="M218" i="12" s="1"/>
  <c r="I218" i="12"/>
  <c r="K218" i="12"/>
  <c r="O218" i="12"/>
  <c r="Q218" i="12"/>
  <c r="V218" i="12"/>
  <c r="G221" i="12"/>
  <c r="G220" i="12" s="1"/>
  <c r="I60" i="1" s="1"/>
  <c r="I221" i="12"/>
  <c r="I220" i="12" s="1"/>
  <c r="K221" i="12"/>
  <c r="K220" i="12" s="1"/>
  <c r="O221" i="12"/>
  <c r="O220" i="12" s="1"/>
  <c r="Q221" i="12"/>
  <c r="Q220" i="12" s="1"/>
  <c r="V221" i="12"/>
  <c r="V220" i="12" s="1"/>
  <c r="G223" i="12"/>
  <c r="I223" i="12"/>
  <c r="K223" i="12"/>
  <c r="O223" i="12"/>
  <c r="Q223" i="12"/>
  <c r="V223" i="12"/>
  <c r="G225" i="12"/>
  <c r="M225" i="12" s="1"/>
  <c r="I225" i="12"/>
  <c r="K225" i="12"/>
  <c r="O225" i="12"/>
  <c r="Q225" i="12"/>
  <c r="V225" i="12"/>
  <c r="G227" i="12"/>
  <c r="M227" i="12" s="1"/>
  <c r="I227" i="12"/>
  <c r="K227" i="12"/>
  <c r="O227" i="12"/>
  <c r="Q227" i="12"/>
  <c r="V227" i="12"/>
  <c r="G229" i="12"/>
  <c r="M229" i="12" s="1"/>
  <c r="I229" i="12"/>
  <c r="K229" i="12"/>
  <c r="O229" i="12"/>
  <c r="Q229" i="12"/>
  <c r="V229" i="12"/>
  <c r="G235" i="12"/>
  <c r="M235" i="12" s="1"/>
  <c r="I235" i="12"/>
  <c r="K235" i="12"/>
  <c r="O235" i="12"/>
  <c r="Q235" i="12"/>
  <c r="V235" i="12"/>
  <c r="G238" i="12"/>
  <c r="M238" i="12" s="1"/>
  <c r="I238" i="12"/>
  <c r="K238" i="12"/>
  <c r="O238" i="12"/>
  <c r="Q238" i="12"/>
  <c r="V238" i="12"/>
  <c r="G241" i="12"/>
  <c r="M241" i="12" s="1"/>
  <c r="I241" i="12"/>
  <c r="K241" i="12"/>
  <c r="O241" i="12"/>
  <c r="Q241" i="12"/>
  <c r="V241" i="12"/>
  <c r="G244" i="12"/>
  <c r="M244" i="12" s="1"/>
  <c r="I244" i="12"/>
  <c r="K244" i="12"/>
  <c r="O244" i="12"/>
  <c r="Q244" i="12"/>
  <c r="V244" i="12"/>
  <c r="G246" i="12"/>
  <c r="M246" i="12" s="1"/>
  <c r="I246" i="12"/>
  <c r="K246" i="12"/>
  <c r="O246" i="12"/>
  <c r="Q246" i="12"/>
  <c r="V246" i="12"/>
  <c r="G251" i="12"/>
  <c r="M251" i="12" s="1"/>
  <c r="I251" i="12"/>
  <c r="K251" i="12"/>
  <c r="O251" i="12"/>
  <c r="Q251" i="12"/>
  <c r="V251" i="12"/>
  <c r="G253" i="12"/>
  <c r="I253" i="12"/>
  <c r="K253" i="12"/>
  <c r="O253" i="12"/>
  <c r="Q253" i="12"/>
  <c r="V253" i="12"/>
  <c r="G255" i="12"/>
  <c r="M255" i="12" s="1"/>
  <c r="I255" i="12"/>
  <c r="K255" i="12"/>
  <c r="O255" i="12"/>
  <c r="Q255" i="12"/>
  <c r="V255" i="12"/>
  <c r="G257" i="12"/>
  <c r="M257" i="12" s="1"/>
  <c r="I257" i="12"/>
  <c r="K257" i="12"/>
  <c r="O257" i="12"/>
  <c r="Q257" i="12"/>
  <c r="V257" i="12"/>
  <c r="G259" i="12"/>
  <c r="M259" i="12" s="1"/>
  <c r="I259" i="12"/>
  <c r="K259" i="12"/>
  <c r="O259" i="12"/>
  <c r="Q259" i="12"/>
  <c r="V259" i="12"/>
  <c r="G265" i="12"/>
  <c r="M265" i="12" s="1"/>
  <c r="I265" i="12"/>
  <c r="K265" i="12"/>
  <c r="O265" i="12"/>
  <c r="Q265" i="12"/>
  <c r="V265" i="12"/>
  <c r="V264" i="12" s="1"/>
  <c r="G268" i="12"/>
  <c r="M268" i="12" s="1"/>
  <c r="I268" i="12"/>
  <c r="K268" i="12"/>
  <c r="O268" i="12"/>
  <c r="Q268" i="12"/>
  <c r="V268" i="12"/>
  <c r="G272" i="12"/>
  <c r="M272" i="12" s="1"/>
  <c r="I272" i="12"/>
  <c r="K272" i="12"/>
  <c r="O272" i="12"/>
  <c r="Q272" i="12"/>
  <c r="V272" i="12"/>
  <c r="G274" i="12"/>
  <c r="M274" i="12" s="1"/>
  <c r="I274" i="12"/>
  <c r="K274" i="12"/>
  <c r="O274" i="12"/>
  <c r="Q274" i="12"/>
  <c r="V274" i="12"/>
  <c r="G276" i="12"/>
  <c r="M276" i="12" s="1"/>
  <c r="I276" i="12"/>
  <c r="K276" i="12"/>
  <c r="O276" i="12"/>
  <c r="Q276" i="12"/>
  <c r="V276" i="12"/>
  <c r="G277" i="12"/>
  <c r="M277" i="12" s="1"/>
  <c r="I277" i="12"/>
  <c r="K277" i="12"/>
  <c r="O277" i="12"/>
  <c r="Q277" i="12"/>
  <c r="V277" i="12"/>
  <c r="G279" i="12"/>
  <c r="M279" i="12" s="1"/>
  <c r="I279" i="12"/>
  <c r="K279" i="12"/>
  <c r="O279" i="12"/>
  <c r="Q279" i="12"/>
  <c r="V279" i="12"/>
  <c r="G281" i="12"/>
  <c r="M281" i="12" s="1"/>
  <c r="I281" i="12"/>
  <c r="K281" i="12"/>
  <c r="O281" i="12"/>
  <c r="Q281" i="12"/>
  <c r="V281" i="12"/>
  <c r="G283" i="12"/>
  <c r="M283" i="12" s="1"/>
  <c r="I283" i="12"/>
  <c r="K283" i="12"/>
  <c r="O283" i="12"/>
  <c r="Q283" i="12"/>
  <c r="V283" i="12"/>
  <c r="G285" i="12"/>
  <c r="M285" i="12" s="1"/>
  <c r="I285" i="12"/>
  <c r="K285" i="12"/>
  <c r="O285" i="12"/>
  <c r="Q285" i="12"/>
  <c r="V285" i="12"/>
  <c r="G287" i="12"/>
  <c r="M287" i="12" s="1"/>
  <c r="I287" i="12"/>
  <c r="K287" i="12"/>
  <c r="O287" i="12"/>
  <c r="Q287" i="12"/>
  <c r="V287" i="12"/>
  <c r="G289" i="12"/>
  <c r="M289" i="12" s="1"/>
  <c r="I289" i="12"/>
  <c r="K289" i="12"/>
  <c r="O289" i="12"/>
  <c r="Q289" i="12"/>
  <c r="V289" i="12"/>
  <c r="G291" i="12"/>
  <c r="M291" i="12" s="1"/>
  <c r="I291" i="12"/>
  <c r="K291" i="12"/>
  <c r="O291" i="12"/>
  <c r="Q291" i="12"/>
  <c r="V291" i="12"/>
  <c r="G293" i="12"/>
  <c r="M293" i="12" s="1"/>
  <c r="I293" i="12"/>
  <c r="K293" i="12"/>
  <c r="O293" i="12"/>
  <c r="Q293" i="12"/>
  <c r="V293" i="12"/>
  <c r="G295" i="12"/>
  <c r="M295" i="12" s="1"/>
  <c r="I295" i="12"/>
  <c r="K295" i="12"/>
  <c r="O295" i="12"/>
  <c r="Q295" i="12"/>
  <c r="V295" i="12"/>
  <c r="G298" i="12"/>
  <c r="M298" i="12" s="1"/>
  <c r="I298" i="12"/>
  <c r="K298" i="12"/>
  <c r="O298" i="12"/>
  <c r="Q298" i="12"/>
  <c r="V298" i="12"/>
  <c r="G300" i="12"/>
  <c r="M300" i="12" s="1"/>
  <c r="I300" i="12"/>
  <c r="K300" i="12"/>
  <c r="O300" i="12"/>
  <c r="Q300" i="12"/>
  <c r="V300" i="12"/>
  <c r="G302" i="12"/>
  <c r="M302" i="12" s="1"/>
  <c r="I302" i="12"/>
  <c r="K302" i="12"/>
  <c r="O302" i="12"/>
  <c r="Q302" i="12"/>
  <c r="V302" i="12"/>
  <c r="G304" i="12"/>
  <c r="M304" i="12" s="1"/>
  <c r="I304" i="12"/>
  <c r="K304" i="12"/>
  <c r="O304" i="12"/>
  <c r="Q304" i="12"/>
  <c r="V304" i="12"/>
  <c r="G306" i="12"/>
  <c r="M306" i="12" s="1"/>
  <c r="I306" i="12"/>
  <c r="K306" i="12"/>
  <c r="O306" i="12"/>
  <c r="Q306" i="12"/>
  <c r="V306" i="12"/>
  <c r="G308" i="12"/>
  <c r="M308" i="12" s="1"/>
  <c r="I308" i="12"/>
  <c r="K308" i="12"/>
  <c r="O308" i="12"/>
  <c r="Q308" i="12"/>
  <c r="V308" i="12"/>
  <c r="G310" i="12"/>
  <c r="M310" i="12" s="1"/>
  <c r="I310" i="12"/>
  <c r="K310" i="12"/>
  <c r="O310" i="12"/>
  <c r="Q310" i="12"/>
  <c r="V310" i="12"/>
  <c r="G312" i="12"/>
  <c r="M312" i="12" s="1"/>
  <c r="I312" i="12"/>
  <c r="K312" i="12"/>
  <c r="O312" i="12"/>
  <c r="Q312" i="12"/>
  <c r="V312" i="12"/>
  <c r="G314" i="12"/>
  <c r="M314" i="12" s="1"/>
  <c r="I314" i="12"/>
  <c r="K314" i="12"/>
  <c r="O314" i="12"/>
  <c r="Q314" i="12"/>
  <c r="V314" i="12"/>
  <c r="G316" i="12"/>
  <c r="M316" i="12" s="1"/>
  <c r="I316" i="12"/>
  <c r="K316" i="12"/>
  <c r="O316" i="12"/>
  <c r="Q316" i="12"/>
  <c r="V316" i="12"/>
  <c r="G318" i="12"/>
  <c r="M318" i="12" s="1"/>
  <c r="I318" i="12"/>
  <c r="K318" i="12"/>
  <c r="O318" i="12"/>
  <c r="Q318" i="12"/>
  <c r="V318" i="12"/>
  <c r="G320" i="12"/>
  <c r="M320" i="12" s="1"/>
  <c r="I320" i="12"/>
  <c r="K320" i="12"/>
  <c r="O320" i="12"/>
  <c r="Q320" i="12"/>
  <c r="V320" i="12"/>
  <c r="G322" i="12"/>
  <c r="M322" i="12" s="1"/>
  <c r="I322" i="12"/>
  <c r="K322" i="12"/>
  <c r="O322" i="12"/>
  <c r="Q322" i="12"/>
  <c r="V322" i="12"/>
  <c r="G324" i="12"/>
  <c r="M324" i="12" s="1"/>
  <c r="I324" i="12"/>
  <c r="K324" i="12"/>
  <c r="O324" i="12"/>
  <c r="Q324" i="12"/>
  <c r="V324" i="12"/>
  <c r="G326" i="12"/>
  <c r="M326" i="12" s="1"/>
  <c r="I326" i="12"/>
  <c r="K326" i="12"/>
  <c r="O326" i="12"/>
  <c r="Q326" i="12"/>
  <c r="V326" i="12"/>
  <c r="G328" i="12"/>
  <c r="M328" i="12" s="1"/>
  <c r="I328" i="12"/>
  <c r="K328" i="12"/>
  <c r="O328" i="12"/>
  <c r="Q328" i="12"/>
  <c r="V328" i="12"/>
  <c r="G330" i="12"/>
  <c r="I330" i="12"/>
  <c r="K330" i="12"/>
  <c r="M330" i="12"/>
  <c r="O330" i="12"/>
  <c r="Q330" i="12"/>
  <c r="V330" i="12"/>
  <c r="G332" i="12"/>
  <c r="M332" i="12" s="1"/>
  <c r="I332" i="12"/>
  <c r="K332" i="12"/>
  <c r="O332" i="12"/>
  <c r="Q332" i="12"/>
  <c r="V332" i="12"/>
  <c r="G334" i="12"/>
  <c r="M334" i="12" s="1"/>
  <c r="I334" i="12"/>
  <c r="K334" i="12"/>
  <c r="O334" i="12"/>
  <c r="Q334" i="12"/>
  <c r="V334" i="12"/>
  <c r="G336" i="12"/>
  <c r="M336" i="12" s="1"/>
  <c r="I336" i="12"/>
  <c r="K336" i="12"/>
  <c r="O336" i="12"/>
  <c r="Q336" i="12"/>
  <c r="V336" i="12"/>
  <c r="G339" i="12"/>
  <c r="M339" i="12" s="1"/>
  <c r="I339" i="12"/>
  <c r="K339" i="12"/>
  <c r="O339" i="12"/>
  <c r="Q339" i="12"/>
  <c r="V339" i="12"/>
  <c r="G341" i="12"/>
  <c r="M341" i="12" s="1"/>
  <c r="I341" i="12"/>
  <c r="K341" i="12"/>
  <c r="O341" i="12"/>
  <c r="Q341" i="12"/>
  <c r="V341" i="12"/>
  <c r="G343" i="12"/>
  <c r="M343" i="12" s="1"/>
  <c r="I343" i="12"/>
  <c r="K343" i="12"/>
  <c r="O343" i="12"/>
  <c r="Q343" i="12"/>
  <c r="V343" i="12"/>
  <c r="G345" i="12"/>
  <c r="M345" i="12" s="1"/>
  <c r="I345" i="12"/>
  <c r="K345" i="12"/>
  <c r="O345" i="12"/>
  <c r="Q345" i="12"/>
  <c r="V345" i="12"/>
  <c r="G347" i="12"/>
  <c r="M347" i="12" s="1"/>
  <c r="I347" i="12"/>
  <c r="K347" i="12"/>
  <c r="O347" i="12"/>
  <c r="Q347" i="12"/>
  <c r="V347" i="12"/>
  <c r="G349" i="12"/>
  <c r="M349" i="12" s="1"/>
  <c r="I349" i="12"/>
  <c r="K349" i="12"/>
  <c r="O349" i="12"/>
  <c r="Q349" i="12"/>
  <c r="V349" i="12"/>
  <c r="G351" i="12"/>
  <c r="M351" i="12" s="1"/>
  <c r="I351" i="12"/>
  <c r="K351" i="12"/>
  <c r="O351" i="12"/>
  <c r="Q351" i="12"/>
  <c r="V351" i="12"/>
  <c r="G354" i="12"/>
  <c r="M354" i="12" s="1"/>
  <c r="I354" i="12"/>
  <c r="K354" i="12"/>
  <c r="O354" i="12"/>
  <c r="Q354" i="12"/>
  <c r="V354" i="12"/>
  <c r="G357" i="12"/>
  <c r="M357" i="12" s="1"/>
  <c r="I357" i="12"/>
  <c r="K357" i="12"/>
  <c r="O357" i="12"/>
  <c r="Q357" i="12"/>
  <c r="V357" i="12"/>
  <c r="G359" i="12"/>
  <c r="M359" i="12" s="1"/>
  <c r="I359" i="12"/>
  <c r="K359" i="12"/>
  <c r="O359" i="12"/>
  <c r="Q359" i="12"/>
  <c r="V359" i="12"/>
  <c r="G361" i="12"/>
  <c r="M361" i="12" s="1"/>
  <c r="I361" i="12"/>
  <c r="K361" i="12"/>
  <c r="O361" i="12"/>
  <c r="Q361" i="12"/>
  <c r="V361" i="12"/>
  <c r="M364" i="12"/>
  <c r="I364" i="12"/>
  <c r="K364" i="12"/>
  <c r="O364" i="12"/>
  <c r="Q364" i="12"/>
  <c r="V364" i="12"/>
  <c r="G366" i="12"/>
  <c r="M366" i="12" s="1"/>
  <c r="I366" i="12"/>
  <c r="K366" i="12"/>
  <c r="O366" i="12"/>
  <c r="Q366" i="12"/>
  <c r="V366" i="12"/>
  <c r="G369" i="12"/>
  <c r="M369" i="12" s="1"/>
  <c r="I369" i="12"/>
  <c r="K369" i="12"/>
  <c r="O369" i="12"/>
  <c r="Q369" i="12"/>
  <c r="V369" i="12"/>
  <c r="G372" i="12"/>
  <c r="M372" i="12" s="1"/>
  <c r="I372" i="12"/>
  <c r="K372" i="12"/>
  <c r="O372" i="12"/>
  <c r="Q372" i="12"/>
  <c r="V372" i="12"/>
  <c r="Q373" i="12"/>
  <c r="G374" i="12"/>
  <c r="I374" i="12"/>
  <c r="K374" i="12"/>
  <c r="O374" i="12"/>
  <c r="Q374" i="12"/>
  <c r="V374" i="12"/>
  <c r="G376" i="12"/>
  <c r="M376" i="12" s="1"/>
  <c r="I376" i="12"/>
  <c r="K376" i="12"/>
  <c r="O376" i="12"/>
  <c r="Q376" i="12"/>
  <c r="V376" i="12"/>
  <c r="G379" i="12"/>
  <c r="M379" i="12" s="1"/>
  <c r="I379" i="12"/>
  <c r="K379" i="12"/>
  <c r="O379" i="12"/>
  <c r="Q379" i="12"/>
  <c r="V379" i="12"/>
  <c r="G381" i="12"/>
  <c r="M381" i="12" s="1"/>
  <c r="I381" i="12"/>
  <c r="K381" i="12"/>
  <c r="O381" i="12"/>
  <c r="Q381" i="12"/>
  <c r="V381" i="12"/>
  <c r="G384" i="12"/>
  <c r="M384" i="12" s="1"/>
  <c r="M383" i="12" s="1"/>
  <c r="I384" i="12"/>
  <c r="I383" i="12" s="1"/>
  <c r="K384" i="12"/>
  <c r="K383" i="12" s="1"/>
  <c r="O384" i="12"/>
  <c r="O383" i="12" s="1"/>
  <c r="Q384" i="12"/>
  <c r="Q383" i="12" s="1"/>
  <c r="V384" i="12"/>
  <c r="V383" i="12" s="1"/>
  <c r="G388" i="12"/>
  <c r="I388" i="12"/>
  <c r="K388" i="12"/>
  <c r="O388" i="12"/>
  <c r="Q388" i="12"/>
  <c r="V388" i="12"/>
  <c r="V387" i="12" s="1"/>
  <c r="G390" i="12"/>
  <c r="M390" i="12" s="1"/>
  <c r="I390" i="12"/>
  <c r="K390" i="12"/>
  <c r="O390" i="12"/>
  <c r="Q390" i="12"/>
  <c r="V390" i="12"/>
  <c r="G393" i="12"/>
  <c r="M393" i="12" s="1"/>
  <c r="I393" i="12"/>
  <c r="K393" i="12"/>
  <c r="O393" i="12"/>
  <c r="Q393" i="12"/>
  <c r="V393" i="12"/>
  <c r="G394" i="12"/>
  <c r="M394" i="12" s="1"/>
  <c r="I394" i="12"/>
  <c r="K394" i="12"/>
  <c r="O394" i="12"/>
  <c r="Q394" i="12"/>
  <c r="V394" i="12"/>
  <c r="G395" i="12"/>
  <c r="M395" i="12" s="1"/>
  <c r="I395" i="12"/>
  <c r="K395" i="12"/>
  <c r="O395" i="12"/>
  <c r="Q395" i="12"/>
  <c r="V395" i="12"/>
  <c r="G396" i="12"/>
  <c r="M396" i="12" s="1"/>
  <c r="I396" i="12"/>
  <c r="K396" i="12"/>
  <c r="O396" i="12"/>
  <c r="Q396" i="12"/>
  <c r="V396" i="12"/>
  <c r="G398" i="12"/>
  <c r="I398" i="12"/>
  <c r="K398" i="12"/>
  <c r="O398" i="12"/>
  <c r="Q398" i="12"/>
  <c r="V398" i="12"/>
  <c r="G399" i="12"/>
  <c r="M399" i="12" s="1"/>
  <c r="I399" i="12"/>
  <c r="K399" i="12"/>
  <c r="O399" i="12"/>
  <c r="Q399" i="12"/>
  <c r="V399" i="12"/>
  <c r="G401" i="12"/>
  <c r="M401" i="12" s="1"/>
  <c r="I401" i="12"/>
  <c r="K401" i="12"/>
  <c r="O401" i="12"/>
  <c r="Q401" i="12"/>
  <c r="V401" i="12"/>
  <c r="F42" i="1"/>
  <c r="G42" i="1"/>
  <c r="H42" i="1"/>
  <c r="I42" i="1"/>
  <c r="J41" i="1" s="1"/>
  <c r="Q213" i="12" l="1"/>
  <c r="K378" i="12"/>
  <c r="Q387" i="12"/>
  <c r="I387" i="12"/>
  <c r="G71" i="12"/>
  <c r="I50" i="1" s="1"/>
  <c r="K397" i="12"/>
  <c r="O373" i="12"/>
  <c r="G122" i="12"/>
  <c r="O387" i="12"/>
  <c r="K213" i="12"/>
  <c r="G243" i="12"/>
  <c r="I62" i="1" s="1"/>
  <c r="O378" i="12"/>
  <c r="G149" i="12"/>
  <c r="I55" i="1" s="1"/>
  <c r="O397" i="12"/>
  <c r="G387" i="12"/>
  <c r="I70" i="1" s="1"/>
  <c r="G172" i="12"/>
  <c r="I56" i="1" s="1"/>
  <c r="V134" i="12"/>
  <c r="G8" i="12"/>
  <c r="I49" i="1" s="1"/>
  <c r="V397" i="12"/>
  <c r="Q397" i="12"/>
  <c r="K392" i="12"/>
  <c r="I392" i="12"/>
  <c r="M392" i="12"/>
  <c r="M378" i="12"/>
  <c r="Q378" i="12"/>
  <c r="I378" i="12"/>
  <c r="V373" i="12"/>
  <c r="K350" i="12"/>
  <c r="O264" i="12"/>
  <c r="K264" i="12"/>
  <c r="M264" i="12"/>
  <c r="Q222" i="12"/>
  <c r="M213" i="12"/>
  <c r="Q203" i="12"/>
  <c r="O203" i="12"/>
  <c r="K203" i="12"/>
  <c r="Q177" i="12"/>
  <c r="K172" i="12"/>
  <c r="I172" i="12"/>
  <c r="K125" i="12"/>
  <c r="I95" i="12"/>
  <c r="K271" i="12"/>
  <c r="O222" i="12"/>
  <c r="Q264" i="12"/>
  <c r="I222" i="12"/>
  <c r="V177" i="12"/>
  <c r="V378" i="12"/>
  <c r="I243" i="12"/>
  <c r="Q134" i="12"/>
  <c r="Q125" i="12"/>
  <c r="V95" i="12"/>
  <c r="V8" i="12"/>
  <c r="O297" i="12"/>
  <c r="K222" i="12"/>
  <c r="K297" i="12"/>
  <c r="G222" i="12"/>
  <c r="V149" i="12"/>
  <c r="O134" i="12"/>
  <c r="G95" i="12"/>
  <c r="G392" i="12"/>
  <c r="I71" i="1" s="1"/>
  <c r="K373" i="12"/>
  <c r="O271" i="12"/>
  <c r="I264" i="12"/>
  <c r="O213" i="12"/>
  <c r="I177" i="12"/>
  <c r="K134" i="12"/>
  <c r="O125" i="12"/>
  <c r="O71" i="12"/>
  <c r="K71" i="12"/>
  <c r="I8" i="12"/>
  <c r="O243" i="12"/>
  <c r="G378" i="12"/>
  <c r="I68" i="1" s="1"/>
  <c r="K243" i="12"/>
  <c r="G203" i="12"/>
  <c r="I58" i="1" s="1"/>
  <c r="I297" i="12"/>
  <c r="V271" i="12"/>
  <c r="M253" i="12"/>
  <c r="M243" i="12" s="1"/>
  <c r="V172" i="12"/>
  <c r="Q149" i="12"/>
  <c r="O149" i="12"/>
  <c r="I134" i="12"/>
  <c r="O95" i="12"/>
  <c r="I71" i="12"/>
  <c r="Q8" i="12"/>
  <c r="O8" i="12"/>
  <c r="O350" i="12"/>
  <c r="Q271" i="12"/>
  <c r="G397" i="12"/>
  <c r="I72" i="1" s="1"/>
  <c r="Q392" i="12"/>
  <c r="G373" i="12"/>
  <c r="I67" i="1" s="1"/>
  <c r="Q350" i="12"/>
  <c r="G134" i="12"/>
  <c r="I54" i="1" s="1"/>
  <c r="Q243" i="12"/>
  <c r="O177" i="12"/>
  <c r="Q71" i="12"/>
  <c r="I350" i="12"/>
  <c r="V392" i="12"/>
  <c r="V350" i="12"/>
  <c r="I397" i="12"/>
  <c r="K387" i="12"/>
  <c r="G264" i="12"/>
  <c r="I63" i="1" s="1"/>
  <c r="V222" i="12"/>
  <c r="I203" i="12"/>
  <c r="V203" i="12"/>
  <c r="K177" i="12"/>
  <c r="K149" i="12"/>
  <c r="O392" i="12"/>
  <c r="I373" i="12"/>
  <c r="V297" i="12"/>
  <c r="Q297" i="12"/>
  <c r="I271" i="12"/>
  <c r="V243" i="12"/>
  <c r="I213" i="12"/>
  <c r="Q172" i="12"/>
  <c r="O172" i="12"/>
  <c r="I149" i="12"/>
  <c r="V125" i="12"/>
  <c r="I125" i="12"/>
  <c r="Q95" i="12"/>
  <c r="K95" i="12"/>
  <c r="K8" i="12"/>
  <c r="V71" i="12"/>
  <c r="M350" i="12"/>
  <c r="M177" i="12"/>
  <c r="M125" i="12"/>
  <c r="M297" i="12"/>
  <c r="M271" i="12"/>
  <c r="G297" i="12"/>
  <c r="I65" i="1" s="1"/>
  <c r="G271" i="12"/>
  <c r="I64" i="1" s="1"/>
  <c r="G213" i="12"/>
  <c r="I59" i="1" s="1"/>
  <c r="G177" i="12"/>
  <c r="I57" i="1" s="1"/>
  <c r="G125" i="12"/>
  <c r="I53" i="1" s="1"/>
  <c r="M398" i="12"/>
  <c r="M397" i="12" s="1"/>
  <c r="M388" i="12"/>
  <c r="M387" i="12" s="1"/>
  <c r="G383" i="12"/>
  <c r="I69" i="1" s="1"/>
  <c r="M374" i="12"/>
  <c r="M373" i="12" s="1"/>
  <c r="G350" i="12"/>
  <c r="I66" i="1" s="1"/>
  <c r="M221" i="12"/>
  <c r="M220" i="12" s="1"/>
  <c r="M204" i="12"/>
  <c r="M203" i="12" s="1"/>
  <c r="M223" i="12"/>
  <c r="M222" i="12" s="1"/>
  <c r="M173" i="12"/>
  <c r="M172" i="12" s="1"/>
  <c r="M150" i="12"/>
  <c r="M149" i="12" s="1"/>
  <c r="M135" i="12"/>
  <c r="M134" i="12" s="1"/>
  <c r="M93" i="12"/>
  <c r="M71" i="12" s="1"/>
  <c r="M106" i="12"/>
  <c r="M95" i="12" s="1"/>
  <c r="M13" i="12"/>
  <c r="M8" i="12" s="1"/>
  <c r="J39" i="1"/>
  <c r="J42" i="1" s="1"/>
  <c r="J40" i="1"/>
  <c r="J28" i="1"/>
  <c r="J26" i="1"/>
  <c r="G38" i="1"/>
  <c r="F38" i="1"/>
  <c r="J23" i="1"/>
  <c r="J24" i="1"/>
  <c r="J25" i="1"/>
  <c r="J27" i="1"/>
  <c r="E26" i="1"/>
  <c r="I17" i="1" l="1"/>
  <c r="I20" i="1"/>
  <c r="I16" i="1"/>
  <c r="I73" i="1"/>
  <c r="J72" i="1" s="1"/>
  <c r="I21" i="1" l="1"/>
  <c r="G25" i="1" s="1"/>
  <c r="J68" i="1"/>
  <c r="J53" i="1"/>
  <c r="J57" i="1"/>
  <c r="J55" i="1"/>
  <c r="J54" i="1"/>
  <c r="J64" i="1"/>
  <c r="J56" i="1"/>
  <c r="J65" i="1"/>
  <c r="J69" i="1"/>
  <c r="J61" i="1"/>
  <c r="J50" i="1"/>
  <c r="J52" i="1"/>
  <c r="J51" i="1"/>
  <c r="J59" i="1"/>
  <c r="J58" i="1"/>
  <c r="J49" i="1"/>
  <c r="J71" i="1"/>
  <c r="J60" i="1"/>
  <c r="J67" i="1"/>
  <c r="J70" i="1"/>
  <c r="J63" i="1"/>
  <c r="J62" i="1"/>
  <c r="J66" i="1"/>
  <c r="G26" i="1" l="1"/>
  <c r="G29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Janský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<sst xmlns="http://schemas.openxmlformats.org/spreadsheetml/2006/main" count="1760" uniqueCount="596">
  <si>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</si>
  <si>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</si>
  <si>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</si>
  <si>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</si>
  <si>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</si>
  <si>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</si>
  <si>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</si>
  <si>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</si>
  <si>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</si>
  <si>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</si>
  <si>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</si>
  <si>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</si>
  <si>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</si>
  <si>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</si>
  <si>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</si>
  <si>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</si>
  <si>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</si>
  <si>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</si>
  <si>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</si>
  <si>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</si>
  <si>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</si>
  <si>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</si>
  <si>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</si>
  <si>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</si>
  <si>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</si>
  <si>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</si>
  <si>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</si>
  <si>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</si>
  <si>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</si>
  <si>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</si>
  <si>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</si>
  <si>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</si>
  <si>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</si>
  <si>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</si>
  <si>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</si>
  <si>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</si>
  <si>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</si>
  <si>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</si>
  <si>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</si>
  <si>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</si>
  <si>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</si>
  <si>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</si>
  <si>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</si>
  <si>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</si>
  <si>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Běžecký ovál a víceúčelové hřiště</t>
  </si>
  <si>
    <t>Rekonstrukce víceúčelového hřiště</t>
  </si>
  <si>
    <t>Objekt:</t>
  </si>
  <si>
    <t>Rozpočet:</t>
  </si>
  <si>
    <t>Gymnázium T.G.Masaryka Zastávka</t>
  </si>
  <si>
    <t>Stavba</t>
  </si>
  <si>
    <t>Celkem za stavbu</t>
  </si>
  <si>
    <t>CZK</t>
  </si>
  <si>
    <t>Rekapitulace dílů</t>
  </si>
  <si>
    <t>Typ dílu</t>
  </si>
  <si>
    <t>Zemní práce</t>
  </si>
  <si>
    <t>18</t>
  </si>
  <si>
    <t>Povrchové úpravy terénu</t>
  </si>
  <si>
    <t>2</t>
  </si>
  <si>
    <t>Základy a zvláštní zakládání</t>
  </si>
  <si>
    <t>4</t>
  </si>
  <si>
    <t>Vodorovné konstrukce</t>
  </si>
  <si>
    <t>46</t>
  </si>
  <si>
    <t>Zpevněné plochy</t>
  </si>
  <si>
    <t>5</t>
  </si>
  <si>
    <t>Komunikace</t>
  </si>
  <si>
    <t>501</t>
  </si>
  <si>
    <t>Úprava podloží pro sportovní povrchy</t>
  </si>
  <si>
    <t>8</t>
  </si>
  <si>
    <t>Trubní vedení</t>
  </si>
  <si>
    <t>88</t>
  </si>
  <si>
    <t>Potrubí z drenážek</t>
  </si>
  <si>
    <t>91</t>
  </si>
  <si>
    <t>Doplňující práce na komunikaci</t>
  </si>
  <si>
    <t>96</t>
  </si>
  <si>
    <t>Bourání konstrukcí</t>
  </si>
  <si>
    <t>99</t>
  </si>
  <si>
    <t>Staveništní přesun hmot</t>
  </si>
  <si>
    <t>701</t>
  </si>
  <si>
    <t>Sportovní povrchy venkovní - umělá tráva</t>
  </si>
  <si>
    <t>702</t>
  </si>
  <si>
    <t>Sportovní povrchy venkovní - POLYURETANOVÉ</t>
  </si>
  <si>
    <t>702b</t>
  </si>
  <si>
    <t>Drenážní asfalty pod polyuretanové povrchy</t>
  </si>
  <si>
    <t>703</t>
  </si>
  <si>
    <t>Sportovní vybavení</t>
  </si>
  <si>
    <t>704</t>
  </si>
  <si>
    <t>Oplocení</t>
  </si>
  <si>
    <t>708</t>
  </si>
  <si>
    <t>Záchytné sítě za brankami včetně nosné konstrukce</t>
  </si>
  <si>
    <t>762</t>
  </si>
  <si>
    <t>Konstrukce tesařské</t>
  </si>
  <si>
    <t>767</t>
  </si>
  <si>
    <t>Konstrukce zámečnické</t>
  </si>
  <si>
    <t>783</t>
  </si>
  <si>
    <t>Nátěry</t>
  </si>
  <si>
    <t>790</t>
  </si>
  <si>
    <t>Doplňkové výrobky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</si>
  <si>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</si>
  <si>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</si>
  <si>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</si>
  <si>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</si>
  <si>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</si>
  <si>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</si>
  <si>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</si>
  <si>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</si>
  <si>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</si>
  <si>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</si>
  <si>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</si>
  <si>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</si>
  <si>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</si>
  <si>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</si>
  <si>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</si>
  <si>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</si>
  <si>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</si>
  <si>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</si>
  <si>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</si>
  <si>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</si>
  <si>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</si>
  <si>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</si>
  <si>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</si>
  <si>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</si>
  <si>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</si>
  <si>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</si>
  <si>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</si>
  <si>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</si>
  <si>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</si>
  <si>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</si>
  <si>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</si>
  <si>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</si>
  <si>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113107330R00</t>
  </si>
  <si>
    <t>Odstranění podkladu pl. 50 m2,kam.těžené tl.30 cm</t>
  </si>
  <si>
    <t>m2</t>
  </si>
  <si>
    <t>RTS 19/ II</t>
  </si>
  <si>
    <t>RTS 18/ II</t>
  </si>
  <si>
    <t>Práce</t>
  </si>
  <si>
    <t>POL1_</t>
  </si>
  <si>
    <t>doskočiště : 21</t>
  </si>
  <si>
    <t>VV</t>
  </si>
  <si>
    <t>113107410R00</t>
  </si>
  <si>
    <t>Odstranění podkladu nad 50 m2,kam.těžené tl.10 cm</t>
  </si>
  <si>
    <t>antuka : 813</t>
  </si>
  <si>
    <t>113107620R00</t>
  </si>
  <si>
    <t>Odstranění podkladu nad 50 m2,kam.drcené tl.20 cm</t>
  </si>
  <si>
    <t>POL1_1</t>
  </si>
  <si>
    <t>plocha antuková běžecká dráha a rozběžiště : 813</t>
  </si>
  <si>
    <t>plochavíceúčelové hřiště : 941</t>
  </si>
  <si>
    <t>122201102R00</t>
  </si>
  <si>
    <t>Odkopávky nezapažené v hor. 3 do 1000 m3</t>
  </si>
  <si>
    <t>m3</t>
  </si>
  <si>
    <t>vsakovací průleh : 12,4*5,2*1,15</t>
  </si>
  <si>
    <t>2*12,4*1,7*((0+1,15)/2)</t>
  </si>
  <si>
    <t>2*8,6*1,7*((0+1,15)/2)</t>
  </si>
  <si>
    <t>133201101R00</t>
  </si>
  <si>
    <t>Hloubení šachet v hor.3 do 100 m3</t>
  </si>
  <si>
    <t xml:space="preserve">Základy pro sportovní vybavení : </t>
  </si>
  <si>
    <t>Volejbal : 4*(1*1*1)</t>
  </si>
  <si>
    <t>Basketbal : 1,4*1,2*1</t>
  </si>
  <si>
    <t>Malá kopaná : 2*(0,4*1,2*0,6)</t>
  </si>
  <si>
    <t>Základy pro sloupky záchytných sítí : 10*(0,8*0,8*1,05)</t>
  </si>
  <si>
    <t>Základy pro sloupky areálového oplocení : 38*(0,4*0,4*0,8)</t>
  </si>
  <si>
    <t>Základy pro bránu : 2*(0,8*0,8*1,05)</t>
  </si>
  <si>
    <t>Základ pro branku : 2*(0,6*0,6*0,8)</t>
  </si>
  <si>
    <t>162701105R00</t>
  </si>
  <si>
    <t>Vodorovné přemístění výkopku z hor.1-4 do 10000 m</t>
  </si>
  <si>
    <t>vsakovací průleh : 12,4*5,2*1,15*1,25</t>
  </si>
  <si>
    <t>2*12,4*1,7*((0+1,15)/2)*1,25</t>
  </si>
  <si>
    <t>2*8,6*1,7*((0+1,15)/2)*1,25</t>
  </si>
  <si>
    <t xml:space="preserve">Drenáže : </t>
  </si>
  <si>
    <t>Sběrná pera dn 100 : 2*8*((0,3+0,45)/2*0,4)*11,5*1,25</t>
  </si>
  <si>
    <t>Svodné dn 125 : ((0,36+0,55)/2*0,4)*37*1,25</t>
  </si>
  <si>
    <t>113106121R00</t>
  </si>
  <si>
    <t>Rozebrání dlažeb z betonových dlaždic na sucho</t>
  </si>
  <si>
    <t>V ploše hřiště (žlab) : 12+11</t>
  </si>
  <si>
    <t>Přístupový chodník : 5</t>
  </si>
  <si>
    <t>113107610R00</t>
  </si>
  <si>
    <t>Odstranění podkladu nad 50 m2,kam.drcené tl.10 cm</t>
  </si>
  <si>
    <t>941</t>
  </si>
  <si>
    <t>113201111R00</t>
  </si>
  <si>
    <t>Vytrhání obrubníků chodníkových a parkových</t>
  </si>
  <si>
    <t>m</t>
  </si>
  <si>
    <t>40+13+22+42+48+15+136+83</t>
  </si>
  <si>
    <t>122202509R00</t>
  </si>
  <si>
    <t>Příplatek za lepivost pro hor. 3</t>
  </si>
  <si>
    <t>162701109R00</t>
  </si>
  <si>
    <t>Příplatek k vod. přemístění hor.1-4 za další 1 km</t>
  </si>
  <si>
    <t>vsakovací průleh : 12,4*5,2*1,15*1,25*2</t>
  </si>
  <si>
    <t>2*12,4*1,7*((0+1,15)/2)*1,25*2</t>
  </si>
  <si>
    <t>2*8,6*1,7*((0+1,15)/2)*1,25*2</t>
  </si>
  <si>
    <t>Sběrná pera dn 100 : 2*8*((0,3+0,45)/2*0,4)*11,5*1,25*2</t>
  </si>
  <si>
    <t>Svodné dn 125 : ((0,36+0,55)/2*0,4)*37*1,25*2</t>
  </si>
  <si>
    <t>167101102R00</t>
  </si>
  <si>
    <t>Nakládání výkopku z hor.1-4 v množství nad 100 m3</t>
  </si>
  <si>
    <t>181101102R00</t>
  </si>
  <si>
    <t>Úprava pláně v zářezech v hor. 1-4, se zhutněním</t>
  </si>
  <si>
    <t>Běžecký ovál : 865</t>
  </si>
  <si>
    <t>Víceúčelové hřiště : 874</t>
  </si>
  <si>
    <t>Stretbasketbalové hřiště : 157</t>
  </si>
  <si>
    <t>Oblouk za druhou brankou : 82</t>
  </si>
  <si>
    <t>Doskočiště : 21</t>
  </si>
  <si>
    <t>199000002R00</t>
  </si>
  <si>
    <t>Poplatek za skládku horniny 1- 4</t>
  </si>
  <si>
    <t>180402111R00</t>
  </si>
  <si>
    <t>Založení trávníku parkového výsevem v rovině</t>
  </si>
  <si>
    <t>plocha I : 350</t>
  </si>
  <si>
    <t>plocha II : 140</t>
  </si>
  <si>
    <t>181301102R00</t>
  </si>
  <si>
    <t>Rozprostření ornice, rovina, tl. 10-15 cm,do 500m2</t>
  </si>
  <si>
    <t>183403151R00</t>
  </si>
  <si>
    <t>Obdělání půdy smykováním, v rovině</t>
  </si>
  <si>
    <t>183403153R00</t>
  </si>
  <si>
    <t>Obdělání půdy hrabáním, v rovině</t>
  </si>
  <si>
    <t>183403161R00</t>
  </si>
  <si>
    <t>Obdělání půdy válením, v rovině</t>
  </si>
  <si>
    <t>184802111R00</t>
  </si>
  <si>
    <t>Chem. odplevelení před založ. postřikem, v rovině</t>
  </si>
  <si>
    <t>00572440R</t>
  </si>
  <si>
    <t>kg</t>
  </si>
  <si>
    <t>SPCM</t>
  </si>
  <si>
    <t>Specifikace</t>
  </si>
  <si>
    <t>POL3_1</t>
  </si>
  <si>
    <t>plocha I : 350*0,04</t>
  </si>
  <si>
    <t>plocha II : 140*0,04</t>
  </si>
  <si>
    <t>25234002.AR</t>
  </si>
  <si>
    <t xml:space="preserve">Herbicid totální </t>
  </si>
  <si>
    <t>l</t>
  </si>
  <si>
    <t>275313611R00</t>
  </si>
  <si>
    <t>Beton základových patek prostý C 16/20</t>
  </si>
  <si>
    <t>Základy pro sloupky areálového oplocení : 38*(0,4*0,4*0,8)*1,05</t>
  </si>
  <si>
    <t>Základy pro bránu : 2*(0,8*0,8*1,05)*1,05</t>
  </si>
  <si>
    <t>Základ pro branku : 2*(0,6*0,6*0,8)*1,05</t>
  </si>
  <si>
    <t>275313621R00</t>
  </si>
  <si>
    <t>Beton základových patek prostý C 20/25</t>
  </si>
  <si>
    <t>Volejbal : 4*(1*1*1)*1,05</t>
  </si>
  <si>
    <t>Basketbal : 1,4*1,2*1*1,05</t>
  </si>
  <si>
    <t>Malá kopaná : 2*(0,4*1,2*0,6)*1,05</t>
  </si>
  <si>
    <t>Základy pro sloupky záchytných sítí : 10*(0,8*0,8*1,05)*1,05</t>
  </si>
  <si>
    <t>215901101R00</t>
  </si>
  <si>
    <t>Zhutnění podloží z hornin nesoudržných do 92% PS</t>
  </si>
  <si>
    <t>273323611RT6</t>
  </si>
  <si>
    <t>Železobeton základ. desek vodostavební C 30/37 XF4 odolnost proti střídavému působení mrazu+protiskluzná úprava</t>
  </si>
  <si>
    <t>vrhačský kruh : 3,14*1,2*1,2*0,15*1,05</t>
  </si>
  <si>
    <t>278311042R00</t>
  </si>
  <si>
    <t>Zálivka kotevních otvorů C 16/20 do objemu 0,10 m3</t>
  </si>
  <si>
    <t>záchytné sítě : 10*(3,14*0,1*0,1*0,8)</t>
  </si>
  <si>
    <t>volejbal : 4*(3,14*0,1*0,1*0,6)</t>
  </si>
  <si>
    <t>basketbal : (3,14*0,15*0,15*0,8)</t>
  </si>
  <si>
    <t>278353131R00</t>
  </si>
  <si>
    <t>Bednění kotev.otvorů strojů do 0,10 m2, hl. 1,0 m</t>
  </si>
  <si>
    <t>kus</t>
  </si>
  <si>
    <t>záchytné sítě : 10</t>
  </si>
  <si>
    <t>volejbal : 4</t>
  </si>
  <si>
    <t>basketbal : 1</t>
  </si>
  <si>
    <t>484086T10</t>
  </si>
  <si>
    <t>Demontáž rozvodu vody v areálu</t>
  </si>
  <si>
    <t>Vlastní</t>
  </si>
  <si>
    <t>Kalkul</t>
  </si>
  <si>
    <t>50</t>
  </si>
  <si>
    <t>564751114T00</t>
  </si>
  <si>
    <t>Podklad z kameniva drceného vel.0-32 mm,tl. 20 cm</t>
  </si>
  <si>
    <t>Indiv</t>
  </si>
  <si>
    <t>564801112V06</t>
  </si>
  <si>
    <t>Podklad ze štěrkodrti po zhutnění tloušťky 4 cm, kamenivo frakce 4-8</t>
  </si>
  <si>
    <t>596215021R00</t>
  </si>
  <si>
    <t>Kladení zámkové dlažby tl. 6 cm do drtě tl. 4 cm</t>
  </si>
  <si>
    <t>592451124R</t>
  </si>
  <si>
    <t>Dlažba  20x10x6 cm přírodní, skladba</t>
  </si>
  <si>
    <t>5*1,05</t>
  </si>
  <si>
    <t>564251111R00</t>
  </si>
  <si>
    <t>Podklad ze štěrkopísku po zhutnění tloušťky 15 cm</t>
  </si>
  <si>
    <t>dno vsakovacího průlehu : 12,4*5,2</t>
  </si>
  <si>
    <t>564861111R00</t>
  </si>
  <si>
    <t>Podklad ze štěrkodrti po zhutnění tloušťky 20 cm</t>
  </si>
  <si>
    <t>Příjezd na staveniště zpevnění : 60*5</t>
  </si>
  <si>
    <t>568211111R00</t>
  </si>
  <si>
    <t>Položení geomříže skl.do 1:5, š. do 3 m</t>
  </si>
  <si>
    <t>68*2</t>
  </si>
  <si>
    <t>451R00</t>
  </si>
  <si>
    <t>Položení vrstvy z geotextil</t>
  </si>
  <si>
    <t>60*5</t>
  </si>
  <si>
    <t>67352030R</t>
  </si>
  <si>
    <t>POL3_</t>
  </si>
  <si>
    <t>60*5*1,1</t>
  </si>
  <si>
    <t>69310272R</t>
  </si>
  <si>
    <t xml:space="preserve">Geomříže obousměrné </t>
  </si>
  <si>
    <t>zpevnění hrany běžecké rovinky nad svahem : 68*2*1,2</t>
  </si>
  <si>
    <t>69310288R</t>
  </si>
  <si>
    <t>60</t>
  </si>
  <si>
    <t>564211112R00</t>
  </si>
  <si>
    <t>Podklad ze štěrkopísku po zhutnění tloušťky 6 cm</t>
  </si>
  <si>
    <t>564751112R00</t>
  </si>
  <si>
    <t>Podklad z kameniva drceného vel.32-63 mm,tl. 16 cm</t>
  </si>
  <si>
    <t>5647511XXT00</t>
  </si>
  <si>
    <t>Podklad z kameniva drceného vel.0-32 mm,tl. 4 cm</t>
  </si>
  <si>
    <t>564761111R00</t>
  </si>
  <si>
    <t>Podklad z kameniva drceného vel.32-63 mm,tl. 20 cm</t>
  </si>
  <si>
    <t>564801112VKV</t>
  </si>
  <si>
    <t>564801113T07</t>
  </si>
  <si>
    <t>Podklad ze štěrkodrti po zhutnění tloušťky 2 cm, kamenivo drcené drobné frakce 0-4 B</t>
  </si>
  <si>
    <t>564811111VKV</t>
  </si>
  <si>
    <t>Podklad ze štěrkodrti po zhutnění tloušťky 5 cm, kamenivo frakce 8-16</t>
  </si>
  <si>
    <t>831350111RAB</t>
  </si>
  <si>
    <t>Kanalizační přípojka z trub PVC, D 125 mm rýha šířky 0,8 m, hloubky 1,2 m</t>
  </si>
  <si>
    <t>Agregovaná položka</t>
  </si>
  <si>
    <t>POL2_</t>
  </si>
  <si>
    <t>Napojení drenáží na vsakovací průleh : 15</t>
  </si>
  <si>
    <t>894431311RBA</t>
  </si>
  <si>
    <t>Šachta, D 425 mm, dl.šach.roury 1,50 m, přímá dno KG D 160 mm, poklop litina 12,5 t</t>
  </si>
  <si>
    <t>132203302R00</t>
  </si>
  <si>
    <t>Hloubení rýh pro drény, hloubky do 1,1 m, v hor.3</t>
  </si>
  <si>
    <t>Sběrná pera dn 100 : 2*8*11,5</t>
  </si>
  <si>
    <t>Svodné dn 125 : 37</t>
  </si>
  <si>
    <t>212971110R00</t>
  </si>
  <si>
    <t>Opláštění trativodů z geotext., do sklonu 1:2,5</t>
  </si>
  <si>
    <t>Sběrná pera dn 100 : 2*8*11,5*2</t>
  </si>
  <si>
    <t>Svodné dn 125 : 37*2</t>
  </si>
  <si>
    <t>212561111RK1</t>
  </si>
  <si>
    <t>Výplň odvodňov. trativodů kam. hrubě drcen. 16 mm kraj Jihomoravský</t>
  </si>
  <si>
    <t>Sběrná pera dn 100 : 2*8*((0,3+0,45)/2*0,4)*11,5</t>
  </si>
  <si>
    <t>Svodné dn 125 : ((0,36+0,55)/2*0,4)*37</t>
  </si>
  <si>
    <t>871219111R00</t>
  </si>
  <si>
    <t>Kladení dren. potrubí bezvýkop.,flex.PVC, bez obs.</t>
  </si>
  <si>
    <t>28611223.AR</t>
  </si>
  <si>
    <t>Trubka PVC drenážní flexibilní d 100 mm</t>
  </si>
  <si>
    <t>28611224.AR</t>
  </si>
  <si>
    <t>Trubka PVC drenážní flexibilní d 125 mm</t>
  </si>
  <si>
    <t>28611290R</t>
  </si>
  <si>
    <t>Redukce PVC d 125/100 mm pro ohebné dren. trubky</t>
  </si>
  <si>
    <t>2*8</t>
  </si>
  <si>
    <t>28611304.AR</t>
  </si>
  <si>
    <t>Odbočka 45° PVC d 125 mm pro drenážní trubky</t>
  </si>
  <si>
    <t>28611326.AR</t>
  </si>
  <si>
    <t>Zátka PVC d 100 mm pro drenážní trubky</t>
  </si>
  <si>
    <t>69366055R</t>
  </si>
  <si>
    <t>Sběrná pera dn 100 : 2*8*11,5*2*1,1</t>
  </si>
  <si>
    <t>Svodné dn 125 : 37*2*1,1</t>
  </si>
  <si>
    <t>916561111RT7</t>
  </si>
  <si>
    <t>Osazení záhon.obrubníků do lože z C 12/15 s opěrou včetně obrubníku   100/5/20 cm</t>
  </si>
  <si>
    <t>25+68+5+5+18+6+43+16+8+23+23</t>
  </si>
  <si>
    <t>916561111RT4</t>
  </si>
  <si>
    <t>90</t>
  </si>
  <si>
    <t>916561112T07</t>
  </si>
  <si>
    <t>Osazení odvodňovacích žlabu z kompozitového plastu včetně nerozbytné krytkyvčetně dodávky materiálu</t>
  </si>
  <si>
    <t>135</t>
  </si>
  <si>
    <t>918101111R00</t>
  </si>
  <si>
    <t>Lože pod obrubníky nebo obruby dlažeb z C 12/15</t>
  </si>
  <si>
    <t>lože pod obrubníky : 326*0,04</t>
  </si>
  <si>
    <t>lože pod žlab : 135*0,06</t>
  </si>
  <si>
    <t>961044111R00</t>
  </si>
  <si>
    <t>Bourání základů z betonu prostého</t>
  </si>
  <si>
    <t>stávající sportovní vybavení : 7*1*1*0,8</t>
  </si>
  <si>
    <t>stávající šachta : 1,2*1,2*0,8</t>
  </si>
  <si>
    <t>vrh koulí : 3,14*1,2*1,2*0,15</t>
  </si>
  <si>
    <t>Dosk-1</t>
  </si>
  <si>
    <t>Odstranění stávajícícho doskočiště obruby,odrazová deska</t>
  </si>
  <si>
    <t>ks</t>
  </si>
  <si>
    <t>998222012R00</t>
  </si>
  <si>
    <t>Přesun hmot, zpevněné plochy, kryt z kameniva</t>
  </si>
  <si>
    <t>t</t>
  </si>
  <si>
    <t>Přesun hmot</t>
  </si>
  <si>
    <t>POL7_</t>
  </si>
  <si>
    <t>701000001T00</t>
  </si>
  <si>
    <t>Položení povrchu z umělé trávy, vlákno 15 - 35 mm</t>
  </si>
  <si>
    <t>POL1_7</t>
  </si>
  <si>
    <t>701000003T00</t>
  </si>
  <si>
    <t>Zapískování umělé trávy - strojně</t>
  </si>
  <si>
    <t>7010004</t>
  </si>
  <si>
    <t>Umělý trávník multisport v. 24 mm</t>
  </si>
  <si>
    <t>701-00301</t>
  </si>
  <si>
    <t>Lajna pro umělý trávník v. 24 mm   š. 5cm</t>
  </si>
  <si>
    <t>bm</t>
  </si>
  <si>
    <t>POL3_7</t>
  </si>
  <si>
    <t>volejbal 2x : 2*83</t>
  </si>
  <si>
    <t>malá kopaná : 2*33</t>
  </si>
  <si>
    <t>3*20</t>
  </si>
  <si>
    <t>2*(5+10+5)</t>
  </si>
  <si>
    <t>12,5</t>
  </si>
  <si>
    <t>701-050</t>
  </si>
  <si>
    <t>Lepidlo dvousložkové 17,1kg</t>
  </si>
  <si>
    <t>plocha hřiště : 185/35*17,1</t>
  </si>
  <si>
    <t>lajny : 344/35*17,1</t>
  </si>
  <si>
    <t>701JUTA100A</t>
  </si>
  <si>
    <t>Podkladová páska šířky 30 cm</t>
  </si>
  <si>
    <t>5*37</t>
  </si>
  <si>
    <t>344</t>
  </si>
  <si>
    <t>701Sklopísek</t>
  </si>
  <si>
    <t>Křemičitý písek technický - 05/10</t>
  </si>
  <si>
    <t>874*13</t>
  </si>
  <si>
    <t>777000102T00</t>
  </si>
  <si>
    <t>Provedení lajnování na povrch , 100m,400m800m,1000m,1500m</t>
  </si>
  <si>
    <t xml:space="preserve">ks    </t>
  </si>
  <si>
    <t>777000109TPX</t>
  </si>
  <si>
    <t>Lajnování na polyuretanový povrch</t>
  </si>
  <si>
    <t>ovál : 4*150</t>
  </si>
  <si>
    <t>rovinka : 5*68</t>
  </si>
  <si>
    <t>skok do dálky : 2*25</t>
  </si>
  <si>
    <t>basketbal : 80</t>
  </si>
  <si>
    <t>777000110TPX</t>
  </si>
  <si>
    <t>Polyuretanový sportovní povrch dvouvrstvý dle specifikace tl. 13mm</t>
  </si>
  <si>
    <t>Polyuretan</t>
  </si>
  <si>
    <t>Montáž polyuretanového povrchu (dvouvrstvého) tl. 13 mm</t>
  </si>
  <si>
    <t xml:space="preserve">m2    </t>
  </si>
  <si>
    <t>Polyuretan 1</t>
  </si>
  <si>
    <t>Polyuretanový povrch jednovrstvý dle specifikace  tl.11 mm</t>
  </si>
  <si>
    <t>Polyuretan 2</t>
  </si>
  <si>
    <t>Montáž polyuretanového povrchu (jednovrstvý) dle specifikace  tl.11 mm</t>
  </si>
  <si>
    <t>Polyuretan 3</t>
  </si>
  <si>
    <t>Barva na lajnování polyuretanového povrchu</t>
  </si>
  <si>
    <t>Podložka EPPV 2</t>
  </si>
  <si>
    <t>Montáž EPPV podložky pokládka finišérem</t>
  </si>
  <si>
    <t>Podložky EPPV 1</t>
  </si>
  <si>
    <t>Podkladní podložka pod sportovní povrch tl. 35 mm EPPV - guma,kam.4-8, polyuret. pojivo</t>
  </si>
  <si>
    <t>917461111R00</t>
  </si>
  <si>
    <t>Osazení stoj.obrubníků, s opěrou, lože z BP 12,5</t>
  </si>
  <si>
    <t>20</t>
  </si>
  <si>
    <t>Doskočiště</t>
  </si>
  <si>
    <t>D+M gumové čistící zóny kolem doskočiště včetně materiálu</t>
  </si>
  <si>
    <t>2*8*0,5+2*3*0,5</t>
  </si>
  <si>
    <t>1161T</t>
  </si>
  <si>
    <t>Branka malá kopaná 3,0 x 2,0m, vč. sítě 4mm do beton. patky</t>
  </si>
  <si>
    <t>58151220</t>
  </si>
  <si>
    <t>Písek sklářský praný ST 15 do doskočiště</t>
  </si>
  <si>
    <t>T</t>
  </si>
  <si>
    <t>7*3*0,4*2</t>
  </si>
  <si>
    <t>59217526T</t>
  </si>
  <si>
    <t>Obrubník z polymerbetonu, měkký  100x6x40cm</t>
  </si>
  <si>
    <t>kolem vnitřku doskočiště : 20</t>
  </si>
  <si>
    <t>703-A3012T</t>
  </si>
  <si>
    <t>Zarážecí břevno pro vrh koulí-laminátové</t>
  </si>
  <si>
    <t>703-A3015T</t>
  </si>
  <si>
    <t>Ocelový rám pro vrh koulí dvoudílný  žár.pozink</t>
  </si>
  <si>
    <t>703-A3016</t>
  </si>
  <si>
    <t>Břevno pro skok do dálky dle IAAF 122x34x10 cm, včetně kastlu úpro zabetonování a náhradní krycí desky</t>
  </si>
  <si>
    <t>703KV15935097dl</t>
  </si>
  <si>
    <t>Volejbalová síť s ocel.lan.,2mmPP,černá lanko 16m</t>
  </si>
  <si>
    <t>703KV15945048</t>
  </si>
  <si>
    <t>Anténky na volejbal</t>
  </si>
  <si>
    <t>pár</t>
  </si>
  <si>
    <t>703-V1003</t>
  </si>
  <si>
    <t>Odbíjená do pouzder, školní, prům. sloupku 102 mm</t>
  </si>
  <si>
    <t>sada</t>
  </si>
  <si>
    <t>703-V8007</t>
  </si>
  <si>
    <t>Pouzdra,volejbal a tenis - pr.104mm,žár.pozink,ven</t>
  </si>
  <si>
    <t>703-V8008</t>
  </si>
  <si>
    <t>Víčka na pouzdra s přírubou - pro venkovní povrchy</t>
  </si>
  <si>
    <t>338171123T07</t>
  </si>
  <si>
    <t>Osazení sloupků plot.ocelových, bez dodávky sloupků</t>
  </si>
  <si>
    <t>38+27</t>
  </si>
  <si>
    <t>767911130R00</t>
  </si>
  <si>
    <t>Montáž oplocení z pletiva v.do 2,0 m,napínací drát</t>
  </si>
  <si>
    <t>189</t>
  </si>
  <si>
    <t>767920210R00</t>
  </si>
  <si>
    <t>Montáž vrat na ocelové sloupky, plochy do 2 m2</t>
  </si>
  <si>
    <t>767920220R00</t>
  </si>
  <si>
    <t>Montáž vrat na ocelové sloupky, plochy do 4 m2</t>
  </si>
  <si>
    <t>338171123xxx</t>
  </si>
  <si>
    <t>Osazení sloupků plot.ocel.,do šachet, zabet</t>
  </si>
  <si>
    <t>2*5</t>
  </si>
  <si>
    <t>338171126T06</t>
  </si>
  <si>
    <t>Osazení zavětrovacích prvků na oplocení</t>
  </si>
  <si>
    <t>348401360</t>
  </si>
  <si>
    <t>Přiháčkování strojového pletiva k napínacímu drátu na oplocení ve sklonu svahu do 15°</t>
  </si>
  <si>
    <t>2*189</t>
  </si>
  <si>
    <t>488765T10</t>
  </si>
  <si>
    <t>Kotvy chemickým tmelem M 12 hl 150 mm do betonu, ŽB nebo kamene s vyvrtáním otvoru</t>
  </si>
  <si>
    <t>27*4</t>
  </si>
  <si>
    <t>553462015R</t>
  </si>
  <si>
    <t>38</t>
  </si>
  <si>
    <t>553462052R</t>
  </si>
  <si>
    <t>16</t>
  </si>
  <si>
    <t>777AZPLOT-0005T</t>
  </si>
  <si>
    <t>POL3_0</t>
  </si>
  <si>
    <t>777AZPLOT-0009T</t>
  </si>
  <si>
    <t>Napínací drát ZN+PVC2,5/3,5 baleno po 78 m</t>
  </si>
  <si>
    <t>3*189*1,05</t>
  </si>
  <si>
    <t>777AZPLOT-0010T</t>
  </si>
  <si>
    <t>Vázací drát ZN+PVC  baleno po 24 m</t>
  </si>
  <si>
    <t>100</t>
  </si>
  <si>
    <t>777ČMFS-0001T</t>
  </si>
  <si>
    <t>Sloupek plotový, žárově pozinkovaný tr. 89/4 mm, vč. uchycení pro lanka a víčka</t>
  </si>
  <si>
    <t xml:space="preserve">Kg    </t>
  </si>
  <si>
    <t>2*5*5,9*8,6</t>
  </si>
  <si>
    <t>777ČMFS-101A1T</t>
  </si>
  <si>
    <t>Kotevní deska 1000x160x4 mm, žár. pozinkovaná, dodávka a montáž</t>
  </si>
  <si>
    <t>2*5*((0,2*1)*40)</t>
  </si>
  <si>
    <t>777DIRICX-0010T</t>
  </si>
  <si>
    <t>Branka 1x2m, jednokřídlová do rámu,klika + FAB</t>
  </si>
  <si>
    <t>Konečný-10</t>
  </si>
  <si>
    <t>777DIRICX-0013T</t>
  </si>
  <si>
    <t>Branka 3x2 m, dvoukřídlová na sloupky</t>
  </si>
  <si>
    <t>777DIRICX-0101T</t>
  </si>
  <si>
    <t>Napínací strojek v PVC - velikost 2</t>
  </si>
  <si>
    <t>20*3</t>
  </si>
  <si>
    <t>777DIRICX-0220T</t>
  </si>
  <si>
    <t>27</t>
  </si>
  <si>
    <t>777DIRICX-0259</t>
  </si>
  <si>
    <t>Vzpěra  komaxit 57/3 l=400 cm bez ukončení</t>
  </si>
  <si>
    <t>4*5*5,23</t>
  </si>
  <si>
    <t>4*3,9*5,23</t>
  </si>
  <si>
    <t>777DIRICX-0309T</t>
  </si>
  <si>
    <t>DIR10/I</t>
  </si>
  <si>
    <t>16*2</t>
  </si>
  <si>
    <t>777DIRICX-0312T</t>
  </si>
  <si>
    <t>Objímka+šroub+matka na pr.48 mm</t>
  </si>
  <si>
    <t>R0322</t>
  </si>
  <si>
    <t>Šroub, matice a podložka pozinkovaná, dodávka a montáž</t>
  </si>
  <si>
    <t>2*4*(5*4)</t>
  </si>
  <si>
    <t>R-položka</t>
  </si>
  <si>
    <t>POL12_1</t>
  </si>
  <si>
    <t>348401350</t>
  </si>
  <si>
    <t>Osazení napínacího drátu na oplocení do 15° sklonu svahu</t>
  </si>
  <si>
    <t>3*189</t>
  </si>
  <si>
    <t>998767101R00</t>
  </si>
  <si>
    <t>Přesun hmot pro zámečnické konstr., výšky do 6 m</t>
  </si>
  <si>
    <t>Osazení napínacího lanka sítí</t>
  </si>
  <si>
    <t>18,5*3</t>
  </si>
  <si>
    <t>705911123T07</t>
  </si>
  <si>
    <t>Montáž PE ochraných sítí za použití montážní plošiny</t>
  </si>
  <si>
    <t>18,5</t>
  </si>
  <si>
    <t>703KV50121T</t>
  </si>
  <si>
    <t>Závěsné  ocelové lanko obstříknuté v plastu 5/6 mm</t>
  </si>
  <si>
    <t>POL12_0</t>
  </si>
  <si>
    <t>20+18,5</t>
  </si>
  <si>
    <t>703KV5001T</t>
  </si>
  <si>
    <t>Napínák</t>
  </si>
  <si>
    <t>6</t>
  </si>
  <si>
    <t>703KV50122T</t>
  </si>
  <si>
    <t>Závěsné  ocelové lanko obstříknuté v plastu 3/4 mm</t>
  </si>
  <si>
    <t>2*20</t>
  </si>
  <si>
    <t>2*18,5</t>
  </si>
  <si>
    <t>703KV5016T</t>
  </si>
  <si>
    <t>Svorka pro smyčku</t>
  </si>
  <si>
    <t>6*6</t>
  </si>
  <si>
    <t>703KV5033T</t>
  </si>
  <si>
    <t>Závěsná nerezová karabinka na ochranné sítě 5/50</t>
  </si>
  <si>
    <t>2*20*3</t>
  </si>
  <si>
    <t>2*18,5*3</t>
  </si>
  <si>
    <t>703KV854041T</t>
  </si>
  <si>
    <t>Závěsná siť PP oka 45x 45mm-3mm-bílá,černá,zelená</t>
  </si>
  <si>
    <t>20*3,94</t>
  </si>
  <si>
    <t>18,5*3,94</t>
  </si>
  <si>
    <t>762136114R00</t>
  </si>
  <si>
    <t>Montáž bednění stěn z desek hoblovaných</t>
  </si>
  <si>
    <t>POL1_0</t>
  </si>
  <si>
    <t>Mantinely kolem hřiště do výšky 1m s mezerami 3cm : (20+18,5)*1</t>
  </si>
  <si>
    <t>R605-00022</t>
  </si>
  <si>
    <t>KVH hranol tl. 60 mm, 2x zkosená hrana</t>
  </si>
  <si>
    <t>5 desek nad sebou : (20+18,5)*1*0,06</t>
  </si>
  <si>
    <t>767996801R00</t>
  </si>
  <si>
    <t>Demontáž atypických ocelových konstr. do 50 kg</t>
  </si>
  <si>
    <t>57*15</t>
  </si>
  <si>
    <t>767-oplocení</t>
  </si>
  <si>
    <t>Demontáž drátěného pletiva</t>
  </si>
  <si>
    <t>184,3</t>
  </si>
  <si>
    <t>783710020RAB</t>
  </si>
  <si>
    <t>Nátěr tesařských konstrukcí lazurovacím lakem dvojnásobný</t>
  </si>
  <si>
    <t>POL2_0</t>
  </si>
  <si>
    <t>5 desek nad sebou : (20+18,5)*2</t>
  </si>
  <si>
    <t>(20+18,5)*2*0,05</t>
  </si>
  <si>
    <t>79013</t>
  </si>
  <si>
    <t>certif.basketbal. deska 1800/1200mm pro exteriér+basket.koš antivandal-kompl.dod+mtz vč.povrch.úprav , , ,  dle vč.IO.001.3 B2 pol.7</t>
  </si>
  <si>
    <t>79014</t>
  </si>
  <si>
    <t>certif.ocel.konstrukce basketbal. koše pro  exteriérl-kompl.dod+mtz vč.povrch.úprav a ochranématrace , ,  vč.základu a zemních prací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</si>
  <si>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</si>
  <si>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</si>
  <si>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</si>
  <si>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</si>
  <si>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</si>
  <si>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</si>
  <si>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979094211R00</t>
  </si>
  <si>
    <t>Nakládání nebo překládání vybourané suti</t>
  </si>
  <si>
    <t>979990001R00</t>
  </si>
  <si>
    <t>Poplatek za skládku stavební suti</t>
  </si>
  <si>
    <t>005121010R</t>
  </si>
  <si>
    <t>Vybudování zařízení staveniště</t>
  </si>
  <si>
    <t>Soubor</t>
  </si>
  <si>
    <t>VRN</t>
  </si>
  <si>
    <t>POL99_8</t>
  </si>
  <si>
    <t>005121020R</t>
  </si>
  <si>
    <t>Provoz zařízení staveniště</t>
  </si>
  <si>
    <t>005121030R</t>
  </si>
  <si>
    <t>Odstranění zařízení staveniště</t>
  </si>
  <si>
    <t>END</t>
  </si>
  <si>
    <t>Gymnázium T. G. Masaryka Zastávka, příspěvková organizace</t>
  </si>
  <si>
    <t>U Školy 39</t>
  </si>
  <si>
    <t>664 84</t>
  </si>
  <si>
    <t>Zastávka</t>
  </si>
  <si>
    <t xml:space="preserve">100% PP 63/30 300 g/m2 </t>
  </si>
  <si>
    <t>Osazení záhon.obrubníků do lože z C 12/15 s opěrou včetně obrubníku 50/5/25</t>
  </si>
  <si>
    <t>Sloupek plotový d 48 mm, výška 275 cm pozinkovaná ocel + PVC</t>
  </si>
  <si>
    <t>Vzpěra d 48 mm, výška 300 cm pozinkovaná ocel + PVC, 1 ks hlava</t>
  </si>
  <si>
    <t>Pletivo čtyřhr. 50x50x2,3/2,8 v.1,8 m BND</t>
  </si>
  <si>
    <t>Sloupek 2/48  l=180 cm + příruba</t>
  </si>
  <si>
    <t>Hlava vzpěry ke sloupku - litina+PVC 48 mm</t>
  </si>
  <si>
    <t>Tyč spojovací 40 x 6 - 1050 mm</t>
  </si>
  <si>
    <t>Geotextilie PP 80 314 g/m2</t>
  </si>
  <si>
    <t>Směs travní hřištní III. - vysoká zátěž á 25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</si>
</sst>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4" fontId="16" fillId="0" borderId="0" xfId="0" applyNumberFormat="1" applyFont="1" applyAlignment="1">
      <alignment vertical="top" shrinkToFit="1"/>
    </xf>
    <xf numFmtId="164" fontId="17" fillId="0" borderId="0" xfId="0" applyNumberFormat="1" applyFont="1" applyAlignment="1">
      <alignment horizontal="center"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7" fillId="0" borderId="0" xfId="0" applyNumberFormat="1" applyFont="1" applyAlignment="1">
      <alignment vertical="top" wrapText="1" shrinkToFit="1"/>
    </xf>
    <xf numFmtId="4" fontId="16" fillId="5" borderId="40" xfId="0" applyNumberFormat="1" applyFont="1" applyFill="1" applyBorder="1" applyAlignment="1">
      <alignment vertical="top" shrinkToFit="1"/>
    </xf>
    <xf numFmtId="4" fontId="16" fillId="5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" fontId="16" fillId="5" borderId="45" xfId="0" applyNumberFormat="1" applyFont="1" applyFill="1" applyBorder="1" applyAlignment="1" applyProtection="1">
      <alignment horizontal="center" vertical="top" shrinkToFit="1"/>
      <protection locked="0"/>
    </xf>
    <xf numFmtId="4" fontId="16" fillId="5" borderId="35" xfId="0" applyNumberFormat="1" applyFont="1" applyFill="1" applyBorder="1" applyAlignment="1" applyProtection="1">
      <alignment horizontal="center" vertical="top" shrinkToFit="1"/>
      <protection locked="0"/>
    </xf>
    <xf numFmtId="4" fontId="16" fillId="5" borderId="46" xfId="0" applyNumberFormat="1" applyFont="1" applyFill="1" applyBorder="1" applyAlignment="1" applyProtection="1">
      <alignment horizontal="center" vertical="top" shrinkToFit="1"/>
      <protection locked="0"/>
    </xf>
    <xf numFmtId="4" fontId="16" fillId="5" borderId="40" xfId="0" applyNumberFormat="1" applyFont="1" applyFill="1" applyBorder="1" applyAlignment="1" applyProtection="1">
      <alignment vertical="top" shrinkToFi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erver\RTS\INFO-power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0" t="s">
        <v>41</v>
      </c>
      <c r="B2" s="180"/>
      <c r="C2" s="180"/>
      <c r="D2" s="180"/>
      <c r="E2" s="180"/>
      <c r="F2" s="180"/>
      <c r="G2" s="1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abSelected="1" topLeftCell="B1" zoomScaleNormal="100" zoomScaleSheetLayoutView="75" workbookViewId="0">
      <selection activeCell="N14" sqref="N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3" t="s">
        <v>4</v>
      </c>
      <c r="C1" s="214"/>
      <c r="D1" s="214"/>
      <c r="E1" s="214"/>
      <c r="F1" s="214"/>
      <c r="G1" s="214"/>
      <c r="H1" s="214"/>
      <c r="I1" s="214"/>
      <c r="J1" s="215"/>
    </row>
    <row r="2" spans="1:15" ht="36" customHeight="1" x14ac:dyDescent="0.2">
      <c r="A2" s="2"/>
      <c r="B2" s="77" t="s">
        <v>24</v>
      </c>
      <c r="C2" s="78"/>
      <c r="D2" s="79"/>
      <c r="E2" s="219" t="s">
        <v>48</v>
      </c>
      <c r="F2" s="220"/>
      <c r="G2" s="220"/>
      <c r="H2" s="220"/>
      <c r="I2" s="220"/>
      <c r="J2" s="221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22" t="s">
        <v>45</v>
      </c>
      <c r="F3" s="223"/>
      <c r="G3" s="223"/>
      <c r="H3" s="223"/>
      <c r="I3" s="223"/>
      <c r="J3" s="224"/>
    </row>
    <row r="4" spans="1:15" ht="23.25" customHeight="1" x14ac:dyDescent="0.2">
      <c r="A4" s="76">
        <v>372507</v>
      </c>
      <c r="B4" s="82" t="s">
        <v>47</v>
      </c>
      <c r="C4" s="83"/>
      <c r="D4" s="84" t="s">
        <v>43</v>
      </c>
      <c r="E4" s="204" t="s">
        <v>44</v>
      </c>
      <c r="F4" s="205"/>
      <c r="G4" s="205"/>
      <c r="H4" s="205"/>
      <c r="I4" s="205"/>
      <c r="J4" s="206"/>
    </row>
    <row r="5" spans="1:15" ht="24" customHeight="1" x14ac:dyDescent="0.2">
      <c r="A5" s="2"/>
      <c r="B5" s="31" t="s">
        <v>23</v>
      </c>
      <c r="D5" s="207" t="s">
        <v>582</v>
      </c>
      <c r="E5" s="208"/>
      <c r="F5" s="208"/>
      <c r="G5" s="208"/>
      <c r="H5" s="18" t="s">
        <v>42</v>
      </c>
      <c r="I5" s="22">
        <v>49459899</v>
      </c>
      <c r="J5" s="8"/>
    </row>
    <row r="6" spans="1:15" ht="15.75" customHeight="1" x14ac:dyDescent="0.2">
      <c r="A6" s="2"/>
      <c r="B6" s="28"/>
      <c r="C6" s="55"/>
      <c r="D6" s="209" t="s">
        <v>583</v>
      </c>
      <c r="E6" s="210"/>
      <c r="F6" s="210"/>
      <c r="G6" s="210"/>
      <c r="H6" s="18" t="s">
        <v>36</v>
      </c>
      <c r="I6" s="22"/>
      <c r="J6" s="8"/>
    </row>
    <row r="7" spans="1:15" ht="15.75" customHeight="1" x14ac:dyDescent="0.2">
      <c r="A7" s="2"/>
      <c r="B7" s="29"/>
      <c r="C7" s="56" t="s">
        <v>584</v>
      </c>
      <c r="D7" s="53" t="s">
        <v>585</v>
      </c>
      <c r="E7" s="211"/>
      <c r="F7" s="212"/>
      <c r="G7" s="21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0"/>
      <c r="E11" s="241"/>
      <c r="F11" s="241"/>
      <c r="G11" s="242"/>
      <c r="H11" s="18" t="s">
        <v>42</v>
      </c>
      <c r="I11" s="243"/>
      <c r="J11" s="8"/>
    </row>
    <row r="12" spans="1:15" ht="15.75" customHeight="1" x14ac:dyDescent="0.2">
      <c r="A12" s="2"/>
      <c r="B12" s="28"/>
      <c r="C12" s="55"/>
      <c r="D12" s="240"/>
      <c r="E12" s="241"/>
      <c r="F12" s="241"/>
      <c r="G12" s="242"/>
      <c r="H12" s="18" t="s">
        <v>36</v>
      </c>
      <c r="I12" s="243"/>
      <c r="J12" s="8"/>
    </row>
    <row r="13" spans="1:15" ht="15.75" customHeight="1" x14ac:dyDescent="0.2">
      <c r="A13" s="2"/>
      <c r="B13" s="29"/>
      <c r="C13" s="56"/>
      <c r="D13" s="243"/>
      <c r="E13" s="240"/>
      <c r="F13" s="241"/>
      <c r="G13" s="24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5"/>
      <c r="F15" s="225"/>
      <c r="G15" s="226"/>
      <c r="H15" s="226"/>
      <c r="I15" s="226" t="s">
        <v>31</v>
      </c>
      <c r="J15" s="227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93"/>
      <c r="F16" s="194"/>
      <c r="G16" s="193"/>
      <c r="H16" s="194"/>
      <c r="I16" s="193">
        <f>SUM(I49:I60,I71)</f>
        <v>0</v>
      </c>
      <c r="J16" s="195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93"/>
      <c r="F17" s="194"/>
      <c r="G17" s="193"/>
      <c r="H17" s="194"/>
      <c r="I17" s="193">
        <f>SUM(I61:I70)</f>
        <v>0</v>
      </c>
      <c r="J17" s="195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93"/>
      <c r="F18" s="194"/>
      <c r="G18" s="193"/>
      <c r="H18" s="194"/>
      <c r="I18" s="193">
        <v>0</v>
      </c>
      <c r="J18" s="195"/>
    </row>
    <row r="19" spans="1:10" ht="23.25" customHeight="1" x14ac:dyDescent="0.2">
      <c r="A19" s="137" t="s">
        <v>100</v>
      </c>
      <c r="B19" s="38" t="s">
        <v>29</v>
      </c>
      <c r="C19" s="62"/>
      <c r="D19" s="63"/>
      <c r="E19" s="193"/>
      <c r="F19" s="194"/>
      <c r="G19" s="193"/>
      <c r="H19" s="194"/>
      <c r="I19" s="193">
        <f>I72</f>
        <v>0</v>
      </c>
      <c r="J19" s="195"/>
    </row>
    <row r="20" spans="1:10" ht="23.25" customHeight="1" x14ac:dyDescent="0.2">
      <c r="A20" s="137" t="s">
        <v>101</v>
      </c>
      <c r="B20" s="38" t="s">
        <v>30</v>
      </c>
      <c r="C20" s="62"/>
      <c r="D20" s="63"/>
      <c r="E20" s="193"/>
      <c r="F20" s="194"/>
      <c r="G20" s="193"/>
      <c r="H20" s="194"/>
      <c r="I20" s="193">
        <f>I72</f>
        <v>0</v>
      </c>
      <c r="J20" s="195"/>
    </row>
    <row r="21" spans="1:10" ht="23.25" customHeight="1" x14ac:dyDescent="0.2">
      <c r="A21" s="2"/>
      <c r="B21" s="48" t="s">
        <v>31</v>
      </c>
      <c r="C21" s="64"/>
      <c r="D21" s="65"/>
      <c r="E21" s="196"/>
      <c r="F21" s="228"/>
      <c r="G21" s="196"/>
      <c r="H21" s="228"/>
      <c r="I21" s="196">
        <f>SUM(I16:J20,I71)</f>
        <v>0</v>
      </c>
      <c r="J21" s="19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91">
        <v>0</v>
      </c>
      <c r="H23" s="192"/>
      <c r="I23" s="192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89">
        <v>0</v>
      </c>
      <c r="H24" s="190"/>
      <c r="I24" s="190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91">
        <f>I21</f>
        <v>0</v>
      </c>
      <c r="H25" s="192"/>
      <c r="I25" s="192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6">
        <f>I21*0.21</f>
        <v>0</v>
      </c>
      <c r="H26" s="217"/>
      <c r="I26" s="217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18">
        <v>0</v>
      </c>
      <c r="H27" s="218"/>
      <c r="I27" s="218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198">
        <v>5989448.4299999997</v>
      </c>
      <c r="H28" s="199"/>
      <c r="I28" s="199"/>
      <c r="J28" s="115" t="str">
        <f t="shared" si="0"/>
        <v>CZK</v>
      </c>
    </row>
    <row r="29" spans="1:10" ht="27.75" customHeight="1" thickBot="1" x14ac:dyDescent="0.25">
      <c r="A29" s="2"/>
      <c r="B29" s="111" t="s">
        <v>37</v>
      </c>
      <c r="C29" s="116"/>
      <c r="D29" s="116"/>
      <c r="E29" s="116"/>
      <c r="F29" s="117"/>
      <c r="G29" s="198">
        <f>SUM(I21,DPHZakl)</f>
        <v>0</v>
      </c>
      <c r="H29" s="198"/>
      <c r="I29" s="198"/>
      <c r="J29" s="118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0"/>
      <c r="E34" s="201"/>
      <c r="G34" s="202"/>
      <c r="H34" s="203"/>
      <c r="I34" s="203"/>
      <c r="J34" s="25"/>
    </row>
    <row r="35" spans="1:10" ht="12.75" customHeight="1" x14ac:dyDescent="0.2">
      <c r="A35" s="2"/>
      <c r="B35" s="2"/>
      <c r="D35" s="188" t="s">
        <v>2</v>
      </c>
      <c r="E35" s="18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49</v>
      </c>
      <c r="C39" s="183"/>
      <c r="D39" s="183"/>
      <c r="E39" s="183"/>
      <c r="F39" s="98">
        <v>0</v>
      </c>
      <c r="G39" s="99">
        <v>5989448.4299999997</v>
      </c>
      <c r="H39" s="100">
        <v>1257784.17</v>
      </c>
      <c r="I39" s="100">
        <v>7247232.5999999996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43</v>
      </c>
      <c r="C40" s="184" t="s">
        <v>45</v>
      </c>
      <c r="D40" s="184"/>
      <c r="E40" s="184"/>
      <c r="F40" s="103">
        <v>0</v>
      </c>
      <c r="G40" s="104">
        <v>5989448.4299999997</v>
      </c>
      <c r="H40" s="104">
        <v>1257784.17</v>
      </c>
      <c r="I40" s="104">
        <v>7247232.5999999996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43</v>
      </c>
      <c r="C41" s="183" t="s">
        <v>44</v>
      </c>
      <c r="D41" s="183"/>
      <c r="E41" s="183"/>
      <c r="F41" s="107">
        <v>0</v>
      </c>
      <c r="G41" s="100">
        <v>5989448.4299999997</v>
      </c>
      <c r="H41" s="100">
        <v>1257784.17</v>
      </c>
      <c r="I41" s="100">
        <v>7247232.5999999996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185" t="s">
        <v>50</v>
      </c>
      <c r="C42" s="186"/>
      <c r="D42" s="186"/>
      <c r="E42" s="187"/>
      <c r="F42" s="108">
        <f>SUMIF(A39:A41,"=1",F39:F41)</f>
        <v>0</v>
      </c>
      <c r="G42" s="109">
        <f>SUMIF(A39:A41,"=1",G39:G41)</f>
        <v>5989448.4299999997</v>
      </c>
      <c r="H42" s="109">
        <f>SUMIF(A39:A41,"=1",H39:H41)</f>
        <v>1257784.17</v>
      </c>
      <c r="I42" s="109">
        <f>SUMIF(A39:A41,"=1",I39:I41)</f>
        <v>7247232.5999999996</v>
      </c>
      <c r="J42" s="110">
        <f>SUMIF(A39:A41,"=1",J39:J41)</f>
        <v>100</v>
      </c>
    </row>
    <row r="46" spans="1:10" ht="15.75" x14ac:dyDescent="0.25">
      <c r="B46" s="119" t="s">
        <v>52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53</v>
      </c>
      <c r="G48" s="126"/>
      <c r="H48" s="126"/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43</v>
      </c>
      <c r="C49" s="181" t="s">
        <v>54</v>
      </c>
      <c r="D49" s="182"/>
      <c r="E49" s="182"/>
      <c r="F49" s="135" t="s">
        <v>26</v>
      </c>
      <c r="G49" s="128"/>
      <c r="H49" s="128"/>
      <c r="I49" s="128">
        <f>'1 1 Pol'!G8</f>
        <v>0</v>
      </c>
      <c r="J49" s="133" t="str">
        <f>IF(I73=0,"",I49/I73*100)</f>
        <v/>
      </c>
    </row>
    <row r="50" spans="1:10" ht="36.75" customHeight="1" x14ac:dyDescent="0.2">
      <c r="A50" s="122"/>
      <c r="B50" s="127" t="s">
        <v>55</v>
      </c>
      <c r="C50" s="181" t="s">
        <v>56</v>
      </c>
      <c r="D50" s="182"/>
      <c r="E50" s="182"/>
      <c r="F50" s="135" t="s">
        <v>26</v>
      </c>
      <c r="G50" s="128"/>
      <c r="H50" s="128"/>
      <c r="I50" s="128">
        <f>'1 1 Pol'!G71</f>
        <v>0</v>
      </c>
      <c r="J50" s="133" t="str">
        <f>IF(I73=0,"",I50/I73*100)</f>
        <v/>
      </c>
    </row>
    <row r="51" spans="1:10" ht="36.75" customHeight="1" x14ac:dyDescent="0.2">
      <c r="A51" s="122"/>
      <c r="B51" s="127" t="s">
        <v>57</v>
      </c>
      <c r="C51" s="181" t="s">
        <v>58</v>
      </c>
      <c r="D51" s="182"/>
      <c r="E51" s="182"/>
      <c r="F51" s="135" t="s">
        <v>26</v>
      </c>
      <c r="G51" s="128"/>
      <c r="H51" s="128"/>
      <c r="I51" s="128">
        <f>'1 1 Pol'!G95</f>
        <v>0</v>
      </c>
      <c r="J51" s="133" t="str">
        <f>IF(I73=0,"",I51/I73*100)</f>
        <v/>
      </c>
    </row>
    <row r="52" spans="1:10" ht="36.75" customHeight="1" x14ac:dyDescent="0.2">
      <c r="A52" s="122"/>
      <c r="B52" s="127" t="s">
        <v>59</v>
      </c>
      <c r="C52" s="181" t="s">
        <v>60</v>
      </c>
      <c r="D52" s="182"/>
      <c r="E52" s="182"/>
      <c r="F52" s="135" t="s">
        <v>26</v>
      </c>
      <c r="G52" s="128"/>
      <c r="H52" s="128"/>
      <c r="I52" s="128">
        <f>'1 1 Pol'!G122</f>
        <v>0</v>
      </c>
      <c r="J52" s="133" t="str">
        <f>IF(I73=0,"",I52/I73*100)</f>
        <v/>
      </c>
    </row>
    <row r="53" spans="1:10" ht="36.75" customHeight="1" x14ac:dyDescent="0.2">
      <c r="A53" s="122"/>
      <c r="B53" s="127" t="s">
        <v>61</v>
      </c>
      <c r="C53" s="181" t="s">
        <v>62</v>
      </c>
      <c r="D53" s="182"/>
      <c r="E53" s="182"/>
      <c r="F53" s="135" t="s">
        <v>26</v>
      </c>
      <c r="G53" s="128"/>
      <c r="H53" s="128"/>
      <c r="I53" s="128">
        <f>'1 1 Pol'!G125</f>
        <v>0</v>
      </c>
      <c r="J53" s="133" t="str">
        <f>IF(I73=0,"",I53/I73*100)</f>
        <v/>
      </c>
    </row>
    <row r="54" spans="1:10" ht="36.75" customHeight="1" x14ac:dyDescent="0.2">
      <c r="A54" s="122"/>
      <c r="B54" s="127" t="s">
        <v>63</v>
      </c>
      <c r="C54" s="181" t="s">
        <v>64</v>
      </c>
      <c r="D54" s="182"/>
      <c r="E54" s="182"/>
      <c r="F54" s="135" t="s">
        <v>26</v>
      </c>
      <c r="G54" s="128"/>
      <c r="H54" s="128"/>
      <c r="I54" s="128">
        <f>'1 1 Pol'!G134</f>
        <v>0</v>
      </c>
      <c r="J54" s="133" t="str">
        <f>IF(I73=0,"",I54/I73*100)</f>
        <v/>
      </c>
    </row>
    <row r="55" spans="1:10" ht="36.75" customHeight="1" x14ac:dyDescent="0.2">
      <c r="A55" s="122"/>
      <c r="B55" s="127" t="s">
        <v>65</v>
      </c>
      <c r="C55" s="181" t="s">
        <v>66</v>
      </c>
      <c r="D55" s="182"/>
      <c r="E55" s="182"/>
      <c r="F55" s="135" t="s">
        <v>26</v>
      </c>
      <c r="G55" s="128"/>
      <c r="H55" s="128"/>
      <c r="I55" s="128">
        <f>'1 1 Pol'!G149</f>
        <v>0</v>
      </c>
      <c r="J55" s="133" t="str">
        <f>IF(I73=0,"",I55/I73*100)</f>
        <v/>
      </c>
    </row>
    <row r="56" spans="1:10" ht="36.75" customHeight="1" x14ac:dyDescent="0.2">
      <c r="A56" s="122"/>
      <c r="B56" s="127" t="s">
        <v>67</v>
      </c>
      <c r="C56" s="181" t="s">
        <v>68</v>
      </c>
      <c r="D56" s="182"/>
      <c r="E56" s="182"/>
      <c r="F56" s="135" t="s">
        <v>26</v>
      </c>
      <c r="G56" s="128"/>
      <c r="H56" s="128"/>
      <c r="I56" s="128">
        <f>'1 1 Pol'!G172</f>
        <v>0</v>
      </c>
      <c r="J56" s="133" t="str">
        <f>IF(I73=0,"",I56/I73*100)</f>
        <v/>
      </c>
    </row>
    <row r="57" spans="1:10" ht="36.75" customHeight="1" x14ac:dyDescent="0.2">
      <c r="A57" s="122"/>
      <c r="B57" s="127" t="s">
        <v>69</v>
      </c>
      <c r="C57" s="181" t="s">
        <v>70</v>
      </c>
      <c r="D57" s="182"/>
      <c r="E57" s="182"/>
      <c r="F57" s="135" t="s">
        <v>26</v>
      </c>
      <c r="G57" s="128"/>
      <c r="H57" s="128"/>
      <c r="I57" s="128">
        <f>'1 1 Pol'!G177</f>
        <v>0</v>
      </c>
      <c r="J57" s="133" t="str">
        <f>IF(I73=0,"",I57/I73*100)</f>
        <v/>
      </c>
    </row>
    <row r="58" spans="1:10" ht="36.75" customHeight="1" x14ac:dyDescent="0.2">
      <c r="A58" s="122"/>
      <c r="B58" s="127" t="s">
        <v>71</v>
      </c>
      <c r="C58" s="181" t="s">
        <v>72</v>
      </c>
      <c r="D58" s="182"/>
      <c r="E58" s="182"/>
      <c r="F58" s="135" t="s">
        <v>26</v>
      </c>
      <c r="G58" s="128"/>
      <c r="H58" s="128"/>
      <c r="I58" s="128">
        <f>'1 1 Pol'!G203</f>
        <v>0</v>
      </c>
      <c r="J58" s="133" t="str">
        <f>IF(I73=0,"",I58/I73*100)</f>
        <v/>
      </c>
    </row>
    <row r="59" spans="1:10" ht="36.75" customHeight="1" x14ac:dyDescent="0.2">
      <c r="A59" s="122"/>
      <c r="B59" s="127" t="s">
        <v>73</v>
      </c>
      <c r="C59" s="181" t="s">
        <v>74</v>
      </c>
      <c r="D59" s="182"/>
      <c r="E59" s="182"/>
      <c r="F59" s="135" t="s">
        <v>26</v>
      </c>
      <c r="G59" s="128"/>
      <c r="H59" s="128"/>
      <c r="I59" s="128">
        <f>'1 1 Pol'!G213</f>
        <v>0</v>
      </c>
      <c r="J59" s="133" t="str">
        <f>IF(I73=0,"",I59/I73*100)</f>
        <v/>
      </c>
    </row>
    <row r="60" spans="1:10" ht="36.75" customHeight="1" x14ac:dyDescent="0.2">
      <c r="A60" s="122"/>
      <c r="B60" s="127" t="s">
        <v>75</v>
      </c>
      <c r="C60" s="181" t="s">
        <v>76</v>
      </c>
      <c r="D60" s="182"/>
      <c r="E60" s="182"/>
      <c r="F60" s="135" t="s">
        <v>26</v>
      </c>
      <c r="G60" s="128"/>
      <c r="H60" s="128"/>
      <c r="I60" s="128">
        <f>'1 1 Pol'!G220</f>
        <v>0</v>
      </c>
      <c r="J60" s="133" t="str">
        <f>IF(I73=0,"",I60/I73*100)</f>
        <v/>
      </c>
    </row>
    <row r="61" spans="1:10" ht="36.75" customHeight="1" x14ac:dyDescent="0.2">
      <c r="A61" s="122"/>
      <c r="B61" s="127" t="s">
        <v>77</v>
      </c>
      <c r="C61" s="181" t="s">
        <v>78</v>
      </c>
      <c r="D61" s="182"/>
      <c r="E61" s="182"/>
      <c r="F61" s="135" t="s">
        <v>27</v>
      </c>
      <c r="G61" s="128"/>
      <c r="H61" s="128"/>
      <c r="I61" s="128">
        <f>'1 1 Pol'!G222</f>
        <v>0</v>
      </c>
      <c r="J61" s="133" t="str">
        <f>IF(I73=0,"",I61/I73*100)</f>
        <v/>
      </c>
    </row>
    <row r="62" spans="1:10" ht="36.75" customHeight="1" x14ac:dyDescent="0.2">
      <c r="A62" s="122"/>
      <c r="B62" s="127" t="s">
        <v>79</v>
      </c>
      <c r="C62" s="181" t="s">
        <v>80</v>
      </c>
      <c r="D62" s="182"/>
      <c r="E62" s="182"/>
      <c r="F62" s="135" t="s">
        <v>27</v>
      </c>
      <c r="G62" s="128"/>
      <c r="H62" s="128"/>
      <c r="I62" s="128">
        <f>'1 1 Pol'!G243</f>
        <v>0</v>
      </c>
      <c r="J62" s="133" t="str">
        <f>IF(I73=0,"",I62/I73*100)</f>
        <v/>
      </c>
    </row>
    <row r="63" spans="1:10" ht="36.75" customHeight="1" x14ac:dyDescent="0.2">
      <c r="A63" s="122"/>
      <c r="B63" s="127" t="s">
        <v>81</v>
      </c>
      <c r="C63" s="181" t="s">
        <v>82</v>
      </c>
      <c r="D63" s="182"/>
      <c r="E63" s="182"/>
      <c r="F63" s="135" t="s">
        <v>27</v>
      </c>
      <c r="G63" s="128"/>
      <c r="H63" s="128"/>
      <c r="I63" s="128">
        <f>'1 1 Pol'!G264</f>
        <v>0</v>
      </c>
      <c r="J63" s="133" t="str">
        <f>IF(I73=0,"",I63/I73*100)</f>
        <v/>
      </c>
    </row>
    <row r="64" spans="1:10" ht="36.75" customHeight="1" x14ac:dyDescent="0.2">
      <c r="A64" s="122"/>
      <c r="B64" s="127" t="s">
        <v>83</v>
      </c>
      <c r="C64" s="181" t="s">
        <v>84</v>
      </c>
      <c r="D64" s="182"/>
      <c r="E64" s="182"/>
      <c r="F64" s="135" t="s">
        <v>27</v>
      </c>
      <c r="G64" s="128"/>
      <c r="H64" s="128"/>
      <c r="I64" s="128">
        <f>'1 1 Pol'!G271</f>
        <v>0</v>
      </c>
      <c r="J64" s="133" t="str">
        <f>IF(I73=0,"",I64/I73*100)</f>
        <v/>
      </c>
    </row>
    <row r="65" spans="1:10" ht="36.75" customHeight="1" x14ac:dyDescent="0.2">
      <c r="A65" s="122"/>
      <c r="B65" s="127" t="s">
        <v>85</v>
      </c>
      <c r="C65" s="181" t="s">
        <v>86</v>
      </c>
      <c r="D65" s="182"/>
      <c r="E65" s="182"/>
      <c r="F65" s="135" t="s">
        <v>27</v>
      </c>
      <c r="G65" s="128"/>
      <c r="H65" s="128"/>
      <c r="I65" s="128">
        <f>'1 1 Pol'!G297</f>
        <v>0</v>
      </c>
      <c r="J65" s="133" t="str">
        <f>IF(I73=0,"",I65/I73*100)</f>
        <v/>
      </c>
    </row>
    <row r="66" spans="1:10" ht="36.75" customHeight="1" x14ac:dyDescent="0.2">
      <c r="A66" s="122"/>
      <c r="B66" s="127" t="s">
        <v>87</v>
      </c>
      <c r="C66" s="181" t="s">
        <v>88</v>
      </c>
      <c r="D66" s="182"/>
      <c r="E66" s="182"/>
      <c r="F66" s="135" t="s">
        <v>27</v>
      </c>
      <c r="G66" s="128"/>
      <c r="H66" s="128"/>
      <c r="I66" s="128">
        <f>'1 1 Pol'!G350</f>
        <v>0</v>
      </c>
      <c r="J66" s="133" t="str">
        <f>IF(I73=0,"",I66/I73*100)</f>
        <v/>
      </c>
    </row>
    <row r="67" spans="1:10" ht="36.75" customHeight="1" x14ac:dyDescent="0.2">
      <c r="A67" s="122"/>
      <c r="B67" s="127" t="s">
        <v>89</v>
      </c>
      <c r="C67" s="181" t="s">
        <v>90</v>
      </c>
      <c r="D67" s="182"/>
      <c r="E67" s="182"/>
      <c r="F67" s="135" t="s">
        <v>27</v>
      </c>
      <c r="G67" s="128"/>
      <c r="H67" s="128"/>
      <c r="I67" s="128">
        <f>'1 1 Pol'!G373</f>
        <v>0</v>
      </c>
      <c r="J67" s="133" t="str">
        <f>IF(I73=0,"",I67/I73*100)</f>
        <v/>
      </c>
    </row>
    <row r="68" spans="1:10" ht="36.75" customHeight="1" x14ac:dyDescent="0.2">
      <c r="A68" s="122"/>
      <c r="B68" s="127" t="s">
        <v>91</v>
      </c>
      <c r="C68" s="181" t="s">
        <v>92</v>
      </c>
      <c r="D68" s="182"/>
      <c r="E68" s="182"/>
      <c r="F68" s="135" t="s">
        <v>27</v>
      </c>
      <c r="G68" s="128"/>
      <c r="H68" s="128"/>
      <c r="I68" s="128">
        <f>'1 1 Pol'!G378</f>
        <v>0</v>
      </c>
      <c r="J68" s="133" t="str">
        <f>IF(I73=0,"",I68/I73*100)</f>
        <v/>
      </c>
    </row>
    <row r="69" spans="1:10" ht="36.75" customHeight="1" x14ac:dyDescent="0.2">
      <c r="A69" s="122"/>
      <c r="B69" s="127" t="s">
        <v>93</v>
      </c>
      <c r="C69" s="181" t="s">
        <v>94</v>
      </c>
      <c r="D69" s="182"/>
      <c r="E69" s="182"/>
      <c r="F69" s="135" t="s">
        <v>27</v>
      </c>
      <c r="G69" s="128"/>
      <c r="H69" s="128"/>
      <c r="I69" s="128">
        <f>'1 1 Pol'!G383</f>
        <v>0</v>
      </c>
      <c r="J69" s="133" t="str">
        <f>IF(I73=0,"",I69/I73*100)</f>
        <v/>
      </c>
    </row>
    <row r="70" spans="1:10" ht="36.75" customHeight="1" x14ac:dyDescent="0.2">
      <c r="A70" s="122"/>
      <c r="B70" s="127" t="s">
        <v>95</v>
      </c>
      <c r="C70" s="181" t="s">
        <v>96</v>
      </c>
      <c r="D70" s="182"/>
      <c r="E70" s="182"/>
      <c r="F70" s="135" t="s">
        <v>27</v>
      </c>
      <c r="G70" s="128"/>
      <c r="H70" s="128"/>
      <c r="I70" s="128">
        <f>'1 1 Pol'!G387</f>
        <v>0</v>
      </c>
      <c r="J70" s="133" t="str">
        <f>IF(I73=0,"",I70/I73*100)</f>
        <v/>
      </c>
    </row>
    <row r="71" spans="1:10" ht="36.75" customHeight="1" x14ac:dyDescent="0.2">
      <c r="A71" s="122"/>
      <c r="B71" s="127" t="s">
        <v>97</v>
      </c>
      <c r="C71" s="181" t="s">
        <v>98</v>
      </c>
      <c r="D71" s="182"/>
      <c r="E71" s="182"/>
      <c r="F71" s="135" t="s">
        <v>99</v>
      </c>
      <c r="G71" s="128"/>
      <c r="H71" s="128"/>
      <c r="I71" s="128">
        <f>'1 1 Pol'!G392</f>
        <v>0</v>
      </c>
      <c r="J71" s="133" t="str">
        <f>IF(I73=0,"",I71/I73*100)</f>
        <v/>
      </c>
    </row>
    <row r="72" spans="1:10" ht="36.75" customHeight="1" x14ac:dyDescent="0.2">
      <c r="A72" s="122"/>
      <c r="B72" s="127" t="s">
        <v>100</v>
      </c>
      <c r="C72" s="181" t="s">
        <v>29</v>
      </c>
      <c r="D72" s="182"/>
      <c r="E72" s="182"/>
      <c r="F72" s="135" t="s">
        <v>100</v>
      </c>
      <c r="G72" s="128"/>
      <c r="H72" s="128"/>
      <c r="I72" s="128">
        <f>'1 1 Pol'!G397</f>
        <v>0</v>
      </c>
      <c r="J72" s="133" t="str">
        <f>IF(I73=0,"",I72/I73*100)</f>
        <v/>
      </c>
    </row>
    <row r="73" spans="1:10" ht="25.5" customHeight="1" x14ac:dyDescent="0.2">
      <c r="A73" s="123"/>
      <c r="B73" s="129" t="s">
        <v>1</v>
      </c>
      <c r="C73" s="130"/>
      <c r="D73" s="131"/>
      <c r="E73" s="131"/>
      <c r="F73" s="136"/>
      <c r="G73" s="132"/>
      <c r="H73" s="132"/>
      <c r="I73" s="132">
        <f>SUM(I49:I72)</f>
        <v>0</v>
      </c>
      <c r="J73" s="134">
        <f>SUM(J49:J72)</f>
        <v>0</v>
      </c>
    </row>
    <row r="74" spans="1:10" x14ac:dyDescent="0.2">
      <c r="F74" s="85"/>
      <c r="G74" s="85"/>
      <c r="H74" s="85"/>
      <c r="I74" s="85"/>
      <c r="J74" s="86"/>
    </row>
    <row r="75" spans="1:10" x14ac:dyDescent="0.2">
      <c r="F75" s="85"/>
      <c r="G75" s="85"/>
      <c r="H75" s="85"/>
      <c r="I75" s="85"/>
      <c r="J75" s="86"/>
    </row>
    <row r="76" spans="1:10" x14ac:dyDescent="0.2">
      <c r="F76" s="85"/>
      <c r="G76" s="85"/>
      <c r="H76" s="85"/>
      <c r="I76" s="85"/>
      <c r="J76" s="86"/>
    </row>
  </sheetData>
  <sheetProtection algorithmName="SHA-512" hashValue="7ZQZouU8lcRU46ogIDuU90FugiM1ZghutGEg2sCOudHVGtQrmMswT4ZFGuJBAbHqPKtscdKAeVtfrbLYCfIUfw==" saltValue="DcMRu6DLehLPT4CknfG/i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72:E72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9" t="s">
        <v>7</v>
      </c>
      <c r="B1" s="229"/>
      <c r="C1" s="230"/>
      <c r="D1" s="229"/>
      <c r="E1" s="229"/>
      <c r="F1" s="229"/>
      <c r="G1" s="229"/>
    </row>
    <row r="2" spans="1:7" ht="24.95" customHeight="1" x14ac:dyDescent="0.2">
      <c r="A2" s="50" t="s">
        <v>8</v>
      </c>
      <c r="B2" s="49"/>
      <c r="C2" s="231"/>
      <c r="D2" s="231"/>
      <c r="E2" s="231"/>
      <c r="F2" s="231"/>
      <c r="G2" s="232"/>
    </row>
    <row r="3" spans="1:7" ht="24.95" customHeight="1" x14ac:dyDescent="0.2">
      <c r="A3" s="50" t="s">
        <v>9</v>
      </c>
      <c r="B3" s="49"/>
      <c r="C3" s="231"/>
      <c r="D3" s="231"/>
      <c r="E3" s="231"/>
      <c r="F3" s="231"/>
      <c r="G3" s="232"/>
    </row>
    <row r="4" spans="1:7" ht="24.95" customHeight="1" x14ac:dyDescent="0.2">
      <c r="A4" s="50" t="s">
        <v>10</v>
      </c>
      <c r="B4" s="49"/>
      <c r="C4" s="231"/>
      <c r="D4" s="231"/>
      <c r="E4" s="231"/>
      <c r="F4" s="231"/>
      <c r="G4" s="23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zoomScaleNormal="100" workbookViewId="0">
      <pane ySplit="7" topLeftCell="A257" activePane="bottomLeft" state="frozen"/>
      <selection pane="bottomLeft" activeCell="F257" sqref="F257"/>
    </sheetView>
  </sheetViews>
  <sheetFormatPr defaultRowHeight="12.75" outlineLevelRow="1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AG1" t="s">
        <v>102</v>
      </c>
    </row>
    <row r="2" spans="1:60" ht="25.15" customHeight="1" x14ac:dyDescent="0.2">
      <c r="A2" s="50" t="s">
        <v>8</v>
      </c>
      <c r="B2" s="49"/>
      <c r="C2" s="234" t="s">
        <v>48</v>
      </c>
      <c r="D2" s="235"/>
      <c r="E2" s="235"/>
      <c r="F2" s="235"/>
      <c r="G2" s="236"/>
      <c r="AG2" t="s">
        <v>103</v>
      </c>
    </row>
    <row r="3" spans="1:60" ht="25.15" customHeight="1" x14ac:dyDescent="0.2">
      <c r="A3" s="50" t="s">
        <v>9</v>
      </c>
      <c r="B3" s="49"/>
      <c r="C3" s="234" t="s">
        <v>45</v>
      </c>
      <c r="D3" s="235"/>
      <c r="E3" s="235"/>
      <c r="F3" s="235"/>
      <c r="G3" s="236"/>
      <c r="AC3" s="120" t="s">
        <v>103</v>
      </c>
      <c r="AG3" t="s">
        <v>104</v>
      </c>
    </row>
    <row r="4" spans="1:60" ht="25.15" customHeight="1" x14ac:dyDescent="0.2">
      <c r="A4" s="138" t="s">
        <v>10</v>
      </c>
      <c r="B4" s="139"/>
      <c r="C4" s="237" t="s">
        <v>44</v>
      </c>
      <c r="D4" s="238"/>
      <c r="E4" s="238"/>
      <c r="F4" s="238"/>
      <c r="G4" s="239"/>
      <c r="AG4" t="s">
        <v>105</v>
      </c>
    </row>
    <row r="5" spans="1:60" x14ac:dyDescent="0.2">
      <c r="D5" s="10"/>
    </row>
    <row r="6" spans="1:60" ht="38.25" x14ac:dyDescent="0.2">
      <c r="A6" s="141" t="s">
        <v>106</v>
      </c>
      <c r="B6" s="143" t="s">
        <v>107</v>
      </c>
      <c r="C6" s="143" t="s">
        <v>108</v>
      </c>
      <c r="D6" s="142" t="s">
        <v>109</v>
      </c>
      <c r="E6" s="141" t="s">
        <v>110</v>
      </c>
      <c r="F6" s="140" t="s">
        <v>111</v>
      </c>
      <c r="G6" s="141" t="s">
        <v>31</v>
      </c>
      <c r="H6" s="144" t="s">
        <v>32</v>
      </c>
      <c r="I6" s="144" t="s">
        <v>112</v>
      </c>
      <c r="J6" s="144" t="s">
        <v>33</v>
      </c>
      <c r="K6" s="144" t="s">
        <v>113</v>
      </c>
      <c r="L6" s="144" t="s">
        <v>114</v>
      </c>
      <c r="M6" s="144" t="s">
        <v>115</v>
      </c>
      <c r="N6" s="144" t="s">
        <v>116</v>
      </c>
      <c r="O6" s="144" t="s">
        <v>117</v>
      </c>
      <c r="P6" s="144" t="s">
        <v>118</v>
      </c>
      <c r="Q6" s="144" t="s">
        <v>119</v>
      </c>
      <c r="R6" s="144" t="s">
        <v>120</v>
      </c>
      <c r="S6" s="144" t="s">
        <v>121</v>
      </c>
      <c r="T6" s="144" t="s">
        <v>122</v>
      </c>
      <c r="U6" s="144" t="s">
        <v>123</v>
      </c>
      <c r="V6" s="144" t="s">
        <v>124</v>
      </c>
      <c r="W6" s="144" t="s">
        <v>125</v>
      </c>
      <c r="X6" s="144" t="s">
        <v>126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</row>
    <row r="8" spans="1:60" x14ac:dyDescent="0.2">
      <c r="A8" s="153" t="s">
        <v>127</v>
      </c>
      <c r="B8" s="154" t="s">
        <v>43</v>
      </c>
      <c r="C8" s="171" t="s">
        <v>54</v>
      </c>
      <c r="D8" s="155"/>
      <c r="E8" s="156"/>
      <c r="F8" s="157"/>
      <c r="G8" s="157">
        <f>SUMIF(AG9:AG70,"&lt;&gt;NOR",G9:G70)</f>
        <v>0</v>
      </c>
      <c r="H8" s="157"/>
      <c r="I8" s="157">
        <f>SUM(I9:I70)</f>
        <v>0</v>
      </c>
      <c r="J8" s="157"/>
      <c r="K8" s="157">
        <f>SUM(K9:K70)</f>
        <v>355677.32999999996</v>
      </c>
      <c r="L8" s="157"/>
      <c r="M8" s="157">
        <f>SUM(M9:M70)</f>
        <v>0</v>
      </c>
      <c r="N8" s="157"/>
      <c r="O8" s="157">
        <f>SUM(O9:O70)</f>
        <v>0</v>
      </c>
      <c r="P8" s="157"/>
      <c r="Q8" s="157">
        <f>SUM(Q9:Q70)</f>
        <v>1087.74</v>
      </c>
      <c r="R8" s="157"/>
      <c r="S8" s="157"/>
      <c r="T8" s="158"/>
      <c r="U8" s="152"/>
      <c r="V8" s="152">
        <f>SUM(V9:V70)</f>
        <v>413.41000000000008</v>
      </c>
      <c r="W8" s="152"/>
      <c r="X8" s="152"/>
      <c r="AG8" t="s">
        <v>128</v>
      </c>
    </row>
    <row r="9" spans="1:60" outlineLevel="1" x14ac:dyDescent="0.2">
      <c r="A9" s="159">
        <v>1</v>
      </c>
      <c r="B9" s="160" t="s">
        <v>129</v>
      </c>
      <c r="C9" s="172" t="s">
        <v>130</v>
      </c>
      <c r="D9" s="161" t="s">
        <v>131</v>
      </c>
      <c r="E9" s="162">
        <v>21</v>
      </c>
      <c r="F9" s="178">
        <v>0</v>
      </c>
      <c r="G9" s="163">
        <f>ROUND(E9*F9,2)</f>
        <v>0</v>
      </c>
      <c r="H9" s="163">
        <v>0</v>
      </c>
      <c r="I9" s="163">
        <f>ROUND(E9*H9,2)</f>
        <v>0</v>
      </c>
      <c r="J9" s="163">
        <v>238.5</v>
      </c>
      <c r="K9" s="163">
        <f>ROUND(E9*J9,2)</f>
        <v>5008.5</v>
      </c>
      <c r="L9" s="163">
        <v>21</v>
      </c>
      <c r="M9" s="163">
        <f>G9*(1+L9/100)</f>
        <v>0</v>
      </c>
      <c r="N9" s="163">
        <v>0</v>
      </c>
      <c r="O9" s="163">
        <f>ROUND(E9*N9,2)</f>
        <v>0</v>
      </c>
      <c r="P9" s="163">
        <v>0.66</v>
      </c>
      <c r="Q9" s="163">
        <f>ROUND(E9*P9,2)</f>
        <v>13.86</v>
      </c>
      <c r="R9" s="163"/>
      <c r="S9" s="163" t="s">
        <v>132</v>
      </c>
      <c r="T9" s="164" t="s">
        <v>133</v>
      </c>
      <c r="U9" s="150">
        <v>0.627</v>
      </c>
      <c r="V9" s="150">
        <f>ROUND(E9*U9,2)</f>
        <v>13.17</v>
      </c>
      <c r="W9" s="150"/>
      <c r="X9" s="150" t="s">
        <v>134</v>
      </c>
      <c r="Y9" s="145"/>
      <c r="Z9" s="145"/>
      <c r="AA9" s="145"/>
      <c r="AB9" s="145"/>
      <c r="AC9" s="145"/>
      <c r="AD9" s="145"/>
      <c r="AE9" s="145"/>
      <c r="AF9" s="145"/>
      <c r="AG9" s="145" t="s">
        <v>135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1" x14ac:dyDescent="0.2">
      <c r="A10" s="148"/>
      <c r="B10" s="149"/>
      <c r="C10" s="173" t="s">
        <v>136</v>
      </c>
      <c r="D10" s="151"/>
      <c r="E10" s="177">
        <v>21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45"/>
      <c r="Z10" s="145"/>
      <c r="AA10" s="145"/>
      <c r="AB10" s="145"/>
      <c r="AC10" s="145"/>
      <c r="AD10" s="145"/>
      <c r="AE10" s="145"/>
      <c r="AF10" s="145"/>
      <c r="AG10" s="145" t="s">
        <v>137</v>
      </c>
      <c r="AH10" s="145">
        <v>0</v>
      </c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outlineLevel="1" x14ac:dyDescent="0.2">
      <c r="A11" s="159">
        <v>2</v>
      </c>
      <c r="B11" s="160" t="s">
        <v>138</v>
      </c>
      <c r="C11" s="172" t="s">
        <v>139</v>
      </c>
      <c r="D11" s="161" t="s">
        <v>131</v>
      </c>
      <c r="E11" s="162">
        <v>813</v>
      </c>
      <c r="F11" s="178">
        <v>0</v>
      </c>
      <c r="G11" s="163">
        <f>ROUND(E11*F11,2)</f>
        <v>0</v>
      </c>
      <c r="H11" s="163">
        <v>0</v>
      </c>
      <c r="I11" s="163">
        <f>ROUND(E11*H11,2)</f>
        <v>0</v>
      </c>
      <c r="J11" s="163">
        <v>18.2</v>
      </c>
      <c r="K11" s="163">
        <f>ROUND(E11*J11,2)</f>
        <v>14796.6</v>
      </c>
      <c r="L11" s="163">
        <v>21</v>
      </c>
      <c r="M11" s="163">
        <f>G11*(1+L11/100)</f>
        <v>0</v>
      </c>
      <c r="N11" s="163">
        <v>0</v>
      </c>
      <c r="O11" s="163">
        <f>ROUND(E11*N11,2)</f>
        <v>0</v>
      </c>
      <c r="P11" s="163">
        <v>0.2</v>
      </c>
      <c r="Q11" s="163">
        <f>ROUND(E11*P11,2)</f>
        <v>162.6</v>
      </c>
      <c r="R11" s="163"/>
      <c r="S11" s="163" t="s">
        <v>132</v>
      </c>
      <c r="T11" s="164" t="s">
        <v>132</v>
      </c>
      <c r="U11" s="150">
        <v>3.3000000000000002E-2</v>
      </c>
      <c r="V11" s="150">
        <f>ROUND(E11*U11,2)</f>
        <v>26.83</v>
      </c>
      <c r="W11" s="150"/>
      <c r="X11" s="150" t="s">
        <v>134</v>
      </c>
      <c r="Y11" s="145"/>
      <c r="Z11" s="145"/>
      <c r="AA11" s="145"/>
      <c r="AB11" s="145"/>
      <c r="AC11" s="145"/>
      <c r="AD11" s="145"/>
      <c r="AE11" s="145"/>
      <c r="AF11" s="145"/>
      <c r="AG11" s="145" t="s">
        <v>135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outlineLevel="1" x14ac:dyDescent="0.2">
      <c r="A12" s="148"/>
      <c r="B12" s="149"/>
      <c r="C12" s="173" t="s">
        <v>140</v>
      </c>
      <c r="D12" s="151"/>
      <c r="E12" s="177">
        <v>813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45"/>
      <c r="Z12" s="145"/>
      <c r="AA12" s="145"/>
      <c r="AB12" s="145"/>
      <c r="AC12" s="145"/>
      <c r="AD12" s="145"/>
      <c r="AE12" s="145"/>
      <c r="AF12" s="145"/>
      <c r="AG12" s="145" t="s">
        <v>137</v>
      </c>
      <c r="AH12" s="145">
        <v>0</v>
      </c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outlineLevel="1" x14ac:dyDescent="0.2">
      <c r="A13" s="159">
        <v>3</v>
      </c>
      <c r="B13" s="160" t="s">
        <v>141</v>
      </c>
      <c r="C13" s="172" t="s">
        <v>142</v>
      </c>
      <c r="D13" s="161" t="s">
        <v>131</v>
      </c>
      <c r="E13" s="162">
        <v>1754</v>
      </c>
      <c r="F13" s="178">
        <v>0</v>
      </c>
      <c r="G13" s="163">
        <f>ROUND(E13*F13,2)</f>
        <v>0</v>
      </c>
      <c r="H13" s="163">
        <v>0</v>
      </c>
      <c r="I13" s="163">
        <f>ROUND(E13*H13,2)</f>
        <v>0</v>
      </c>
      <c r="J13" s="163">
        <v>42.3</v>
      </c>
      <c r="K13" s="163">
        <f>ROUND(E13*J13,2)</f>
        <v>74194.2</v>
      </c>
      <c r="L13" s="163">
        <v>21</v>
      </c>
      <c r="M13" s="163">
        <f>G13*(1+L13/100)</f>
        <v>0</v>
      </c>
      <c r="N13" s="163">
        <v>0</v>
      </c>
      <c r="O13" s="163">
        <f>ROUND(E13*N13,2)</f>
        <v>0</v>
      </c>
      <c r="P13" s="163">
        <v>0.36</v>
      </c>
      <c r="Q13" s="163">
        <f>ROUND(E13*P13,2)</f>
        <v>631.44000000000005</v>
      </c>
      <c r="R13" s="163"/>
      <c r="S13" s="163" t="s">
        <v>132</v>
      </c>
      <c r="T13" s="164" t="s">
        <v>132</v>
      </c>
      <c r="U13" s="150">
        <v>7.2999999999999995E-2</v>
      </c>
      <c r="V13" s="150">
        <f>ROUND(E13*U13,2)</f>
        <v>128.04</v>
      </c>
      <c r="W13" s="150"/>
      <c r="X13" s="150" t="s">
        <v>134</v>
      </c>
      <c r="Y13" s="145"/>
      <c r="Z13" s="145"/>
      <c r="AA13" s="145"/>
      <c r="AB13" s="145"/>
      <c r="AC13" s="145"/>
      <c r="AD13" s="145"/>
      <c r="AE13" s="145"/>
      <c r="AF13" s="145"/>
      <c r="AG13" s="145" t="s">
        <v>143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1" x14ac:dyDescent="0.2">
      <c r="A14" s="148"/>
      <c r="B14" s="149"/>
      <c r="C14" s="173" t="s">
        <v>144</v>
      </c>
      <c r="D14" s="151"/>
      <c r="E14" s="177">
        <v>813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45"/>
      <c r="Z14" s="145"/>
      <c r="AA14" s="145"/>
      <c r="AB14" s="145"/>
      <c r="AC14" s="145"/>
      <c r="AD14" s="145"/>
      <c r="AE14" s="145"/>
      <c r="AF14" s="145"/>
      <c r="AG14" s="145" t="s">
        <v>137</v>
      </c>
      <c r="AH14" s="145">
        <v>0</v>
      </c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outlineLevel="1" x14ac:dyDescent="0.2">
      <c r="A15" s="148"/>
      <c r="B15" s="149"/>
      <c r="C15" s="173" t="s">
        <v>145</v>
      </c>
      <c r="D15" s="151"/>
      <c r="E15" s="177">
        <v>941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45"/>
      <c r="Z15" s="145"/>
      <c r="AA15" s="145"/>
      <c r="AB15" s="145"/>
      <c r="AC15" s="145"/>
      <c r="AD15" s="145"/>
      <c r="AE15" s="145"/>
      <c r="AF15" s="145"/>
      <c r="AG15" s="145" t="s">
        <v>137</v>
      </c>
      <c r="AH15" s="145">
        <v>0</v>
      </c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outlineLevel="1" x14ac:dyDescent="0.2">
      <c r="A16" s="159">
        <v>4</v>
      </c>
      <c r="B16" s="160" t="s">
        <v>146</v>
      </c>
      <c r="C16" s="172" t="s">
        <v>147</v>
      </c>
      <c r="D16" s="161" t="s">
        <v>148</v>
      </c>
      <c r="E16" s="162">
        <v>115.20699999999999</v>
      </c>
      <c r="F16" s="178">
        <v>0</v>
      </c>
      <c r="G16" s="163">
        <f>ROUND(E16*F16,2)</f>
        <v>0</v>
      </c>
      <c r="H16" s="163">
        <v>0</v>
      </c>
      <c r="I16" s="163">
        <f>ROUND(E16*H16,2)</f>
        <v>0</v>
      </c>
      <c r="J16" s="163">
        <v>114</v>
      </c>
      <c r="K16" s="163">
        <f>ROUND(E16*J16,2)</f>
        <v>13133.6</v>
      </c>
      <c r="L16" s="163">
        <v>21</v>
      </c>
      <c r="M16" s="163">
        <f>G16*(1+L16/100)</f>
        <v>0</v>
      </c>
      <c r="N16" s="163">
        <v>0</v>
      </c>
      <c r="O16" s="163">
        <f>ROUND(E16*N16,2)</f>
        <v>0</v>
      </c>
      <c r="P16" s="163">
        <v>0</v>
      </c>
      <c r="Q16" s="163">
        <f>ROUND(E16*P16,2)</f>
        <v>0</v>
      </c>
      <c r="R16" s="163"/>
      <c r="S16" s="163" t="s">
        <v>132</v>
      </c>
      <c r="T16" s="164" t="s">
        <v>132</v>
      </c>
      <c r="U16" s="150">
        <v>0.187</v>
      </c>
      <c r="V16" s="150">
        <f>ROUND(E16*U16,2)</f>
        <v>21.54</v>
      </c>
      <c r="W16" s="150"/>
      <c r="X16" s="150" t="s">
        <v>134</v>
      </c>
      <c r="Y16" s="145"/>
      <c r="Z16" s="145"/>
      <c r="AA16" s="145"/>
      <c r="AB16" s="145"/>
      <c r="AC16" s="145"/>
      <c r="AD16" s="145"/>
      <c r="AE16" s="145"/>
      <c r="AF16" s="145"/>
      <c r="AG16" s="145" t="s">
        <v>143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1" x14ac:dyDescent="0.2">
      <c r="A17" s="148"/>
      <c r="B17" s="149"/>
      <c r="C17" s="173" t="s">
        <v>149</v>
      </c>
      <c r="D17" s="151"/>
      <c r="E17" s="177">
        <v>74.152000000000001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45"/>
      <c r="Z17" s="145"/>
      <c r="AA17" s="145"/>
      <c r="AB17" s="145"/>
      <c r="AC17" s="145"/>
      <c r="AD17" s="145"/>
      <c r="AE17" s="145"/>
      <c r="AF17" s="145"/>
      <c r="AG17" s="145" t="s">
        <v>137</v>
      </c>
      <c r="AH17" s="145">
        <v>0</v>
      </c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1" x14ac:dyDescent="0.2">
      <c r="A18" s="148"/>
      <c r="B18" s="149"/>
      <c r="C18" s="173" t="s">
        <v>150</v>
      </c>
      <c r="D18" s="151"/>
      <c r="E18" s="177">
        <v>24.242000000000001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45"/>
      <c r="Z18" s="145"/>
      <c r="AA18" s="145"/>
      <c r="AB18" s="145"/>
      <c r="AC18" s="145"/>
      <c r="AD18" s="145"/>
      <c r="AE18" s="145"/>
      <c r="AF18" s="145"/>
      <c r="AG18" s="145" t="s">
        <v>137</v>
      </c>
      <c r="AH18" s="145">
        <v>0</v>
      </c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outlineLevel="1" x14ac:dyDescent="0.2">
      <c r="A19" s="148"/>
      <c r="B19" s="149"/>
      <c r="C19" s="173" t="s">
        <v>151</v>
      </c>
      <c r="D19" s="151"/>
      <c r="E19" s="177">
        <v>16.812999999999999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45"/>
      <c r="Z19" s="145"/>
      <c r="AA19" s="145"/>
      <c r="AB19" s="145"/>
      <c r="AC19" s="145"/>
      <c r="AD19" s="145"/>
      <c r="AE19" s="145"/>
      <c r="AF19" s="145"/>
      <c r="AG19" s="145" t="s">
        <v>137</v>
      </c>
      <c r="AH19" s="145">
        <v>0</v>
      </c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outlineLevel="1" x14ac:dyDescent="0.2">
      <c r="A20" s="159">
        <v>5</v>
      </c>
      <c r="B20" s="160" t="s">
        <v>152</v>
      </c>
      <c r="C20" s="172" t="s">
        <v>153</v>
      </c>
      <c r="D20" s="161" t="s">
        <v>148</v>
      </c>
      <c r="E20" s="162">
        <v>19.760000000000002</v>
      </c>
      <c r="F20" s="178">
        <v>0</v>
      </c>
      <c r="G20" s="163">
        <f>ROUND(E20*F20,2)</f>
        <v>0</v>
      </c>
      <c r="H20" s="163">
        <v>0</v>
      </c>
      <c r="I20" s="163">
        <f>ROUND(E20*H20,2)</f>
        <v>0</v>
      </c>
      <c r="J20" s="163">
        <v>1428</v>
      </c>
      <c r="K20" s="163">
        <f>ROUND(E20*J20,2)</f>
        <v>28217.279999999999</v>
      </c>
      <c r="L20" s="163">
        <v>21</v>
      </c>
      <c r="M20" s="163">
        <f>G20*(1+L20/100)</f>
        <v>0</v>
      </c>
      <c r="N20" s="163">
        <v>0</v>
      </c>
      <c r="O20" s="163">
        <f>ROUND(E20*N20,2)</f>
        <v>0</v>
      </c>
      <c r="P20" s="163">
        <v>0</v>
      </c>
      <c r="Q20" s="163">
        <f>ROUND(E20*P20,2)</f>
        <v>0</v>
      </c>
      <c r="R20" s="163"/>
      <c r="S20" s="163" t="s">
        <v>132</v>
      </c>
      <c r="T20" s="164" t="s">
        <v>132</v>
      </c>
      <c r="U20" s="150">
        <v>3.1309999999999998</v>
      </c>
      <c r="V20" s="150">
        <f>ROUND(E20*U20,2)</f>
        <v>61.87</v>
      </c>
      <c r="W20" s="150"/>
      <c r="X20" s="150" t="s">
        <v>134</v>
      </c>
      <c r="Y20" s="145"/>
      <c r="Z20" s="145"/>
      <c r="AA20" s="145"/>
      <c r="AB20" s="145"/>
      <c r="AC20" s="145"/>
      <c r="AD20" s="145"/>
      <c r="AE20" s="145"/>
      <c r="AF20" s="145"/>
      <c r="AG20" s="145" t="s">
        <v>135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1" x14ac:dyDescent="0.2">
      <c r="A21" s="148"/>
      <c r="B21" s="149"/>
      <c r="C21" s="173" t="s">
        <v>154</v>
      </c>
      <c r="D21" s="151"/>
      <c r="E21" s="177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45"/>
      <c r="Z21" s="145"/>
      <c r="AA21" s="145"/>
      <c r="AB21" s="145"/>
      <c r="AC21" s="145"/>
      <c r="AD21" s="145"/>
      <c r="AE21" s="145"/>
      <c r="AF21" s="145"/>
      <c r="AG21" s="145" t="s">
        <v>137</v>
      </c>
      <c r="AH21" s="145">
        <v>0</v>
      </c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1" x14ac:dyDescent="0.2">
      <c r="A22" s="148"/>
      <c r="B22" s="149"/>
      <c r="C22" s="173" t="s">
        <v>155</v>
      </c>
      <c r="D22" s="151"/>
      <c r="E22" s="177">
        <v>4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45"/>
      <c r="Z22" s="145"/>
      <c r="AA22" s="145"/>
      <c r="AB22" s="145"/>
      <c r="AC22" s="145"/>
      <c r="AD22" s="145"/>
      <c r="AE22" s="145"/>
      <c r="AF22" s="145"/>
      <c r="AG22" s="145" t="s">
        <v>137</v>
      </c>
      <c r="AH22" s="145">
        <v>0</v>
      </c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outlineLevel="1" x14ac:dyDescent="0.2">
      <c r="A23" s="148"/>
      <c r="B23" s="149"/>
      <c r="C23" s="173" t="s">
        <v>156</v>
      </c>
      <c r="D23" s="151"/>
      <c r="E23" s="177">
        <v>1.68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45"/>
      <c r="Z23" s="145"/>
      <c r="AA23" s="145"/>
      <c r="AB23" s="145"/>
      <c r="AC23" s="145"/>
      <c r="AD23" s="145"/>
      <c r="AE23" s="145"/>
      <c r="AF23" s="145"/>
      <c r="AG23" s="145" t="s">
        <v>137</v>
      </c>
      <c r="AH23" s="145">
        <v>0</v>
      </c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outlineLevel="1" x14ac:dyDescent="0.2">
      <c r="A24" s="148"/>
      <c r="B24" s="149"/>
      <c r="C24" s="173" t="s">
        <v>157</v>
      </c>
      <c r="D24" s="151"/>
      <c r="E24" s="177">
        <v>0.57599999999999996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45"/>
      <c r="Z24" s="145"/>
      <c r="AA24" s="145"/>
      <c r="AB24" s="145"/>
      <c r="AC24" s="145"/>
      <c r="AD24" s="145"/>
      <c r="AE24" s="145"/>
      <c r="AF24" s="145"/>
      <c r="AG24" s="145" t="s">
        <v>137</v>
      </c>
      <c r="AH24" s="145">
        <v>0</v>
      </c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ht="22.5" outlineLevel="1" x14ac:dyDescent="0.2">
      <c r="A25" s="148"/>
      <c r="B25" s="149"/>
      <c r="C25" s="173" t="s">
        <v>158</v>
      </c>
      <c r="D25" s="151"/>
      <c r="E25" s="177">
        <v>6.72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45"/>
      <c r="Z25" s="145"/>
      <c r="AA25" s="145"/>
      <c r="AB25" s="145"/>
      <c r="AC25" s="145"/>
      <c r="AD25" s="145"/>
      <c r="AE25" s="145"/>
      <c r="AF25" s="145"/>
      <c r="AG25" s="145" t="s">
        <v>137</v>
      </c>
      <c r="AH25" s="145">
        <v>0</v>
      </c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ht="22.5" outlineLevel="1" x14ac:dyDescent="0.2">
      <c r="A26" s="148"/>
      <c r="B26" s="149"/>
      <c r="C26" s="173" t="s">
        <v>159</v>
      </c>
      <c r="D26" s="151"/>
      <c r="E26" s="177">
        <v>4.8639999999999999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45"/>
      <c r="Z26" s="145"/>
      <c r="AA26" s="145"/>
      <c r="AB26" s="145"/>
      <c r="AC26" s="145"/>
      <c r="AD26" s="145"/>
      <c r="AE26" s="145"/>
      <c r="AF26" s="145"/>
      <c r="AG26" s="145" t="s">
        <v>137</v>
      </c>
      <c r="AH26" s="145">
        <v>0</v>
      </c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outlineLevel="1" x14ac:dyDescent="0.2">
      <c r="A27" s="148"/>
      <c r="B27" s="149"/>
      <c r="C27" s="173" t="s">
        <v>160</v>
      </c>
      <c r="D27" s="151"/>
      <c r="E27" s="177">
        <v>1.3440000000000001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45"/>
      <c r="Z27" s="145"/>
      <c r="AA27" s="145"/>
      <c r="AB27" s="145"/>
      <c r="AC27" s="145"/>
      <c r="AD27" s="145"/>
      <c r="AE27" s="145"/>
      <c r="AF27" s="145"/>
      <c r="AG27" s="145" t="s">
        <v>137</v>
      </c>
      <c r="AH27" s="145">
        <v>0</v>
      </c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outlineLevel="1" x14ac:dyDescent="0.2">
      <c r="A28" s="148"/>
      <c r="B28" s="149"/>
      <c r="C28" s="173" t="s">
        <v>161</v>
      </c>
      <c r="D28" s="151"/>
      <c r="E28" s="177">
        <v>0.57599999999999996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45"/>
      <c r="Z28" s="145"/>
      <c r="AA28" s="145"/>
      <c r="AB28" s="145"/>
      <c r="AC28" s="145"/>
      <c r="AD28" s="145"/>
      <c r="AE28" s="145"/>
      <c r="AF28" s="145"/>
      <c r="AG28" s="145" t="s">
        <v>137</v>
      </c>
      <c r="AH28" s="145">
        <v>0</v>
      </c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ht="22.5" outlineLevel="1" x14ac:dyDescent="0.2">
      <c r="A29" s="159">
        <v>6</v>
      </c>
      <c r="B29" s="160" t="s">
        <v>162</v>
      </c>
      <c r="C29" s="172" t="s">
        <v>163</v>
      </c>
      <c r="D29" s="161" t="s">
        <v>148</v>
      </c>
      <c r="E29" s="162">
        <v>186.92625000000001</v>
      </c>
      <c r="F29" s="178">
        <v>0</v>
      </c>
      <c r="G29" s="163">
        <f>ROUND(E29*F29,2)</f>
        <v>0</v>
      </c>
      <c r="H29" s="163">
        <v>0</v>
      </c>
      <c r="I29" s="163">
        <f>ROUND(E29*H29,2)</f>
        <v>0</v>
      </c>
      <c r="J29" s="163">
        <v>264.5</v>
      </c>
      <c r="K29" s="163">
        <f>ROUND(E29*J29,2)</f>
        <v>49441.99</v>
      </c>
      <c r="L29" s="163">
        <v>21</v>
      </c>
      <c r="M29" s="163">
        <f>G29*(1+L29/100)</f>
        <v>0</v>
      </c>
      <c r="N29" s="163">
        <v>0</v>
      </c>
      <c r="O29" s="163">
        <f>ROUND(E29*N29,2)</f>
        <v>0</v>
      </c>
      <c r="P29" s="163">
        <v>0</v>
      </c>
      <c r="Q29" s="163">
        <f>ROUND(E29*P29,2)</f>
        <v>0</v>
      </c>
      <c r="R29" s="163"/>
      <c r="S29" s="163" t="s">
        <v>132</v>
      </c>
      <c r="T29" s="164" t="s">
        <v>132</v>
      </c>
      <c r="U29" s="150">
        <v>1.0999999999999999E-2</v>
      </c>
      <c r="V29" s="150">
        <f>ROUND(E29*U29,2)</f>
        <v>2.06</v>
      </c>
      <c r="W29" s="150"/>
      <c r="X29" s="150" t="s">
        <v>134</v>
      </c>
      <c r="Y29" s="145"/>
      <c r="Z29" s="145"/>
      <c r="AA29" s="145"/>
      <c r="AB29" s="145"/>
      <c r="AC29" s="145"/>
      <c r="AD29" s="145"/>
      <c r="AE29" s="145"/>
      <c r="AF29" s="145"/>
      <c r="AG29" s="145" t="s">
        <v>143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outlineLevel="1" x14ac:dyDescent="0.2">
      <c r="A30" s="148"/>
      <c r="B30" s="149"/>
      <c r="C30" s="173" t="s">
        <v>164</v>
      </c>
      <c r="D30" s="151"/>
      <c r="E30" s="177">
        <v>92.69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45"/>
      <c r="Z30" s="145"/>
      <c r="AA30" s="145"/>
      <c r="AB30" s="145"/>
      <c r="AC30" s="145"/>
      <c r="AD30" s="145"/>
      <c r="AE30" s="145"/>
      <c r="AF30" s="145"/>
      <c r="AG30" s="145" t="s">
        <v>137</v>
      </c>
      <c r="AH30" s="145">
        <v>0</v>
      </c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outlineLevel="1" x14ac:dyDescent="0.2">
      <c r="A31" s="148"/>
      <c r="B31" s="149"/>
      <c r="C31" s="173" t="s">
        <v>165</v>
      </c>
      <c r="D31" s="151"/>
      <c r="E31" s="177">
        <v>30.302499999999998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45"/>
      <c r="Z31" s="145"/>
      <c r="AA31" s="145"/>
      <c r="AB31" s="145"/>
      <c r="AC31" s="145"/>
      <c r="AD31" s="145"/>
      <c r="AE31" s="145"/>
      <c r="AF31" s="145"/>
      <c r="AG31" s="145" t="s">
        <v>137</v>
      </c>
      <c r="AH31" s="145">
        <v>0</v>
      </c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outlineLevel="1" x14ac:dyDescent="0.2">
      <c r="A32" s="148"/>
      <c r="B32" s="149"/>
      <c r="C32" s="173" t="s">
        <v>166</v>
      </c>
      <c r="D32" s="151"/>
      <c r="E32" s="177">
        <v>21.016249999999999</v>
      </c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45"/>
      <c r="Z32" s="145"/>
      <c r="AA32" s="145"/>
      <c r="AB32" s="145"/>
      <c r="AC32" s="145"/>
      <c r="AD32" s="145"/>
      <c r="AE32" s="145"/>
      <c r="AF32" s="145"/>
      <c r="AG32" s="145" t="s">
        <v>137</v>
      </c>
      <c r="AH32" s="145">
        <v>0</v>
      </c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outlineLevel="1" x14ac:dyDescent="0.2">
      <c r="A33" s="148"/>
      <c r="B33" s="149"/>
      <c r="C33" s="173" t="s">
        <v>167</v>
      </c>
      <c r="D33" s="151"/>
      <c r="E33" s="177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45"/>
      <c r="Z33" s="145"/>
      <c r="AA33" s="145"/>
      <c r="AB33" s="145"/>
      <c r="AC33" s="145"/>
      <c r="AD33" s="145"/>
      <c r="AE33" s="145"/>
      <c r="AF33" s="145"/>
      <c r="AG33" s="145" t="s">
        <v>137</v>
      </c>
      <c r="AH33" s="145">
        <v>0</v>
      </c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ht="22.5" outlineLevel="1" x14ac:dyDescent="0.2">
      <c r="A34" s="148"/>
      <c r="B34" s="149"/>
      <c r="C34" s="173" t="s">
        <v>168</v>
      </c>
      <c r="D34" s="151"/>
      <c r="E34" s="177">
        <v>34.5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45"/>
      <c r="Z34" s="145"/>
      <c r="AA34" s="145"/>
      <c r="AB34" s="145"/>
      <c r="AC34" s="145"/>
      <c r="AD34" s="145"/>
      <c r="AE34" s="145"/>
      <c r="AF34" s="145"/>
      <c r="AG34" s="145" t="s">
        <v>137</v>
      </c>
      <c r="AH34" s="145">
        <v>0</v>
      </c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outlineLevel="1" x14ac:dyDescent="0.2">
      <c r="A35" s="148"/>
      <c r="B35" s="149"/>
      <c r="C35" s="173" t="s">
        <v>169</v>
      </c>
      <c r="D35" s="151"/>
      <c r="E35" s="177">
        <v>8.4175000000000004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45"/>
      <c r="Z35" s="145"/>
      <c r="AA35" s="145"/>
      <c r="AB35" s="145"/>
      <c r="AC35" s="145"/>
      <c r="AD35" s="145"/>
      <c r="AE35" s="145"/>
      <c r="AF35" s="145"/>
      <c r="AG35" s="145" t="s">
        <v>137</v>
      </c>
      <c r="AH35" s="145">
        <v>0</v>
      </c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outlineLevel="1" x14ac:dyDescent="0.2">
      <c r="A36" s="159">
        <v>7</v>
      </c>
      <c r="B36" s="160" t="s">
        <v>170</v>
      </c>
      <c r="C36" s="172" t="s">
        <v>171</v>
      </c>
      <c r="D36" s="161" t="s">
        <v>131</v>
      </c>
      <c r="E36" s="162">
        <v>28</v>
      </c>
      <c r="F36" s="178">
        <v>0</v>
      </c>
      <c r="G36" s="163">
        <f>ROUND(E36*F36,2)</f>
        <v>0</v>
      </c>
      <c r="H36" s="163">
        <v>0</v>
      </c>
      <c r="I36" s="163">
        <f>ROUND(E36*H36,2)</f>
        <v>0</v>
      </c>
      <c r="J36" s="163">
        <v>59.2</v>
      </c>
      <c r="K36" s="163">
        <f>ROUND(E36*J36,2)</f>
        <v>1657.6</v>
      </c>
      <c r="L36" s="163">
        <v>21</v>
      </c>
      <c r="M36" s="163">
        <f>G36*(1+L36/100)</f>
        <v>0</v>
      </c>
      <c r="N36" s="163">
        <v>0</v>
      </c>
      <c r="O36" s="163">
        <f>ROUND(E36*N36,2)</f>
        <v>0</v>
      </c>
      <c r="P36" s="163">
        <v>0.13800000000000001</v>
      </c>
      <c r="Q36" s="163">
        <f>ROUND(E36*P36,2)</f>
        <v>3.86</v>
      </c>
      <c r="R36" s="163"/>
      <c r="S36" s="163" t="s">
        <v>132</v>
      </c>
      <c r="T36" s="164" t="s">
        <v>132</v>
      </c>
      <c r="U36" s="150">
        <v>0.16</v>
      </c>
      <c r="V36" s="150">
        <f>ROUND(E36*U36,2)</f>
        <v>4.4800000000000004</v>
      </c>
      <c r="W36" s="150"/>
      <c r="X36" s="150" t="s">
        <v>134</v>
      </c>
      <c r="Y36" s="145"/>
      <c r="Z36" s="145"/>
      <c r="AA36" s="145"/>
      <c r="AB36" s="145"/>
      <c r="AC36" s="145"/>
      <c r="AD36" s="145"/>
      <c r="AE36" s="145"/>
      <c r="AF36" s="145"/>
      <c r="AG36" s="145" t="s">
        <v>135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outlineLevel="1" x14ac:dyDescent="0.2">
      <c r="A37" s="148"/>
      <c r="B37" s="149"/>
      <c r="C37" s="173" t="s">
        <v>172</v>
      </c>
      <c r="D37" s="151"/>
      <c r="E37" s="177">
        <v>23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45"/>
      <c r="Z37" s="145"/>
      <c r="AA37" s="145"/>
      <c r="AB37" s="145"/>
      <c r="AC37" s="145"/>
      <c r="AD37" s="145"/>
      <c r="AE37" s="145"/>
      <c r="AF37" s="145"/>
      <c r="AG37" s="145" t="s">
        <v>137</v>
      </c>
      <c r="AH37" s="145">
        <v>0</v>
      </c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outlineLevel="1" x14ac:dyDescent="0.2">
      <c r="A38" s="148"/>
      <c r="B38" s="149"/>
      <c r="C38" s="173" t="s">
        <v>173</v>
      </c>
      <c r="D38" s="151"/>
      <c r="E38" s="177">
        <v>5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45"/>
      <c r="Z38" s="145"/>
      <c r="AA38" s="145"/>
      <c r="AB38" s="145"/>
      <c r="AC38" s="145"/>
      <c r="AD38" s="145"/>
      <c r="AE38" s="145"/>
      <c r="AF38" s="145"/>
      <c r="AG38" s="145" t="s">
        <v>137</v>
      </c>
      <c r="AH38" s="145">
        <v>0</v>
      </c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1" x14ac:dyDescent="0.2">
      <c r="A39" s="159">
        <v>8</v>
      </c>
      <c r="B39" s="160" t="s">
        <v>174</v>
      </c>
      <c r="C39" s="172" t="s">
        <v>175</v>
      </c>
      <c r="D39" s="161" t="s">
        <v>131</v>
      </c>
      <c r="E39" s="162">
        <v>941</v>
      </c>
      <c r="F39" s="178">
        <v>0</v>
      </c>
      <c r="G39" s="163">
        <f>ROUND(E39*F39,2)</f>
        <v>0</v>
      </c>
      <c r="H39" s="163">
        <v>0</v>
      </c>
      <c r="I39" s="163">
        <f>ROUND(E39*H39,2)</f>
        <v>0</v>
      </c>
      <c r="J39" s="163">
        <v>28.2</v>
      </c>
      <c r="K39" s="163">
        <f>ROUND(E39*J39,2)</f>
        <v>26536.2</v>
      </c>
      <c r="L39" s="163">
        <v>21</v>
      </c>
      <c r="M39" s="163">
        <f>G39*(1+L39/100)</f>
        <v>0</v>
      </c>
      <c r="N39" s="163">
        <v>0</v>
      </c>
      <c r="O39" s="163">
        <f>ROUND(E39*N39,2)</f>
        <v>0</v>
      </c>
      <c r="P39" s="163">
        <v>0.2</v>
      </c>
      <c r="Q39" s="163">
        <f>ROUND(E39*P39,2)</f>
        <v>188.2</v>
      </c>
      <c r="R39" s="163"/>
      <c r="S39" s="163" t="s">
        <v>132</v>
      </c>
      <c r="T39" s="164" t="s">
        <v>132</v>
      </c>
      <c r="U39" s="150">
        <v>0.05</v>
      </c>
      <c r="V39" s="150">
        <f>ROUND(E39*U39,2)</f>
        <v>47.05</v>
      </c>
      <c r="W39" s="150"/>
      <c r="X39" s="150" t="s">
        <v>134</v>
      </c>
      <c r="Y39" s="145"/>
      <c r="Z39" s="145"/>
      <c r="AA39" s="145"/>
      <c r="AB39" s="145"/>
      <c r="AC39" s="145"/>
      <c r="AD39" s="145"/>
      <c r="AE39" s="145"/>
      <c r="AF39" s="145"/>
      <c r="AG39" s="145" t="s">
        <v>135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outlineLevel="1" x14ac:dyDescent="0.2">
      <c r="A40" s="148"/>
      <c r="B40" s="149"/>
      <c r="C40" s="173" t="s">
        <v>176</v>
      </c>
      <c r="D40" s="151"/>
      <c r="E40" s="177">
        <v>941</v>
      </c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45"/>
      <c r="Z40" s="145"/>
      <c r="AA40" s="145"/>
      <c r="AB40" s="145"/>
      <c r="AC40" s="145"/>
      <c r="AD40" s="145"/>
      <c r="AE40" s="145"/>
      <c r="AF40" s="145"/>
      <c r="AG40" s="145" t="s">
        <v>137</v>
      </c>
      <c r="AH40" s="145">
        <v>0</v>
      </c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outlineLevel="1" x14ac:dyDescent="0.2">
      <c r="A41" s="159">
        <v>9</v>
      </c>
      <c r="B41" s="160" t="s">
        <v>177</v>
      </c>
      <c r="C41" s="172" t="s">
        <v>178</v>
      </c>
      <c r="D41" s="161" t="s">
        <v>179</v>
      </c>
      <c r="E41" s="162">
        <v>399</v>
      </c>
      <c r="F41" s="178">
        <v>0</v>
      </c>
      <c r="G41" s="163">
        <f>ROUND(E41*F41,2)</f>
        <v>0</v>
      </c>
      <c r="H41" s="163">
        <v>0</v>
      </c>
      <c r="I41" s="163">
        <f>ROUND(E41*H41,2)</f>
        <v>0</v>
      </c>
      <c r="J41" s="163">
        <v>112</v>
      </c>
      <c r="K41" s="163">
        <f>ROUND(E41*J41,2)</f>
        <v>44688</v>
      </c>
      <c r="L41" s="163">
        <v>21</v>
      </c>
      <c r="M41" s="163">
        <f>G41*(1+L41/100)</f>
        <v>0</v>
      </c>
      <c r="N41" s="163">
        <v>0</v>
      </c>
      <c r="O41" s="163">
        <f>ROUND(E41*N41,2)</f>
        <v>0</v>
      </c>
      <c r="P41" s="163">
        <v>0.22</v>
      </c>
      <c r="Q41" s="163">
        <f>ROUND(E41*P41,2)</f>
        <v>87.78</v>
      </c>
      <c r="R41" s="163"/>
      <c r="S41" s="163" t="s">
        <v>132</v>
      </c>
      <c r="T41" s="164" t="s">
        <v>132</v>
      </c>
      <c r="U41" s="150">
        <v>0.14299999999999999</v>
      </c>
      <c r="V41" s="150">
        <f>ROUND(E41*U41,2)</f>
        <v>57.06</v>
      </c>
      <c r="W41" s="150"/>
      <c r="X41" s="150" t="s">
        <v>134</v>
      </c>
      <c r="Y41" s="145"/>
      <c r="Z41" s="145"/>
      <c r="AA41" s="145"/>
      <c r="AB41" s="145"/>
      <c r="AC41" s="145"/>
      <c r="AD41" s="145"/>
      <c r="AE41" s="145"/>
      <c r="AF41" s="145"/>
      <c r="AG41" s="145" t="s">
        <v>143</v>
      </c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outlineLevel="1" x14ac:dyDescent="0.2">
      <c r="A42" s="148"/>
      <c r="B42" s="149"/>
      <c r="C42" s="173" t="s">
        <v>180</v>
      </c>
      <c r="D42" s="151"/>
      <c r="E42" s="177">
        <v>399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45"/>
      <c r="Z42" s="145"/>
      <c r="AA42" s="145"/>
      <c r="AB42" s="145"/>
      <c r="AC42" s="145"/>
      <c r="AD42" s="145"/>
      <c r="AE42" s="145"/>
      <c r="AF42" s="145"/>
      <c r="AG42" s="145" t="s">
        <v>137</v>
      </c>
      <c r="AH42" s="145">
        <v>0</v>
      </c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outlineLevel="1" x14ac:dyDescent="0.2">
      <c r="A43" s="159">
        <v>10</v>
      </c>
      <c r="B43" s="160" t="s">
        <v>181</v>
      </c>
      <c r="C43" s="172" t="s">
        <v>182</v>
      </c>
      <c r="D43" s="161" t="s">
        <v>148</v>
      </c>
      <c r="E43" s="162">
        <v>115.20699999999999</v>
      </c>
      <c r="F43" s="178">
        <v>0</v>
      </c>
      <c r="G43" s="163">
        <f>ROUND(E43*F43,2)</f>
        <v>0</v>
      </c>
      <c r="H43" s="163">
        <v>0</v>
      </c>
      <c r="I43" s="163">
        <f>ROUND(E43*H43,2)</f>
        <v>0</v>
      </c>
      <c r="J43" s="163">
        <v>36.299999999999997</v>
      </c>
      <c r="K43" s="163">
        <f>ROUND(E43*J43,2)</f>
        <v>4182.01</v>
      </c>
      <c r="L43" s="163">
        <v>21</v>
      </c>
      <c r="M43" s="163">
        <f>G43*(1+L43/100)</f>
        <v>0</v>
      </c>
      <c r="N43" s="163">
        <v>0</v>
      </c>
      <c r="O43" s="163">
        <f>ROUND(E43*N43,2)</f>
        <v>0</v>
      </c>
      <c r="P43" s="163">
        <v>0</v>
      </c>
      <c r="Q43" s="163">
        <f>ROUND(E43*P43,2)</f>
        <v>0</v>
      </c>
      <c r="R43" s="163"/>
      <c r="S43" s="163" t="s">
        <v>132</v>
      </c>
      <c r="T43" s="164" t="s">
        <v>132</v>
      </c>
      <c r="U43" s="150">
        <v>0.08</v>
      </c>
      <c r="V43" s="150">
        <f>ROUND(E43*U43,2)</f>
        <v>9.2200000000000006</v>
      </c>
      <c r="W43" s="150"/>
      <c r="X43" s="150" t="s">
        <v>134</v>
      </c>
      <c r="Y43" s="145"/>
      <c r="Z43" s="145"/>
      <c r="AA43" s="145"/>
      <c r="AB43" s="145"/>
      <c r="AC43" s="145"/>
      <c r="AD43" s="145"/>
      <c r="AE43" s="145"/>
      <c r="AF43" s="145"/>
      <c r="AG43" s="145" t="s">
        <v>143</v>
      </c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outlineLevel="1" x14ac:dyDescent="0.2">
      <c r="A44" s="148"/>
      <c r="B44" s="149"/>
      <c r="C44" s="173" t="s">
        <v>149</v>
      </c>
      <c r="D44" s="151"/>
      <c r="E44" s="177">
        <v>74.152000000000001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45"/>
      <c r="Z44" s="145"/>
      <c r="AA44" s="145"/>
      <c r="AB44" s="145"/>
      <c r="AC44" s="145"/>
      <c r="AD44" s="145"/>
      <c r="AE44" s="145"/>
      <c r="AF44" s="145"/>
      <c r="AG44" s="145" t="s">
        <v>137</v>
      </c>
      <c r="AH44" s="145">
        <v>0</v>
      </c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outlineLevel="1" x14ac:dyDescent="0.2">
      <c r="A45" s="148"/>
      <c r="B45" s="149"/>
      <c r="C45" s="173" t="s">
        <v>150</v>
      </c>
      <c r="D45" s="151"/>
      <c r="E45" s="177">
        <v>24.242000000000001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45"/>
      <c r="Z45" s="145"/>
      <c r="AA45" s="145"/>
      <c r="AB45" s="145"/>
      <c r="AC45" s="145"/>
      <c r="AD45" s="145"/>
      <c r="AE45" s="145"/>
      <c r="AF45" s="145"/>
      <c r="AG45" s="145" t="s">
        <v>137</v>
      </c>
      <c r="AH45" s="145">
        <v>0</v>
      </c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outlineLevel="1" x14ac:dyDescent="0.2">
      <c r="A46" s="148"/>
      <c r="B46" s="149"/>
      <c r="C46" s="173" t="s">
        <v>151</v>
      </c>
      <c r="D46" s="151"/>
      <c r="E46" s="177">
        <v>16.812999999999999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45"/>
      <c r="Z46" s="145"/>
      <c r="AA46" s="145"/>
      <c r="AB46" s="145"/>
      <c r="AC46" s="145"/>
      <c r="AD46" s="145"/>
      <c r="AE46" s="145"/>
      <c r="AF46" s="145"/>
      <c r="AG46" s="145" t="s">
        <v>137</v>
      </c>
      <c r="AH46" s="145">
        <v>0</v>
      </c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outlineLevel="1" x14ac:dyDescent="0.2">
      <c r="A47" s="159">
        <v>11</v>
      </c>
      <c r="B47" s="160" t="s">
        <v>183</v>
      </c>
      <c r="C47" s="172" t="s">
        <v>184</v>
      </c>
      <c r="D47" s="161" t="s">
        <v>148</v>
      </c>
      <c r="E47" s="162">
        <v>373.85250000000002</v>
      </c>
      <c r="F47" s="178">
        <v>0</v>
      </c>
      <c r="G47" s="163">
        <f>ROUND(E47*F47,2)</f>
        <v>0</v>
      </c>
      <c r="H47" s="163">
        <v>0</v>
      </c>
      <c r="I47" s="163">
        <f>ROUND(E47*H47,2)</f>
        <v>0</v>
      </c>
      <c r="J47" s="163">
        <v>20.8</v>
      </c>
      <c r="K47" s="163">
        <f>ROUND(E47*J47,2)</f>
        <v>7776.13</v>
      </c>
      <c r="L47" s="163">
        <v>21</v>
      </c>
      <c r="M47" s="163">
        <f>G47*(1+L47/100)</f>
        <v>0</v>
      </c>
      <c r="N47" s="163">
        <v>0</v>
      </c>
      <c r="O47" s="163">
        <f>ROUND(E47*N47,2)</f>
        <v>0</v>
      </c>
      <c r="P47" s="163">
        <v>0</v>
      </c>
      <c r="Q47" s="163">
        <f>ROUND(E47*P47,2)</f>
        <v>0</v>
      </c>
      <c r="R47" s="163"/>
      <c r="S47" s="163" t="s">
        <v>132</v>
      </c>
      <c r="T47" s="164" t="s">
        <v>132</v>
      </c>
      <c r="U47" s="150">
        <v>0</v>
      </c>
      <c r="V47" s="150">
        <f>ROUND(E47*U47,2)</f>
        <v>0</v>
      </c>
      <c r="W47" s="150"/>
      <c r="X47" s="150" t="s">
        <v>134</v>
      </c>
      <c r="Y47" s="145"/>
      <c r="Z47" s="145"/>
      <c r="AA47" s="145"/>
      <c r="AB47" s="145"/>
      <c r="AC47" s="145"/>
      <c r="AD47" s="145"/>
      <c r="AE47" s="145"/>
      <c r="AF47" s="145"/>
      <c r="AG47" s="145" t="s">
        <v>143</v>
      </c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outlineLevel="1" x14ac:dyDescent="0.2">
      <c r="A48" s="148"/>
      <c r="B48" s="149"/>
      <c r="C48" s="173" t="s">
        <v>185</v>
      </c>
      <c r="D48" s="151"/>
      <c r="E48" s="177">
        <v>185.38</v>
      </c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45"/>
      <c r="Z48" s="145"/>
      <c r="AA48" s="145"/>
      <c r="AB48" s="145"/>
      <c r="AC48" s="145"/>
      <c r="AD48" s="145"/>
      <c r="AE48" s="145"/>
      <c r="AF48" s="145"/>
      <c r="AG48" s="145" t="s">
        <v>137</v>
      </c>
      <c r="AH48" s="145">
        <v>0</v>
      </c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outlineLevel="1" x14ac:dyDescent="0.2">
      <c r="A49" s="148"/>
      <c r="B49" s="149"/>
      <c r="C49" s="173" t="s">
        <v>186</v>
      </c>
      <c r="D49" s="151"/>
      <c r="E49" s="177">
        <v>60.604999999999997</v>
      </c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45"/>
      <c r="Z49" s="145"/>
      <c r="AA49" s="145"/>
      <c r="AB49" s="145"/>
      <c r="AC49" s="145"/>
      <c r="AD49" s="145"/>
      <c r="AE49" s="145"/>
      <c r="AF49" s="145"/>
      <c r="AG49" s="145" t="s">
        <v>137</v>
      </c>
      <c r="AH49" s="145">
        <v>0</v>
      </c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outlineLevel="1" x14ac:dyDescent="0.2">
      <c r="A50" s="148"/>
      <c r="B50" s="149"/>
      <c r="C50" s="173" t="s">
        <v>187</v>
      </c>
      <c r="D50" s="151"/>
      <c r="E50" s="177">
        <v>42.032499999999999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45"/>
      <c r="Z50" s="145"/>
      <c r="AA50" s="145"/>
      <c r="AB50" s="145"/>
      <c r="AC50" s="145"/>
      <c r="AD50" s="145"/>
      <c r="AE50" s="145"/>
      <c r="AF50" s="145"/>
      <c r="AG50" s="145" t="s">
        <v>137</v>
      </c>
      <c r="AH50" s="145">
        <v>0</v>
      </c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outlineLevel="1" x14ac:dyDescent="0.2">
      <c r="A51" s="148"/>
      <c r="B51" s="149"/>
      <c r="C51" s="173" t="s">
        <v>167</v>
      </c>
      <c r="D51" s="151"/>
      <c r="E51" s="177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45"/>
      <c r="Z51" s="145"/>
      <c r="AA51" s="145"/>
      <c r="AB51" s="145"/>
      <c r="AC51" s="145"/>
      <c r="AD51" s="145"/>
      <c r="AE51" s="145"/>
      <c r="AF51" s="145"/>
      <c r="AG51" s="145" t="s">
        <v>137</v>
      </c>
      <c r="AH51" s="145">
        <v>0</v>
      </c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ht="22.5" outlineLevel="1" x14ac:dyDescent="0.2">
      <c r="A52" s="148"/>
      <c r="B52" s="149"/>
      <c r="C52" s="173" t="s">
        <v>188</v>
      </c>
      <c r="D52" s="151"/>
      <c r="E52" s="177">
        <v>69</v>
      </c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45"/>
      <c r="Z52" s="145"/>
      <c r="AA52" s="145"/>
      <c r="AB52" s="145"/>
      <c r="AC52" s="145"/>
      <c r="AD52" s="145"/>
      <c r="AE52" s="145"/>
      <c r="AF52" s="145"/>
      <c r="AG52" s="145" t="s">
        <v>137</v>
      </c>
      <c r="AH52" s="145">
        <v>0</v>
      </c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outlineLevel="1" x14ac:dyDescent="0.2">
      <c r="A53" s="148"/>
      <c r="B53" s="149"/>
      <c r="C53" s="173" t="s">
        <v>189</v>
      </c>
      <c r="D53" s="151"/>
      <c r="E53" s="177">
        <v>16.835000000000001</v>
      </c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45"/>
      <c r="Z53" s="145"/>
      <c r="AA53" s="145"/>
      <c r="AB53" s="145"/>
      <c r="AC53" s="145"/>
      <c r="AD53" s="145"/>
      <c r="AE53" s="145"/>
      <c r="AF53" s="145"/>
      <c r="AG53" s="145" t="s">
        <v>137</v>
      </c>
      <c r="AH53" s="145">
        <v>0</v>
      </c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outlineLevel="1" x14ac:dyDescent="0.2">
      <c r="A54" s="159">
        <v>12</v>
      </c>
      <c r="B54" s="160" t="s">
        <v>190</v>
      </c>
      <c r="C54" s="172" t="s">
        <v>191</v>
      </c>
      <c r="D54" s="161" t="s">
        <v>148</v>
      </c>
      <c r="E54" s="162">
        <v>115.20699999999999</v>
      </c>
      <c r="F54" s="178">
        <v>0</v>
      </c>
      <c r="G54" s="163">
        <f>ROUND(E54*F54,2)</f>
        <v>0</v>
      </c>
      <c r="H54" s="163">
        <v>0</v>
      </c>
      <c r="I54" s="163">
        <f>ROUND(E54*H54,2)</f>
        <v>0</v>
      </c>
      <c r="J54" s="163">
        <v>67</v>
      </c>
      <c r="K54" s="163">
        <f>ROUND(E54*J54,2)</f>
        <v>7718.87</v>
      </c>
      <c r="L54" s="163">
        <v>21</v>
      </c>
      <c r="M54" s="163">
        <f>G54*(1+L54/100)</f>
        <v>0</v>
      </c>
      <c r="N54" s="163">
        <v>0</v>
      </c>
      <c r="O54" s="163">
        <f>ROUND(E54*N54,2)</f>
        <v>0</v>
      </c>
      <c r="P54" s="163">
        <v>0</v>
      </c>
      <c r="Q54" s="163">
        <f>ROUND(E54*P54,2)</f>
        <v>0</v>
      </c>
      <c r="R54" s="163"/>
      <c r="S54" s="163" t="s">
        <v>132</v>
      </c>
      <c r="T54" s="164" t="s">
        <v>132</v>
      </c>
      <c r="U54" s="150">
        <v>5.2999999999999999E-2</v>
      </c>
      <c r="V54" s="150">
        <f>ROUND(E54*U54,2)</f>
        <v>6.11</v>
      </c>
      <c r="W54" s="150"/>
      <c r="X54" s="150" t="s">
        <v>134</v>
      </c>
      <c r="Y54" s="145"/>
      <c r="Z54" s="145"/>
      <c r="AA54" s="145"/>
      <c r="AB54" s="145"/>
      <c r="AC54" s="145"/>
      <c r="AD54" s="145"/>
      <c r="AE54" s="145"/>
      <c r="AF54" s="145"/>
      <c r="AG54" s="145" t="s">
        <v>143</v>
      </c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outlineLevel="1" x14ac:dyDescent="0.2">
      <c r="A55" s="148"/>
      <c r="B55" s="149"/>
      <c r="C55" s="173" t="s">
        <v>149</v>
      </c>
      <c r="D55" s="151"/>
      <c r="E55" s="177">
        <v>74.152000000000001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45"/>
      <c r="Z55" s="145"/>
      <c r="AA55" s="145"/>
      <c r="AB55" s="145"/>
      <c r="AC55" s="145"/>
      <c r="AD55" s="145"/>
      <c r="AE55" s="145"/>
      <c r="AF55" s="145"/>
      <c r="AG55" s="145" t="s">
        <v>137</v>
      </c>
      <c r="AH55" s="145">
        <v>0</v>
      </c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outlineLevel="1" x14ac:dyDescent="0.2">
      <c r="A56" s="148"/>
      <c r="B56" s="149"/>
      <c r="C56" s="173" t="s">
        <v>150</v>
      </c>
      <c r="D56" s="151"/>
      <c r="E56" s="177">
        <v>24.242000000000001</v>
      </c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45"/>
      <c r="Z56" s="145"/>
      <c r="AA56" s="145"/>
      <c r="AB56" s="145"/>
      <c r="AC56" s="145"/>
      <c r="AD56" s="145"/>
      <c r="AE56" s="145"/>
      <c r="AF56" s="145"/>
      <c r="AG56" s="145" t="s">
        <v>137</v>
      </c>
      <c r="AH56" s="145">
        <v>0</v>
      </c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outlineLevel="1" x14ac:dyDescent="0.2">
      <c r="A57" s="148"/>
      <c r="B57" s="149"/>
      <c r="C57" s="173" t="s">
        <v>151</v>
      </c>
      <c r="D57" s="151"/>
      <c r="E57" s="177">
        <v>16.812999999999999</v>
      </c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45"/>
      <c r="Z57" s="145"/>
      <c r="AA57" s="145"/>
      <c r="AB57" s="145"/>
      <c r="AC57" s="145"/>
      <c r="AD57" s="145"/>
      <c r="AE57" s="145"/>
      <c r="AF57" s="145"/>
      <c r="AG57" s="145" t="s">
        <v>137</v>
      </c>
      <c r="AH57" s="145">
        <v>0</v>
      </c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outlineLevel="1" x14ac:dyDescent="0.2">
      <c r="A58" s="159">
        <v>13</v>
      </c>
      <c r="B58" s="160" t="s">
        <v>192</v>
      </c>
      <c r="C58" s="172" t="s">
        <v>193</v>
      </c>
      <c r="D58" s="161" t="s">
        <v>131</v>
      </c>
      <c r="E58" s="162">
        <v>1999</v>
      </c>
      <c r="F58" s="178">
        <v>0</v>
      </c>
      <c r="G58" s="163">
        <f>ROUND(E58*F58,2)</f>
        <v>0</v>
      </c>
      <c r="H58" s="163">
        <v>0</v>
      </c>
      <c r="I58" s="163">
        <f>ROUND(E58*H58,2)</f>
        <v>0</v>
      </c>
      <c r="J58" s="163">
        <v>13</v>
      </c>
      <c r="K58" s="163">
        <f>ROUND(E58*J58,2)</f>
        <v>25987</v>
      </c>
      <c r="L58" s="163">
        <v>21</v>
      </c>
      <c r="M58" s="163">
        <f>G58*(1+L58/100)</f>
        <v>0</v>
      </c>
      <c r="N58" s="163">
        <v>0</v>
      </c>
      <c r="O58" s="163">
        <f>ROUND(E58*N58,2)</f>
        <v>0</v>
      </c>
      <c r="P58" s="163">
        <v>0</v>
      </c>
      <c r="Q58" s="163">
        <f>ROUND(E58*P58,2)</f>
        <v>0</v>
      </c>
      <c r="R58" s="163"/>
      <c r="S58" s="163" t="s">
        <v>132</v>
      </c>
      <c r="T58" s="164" t="s">
        <v>132</v>
      </c>
      <c r="U58" s="150">
        <v>1.7999999999999999E-2</v>
      </c>
      <c r="V58" s="150">
        <f>ROUND(E58*U58,2)</f>
        <v>35.979999999999997</v>
      </c>
      <c r="W58" s="150"/>
      <c r="X58" s="150" t="s">
        <v>134</v>
      </c>
      <c r="Y58" s="145"/>
      <c r="Z58" s="145"/>
      <c r="AA58" s="145"/>
      <c r="AB58" s="145"/>
      <c r="AC58" s="145"/>
      <c r="AD58" s="145"/>
      <c r="AE58" s="145"/>
      <c r="AF58" s="145"/>
      <c r="AG58" s="145" t="s">
        <v>135</v>
      </c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outlineLevel="1" x14ac:dyDescent="0.2">
      <c r="A59" s="148"/>
      <c r="B59" s="149"/>
      <c r="C59" s="173" t="s">
        <v>194</v>
      </c>
      <c r="D59" s="151"/>
      <c r="E59" s="177">
        <v>865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45"/>
      <c r="Z59" s="145"/>
      <c r="AA59" s="145"/>
      <c r="AB59" s="145"/>
      <c r="AC59" s="145"/>
      <c r="AD59" s="145"/>
      <c r="AE59" s="145"/>
      <c r="AF59" s="145"/>
      <c r="AG59" s="145" t="s">
        <v>137</v>
      </c>
      <c r="AH59" s="145">
        <v>0</v>
      </c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</row>
    <row r="60" spans="1:60" outlineLevel="1" x14ac:dyDescent="0.2">
      <c r="A60" s="148"/>
      <c r="B60" s="149"/>
      <c r="C60" s="173" t="s">
        <v>195</v>
      </c>
      <c r="D60" s="151"/>
      <c r="E60" s="177">
        <v>874</v>
      </c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45"/>
      <c r="Z60" s="145"/>
      <c r="AA60" s="145"/>
      <c r="AB60" s="145"/>
      <c r="AC60" s="145"/>
      <c r="AD60" s="145"/>
      <c r="AE60" s="145"/>
      <c r="AF60" s="145"/>
      <c r="AG60" s="145" t="s">
        <v>137</v>
      </c>
      <c r="AH60" s="145">
        <v>0</v>
      </c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outlineLevel="1" x14ac:dyDescent="0.2">
      <c r="A61" s="148"/>
      <c r="B61" s="149"/>
      <c r="C61" s="173" t="s">
        <v>196</v>
      </c>
      <c r="D61" s="151"/>
      <c r="E61" s="177">
        <v>157</v>
      </c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45"/>
      <c r="Z61" s="145"/>
      <c r="AA61" s="145"/>
      <c r="AB61" s="145"/>
      <c r="AC61" s="145"/>
      <c r="AD61" s="145"/>
      <c r="AE61" s="145"/>
      <c r="AF61" s="145"/>
      <c r="AG61" s="145" t="s">
        <v>137</v>
      </c>
      <c r="AH61" s="145">
        <v>0</v>
      </c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outlineLevel="1" x14ac:dyDescent="0.2">
      <c r="A62" s="148"/>
      <c r="B62" s="149"/>
      <c r="C62" s="173" t="s">
        <v>197</v>
      </c>
      <c r="D62" s="151"/>
      <c r="E62" s="177">
        <v>82</v>
      </c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45"/>
      <c r="Z62" s="145"/>
      <c r="AA62" s="145"/>
      <c r="AB62" s="145"/>
      <c r="AC62" s="145"/>
      <c r="AD62" s="145"/>
      <c r="AE62" s="145"/>
      <c r="AF62" s="145"/>
      <c r="AG62" s="145" t="s">
        <v>137</v>
      </c>
      <c r="AH62" s="145">
        <v>0</v>
      </c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outlineLevel="1" x14ac:dyDescent="0.2">
      <c r="A63" s="148"/>
      <c r="B63" s="149"/>
      <c r="C63" s="173" t="s">
        <v>198</v>
      </c>
      <c r="D63" s="151"/>
      <c r="E63" s="177">
        <v>21</v>
      </c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45"/>
      <c r="Z63" s="145"/>
      <c r="AA63" s="145"/>
      <c r="AB63" s="145"/>
      <c r="AC63" s="145"/>
      <c r="AD63" s="145"/>
      <c r="AE63" s="145"/>
      <c r="AF63" s="145"/>
      <c r="AG63" s="145" t="s">
        <v>137</v>
      </c>
      <c r="AH63" s="145">
        <v>0</v>
      </c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</row>
    <row r="64" spans="1:60" outlineLevel="1" x14ac:dyDescent="0.2">
      <c r="A64" s="159">
        <v>14</v>
      </c>
      <c r="B64" s="160" t="s">
        <v>199</v>
      </c>
      <c r="C64" s="172" t="s">
        <v>200</v>
      </c>
      <c r="D64" s="161" t="s">
        <v>148</v>
      </c>
      <c r="E64" s="162">
        <v>186.92625000000001</v>
      </c>
      <c r="F64" s="178">
        <v>0</v>
      </c>
      <c r="G64" s="163">
        <f>ROUND(E64*F64,2)</f>
        <v>0</v>
      </c>
      <c r="H64" s="163">
        <v>0</v>
      </c>
      <c r="I64" s="163">
        <f>ROUND(E64*H64,2)</f>
        <v>0</v>
      </c>
      <c r="J64" s="163">
        <v>280</v>
      </c>
      <c r="K64" s="163">
        <f>ROUND(E64*J64,2)</f>
        <v>52339.35</v>
      </c>
      <c r="L64" s="163">
        <v>21</v>
      </c>
      <c r="M64" s="163">
        <f>G64*(1+L64/100)</f>
        <v>0</v>
      </c>
      <c r="N64" s="163">
        <v>0</v>
      </c>
      <c r="O64" s="163">
        <f>ROUND(E64*N64,2)</f>
        <v>0</v>
      </c>
      <c r="P64" s="163">
        <v>0</v>
      </c>
      <c r="Q64" s="163">
        <f>ROUND(E64*P64,2)</f>
        <v>0</v>
      </c>
      <c r="R64" s="163"/>
      <c r="S64" s="163" t="s">
        <v>132</v>
      </c>
      <c r="T64" s="164" t="s">
        <v>132</v>
      </c>
      <c r="U64" s="150">
        <v>0</v>
      </c>
      <c r="V64" s="150">
        <f>ROUND(E64*U64,2)</f>
        <v>0</v>
      </c>
      <c r="W64" s="150"/>
      <c r="X64" s="150" t="s">
        <v>134</v>
      </c>
      <c r="Y64" s="145"/>
      <c r="Z64" s="145"/>
      <c r="AA64" s="145"/>
      <c r="AB64" s="145"/>
      <c r="AC64" s="145"/>
      <c r="AD64" s="145"/>
      <c r="AE64" s="145"/>
      <c r="AF64" s="145"/>
      <c r="AG64" s="145" t="s">
        <v>143</v>
      </c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outlineLevel="1" x14ac:dyDescent="0.2">
      <c r="A65" s="148"/>
      <c r="B65" s="149"/>
      <c r="C65" s="173" t="s">
        <v>164</v>
      </c>
      <c r="D65" s="151"/>
      <c r="E65" s="177">
        <v>92.69</v>
      </c>
      <c r="F65" s="150"/>
      <c r="G65" s="150"/>
      <c r="H65" s="150"/>
      <c r="I65" s="150">
        <f>'1 1 Pol'!F3160</f>
        <v>0</v>
      </c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45"/>
      <c r="Z65" s="145"/>
      <c r="AA65" s="145"/>
      <c r="AB65" s="145"/>
      <c r="AC65" s="145"/>
      <c r="AD65" s="145"/>
      <c r="AE65" s="145"/>
      <c r="AF65" s="145"/>
      <c r="AG65" s="145" t="s">
        <v>137</v>
      </c>
      <c r="AH65" s="145">
        <v>0</v>
      </c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outlineLevel="1" x14ac:dyDescent="0.2">
      <c r="A66" s="148"/>
      <c r="B66" s="149"/>
      <c r="C66" s="173" t="s">
        <v>165</v>
      </c>
      <c r="D66" s="151"/>
      <c r="E66" s="177">
        <v>30.302499999999998</v>
      </c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45"/>
      <c r="Z66" s="145"/>
      <c r="AA66" s="145"/>
      <c r="AB66" s="145"/>
      <c r="AC66" s="145"/>
      <c r="AD66" s="145"/>
      <c r="AE66" s="145"/>
      <c r="AF66" s="145"/>
      <c r="AG66" s="145" t="s">
        <v>137</v>
      </c>
      <c r="AH66" s="145">
        <v>0</v>
      </c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</row>
    <row r="67" spans="1:60" outlineLevel="1" x14ac:dyDescent="0.2">
      <c r="A67" s="148"/>
      <c r="B67" s="149"/>
      <c r="C67" s="173" t="s">
        <v>166</v>
      </c>
      <c r="D67" s="151"/>
      <c r="E67" s="177">
        <v>21.016249999999999</v>
      </c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45"/>
      <c r="Z67" s="145"/>
      <c r="AA67" s="145"/>
      <c r="AB67" s="145"/>
      <c r="AC67" s="145"/>
      <c r="AD67" s="145"/>
      <c r="AE67" s="145"/>
      <c r="AF67" s="145"/>
      <c r="AG67" s="145" t="s">
        <v>137</v>
      </c>
      <c r="AH67" s="145">
        <v>0</v>
      </c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</row>
    <row r="68" spans="1:60" outlineLevel="1" x14ac:dyDescent="0.2">
      <c r="A68" s="148"/>
      <c r="B68" s="149"/>
      <c r="C68" s="173" t="s">
        <v>167</v>
      </c>
      <c r="D68" s="151"/>
      <c r="E68" s="177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45"/>
      <c r="Z68" s="145"/>
      <c r="AA68" s="145"/>
      <c r="AB68" s="145"/>
      <c r="AC68" s="145"/>
      <c r="AD68" s="145"/>
      <c r="AE68" s="145"/>
      <c r="AF68" s="145"/>
      <c r="AG68" s="145" t="s">
        <v>137</v>
      </c>
      <c r="AH68" s="145">
        <v>0</v>
      </c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</row>
    <row r="69" spans="1:60" ht="22.5" outlineLevel="1" x14ac:dyDescent="0.2">
      <c r="A69" s="148"/>
      <c r="B69" s="149"/>
      <c r="C69" s="173" t="s">
        <v>168</v>
      </c>
      <c r="D69" s="151"/>
      <c r="E69" s="177">
        <v>34.5</v>
      </c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45"/>
      <c r="Z69" s="145"/>
      <c r="AA69" s="145"/>
      <c r="AB69" s="145"/>
      <c r="AC69" s="145"/>
      <c r="AD69" s="145"/>
      <c r="AE69" s="145"/>
      <c r="AF69" s="145"/>
      <c r="AG69" s="145" t="s">
        <v>137</v>
      </c>
      <c r="AH69" s="145">
        <v>0</v>
      </c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outlineLevel="1" x14ac:dyDescent="0.2">
      <c r="A70" s="148"/>
      <c r="B70" s="149"/>
      <c r="C70" s="173" t="s">
        <v>169</v>
      </c>
      <c r="D70" s="151"/>
      <c r="E70" s="177">
        <v>8.4175000000000004</v>
      </c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45"/>
      <c r="Z70" s="145"/>
      <c r="AA70" s="145"/>
      <c r="AB70" s="145"/>
      <c r="AC70" s="145"/>
      <c r="AD70" s="145"/>
      <c r="AE70" s="145"/>
      <c r="AF70" s="145"/>
      <c r="AG70" s="145" t="s">
        <v>137</v>
      </c>
      <c r="AH70" s="145">
        <v>0</v>
      </c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x14ac:dyDescent="0.2">
      <c r="A71" s="153" t="s">
        <v>127</v>
      </c>
      <c r="B71" s="154" t="s">
        <v>55</v>
      </c>
      <c r="C71" s="171" t="s">
        <v>56</v>
      </c>
      <c r="D71" s="155"/>
      <c r="E71" s="156"/>
      <c r="F71" s="157"/>
      <c r="G71" s="157">
        <f>SUMIF(AG72:AG94,"&lt;&gt;NOR",G72:G94)</f>
        <v>0</v>
      </c>
      <c r="H71" s="157"/>
      <c r="I71" s="157">
        <f>SUM(I72:I94)</f>
        <v>4617.8999999999996</v>
      </c>
      <c r="J71" s="157"/>
      <c r="K71" s="157">
        <f>SUM(K72:K94)</f>
        <v>46907.700000000004</v>
      </c>
      <c r="L71" s="157"/>
      <c r="M71" s="157">
        <f>SUM(M72:M94)</f>
        <v>0</v>
      </c>
      <c r="N71" s="157"/>
      <c r="O71" s="157">
        <f>SUM(O72:O94)</f>
        <v>0.03</v>
      </c>
      <c r="P71" s="157"/>
      <c r="Q71" s="157">
        <f>SUM(Q72:Q94)</f>
        <v>0</v>
      </c>
      <c r="R71" s="157"/>
      <c r="S71" s="157"/>
      <c r="T71" s="158"/>
      <c r="U71" s="152"/>
      <c r="V71" s="152">
        <f>SUM(V72:V94)</f>
        <v>125.92999999999998</v>
      </c>
      <c r="W71" s="152"/>
      <c r="X71" s="152"/>
      <c r="AG71" t="s">
        <v>128</v>
      </c>
    </row>
    <row r="72" spans="1:60" outlineLevel="1" x14ac:dyDescent="0.2">
      <c r="A72" s="159">
        <v>15</v>
      </c>
      <c r="B72" s="160" t="s">
        <v>201</v>
      </c>
      <c r="C72" s="172" t="s">
        <v>202</v>
      </c>
      <c r="D72" s="161" t="s">
        <v>131</v>
      </c>
      <c r="E72" s="162">
        <v>490</v>
      </c>
      <c r="F72" s="178">
        <v>0</v>
      </c>
      <c r="G72" s="163">
        <f>ROUND(E72*F72,2)</f>
        <v>0</v>
      </c>
      <c r="H72" s="163">
        <v>1.68</v>
      </c>
      <c r="I72" s="163">
        <f>ROUND(E72*H72,2)</f>
        <v>823.2</v>
      </c>
      <c r="J72" s="163">
        <v>21.62</v>
      </c>
      <c r="K72" s="163">
        <f>ROUND(E72*J72,2)</f>
        <v>10593.8</v>
      </c>
      <c r="L72" s="163">
        <v>21</v>
      </c>
      <c r="M72" s="163">
        <f>G72*(1+L72/100)</f>
        <v>0</v>
      </c>
      <c r="N72" s="163">
        <v>0</v>
      </c>
      <c r="O72" s="163">
        <f>ROUND(E72*N72,2)</f>
        <v>0</v>
      </c>
      <c r="P72" s="163">
        <v>0</v>
      </c>
      <c r="Q72" s="163">
        <f>ROUND(E72*P72,2)</f>
        <v>0</v>
      </c>
      <c r="R72" s="163"/>
      <c r="S72" s="163" t="s">
        <v>132</v>
      </c>
      <c r="T72" s="164" t="s">
        <v>132</v>
      </c>
      <c r="U72" s="150">
        <v>0.06</v>
      </c>
      <c r="V72" s="150">
        <f>ROUND(E72*U72,2)</f>
        <v>29.4</v>
      </c>
      <c r="W72" s="150"/>
      <c r="X72" s="150" t="s">
        <v>134</v>
      </c>
      <c r="Y72" s="145"/>
      <c r="Z72" s="145"/>
      <c r="AA72" s="145"/>
      <c r="AB72" s="145"/>
      <c r="AC72" s="145"/>
      <c r="AD72" s="145"/>
      <c r="AE72" s="145"/>
      <c r="AF72" s="145"/>
      <c r="AG72" s="145" t="s">
        <v>143</v>
      </c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outlineLevel="1" x14ac:dyDescent="0.2">
      <c r="A73" s="148"/>
      <c r="B73" s="149"/>
      <c r="C73" s="173" t="s">
        <v>203</v>
      </c>
      <c r="D73" s="151"/>
      <c r="E73" s="177">
        <v>350</v>
      </c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45"/>
      <c r="Z73" s="145"/>
      <c r="AA73" s="145"/>
      <c r="AB73" s="145"/>
      <c r="AC73" s="145"/>
      <c r="AD73" s="145"/>
      <c r="AE73" s="145"/>
      <c r="AF73" s="145"/>
      <c r="AG73" s="145" t="s">
        <v>137</v>
      </c>
      <c r="AH73" s="145">
        <v>0</v>
      </c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outlineLevel="1" x14ac:dyDescent="0.2">
      <c r="A74" s="148"/>
      <c r="B74" s="149"/>
      <c r="C74" s="173" t="s">
        <v>204</v>
      </c>
      <c r="D74" s="151"/>
      <c r="E74" s="177">
        <v>140</v>
      </c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45"/>
      <c r="Z74" s="145"/>
      <c r="AA74" s="145"/>
      <c r="AB74" s="145"/>
      <c r="AC74" s="145"/>
      <c r="AD74" s="145"/>
      <c r="AE74" s="145"/>
      <c r="AF74" s="145"/>
      <c r="AG74" s="145" t="s">
        <v>137</v>
      </c>
      <c r="AH74" s="145">
        <v>0</v>
      </c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outlineLevel="1" x14ac:dyDescent="0.2">
      <c r="A75" s="159">
        <v>16</v>
      </c>
      <c r="B75" s="160" t="s">
        <v>205</v>
      </c>
      <c r="C75" s="172" t="s">
        <v>206</v>
      </c>
      <c r="D75" s="161" t="s">
        <v>131</v>
      </c>
      <c r="E75" s="162">
        <v>490</v>
      </c>
      <c r="F75" s="178">
        <v>0</v>
      </c>
      <c r="G75" s="163">
        <f>ROUND(E75*F75,2)</f>
        <v>0</v>
      </c>
      <c r="H75" s="163">
        <v>0</v>
      </c>
      <c r="I75" s="163">
        <f>ROUND(E75*H75,2)</f>
        <v>0</v>
      </c>
      <c r="J75" s="163">
        <v>63.3</v>
      </c>
      <c r="K75" s="163">
        <f>ROUND(E75*J75,2)</f>
        <v>31017</v>
      </c>
      <c r="L75" s="163">
        <v>21</v>
      </c>
      <c r="M75" s="163">
        <f>G75*(1+L75/100)</f>
        <v>0</v>
      </c>
      <c r="N75" s="163">
        <v>0</v>
      </c>
      <c r="O75" s="163">
        <f>ROUND(E75*N75,2)</f>
        <v>0</v>
      </c>
      <c r="P75" s="163">
        <v>0</v>
      </c>
      <c r="Q75" s="163">
        <f>ROUND(E75*P75,2)</f>
        <v>0</v>
      </c>
      <c r="R75" s="163"/>
      <c r="S75" s="163" t="s">
        <v>132</v>
      </c>
      <c r="T75" s="164" t="s">
        <v>132</v>
      </c>
      <c r="U75" s="150">
        <v>0.17699999999999999</v>
      </c>
      <c r="V75" s="150">
        <f>ROUND(E75*U75,2)</f>
        <v>86.73</v>
      </c>
      <c r="W75" s="150"/>
      <c r="X75" s="150" t="s">
        <v>134</v>
      </c>
      <c r="Y75" s="145"/>
      <c r="Z75" s="145"/>
      <c r="AA75" s="145"/>
      <c r="AB75" s="145"/>
      <c r="AC75" s="145"/>
      <c r="AD75" s="145"/>
      <c r="AE75" s="145"/>
      <c r="AF75" s="145"/>
      <c r="AG75" s="145" t="s">
        <v>143</v>
      </c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outlineLevel="1" x14ac:dyDescent="0.2">
      <c r="A76" s="148"/>
      <c r="B76" s="149"/>
      <c r="C76" s="173" t="s">
        <v>203</v>
      </c>
      <c r="D76" s="151"/>
      <c r="E76" s="177">
        <v>350</v>
      </c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45"/>
      <c r="Z76" s="145"/>
      <c r="AA76" s="145"/>
      <c r="AB76" s="145"/>
      <c r="AC76" s="145"/>
      <c r="AD76" s="145"/>
      <c r="AE76" s="145"/>
      <c r="AF76" s="145"/>
      <c r="AG76" s="145" t="s">
        <v>137</v>
      </c>
      <c r="AH76" s="145">
        <v>0</v>
      </c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</row>
    <row r="77" spans="1:60" outlineLevel="1" x14ac:dyDescent="0.2">
      <c r="A77" s="148"/>
      <c r="B77" s="149"/>
      <c r="C77" s="173" t="s">
        <v>204</v>
      </c>
      <c r="D77" s="151"/>
      <c r="E77" s="177">
        <v>140</v>
      </c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45"/>
      <c r="Z77" s="145"/>
      <c r="AA77" s="145"/>
      <c r="AB77" s="145"/>
      <c r="AC77" s="145"/>
      <c r="AD77" s="145"/>
      <c r="AE77" s="145"/>
      <c r="AF77" s="145"/>
      <c r="AG77" s="145" t="s">
        <v>137</v>
      </c>
      <c r="AH77" s="145">
        <v>0</v>
      </c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1:60" outlineLevel="1" x14ac:dyDescent="0.2">
      <c r="A78" s="159">
        <v>17</v>
      </c>
      <c r="B78" s="160" t="s">
        <v>207</v>
      </c>
      <c r="C78" s="172" t="s">
        <v>208</v>
      </c>
      <c r="D78" s="161" t="s">
        <v>131</v>
      </c>
      <c r="E78" s="162">
        <v>490</v>
      </c>
      <c r="F78" s="178">
        <v>0</v>
      </c>
      <c r="G78" s="163">
        <f>ROUND(E78*F78,2)</f>
        <v>0</v>
      </c>
      <c r="H78" s="163">
        <v>0</v>
      </c>
      <c r="I78" s="163">
        <f>ROUND(E78*H78,2)</f>
        <v>0</v>
      </c>
      <c r="J78" s="163">
        <v>0.89</v>
      </c>
      <c r="K78" s="163">
        <f>ROUND(E78*J78,2)</f>
        <v>436.1</v>
      </c>
      <c r="L78" s="163">
        <v>21</v>
      </c>
      <c r="M78" s="163">
        <f>G78*(1+L78/100)</f>
        <v>0</v>
      </c>
      <c r="N78" s="163">
        <v>0</v>
      </c>
      <c r="O78" s="163">
        <f>ROUND(E78*N78,2)</f>
        <v>0</v>
      </c>
      <c r="P78" s="163">
        <v>0</v>
      </c>
      <c r="Q78" s="163">
        <f>ROUND(E78*P78,2)</f>
        <v>0</v>
      </c>
      <c r="R78" s="163"/>
      <c r="S78" s="163" t="s">
        <v>132</v>
      </c>
      <c r="T78" s="164" t="s">
        <v>132</v>
      </c>
      <c r="U78" s="150">
        <v>1E-3</v>
      </c>
      <c r="V78" s="150">
        <f>ROUND(E78*U78,2)</f>
        <v>0.49</v>
      </c>
      <c r="W78" s="150"/>
      <c r="X78" s="150" t="s">
        <v>134</v>
      </c>
      <c r="Y78" s="145"/>
      <c r="Z78" s="145"/>
      <c r="AA78" s="145"/>
      <c r="AB78" s="145"/>
      <c r="AC78" s="145"/>
      <c r="AD78" s="145"/>
      <c r="AE78" s="145"/>
      <c r="AF78" s="145"/>
      <c r="AG78" s="145" t="s">
        <v>135</v>
      </c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outlineLevel="1" x14ac:dyDescent="0.2">
      <c r="A79" s="148"/>
      <c r="B79" s="149"/>
      <c r="C79" s="173" t="s">
        <v>203</v>
      </c>
      <c r="D79" s="151"/>
      <c r="E79" s="177">
        <v>350</v>
      </c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45"/>
      <c r="Z79" s="145"/>
      <c r="AA79" s="145"/>
      <c r="AB79" s="145"/>
      <c r="AC79" s="145"/>
      <c r="AD79" s="145"/>
      <c r="AE79" s="145"/>
      <c r="AF79" s="145"/>
      <c r="AG79" s="145" t="s">
        <v>137</v>
      </c>
      <c r="AH79" s="145">
        <v>0</v>
      </c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outlineLevel="1" x14ac:dyDescent="0.2">
      <c r="A80" s="148"/>
      <c r="B80" s="149"/>
      <c r="C80" s="173" t="s">
        <v>204</v>
      </c>
      <c r="D80" s="151"/>
      <c r="E80" s="177">
        <v>140</v>
      </c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45"/>
      <c r="Z80" s="145"/>
      <c r="AA80" s="145"/>
      <c r="AB80" s="145"/>
      <c r="AC80" s="145"/>
      <c r="AD80" s="145"/>
      <c r="AE80" s="145"/>
      <c r="AF80" s="145"/>
      <c r="AG80" s="145" t="s">
        <v>137</v>
      </c>
      <c r="AH80" s="145">
        <v>0</v>
      </c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outlineLevel="1" x14ac:dyDescent="0.2">
      <c r="A81" s="159">
        <v>18</v>
      </c>
      <c r="B81" s="160" t="s">
        <v>209</v>
      </c>
      <c r="C81" s="172" t="s">
        <v>210</v>
      </c>
      <c r="D81" s="161" t="s">
        <v>131</v>
      </c>
      <c r="E81" s="162">
        <v>490</v>
      </c>
      <c r="F81" s="178">
        <v>0</v>
      </c>
      <c r="G81" s="163">
        <f>ROUND(E81*F81,2)</f>
        <v>0</v>
      </c>
      <c r="H81" s="163">
        <v>0</v>
      </c>
      <c r="I81" s="163">
        <f>ROUND(E81*H81,2)</f>
        <v>0</v>
      </c>
      <c r="J81" s="163">
        <v>4.8499999999999996</v>
      </c>
      <c r="K81" s="163">
        <f>ROUND(E81*J81,2)</f>
        <v>2376.5</v>
      </c>
      <c r="L81" s="163">
        <v>21</v>
      </c>
      <c r="M81" s="163">
        <f>G81*(1+L81/100)</f>
        <v>0</v>
      </c>
      <c r="N81" s="163">
        <v>0</v>
      </c>
      <c r="O81" s="163">
        <f>ROUND(E81*N81,2)</f>
        <v>0</v>
      </c>
      <c r="P81" s="163">
        <v>0</v>
      </c>
      <c r="Q81" s="163">
        <f>ROUND(E81*P81,2)</f>
        <v>0</v>
      </c>
      <c r="R81" s="163"/>
      <c r="S81" s="163" t="s">
        <v>132</v>
      </c>
      <c r="T81" s="164" t="s">
        <v>132</v>
      </c>
      <c r="U81" s="150">
        <v>1.4999999999999999E-2</v>
      </c>
      <c r="V81" s="150">
        <f>ROUND(E81*U81,2)</f>
        <v>7.35</v>
      </c>
      <c r="W81" s="150"/>
      <c r="X81" s="150" t="s">
        <v>134</v>
      </c>
      <c r="Y81" s="145"/>
      <c r="Z81" s="145"/>
      <c r="AA81" s="145"/>
      <c r="AB81" s="145"/>
      <c r="AC81" s="145"/>
      <c r="AD81" s="145"/>
      <c r="AE81" s="145"/>
      <c r="AF81" s="145"/>
      <c r="AG81" s="145" t="s">
        <v>135</v>
      </c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outlineLevel="1" x14ac:dyDescent="0.2">
      <c r="A82" s="148"/>
      <c r="B82" s="149"/>
      <c r="C82" s="173" t="s">
        <v>203</v>
      </c>
      <c r="D82" s="151"/>
      <c r="E82" s="177">
        <v>350</v>
      </c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45"/>
      <c r="Z82" s="145"/>
      <c r="AA82" s="145"/>
      <c r="AB82" s="145"/>
      <c r="AC82" s="145"/>
      <c r="AD82" s="145"/>
      <c r="AE82" s="145"/>
      <c r="AF82" s="145"/>
      <c r="AG82" s="145" t="s">
        <v>137</v>
      </c>
      <c r="AH82" s="145">
        <v>0</v>
      </c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1:60" outlineLevel="1" x14ac:dyDescent="0.2">
      <c r="A83" s="148"/>
      <c r="B83" s="149"/>
      <c r="C83" s="173" t="s">
        <v>204</v>
      </c>
      <c r="D83" s="151"/>
      <c r="E83" s="177">
        <v>140</v>
      </c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45"/>
      <c r="Z83" s="145"/>
      <c r="AA83" s="145"/>
      <c r="AB83" s="145"/>
      <c r="AC83" s="145"/>
      <c r="AD83" s="145"/>
      <c r="AE83" s="145"/>
      <c r="AF83" s="145"/>
      <c r="AG83" s="145" t="s">
        <v>137</v>
      </c>
      <c r="AH83" s="145">
        <v>0</v>
      </c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outlineLevel="1" x14ac:dyDescent="0.2">
      <c r="A84" s="159">
        <v>19</v>
      </c>
      <c r="B84" s="160" t="s">
        <v>211</v>
      </c>
      <c r="C84" s="172" t="s">
        <v>212</v>
      </c>
      <c r="D84" s="161" t="s">
        <v>131</v>
      </c>
      <c r="E84" s="162">
        <v>490</v>
      </c>
      <c r="F84" s="178">
        <v>0</v>
      </c>
      <c r="G84" s="163">
        <f>ROUND(E84*F84,2)</f>
        <v>0</v>
      </c>
      <c r="H84" s="163">
        <v>0</v>
      </c>
      <c r="I84" s="163">
        <f>ROUND(E84*H84,2)</f>
        <v>0</v>
      </c>
      <c r="J84" s="163">
        <v>0.6</v>
      </c>
      <c r="K84" s="163">
        <f>ROUND(E84*J84,2)</f>
        <v>294</v>
      </c>
      <c r="L84" s="163">
        <v>21</v>
      </c>
      <c r="M84" s="163">
        <f>G84*(1+L84/100)</f>
        <v>0</v>
      </c>
      <c r="N84" s="163">
        <v>0</v>
      </c>
      <c r="O84" s="163">
        <f>ROUND(E84*N84,2)</f>
        <v>0</v>
      </c>
      <c r="P84" s="163">
        <v>0</v>
      </c>
      <c r="Q84" s="163">
        <f>ROUND(E84*P84,2)</f>
        <v>0</v>
      </c>
      <c r="R84" s="163"/>
      <c r="S84" s="163" t="s">
        <v>132</v>
      </c>
      <c r="T84" s="164" t="s">
        <v>132</v>
      </c>
      <c r="U84" s="150">
        <v>1E-3</v>
      </c>
      <c r="V84" s="150">
        <f>ROUND(E84*U84,2)</f>
        <v>0.49</v>
      </c>
      <c r="W84" s="150"/>
      <c r="X84" s="150" t="s">
        <v>134</v>
      </c>
      <c r="Y84" s="145"/>
      <c r="Z84" s="145"/>
      <c r="AA84" s="145"/>
      <c r="AB84" s="145"/>
      <c r="AC84" s="145"/>
      <c r="AD84" s="145"/>
      <c r="AE84" s="145"/>
      <c r="AF84" s="145"/>
      <c r="AG84" s="145" t="s">
        <v>143</v>
      </c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1:60" outlineLevel="1" x14ac:dyDescent="0.2">
      <c r="A85" s="148"/>
      <c r="B85" s="149"/>
      <c r="C85" s="173" t="s">
        <v>203</v>
      </c>
      <c r="D85" s="151"/>
      <c r="E85" s="177">
        <v>350</v>
      </c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45"/>
      <c r="Z85" s="145"/>
      <c r="AA85" s="145"/>
      <c r="AB85" s="145"/>
      <c r="AC85" s="145"/>
      <c r="AD85" s="145"/>
      <c r="AE85" s="145"/>
      <c r="AF85" s="145"/>
      <c r="AG85" s="145" t="s">
        <v>137</v>
      </c>
      <c r="AH85" s="145">
        <v>0</v>
      </c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</row>
    <row r="86" spans="1:60" outlineLevel="1" x14ac:dyDescent="0.2">
      <c r="A86" s="148"/>
      <c r="B86" s="149"/>
      <c r="C86" s="173" t="s">
        <v>204</v>
      </c>
      <c r="D86" s="151"/>
      <c r="E86" s="177">
        <v>140</v>
      </c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45"/>
      <c r="Z86" s="145"/>
      <c r="AA86" s="145"/>
      <c r="AB86" s="145"/>
      <c r="AC86" s="145"/>
      <c r="AD86" s="145"/>
      <c r="AE86" s="145"/>
      <c r="AF86" s="145"/>
      <c r="AG86" s="145" t="s">
        <v>137</v>
      </c>
      <c r="AH86" s="145">
        <v>0</v>
      </c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outlineLevel="1" x14ac:dyDescent="0.2">
      <c r="A87" s="159">
        <v>20</v>
      </c>
      <c r="B87" s="160" t="s">
        <v>213</v>
      </c>
      <c r="C87" s="172" t="s">
        <v>214</v>
      </c>
      <c r="D87" s="161" t="s">
        <v>131</v>
      </c>
      <c r="E87" s="162">
        <v>490</v>
      </c>
      <c r="F87" s="178">
        <v>0</v>
      </c>
      <c r="G87" s="163">
        <f>ROUND(E87*F87,2)</f>
        <v>0</v>
      </c>
      <c r="H87" s="163">
        <v>0.03</v>
      </c>
      <c r="I87" s="163">
        <f>ROUND(E87*H87,2)</f>
        <v>14.7</v>
      </c>
      <c r="J87" s="163">
        <v>4.47</v>
      </c>
      <c r="K87" s="163">
        <f>ROUND(E87*J87,2)</f>
        <v>2190.3000000000002</v>
      </c>
      <c r="L87" s="163">
        <v>21</v>
      </c>
      <c r="M87" s="163">
        <f>G87*(1+L87/100)</f>
        <v>0</v>
      </c>
      <c r="N87" s="163">
        <v>0</v>
      </c>
      <c r="O87" s="163">
        <f>ROUND(E87*N87,2)</f>
        <v>0</v>
      </c>
      <c r="P87" s="163">
        <v>0</v>
      </c>
      <c r="Q87" s="163">
        <f>ROUND(E87*P87,2)</f>
        <v>0</v>
      </c>
      <c r="R87" s="163"/>
      <c r="S87" s="163" t="s">
        <v>132</v>
      </c>
      <c r="T87" s="164" t="s">
        <v>132</v>
      </c>
      <c r="U87" s="150">
        <v>3.0000000000000001E-3</v>
      </c>
      <c r="V87" s="150">
        <f>ROUND(E87*U87,2)</f>
        <v>1.47</v>
      </c>
      <c r="W87" s="150"/>
      <c r="X87" s="150" t="s">
        <v>134</v>
      </c>
      <c r="Y87" s="145"/>
      <c r="Z87" s="145"/>
      <c r="AA87" s="145"/>
      <c r="AB87" s="145"/>
      <c r="AC87" s="145"/>
      <c r="AD87" s="145"/>
      <c r="AE87" s="145"/>
      <c r="AF87" s="145"/>
      <c r="AG87" s="145" t="s">
        <v>143</v>
      </c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outlineLevel="1" x14ac:dyDescent="0.2">
      <c r="A88" s="148"/>
      <c r="B88" s="149"/>
      <c r="C88" s="173" t="s">
        <v>203</v>
      </c>
      <c r="D88" s="151"/>
      <c r="E88" s="177">
        <v>350</v>
      </c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45"/>
      <c r="Z88" s="145"/>
      <c r="AA88" s="145"/>
      <c r="AB88" s="145"/>
      <c r="AC88" s="145"/>
      <c r="AD88" s="145"/>
      <c r="AE88" s="145"/>
      <c r="AF88" s="145"/>
      <c r="AG88" s="145" t="s">
        <v>137</v>
      </c>
      <c r="AH88" s="145">
        <v>0</v>
      </c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1:60" outlineLevel="1" x14ac:dyDescent="0.2">
      <c r="A89" s="148"/>
      <c r="B89" s="149"/>
      <c r="C89" s="173" t="s">
        <v>204</v>
      </c>
      <c r="D89" s="151"/>
      <c r="E89" s="177">
        <v>140</v>
      </c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45"/>
      <c r="Z89" s="145"/>
      <c r="AA89" s="145"/>
      <c r="AB89" s="145"/>
      <c r="AC89" s="145"/>
      <c r="AD89" s="145"/>
      <c r="AE89" s="145"/>
      <c r="AF89" s="145"/>
      <c r="AG89" s="145" t="s">
        <v>137</v>
      </c>
      <c r="AH89" s="145">
        <v>0</v>
      </c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</row>
    <row r="90" spans="1:60" outlineLevel="1" x14ac:dyDescent="0.2">
      <c r="A90" s="159">
        <v>21</v>
      </c>
      <c r="B90" s="160" t="s">
        <v>215</v>
      </c>
      <c r="C90" s="172" t="s">
        <v>595</v>
      </c>
      <c r="D90" s="161" t="s">
        <v>216</v>
      </c>
      <c r="E90" s="162">
        <v>19.600000000000001</v>
      </c>
      <c r="F90" s="178">
        <v>0</v>
      </c>
      <c r="G90" s="163">
        <f>ROUND(E90*F90,2)</f>
        <v>0</v>
      </c>
      <c r="H90" s="163">
        <v>125</v>
      </c>
      <c r="I90" s="163">
        <f>ROUND(E90*H90,2)</f>
        <v>2450</v>
      </c>
      <c r="J90" s="163">
        <v>0</v>
      </c>
      <c r="K90" s="163">
        <f>ROUND(E90*J90,2)</f>
        <v>0</v>
      </c>
      <c r="L90" s="163">
        <v>21</v>
      </c>
      <c r="M90" s="163">
        <f>G90*(1+L90/100)</f>
        <v>0</v>
      </c>
      <c r="N90" s="163">
        <v>1E-3</v>
      </c>
      <c r="O90" s="163">
        <f>ROUND(E90*N90,2)</f>
        <v>0.02</v>
      </c>
      <c r="P90" s="163">
        <v>0</v>
      </c>
      <c r="Q90" s="163">
        <f>ROUND(E90*P90,2)</f>
        <v>0</v>
      </c>
      <c r="R90" s="163" t="s">
        <v>217</v>
      </c>
      <c r="S90" s="163" t="s">
        <v>132</v>
      </c>
      <c r="T90" s="164" t="s">
        <v>132</v>
      </c>
      <c r="U90" s="150">
        <v>0</v>
      </c>
      <c r="V90" s="150">
        <f>ROUND(E90*U90,2)</f>
        <v>0</v>
      </c>
      <c r="W90" s="150"/>
      <c r="X90" s="150" t="s">
        <v>218</v>
      </c>
      <c r="Y90" s="145"/>
      <c r="Z90" s="145"/>
      <c r="AA90" s="145"/>
      <c r="AB90" s="145"/>
      <c r="AC90" s="145"/>
      <c r="AD90" s="145"/>
      <c r="AE90" s="145"/>
      <c r="AF90" s="145"/>
      <c r="AG90" s="145" t="s">
        <v>219</v>
      </c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outlineLevel="1" x14ac:dyDescent="0.2">
      <c r="A91" s="148"/>
      <c r="B91" s="149"/>
      <c r="C91" s="173" t="s">
        <v>220</v>
      </c>
      <c r="D91" s="151"/>
      <c r="E91" s="177">
        <v>14</v>
      </c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45"/>
      <c r="Z91" s="145"/>
      <c r="AA91" s="145"/>
      <c r="AB91" s="145"/>
      <c r="AC91" s="145"/>
      <c r="AD91" s="145"/>
      <c r="AE91" s="145"/>
      <c r="AF91" s="145"/>
      <c r="AG91" s="145" t="s">
        <v>137</v>
      </c>
      <c r="AH91" s="145">
        <v>0</v>
      </c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</row>
    <row r="92" spans="1:60" outlineLevel="1" x14ac:dyDescent="0.2">
      <c r="A92" s="148"/>
      <c r="B92" s="149"/>
      <c r="C92" s="173" t="s">
        <v>221</v>
      </c>
      <c r="D92" s="151"/>
      <c r="E92" s="177">
        <v>5.6</v>
      </c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45"/>
      <c r="Z92" s="145"/>
      <c r="AA92" s="145"/>
      <c r="AB92" s="145"/>
      <c r="AC92" s="145"/>
      <c r="AD92" s="145"/>
      <c r="AE92" s="145"/>
      <c r="AF92" s="145"/>
      <c r="AG92" s="145" t="s">
        <v>137</v>
      </c>
      <c r="AH92" s="145">
        <v>0</v>
      </c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1:60" outlineLevel="1" x14ac:dyDescent="0.2">
      <c r="A93" s="159">
        <v>22</v>
      </c>
      <c r="B93" s="160" t="s">
        <v>222</v>
      </c>
      <c r="C93" s="172" t="s">
        <v>223</v>
      </c>
      <c r="D93" s="161" t="s">
        <v>224</v>
      </c>
      <c r="E93" s="162">
        <v>5</v>
      </c>
      <c r="F93" s="178">
        <v>0</v>
      </c>
      <c r="G93" s="163">
        <f>ROUND(E93*F93,2)</f>
        <v>0</v>
      </c>
      <c r="H93" s="163">
        <v>266</v>
      </c>
      <c r="I93" s="163">
        <f>ROUND(E93*H93,2)</f>
        <v>1330</v>
      </c>
      <c r="J93" s="163">
        <v>0</v>
      </c>
      <c r="K93" s="163">
        <f>ROUND(E93*J93,2)</f>
        <v>0</v>
      </c>
      <c r="L93" s="163">
        <v>21</v>
      </c>
      <c r="M93" s="163">
        <f>G93*(1+L93/100)</f>
        <v>0</v>
      </c>
      <c r="N93" s="163">
        <v>1E-3</v>
      </c>
      <c r="O93" s="163">
        <f>ROUND(E93*N93,2)</f>
        <v>0.01</v>
      </c>
      <c r="P93" s="163">
        <v>0</v>
      </c>
      <c r="Q93" s="163">
        <f>ROUND(E93*P93,2)</f>
        <v>0</v>
      </c>
      <c r="R93" s="163" t="s">
        <v>217</v>
      </c>
      <c r="S93" s="163" t="s">
        <v>132</v>
      </c>
      <c r="T93" s="164" t="s">
        <v>132</v>
      </c>
      <c r="U93" s="150">
        <v>0</v>
      </c>
      <c r="V93" s="150">
        <f>ROUND(E93*U93,2)</f>
        <v>0</v>
      </c>
      <c r="W93" s="150"/>
      <c r="X93" s="150" t="s">
        <v>218</v>
      </c>
      <c r="Y93" s="145"/>
      <c r="Z93" s="145"/>
      <c r="AA93" s="145"/>
      <c r="AB93" s="145"/>
      <c r="AC93" s="145"/>
      <c r="AD93" s="145"/>
      <c r="AE93" s="145"/>
      <c r="AF93" s="145"/>
      <c r="AG93" s="145" t="s">
        <v>219</v>
      </c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1:60" outlineLevel="1" x14ac:dyDescent="0.2">
      <c r="A94" s="148"/>
      <c r="B94" s="149"/>
      <c r="C94" s="173" t="s">
        <v>63</v>
      </c>
      <c r="D94" s="151"/>
      <c r="E94" s="177">
        <v>5</v>
      </c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45"/>
      <c r="Z94" s="145"/>
      <c r="AA94" s="145"/>
      <c r="AB94" s="145"/>
      <c r="AC94" s="145"/>
      <c r="AD94" s="145"/>
      <c r="AE94" s="145"/>
      <c r="AF94" s="145"/>
      <c r="AG94" s="145" t="s">
        <v>137</v>
      </c>
      <c r="AH94" s="145">
        <v>0</v>
      </c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</row>
    <row r="95" spans="1:60" x14ac:dyDescent="0.2">
      <c r="A95" s="153" t="s">
        <v>127</v>
      </c>
      <c r="B95" s="154" t="s">
        <v>57</v>
      </c>
      <c r="C95" s="171" t="s">
        <v>58</v>
      </c>
      <c r="D95" s="155"/>
      <c r="E95" s="156"/>
      <c r="F95" s="157"/>
      <c r="G95" s="157">
        <f>SUMIF(AG96:AG121,"&lt;&gt;NOR",G96:G121)</f>
        <v>0</v>
      </c>
      <c r="H95" s="157"/>
      <c r="I95" s="157">
        <f>SUM(I96:I121)</f>
        <v>57620.09</v>
      </c>
      <c r="J95" s="157"/>
      <c r="K95" s="157">
        <f>SUM(K96:K121)</f>
        <v>28282.41</v>
      </c>
      <c r="L95" s="157"/>
      <c r="M95" s="157">
        <f>SUM(M96:M121)</f>
        <v>0</v>
      </c>
      <c r="N95" s="157"/>
      <c r="O95" s="157">
        <f>SUM(O96:O121)</f>
        <v>55.36</v>
      </c>
      <c r="P95" s="157"/>
      <c r="Q95" s="157">
        <f>SUM(Q96:Q121)</f>
        <v>0</v>
      </c>
      <c r="R95" s="157"/>
      <c r="S95" s="157"/>
      <c r="T95" s="158"/>
      <c r="U95" s="152"/>
      <c r="V95" s="152">
        <f>SUM(V96:V121)</f>
        <v>38.349999999999994</v>
      </c>
      <c r="W95" s="152"/>
      <c r="X95" s="152"/>
      <c r="AG95" t="s">
        <v>128</v>
      </c>
    </row>
    <row r="96" spans="1:60" outlineLevel="1" x14ac:dyDescent="0.2">
      <c r="A96" s="159">
        <v>23</v>
      </c>
      <c r="B96" s="160" t="s">
        <v>225</v>
      </c>
      <c r="C96" s="172" t="s">
        <v>226</v>
      </c>
      <c r="D96" s="161" t="s">
        <v>148</v>
      </c>
      <c r="E96" s="162">
        <v>7.1231999999999998</v>
      </c>
      <c r="F96" s="178">
        <v>0</v>
      </c>
      <c r="G96" s="163">
        <f>ROUND(E96*F96,2)</f>
        <v>0</v>
      </c>
      <c r="H96" s="163">
        <v>2428.4299999999998</v>
      </c>
      <c r="I96" s="163">
        <f>ROUND(E96*H96,2)</f>
        <v>17298.189999999999</v>
      </c>
      <c r="J96" s="163">
        <v>276.57</v>
      </c>
      <c r="K96" s="163">
        <f>ROUND(E96*J96,2)</f>
        <v>1970.06</v>
      </c>
      <c r="L96" s="163">
        <v>21</v>
      </c>
      <c r="M96" s="163">
        <f>G96*(1+L96/100)</f>
        <v>0</v>
      </c>
      <c r="N96" s="163">
        <v>2.5249999999999999</v>
      </c>
      <c r="O96" s="163">
        <f>ROUND(E96*N96,2)</f>
        <v>17.989999999999998</v>
      </c>
      <c r="P96" s="163">
        <v>0</v>
      </c>
      <c r="Q96" s="163">
        <f>ROUND(E96*P96,2)</f>
        <v>0</v>
      </c>
      <c r="R96" s="163"/>
      <c r="S96" s="163" t="s">
        <v>132</v>
      </c>
      <c r="T96" s="164" t="s">
        <v>132</v>
      </c>
      <c r="U96" s="150">
        <v>0.47699999999999998</v>
      </c>
      <c r="V96" s="150">
        <f>ROUND(E96*U96,2)</f>
        <v>3.4</v>
      </c>
      <c r="W96" s="150"/>
      <c r="X96" s="150" t="s">
        <v>134</v>
      </c>
      <c r="Y96" s="145"/>
      <c r="Z96" s="145"/>
      <c r="AA96" s="145"/>
      <c r="AB96" s="145"/>
      <c r="AC96" s="145"/>
      <c r="AD96" s="145"/>
      <c r="AE96" s="145"/>
      <c r="AF96" s="145"/>
      <c r="AG96" s="145" t="s">
        <v>135</v>
      </c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60" ht="22.5" outlineLevel="1" x14ac:dyDescent="0.2">
      <c r="A97" s="148"/>
      <c r="B97" s="149"/>
      <c r="C97" s="173" t="s">
        <v>227</v>
      </c>
      <c r="D97" s="151"/>
      <c r="E97" s="177">
        <v>5.1071999999999997</v>
      </c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45"/>
      <c r="Z97" s="145"/>
      <c r="AA97" s="145"/>
      <c r="AB97" s="145"/>
      <c r="AC97" s="145"/>
      <c r="AD97" s="145"/>
      <c r="AE97" s="145"/>
      <c r="AF97" s="145"/>
      <c r="AG97" s="145" t="s">
        <v>137</v>
      </c>
      <c r="AH97" s="145">
        <v>0</v>
      </c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</row>
    <row r="98" spans="1:60" outlineLevel="1" x14ac:dyDescent="0.2">
      <c r="A98" s="148"/>
      <c r="B98" s="149"/>
      <c r="C98" s="173" t="s">
        <v>228</v>
      </c>
      <c r="D98" s="151"/>
      <c r="E98" s="177">
        <v>1.4112</v>
      </c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45"/>
      <c r="Z98" s="145"/>
      <c r="AA98" s="145"/>
      <c r="AB98" s="145"/>
      <c r="AC98" s="145"/>
      <c r="AD98" s="145"/>
      <c r="AE98" s="145"/>
      <c r="AF98" s="145"/>
      <c r="AG98" s="145" t="s">
        <v>137</v>
      </c>
      <c r="AH98" s="145">
        <v>0</v>
      </c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</row>
    <row r="99" spans="1:60" outlineLevel="1" x14ac:dyDescent="0.2">
      <c r="A99" s="148"/>
      <c r="B99" s="149"/>
      <c r="C99" s="173" t="s">
        <v>229</v>
      </c>
      <c r="D99" s="151"/>
      <c r="E99" s="177">
        <v>0.6048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45"/>
      <c r="Z99" s="145"/>
      <c r="AA99" s="145"/>
      <c r="AB99" s="145"/>
      <c r="AC99" s="145"/>
      <c r="AD99" s="145"/>
      <c r="AE99" s="145"/>
      <c r="AF99" s="145"/>
      <c r="AG99" s="145" t="s">
        <v>137</v>
      </c>
      <c r="AH99" s="145">
        <v>0</v>
      </c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</row>
    <row r="100" spans="1:60" outlineLevel="1" x14ac:dyDescent="0.2">
      <c r="A100" s="159">
        <v>24</v>
      </c>
      <c r="B100" s="160" t="s">
        <v>230</v>
      </c>
      <c r="C100" s="172" t="s">
        <v>231</v>
      </c>
      <c r="D100" s="161" t="s">
        <v>148</v>
      </c>
      <c r="E100" s="162">
        <v>13.6248</v>
      </c>
      <c r="F100" s="178">
        <v>0</v>
      </c>
      <c r="G100" s="163">
        <f>ROUND(E100*F100,2)</f>
        <v>0</v>
      </c>
      <c r="H100" s="163">
        <v>2548.4299999999998</v>
      </c>
      <c r="I100" s="163">
        <f>ROUND(E100*H100,2)</f>
        <v>34721.85</v>
      </c>
      <c r="J100" s="163">
        <v>276.57</v>
      </c>
      <c r="K100" s="163">
        <f>ROUND(E100*J100,2)</f>
        <v>3768.21</v>
      </c>
      <c r="L100" s="163">
        <v>21</v>
      </c>
      <c r="M100" s="163">
        <f>G100*(1+L100/100)</f>
        <v>0</v>
      </c>
      <c r="N100" s="163">
        <v>2.5249999999999999</v>
      </c>
      <c r="O100" s="163">
        <f>ROUND(E100*N100,2)</f>
        <v>34.4</v>
      </c>
      <c r="P100" s="163">
        <v>0</v>
      </c>
      <c r="Q100" s="163">
        <f>ROUND(E100*P100,2)</f>
        <v>0</v>
      </c>
      <c r="R100" s="163"/>
      <c r="S100" s="163" t="s">
        <v>132</v>
      </c>
      <c r="T100" s="164" t="s">
        <v>132</v>
      </c>
      <c r="U100" s="150">
        <v>0.47699999999999998</v>
      </c>
      <c r="V100" s="150">
        <f>ROUND(E100*U100,2)</f>
        <v>6.5</v>
      </c>
      <c r="W100" s="150"/>
      <c r="X100" s="150" t="s">
        <v>134</v>
      </c>
      <c r="Y100" s="145"/>
      <c r="Z100" s="145"/>
      <c r="AA100" s="145"/>
      <c r="AB100" s="145"/>
      <c r="AC100" s="145"/>
      <c r="AD100" s="145"/>
      <c r="AE100" s="145"/>
      <c r="AF100" s="145"/>
      <c r="AG100" s="145" t="s">
        <v>143</v>
      </c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</row>
    <row r="101" spans="1:60" outlineLevel="1" x14ac:dyDescent="0.2">
      <c r="A101" s="148"/>
      <c r="B101" s="149"/>
      <c r="C101" s="173" t="s">
        <v>154</v>
      </c>
      <c r="D101" s="151"/>
      <c r="E101" s="177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45"/>
      <c r="Z101" s="145"/>
      <c r="AA101" s="145"/>
      <c r="AB101" s="145"/>
      <c r="AC101" s="145"/>
      <c r="AD101" s="145"/>
      <c r="AE101" s="145"/>
      <c r="AF101" s="145"/>
      <c r="AG101" s="145" t="s">
        <v>137</v>
      </c>
      <c r="AH101" s="145">
        <v>0</v>
      </c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</row>
    <row r="102" spans="1:60" outlineLevel="1" x14ac:dyDescent="0.2">
      <c r="A102" s="148"/>
      <c r="B102" s="149"/>
      <c r="C102" s="173" t="s">
        <v>232</v>
      </c>
      <c r="D102" s="151"/>
      <c r="E102" s="177">
        <v>4.2</v>
      </c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45"/>
      <c r="Z102" s="145"/>
      <c r="AA102" s="145"/>
      <c r="AB102" s="145"/>
      <c r="AC102" s="145"/>
      <c r="AD102" s="145"/>
      <c r="AE102" s="145"/>
      <c r="AF102" s="145"/>
      <c r="AG102" s="145" t="s">
        <v>137</v>
      </c>
      <c r="AH102" s="145">
        <v>0</v>
      </c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</row>
    <row r="103" spans="1:60" outlineLevel="1" x14ac:dyDescent="0.2">
      <c r="A103" s="148"/>
      <c r="B103" s="149"/>
      <c r="C103" s="173" t="s">
        <v>233</v>
      </c>
      <c r="D103" s="151"/>
      <c r="E103" s="177">
        <v>1.764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45"/>
      <c r="Z103" s="145"/>
      <c r="AA103" s="145"/>
      <c r="AB103" s="145"/>
      <c r="AC103" s="145"/>
      <c r="AD103" s="145"/>
      <c r="AE103" s="145"/>
      <c r="AF103" s="145"/>
      <c r="AG103" s="145" t="s">
        <v>137</v>
      </c>
      <c r="AH103" s="145">
        <v>0</v>
      </c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</row>
    <row r="104" spans="1:60" outlineLevel="1" x14ac:dyDescent="0.2">
      <c r="A104" s="148"/>
      <c r="B104" s="149"/>
      <c r="C104" s="173" t="s">
        <v>234</v>
      </c>
      <c r="D104" s="151"/>
      <c r="E104" s="177">
        <v>0.6048</v>
      </c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45"/>
      <c r="Z104" s="145"/>
      <c r="AA104" s="145"/>
      <c r="AB104" s="145"/>
      <c r="AC104" s="145"/>
      <c r="AD104" s="145"/>
      <c r="AE104" s="145"/>
      <c r="AF104" s="145"/>
      <c r="AG104" s="145" t="s">
        <v>137</v>
      </c>
      <c r="AH104" s="145">
        <v>0</v>
      </c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</row>
    <row r="105" spans="1:60" ht="22.5" outlineLevel="1" x14ac:dyDescent="0.2">
      <c r="A105" s="148"/>
      <c r="B105" s="149"/>
      <c r="C105" s="173" t="s">
        <v>235</v>
      </c>
      <c r="D105" s="151"/>
      <c r="E105" s="177">
        <v>7.056</v>
      </c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45"/>
      <c r="Z105" s="145"/>
      <c r="AA105" s="145"/>
      <c r="AB105" s="145"/>
      <c r="AC105" s="145"/>
      <c r="AD105" s="145"/>
      <c r="AE105" s="145"/>
      <c r="AF105" s="145"/>
      <c r="AG105" s="145" t="s">
        <v>137</v>
      </c>
      <c r="AH105" s="145">
        <v>0</v>
      </c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</row>
    <row r="106" spans="1:60" outlineLevel="1" x14ac:dyDescent="0.2">
      <c r="A106" s="159">
        <v>25</v>
      </c>
      <c r="B106" s="160" t="s">
        <v>236</v>
      </c>
      <c r="C106" s="172" t="s">
        <v>237</v>
      </c>
      <c r="D106" s="161" t="s">
        <v>131</v>
      </c>
      <c r="E106" s="162">
        <v>1999</v>
      </c>
      <c r="F106" s="178">
        <v>0</v>
      </c>
      <c r="G106" s="163">
        <f>ROUND(E106*F106,2)</f>
        <v>0</v>
      </c>
      <c r="H106" s="163">
        <v>0</v>
      </c>
      <c r="I106" s="163">
        <f>ROUND(E106*H106,2)</f>
        <v>0</v>
      </c>
      <c r="J106" s="163">
        <v>7.3</v>
      </c>
      <c r="K106" s="163">
        <f>ROUND(E106*J106,2)</f>
        <v>14592.7</v>
      </c>
      <c r="L106" s="163">
        <v>21</v>
      </c>
      <c r="M106" s="163">
        <f>G106*(1+L106/100)</f>
        <v>0</v>
      </c>
      <c r="N106" s="163">
        <v>0</v>
      </c>
      <c r="O106" s="163">
        <f>ROUND(E106*N106,2)</f>
        <v>0</v>
      </c>
      <c r="P106" s="163">
        <v>0</v>
      </c>
      <c r="Q106" s="163">
        <f>ROUND(E106*P106,2)</f>
        <v>0</v>
      </c>
      <c r="R106" s="163"/>
      <c r="S106" s="163" t="s">
        <v>132</v>
      </c>
      <c r="T106" s="164" t="s">
        <v>132</v>
      </c>
      <c r="U106" s="150">
        <v>5.0000000000000001E-3</v>
      </c>
      <c r="V106" s="150">
        <f>ROUND(E106*U106,2)</f>
        <v>10</v>
      </c>
      <c r="W106" s="150"/>
      <c r="X106" s="150" t="s">
        <v>134</v>
      </c>
      <c r="Y106" s="145"/>
      <c r="Z106" s="145"/>
      <c r="AA106" s="145"/>
      <c r="AB106" s="145"/>
      <c r="AC106" s="145"/>
      <c r="AD106" s="145"/>
      <c r="AE106" s="145"/>
      <c r="AF106" s="145"/>
      <c r="AG106" s="145" t="s">
        <v>143</v>
      </c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</row>
    <row r="107" spans="1:60" outlineLevel="1" x14ac:dyDescent="0.2">
      <c r="A107" s="148"/>
      <c r="B107" s="149"/>
      <c r="C107" s="173" t="s">
        <v>194</v>
      </c>
      <c r="D107" s="151"/>
      <c r="E107" s="177">
        <v>865</v>
      </c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45"/>
      <c r="Z107" s="145"/>
      <c r="AA107" s="145"/>
      <c r="AB107" s="145"/>
      <c r="AC107" s="145"/>
      <c r="AD107" s="145"/>
      <c r="AE107" s="145"/>
      <c r="AF107" s="145"/>
      <c r="AG107" s="145" t="s">
        <v>137</v>
      </c>
      <c r="AH107" s="145">
        <v>0</v>
      </c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</row>
    <row r="108" spans="1:60" outlineLevel="1" x14ac:dyDescent="0.2">
      <c r="A108" s="148"/>
      <c r="B108" s="149"/>
      <c r="C108" s="173" t="s">
        <v>195</v>
      </c>
      <c r="D108" s="151"/>
      <c r="E108" s="177">
        <v>874</v>
      </c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45"/>
      <c r="Z108" s="145"/>
      <c r="AA108" s="145"/>
      <c r="AB108" s="145"/>
      <c r="AC108" s="145"/>
      <c r="AD108" s="145"/>
      <c r="AE108" s="145"/>
      <c r="AF108" s="145"/>
      <c r="AG108" s="145" t="s">
        <v>137</v>
      </c>
      <c r="AH108" s="145">
        <v>0</v>
      </c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</row>
    <row r="109" spans="1:60" outlineLevel="1" x14ac:dyDescent="0.2">
      <c r="A109" s="148"/>
      <c r="B109" s="149"/>
      <c r="C109" s="173" t="s">
        <v>196</v>
      </c>
      <c r="D109" s="151"/>
      <c r="E109" s="177">
        <v>157</v>
      </c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45"/>
      <c r="Z109" s="145"/>
      <c r="AA109" s="145"/>
      <c r="AB109" s="145"/>
      <c r="AC109" s="145"/>
      <c r="AD109" s="145"/>
      <c r="AE109" s="145"/>
      <c r="AF109" s="145"/>
      <c r="AG109" s="145" t="s">
        <v>137</v>
      </c>
      <c r="AH109" s="145">
        <v>0</v>
      </c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</row>
    <row r="110" spans="1:60" outlineLevel="1" x14ac:dyDescent="0.2">
      <c r="A110" s="148"/>
      <c r="B110" s="149"/>
      <c r="C110" s="173" t="s">
        <v>197</v>
      </c>
      <c r="D110" s="151"/>
      <c r="E110" s="177">
        <v>82</v>
      </c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45"/>
      <c r="Z110" s="145"/>
      <c r="AA110" s="145"/>
      <c r="AB110" s="145"/>
      <c r="AC110" s="145"/>
      <c r="AD110" s="145"/>
      <c r="AE110" s="145"/>
      <c r="AF110" s="145"/>
      <c r="AG110" s="145" t="s">
        <v>137</v>
      </c>
      <c r="AH110" s="145">
        <v>0</v>
      </c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</row>
    <row r="111" spans="1:60" outlineLevel="1" x14ac:dyDescent="0.2">
      <c r="A111" s="148"/>
      <c r="B111" s="149"/>
      <c r="C111" s="173" t="s">
        <v>198</v>
      </c>
      <c r="D111" s="151"/>
      <c r="E111" s="177">
        <v>21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45"/>
      <c r="Z111" s="145"/>
      <c r="AA111" s="145"/>
      <c r="AB111" s="145"/>
      <c r="AC111" s="145"/>
      <c r="AD111" s="145"/>
      <c r="AE111" s="145"/>
      <c r="AF111" s="145"/>
      <c r="AG111" s="145" t="s">
        <v>137</v>
      </c>
      <c r="AH111" s="145">
        <v>0</v>
      </c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</row>
    <row r="112" spans="1:60" ht="33.75" outlineLevel="1" x14ac:dyDescent="0.2">
      <c r="A112" s="159">
        <v>26</v>
      </c>
      <c r="B112" s="160" t="s">
        <v>238</v>
      </c>
      <c r="C112" s="172" t="s">
        <v>239</v>
      </c>
      <c r="D112" s="161" t="s">
        <v>148</v>
      </c>
      <c r="E112" s="162">
        <v>0.71214999999999995</v>
      </c>
      <c r="F112" s="178">
        <v>0</v>
      </c>
      <c r="G112" s="163">
        <f>ROUND(E112*F112,2)</f>
        <v>0</v>
      </c>
      <c r="H112" s="163">
        <v>3187.44</v>
      </c>
      <c r="I112" s="163">
        <f>ROUND(E112*H112,2)</f>
        <v>2269.94</v>
      </c>
      <c r="J112" s="163">
        <v>277.56</v>
      </c>
      <c r="K112" s="163">
        <f>ROUND(E112*J112,2)</f>
        <v>197.66</v>
      </c>
      <c r="L112" s="163">
        <v>21</v>
      </c>
      <c r="M112" s="163">
        <f>G112*(1+L112/100)</f>
        <v>0</v>
      </c>
      <c r="N112" s="163">
        <v>2.5249999999999999</v>
      </c>
      <c r="O112" s="163">
        <f>ROUND(E112*N112,2)</f>
        <v>1.8</v>
      </c>
      <c r="P112" s="163">
        <v>0</v>
      </c>
      <c r="Q112" s="163">
        <f>ROUND(E112*P112,2)</f>
        <v>0</v>
      </c>
      <c r="R112" s="163"/>
      <c r="S112" s="163" t="s">
        <v>132</v>
      </c>
      <c r="T112" s="164" t="s">
        <v>132</v>
      </c>
      <c r="U112" s="150">
        <v>0.48</v>
      </c>
      <c r="V112" s="150">
        <f>ROUND(E112*U112,2)</f>
        <v>0.34</v>
      </c>
      <c r="W112" s="150"/>
      <c r="X112" s="150" t="s">
        <v>134</v>
      </c>
      <c r="Y112" s="145"/>
      <c r="Z112" s="145"/>
      <c r="AA112" s="145"/>
      <c r="AB112" s="145"/>
      <c r="AC112" s="145"/>
      <c r="AD112" s="145"/>
      <c r="AE112" s="145"/>
      <c r="AF112" s="145"/>
      <c r="AG112" s="145" t="s">
        <v>135</v>
      </c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</row>
    <row r="113" spans="1:60" outlineLevel="1" x14ac:dyDescent="0.2">
      <c r="A113" s="148"/>
      <c r="B113" s="149"/>
      <c r="C113" s="173" t="s">
        <v>240</v>
      </c>
      <c r="D113" s="151"/>
      <c r="E113" s="177">
        <v>0.71214999999999995</v>
      </c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45"/>
      <c r="Z113" s="145"/>
      <c r="AA113" s="145"/>
      <c r="AB113" s="145"/>
      <c r="AC113" s="145"/>
      <c r="AD113" s="145"/>
      <c r="AE113" s="145"/>
      <c r="AF113" s="145"/>
      <c r="AG113" s="145" t="s">
        <v>137</v>
      </c>
      <c r="AH113" s="145">
        <v>0</v>
      </c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</row>
    <row r="114" spans="1:60" outlineLevel="1" x14ac:dyDescent="0.2">
      <c r="A114" s="159">
        <v>27</v>
      </c>
      <c r="B114" s="160" t="s">
        <v>241</v>
      </c>
      <c r="C114" s="172" t="s">
        <v>242</v>
      </c>
      <c r="D114" s="161" t="s">
        <v>148</v>
      </c>
      <c r="E114" s="162">
        <v>0.38307999999999998</v>
      </c>
      <c r="F114" s="178">
        <v>0</v>
      </c>
      <c r="G114" s="163">
        <f>ROUND(E114*F114,2)</f>
        <v>0</v>
      </c>
      <c r="H114" s="163">
        <v>2420.14</v>
      </c>
      <c r="I114" s="163">
        <f>ROUND(E114*H114,2)</f>
        <v>927.11</v>
      </c>
      <c r="J114" s="163">
        <v>2314.86</v>
      </c>
      <c r="K114" s="163">
        <f>ROUND(E114*J114,2)</f>
        <v>886.78</v>
      </c>
      <c r="L114" s="163">
        <v>21</v>
      </c>
      <c r="M114" s="163">
        <f>G114*(1+L114/100)</f>
        <v>0</v>
      </c>
      <c r="N114" s="163">
        <v>2.5249999999999999</v>
      </c>
      <c r="O114" s="163">
        <f>ROUND(E114*N114,2)</f>
        <v>0.97</v>
      </c>
      <c r="P114" s="163">
        <v>0</v>
      </c>
      <c r="Q114" s="163">
        <f>ROUND(E114*P114,2)</f>
        <v>0</v>
      </c>
      <c r="R114" s="163"/>
      <c r="S114" s="163" t="s">
        <v>132</v>
      </c>
      <c r="T114" s="164" t="s">
        <v>132</v>
      </c>
      <c r="U114" s="150">
        <v>5.6</v>
      </c>
      <c r="V114" s="150">
        <f>ROUND(E114*U114,2)</f>
        <v>2.15</v>
      </c>
      <c r="W114" s="150"/>
      <c r="X114" s="150" t="s">
        <v>134</v>
      </c>
      <c r="Y114" s="145"/>
      <c r="Z114" s="145"/>
      <c r="AA114" s="145"/>
      <c r="AB114" s="145"/>
      <c r="AC114" s="145"/>
      <c r="AD114" s="145"/>
      <c r="AE114" s="145"/>
      <c r="AF114" s="145"/>
      <c r="AG114" s="145" t="s">
        <v>135</v>
      </c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</row>
    <row r="115" spans="1:60" outlineLevel="1" x14ac:dyDescent="0.2">
      <c r="A115" s="148"/>
      <c r="B115" s="149"/>
      <c r="C115" s="173" t="s">
        <v>243</v>
      </c>
      <c r="D115" s="151"/>
      <c r="E115" s="177">
        <v>0.25119999999999998</v>
      </c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45"/>
      <c r="Z115" s="145"/>
      <c r="AA115" s="145"/>
      <c r="AB115" s="145"/>
      <c r="AC115" s="145"/>
      <c r="AD115" s="145"/>
      <c r="AE115" s="145"/>
      <c r="AF115" s="145"/>
      <c r="AG115" s="145" t="s">
        <v>137</v>
      </c>
      <c r="AH115" s="145">
        <v>0</v>
      </c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</row>
    <row r="116" spans="1:60" outlineLevel="1" x14ac:dyDescent="0.2">
      <c r="A116" s="148"/>
      <c r="B116" s="149"/>
      <c r="C116" s="173" t="s">
        <v>244</v>
      </c>
      <c r="D116" s="151"/>
      <c r="E116" s="177">
        <v>7.5359999999999996E-2</v>
      </c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45"/>
      <c r="Z116" s="145"/>
      <c r="AA116" s="145"/>
      <c r="AB116" s="145"/>
      <c r="AC116" s="145"/>
      <c r="AD116" s="145"/>
      <c r="AE116" s="145"/>
      <c r="AF116" s="145"/>
      <c r="AG116" s="145" t="s">
        <v>137</v>
      </c>
      <c r="AH116" s="145">
        <v>0</v>
      </c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</row>
    <row r="117" spans="1:60" outlineLevel="1" x14ac:dyDescent="0.2">
      <c r="A117" s="148"/>
      <c r="B117" s="149"/>
      <c r="C117" s="173" t="s">
        <v>245</v>
      </c>
      <c r="D117" s="151"/>
      <c r="E117" s="177">
        <v>5.6520000000000001E-2</v>
      </c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45"/>
      <c r="Z117" s="145"/>
      <c r="AA117" s="145"/>
      <c r="AB117" s="145"/>
      <c r="AC117" s="145"/>
      <c r="AD117" s="145"/>
      <c r="AE117" s="145"/>
      <c r="AF117" s="145"/>
      <c r="AG117" s="145" t="s">
        <v>137</v>
      </c>
      <c r="AH117" s="145">
        <v>0</v>
      </c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</row>
    <row r="118" spans="1:60" outlineLevel="1" x14ac:dyDescent="0.2">
      <c r="A118" s="159">
        <v>28</v>
      </c>
      <c r="B118" s="160" t="s">
        <v>246</v>
      </c>
      <c r="C118" s="172" t="s">
        <v>247</v>
      </c>
      <c r="D118" s="161" t="s">
        <v>248</v>
      </c>
      <c r="E118" s="162">
        <v>15</v>
      </c>
      <c r="F118" s="178">
        <v>0</v>
      </c>
      <c r="G118" s="163">
        <f>ROUND(E118*F118,2)</f>
        <v>0</v>
      </c>
      <c r="H118" s="163">
        <v>160.19999999999999</v>
      </c>
      <c r="I118" s="163">
        <f>ROUND(E118*H118,2)</f>
        <v>2403</v>
      </c>
      <c r="J118" s="163">
        <v>457.8</v>
      </c>
      <c r="K118" s="163">
        <f>ROUND(E118*J118,2)</f>
        <v>6867</v>
      </c>
      <c r="L118" s="163">
        <v>21</v>
      </c>
      <c r="M118" s="163">
        <f>G118*(1+L118/100)</f>
        <v>0</v>
      </c>
      <c r="N118" s="163">
        <v>1.353E-2</v>
      </c>
      <c r="O118" s="163">
        <f>ROUND(E118*N118,2)</f>
        <v>0.2</v>
      </c>
      <c r="P118" s="163">
        <v>0</v>
      </c>
      <c r="Q118" s="163">
        <f>ROUND(E118*P118,2)</f>
        <v>0</v>
      </c>
      <c r="R118" s="163"/>
      <c r="S118" s="163" t="s">
        <v>132</v>
      </c>
      <c r="T118" s="164" t="s">
        <v>132</v>
      </c>
      <c r="U118" s="150">
        <v>1.0640000000000001</v>
      </c>
      <c r="V118" s="150">
        <f>ROUND(E118*U118,2)</f>
        <v>15.96</v>
      </c>
      <c r="W118" s="150"/>
      <c r="X118" s="150" t="s">
        <v>134</v>
      </c>
      <c r="Y118" s="145"/>
      <c r="Z118" s="145"/>
      <c r="AA118" s="145"/>
      <c r="AB118" s="145"/>
      <c r="AC118" s="145"/>
      <c r="AD118" s="145"/>
      <c r="AE118" s="145"/>
      <c r="AF118" s="145"/>
      <c r="AG118" s="145" t="s">
        <v>135</v>
      </c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</row>
    <row r="119" spans="1:60" outlineLevel="1" x14ac:dyDescent="0.2">
      <c r="A119" s="148"/>
      <c r="B119" s="149"/>
      <c r="C119" s="173" t="s">
        <v>249</v>
      </c>
      <c r="D119" s="151"/>
      <c r="E119" s="177">
        <v>10</v>
      </c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45"/>
      <c r="Z119" s="145"/>
      <c r="AA119" s="145"/>
      <c r="AB119" s="145"/>
      <c r="AC119" s="145"/>
      <c r="AD119" s="145"/>
      <c r="AE119" s="145"/>
      <c r="AF119" s="145"/>
      <c r="AG119" s="145" t="s">
        <v>137</v>
      </c>
      <c r="AH119" s="145">
        <v>0</v>
      </c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</row>
    <row r="120" spans="1:60" outlineLevel="1" x14ac:dyDescent="0.2">
      <c r="A120" s="148"/>
      <c r="B120" s="149"/>
      <c r="C120" s="173" t="s">
        <v>250</v>
      </c>
      <c r="D120" s="151"/>
      <c r="E120" s="177">
        <v>4</v>
      </c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45"/>
      <c r="Z120" s="145"/>
      <c r="AA120" s="145"/>
      <c r="AB120" s="145"/>
      <c r="AC120" s="145"/>
      <c r="AD120" s="145"/>
      <c r="AE120" s="145"/>
      <c r="AF120" s="145"/>
      <c r="AG120" s="145" t="s">
        <v>137</v>
      </c>
      <c r="AH120" s="145">
        <v>0</v>
      </c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</row>
    <row r="121" spans="1:60" outlineLevel="1" x14ac:dyDescent="0.2">
      <c r="A121" s="148"/>
      <c r="B121" s="149"/>
      <c r="C121" s="173" t="s">
        <v>251</v>
      </c>
      <c r="D121" s="151"/>
      <c r="E121" s="177">
        <v>1</v>
      </c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45"/>
      <c r="Z121" s="145"/>
      <c r="AA121" s="145"/>
      <c r="AB121" s="145"/>
      <c r="AC121" s="145"/>
      <c r="AD121" s="145"/>
      <c r="AE121" s="145"/>
      <c r="AF121" s="145"/>
      <c r="AG121" s="145" t="s">
        <v>137</v>
      </c>
      <c r="AH121" s="145">
        <v>0</v>
      </c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</row>
    <row r="122" spans="1:60" x14ac:dyDescent="0.2">
      <c r="A122" s="153" t="s">
        <v>127</v>
      </c>
      <c r="B122" s="154" t="s">
        <v>59</v>
      </c>
      <c r="C122" s="171" t="s">
        <v>60</v>
      </c>
      <c r="D122" s="155"/>
      <c r="E122" s="156"/>
      <c r="F122" s="157"/>
      <c r="G122" s="157">
        <f>SUMIF(AG123:AG124,"&lt;&gt;NOR",G123:G124)</f>
        <v>0</v>
      </c>
      <c r="H122" s="157"/>
      <c r="I122" s="157">
        <f>SUM(I123:I124)</f>
        <v>0</v>
      </c>
      <c r="J122" s="157"/>
      <c r="K122" s="157">
        <f>SUM(K123:K124)</f>
        <v>3279</v>
      </c>
      <c r="L122" s="157"/>
      <c r="M122" s="157">
        <f>SUM(M123:M124)</f>
        <v>0</v>
      </c>
      <c r="N122" s="157"/>
      <c r="O122" s="157">
        <f>SUM(O123:O124)</f>
        <v>0</v>
      </c>
      <c r="P122" s="157"/>
      <c r="Q122" s="157">
        <f>SUM(Q123:Q124)</f>
        <v>0.65</v>
      </c>
      <c r="R122" s="157"/>
      <c r="S122" s="157"/>
      <c r="T122" s="158"/>
      <c r="U122" s="152"/>
      <c r="V122" s="152">
        <f>SUM(V123:V124)</f>
        <v>0</v>
      </c>
      <c r="W122" s="152"/>
      <c r="X122" s="152"/>
      <c r="AG122" t="s">
        <v>128</v>
      </c>
    </row>
    <row r="123" spans="1:60" outlineLevel="1" x14ac:dyDescent="0.2">
      <c r="A123" s="159">
        <v>29</v>
      </c>
      <c r="B123" s="160" t="s">
        <v>252</v>
      </c>
      <c r="C123" s="172" t="s">
        <v>253</v>
      </c>
      <c r="D123" s="161" t="s">
        <v>179</v>
      </c>
      <c r="E123" s="162">
        <v>50</v>
      </c>
      <c r="F123" s="178">
        <v>0</v>
      </c>
      <c r="G123" s="163">
        <f>ROUND(E123*F123,2)</f>
        <v>0</v>
      </c>
      <c r="H123" s="163">
        <v>0</v>
      </c>
      <c r="I123" s="163">
        <f>ROUND(E123*H123,2)</f>
        <v>0</v>
      </c>
      <c r="J123" s="163">
        <v>65.58</v>
      </c>
      <c r="K123" s="163">
        <f>ROUND(E123*J123,2)</f>
        <v>3279</v>
      </c>
      <c r="L123" s="163">
        <v>21</v>
      </c>
      <c r="M123" s="163">
        <f>G123*(1+L123/100)</f>
        <v>0</v>
      </c>
      <c r="N123" s="163">
        <v>0</v>
      </c>
      <c r="O123" s="163">
        <f>ROUND(E123*N123,2)</f>
        <v>0</v>
      </c>
      <c r="P123" s="163">
        <v>1.2999999999999999E-2</v>
      </c>
      <c r="Q123" s="163">
        <f>ROUND(E123*P123,2)</f>
        <v>0.65</v>
      </c>
      <c r="R123" s="163"/>
      <c r="S123" s="163" t="s">
        <v>254</v>
      </c>
      <c r="T123" s="164" t="s">
        <v>255</v>
      </c>
      <c r="U123" s="150">
        <v>0</v>
      </c>
      <c r="V123" s="150">
        <f>ROUND(E123*U123,2)</f>
        <v>0</v>
      </c>
      <c r="W123" s="150"/>
      <c r="X123" s="150" t="s">
        <v>134</v>
      </c>
      <c r="Y123" s="145"/>
      <c r="Z123" s="145"/>
      <c r="AA123" s="145"/>
      <c r="AB123" s="145"/>
      <c r="AC123" s="145"/>
      <c r="AD123" s="145"/>
      <c r="AE123" s="145"/>
      <c r="AF123" s="145"/>
      <c r="AG123" s="145" t="s">
        <v>135</v>
      </c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</row>
    <row r="124" spans="1:60" outlineLevel="1" x14ac:dyDescent="0.2">
      <c r="A124" s="148"/>
      <c r="B124" s="149"/>
      <c r="C124" s="173" t="s">
        <v>256</v>
      </c>
      <c r="D124" s="151"/>
      <c r="E124" s="177">
        <v>50</v>
      </c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45"/>
      <c r="Z124" s="145"/>
      <c r="AA124" s="145"/>
      <c r="AB124" s="145"/>
      <c r="AC124" s="145"/>
      <c r="AD124" s="145"/>
      <c r="AE124" s="145"/>
      <c r="AF124" s="145"/>
      <c r="AG124" s="145" t="s">
        <v>137</v>
      </c>
      <c r="AH124" s="145">
        <v>0</v>
      </c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</row>
    <row r="125" spans="1:60" x14ac:dyDescent="0.2">
      <c r="A125" s="153" t="s">
        <v>127</v>
      </c>
      <c r="B125" s="154" t="s">
        <v>61</v>
      </c>
      <c r="C125" s="171" t="s">
        <v>62</v>
      </c>
      <c r="D125" s="155"/>
      <c r="E125" s="156"/>
      <c r="F125" s="157"/>
      <c r="G125" s="157">
        <f>SUMIF(AG126:AG133,"&lt;&gt;NOR",G126:G133)</f>
        <v>0</v>
      </c>
      <c r="H125" s="157"/>
      <c r="I125" s="157">
        <f>SUM(I126:I133)</f>
        <v>1155</v>
      </c>
      <c r="J125" s="157"/>
      <c r="K125" s="157">
        <f>SUM(K126:K133)</f>
        <v>1995</v>
      </c>
      <c r="L125" s="157"/>
      <c r="M125" s="157">
        <f>SUM(M126:M133)</f>
        <v>0</v>
      </c>
      <c r="N125" s="157"/>
      <c r="O125" s="157">
        <f>SUM(O126:O133)</f>
        <v>3.0100000000000002</v>
      </c>
      <c r="P125" s="157"/>
      <c r="Q125" s="157">
        <f>SUM(Q126:Q133)</f>
        <v>0</v>
      </c>
      <c r="R125" s="157"/>
      <c r="S125" s="157"/>
      <c r="T125" s="158"/>
      <c r="U125" s="152"/>
      <c r="V125" s="152">
        <f>SUM(V126:V133)</f>
        <v>2.5499999999999998</v>
      </c>
      <c r="W125" s="152"/>
      <c r="X125" s="152"/>
      <c r="AG125" t="s">
        <v>128</v>
      </c>
    </row>
    <row r="126" spans="1:60" outlineLevel="1" x14ac:dyDescent="0.2">
      <c r="A126" s="159">
        <v>30</v>
      </c>
      <c r="B126" s="160" t="s">
        <v>257</v>
      </c>
      <c r="C126" s="172" t="s">
        <v>258</v>
      </c>
      <c r="D126" s="161" t="s">
        <v>131</v>
      </c>
      <c r="E126" s="162">
        <v>5</v>
      </c>
      <c r="F126" s="178">
        <v>0</v>
      </c>
      <c r="G126" s="163">
        <f>ROUND(E126*F126,2)</f>
        <v>0</v>
      </c>
      <c r="H126" s="163">
        <v>0</v>
      </c>
      <c r="I126" s="163">
        <f>ROUND(E126*H126,2)</f>
        <v>0</v>
      </c>
      <c r="J126" s="163">
        <v>145</v>
      </c>
      <c r="K126" s="163">
        <f>ROUND(E126*J126,2)</f>
        <v>725</v>
      </c>
      <c r="L126" s="163">
        <v>21</v>
      </c>
      <c r="M126" s="163">
        <f>G126*(1+L126/100)</f>
        <v>0</v>
      </c>
      <c r="N126" s="163">
        <v>0.311</v>
      </c>
      <c r="O126" s="163">
        <f>ROUND(E126*N126,2)</f>
        <v>1.56</v>
      </c>
      <c r="P126" s="163">
        <v>0</v>
      </c>
      <c r="Q126" s="163">
        <f>ROUND(E126*P126,2)</f>
        <v>0</v>
      </c>
      <c r="R126" s="163"/>
      <c r="S126" s="163" t="s">
        <v>254</v>
      </c>
      <c r="T126" s="164" t="s">
        <v>259</v>
      </c>
      <c r="U126" s="150">
        <v>0.03</v>
      </c>
      <c r="V126" s="150">
        <f>ROUND(E126*U126,2)</f>
        <v>0.15</v>
      </c>
      <c r="W126" s="150"/>
      <c r="X126" s="150" t="s">
        <v>134</v>
      </c>
      <c r="Y126" s="145"/>
      <c r="Z126" s="145"/>
      <c r="AA126" s="145"/>
      <c r="AB126" s="145"/>
      <c r="AC126" s="145"/>
      <c r="AD126" s="145"/>
      <c r="AE126" s="145"/>
      <c r="AF126" s="145"/>
      <c r="AG126" s="145" t="s">
        <v>143</v>
      </c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</row>
    <row r="127" spans="1:60" outlineLevel="1" x14ac:dyDescent="0.2">
      <c r="A127" s="148"/>
      <c r="B127" s="149"/>
      <c r="C127" s="173" t="s">
        <v>63</v>
      </c>
      <c r="D127" s="151"/>
      <c r="E127" s="177">
        <v>5</v>
      </c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45"/>
      <c r="Z127" s="145"/>
      <c r="AA127" s="145"/>
      <c r="AB127" s="145"/>
      <c r="AC127" s="145"/>
      <c r="AD127" s="145"/>
      <c r="AE127" s="145"/>
      <c r="AF127" s="145"/>
      <c r="AG127" s="145" t="s">
        <v>137</v>
      </c>
      <c r="AH127" s="145">
        <v>0</v>
      </c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</row>
    <row r="128" spans="1:60" ht="22.5" outlineLevel="1" x14ac:dyDescent="0.2">
      <c r="A128" s="159">
        <v>31</v>
      </c>
      <c r="B128" s="160" t="s">
        <v>260</v>
      </c>
      <c r="C128" s="172" t="s">
        <v>261</v>
      </c>
      <c r="D128" s="161" t="s">
        <v>131</v>
      </c>
      <c r="E128" s="162">
        <v>5</v>
      </c>
      <c r="F128" s="178">
        <v>0</v>
      </c>
      <c r="G128" s="163">
        <f>ROUND(E128*F128,2)</f>
        <v>0</v>
      </c>
      <c r="H128" s="163">
        <v>0</v>
      </c>
      <c r="I128" s="163">
        <f>ROUND(E128*H128,2)</f>
        <v>0</v>
      </c>
      <c r="J128" s="163">
        <v>48</v>
      </c>
      <c r="K128" s="163">
        <f>ROUND(E128*J128,2)</f>
        <v>240</v>
      </c>
      <c r="L128" s="163">
        <v>21</v>
      </c>
      <c r="M128" s="163">
        <f>G128*(1+L128/100)</f>
        <v>0</v>
      </c>
      <c r="N128" s="163">
        <v>0.08</v>
      </c>
      <c r="O128" s="163">
        <f>ROUND(E128*N128,2)</f>
        <v>0.4</v>
      </c>
      <c r="P128" s="163">
        <v>0</v>
      </c>
      <c r="Q128" s="163">
        <f>ROUND(E128*P128,2)</f>
        <v>0</v>
      </c>
      <c r="R128" s="163"/>
      <c r="S128" s="163" t="s">
        <v>254</v>
      </c>
      <c r="T128" s="164" t="s">
        <v>259</v>
      </c>
      <c r="U128" s="150">
        <v>0.03</v>
      </c>
      <c r="V128" s="150">
        <f>ROUND(E128*U128,2)</f>
        <v>0.15</v>
      </c>
      <c r="W128" s="150"/>
      <c r="X128" s="150" t="s">
        <v>134</v>
      </c>
      <c r="Y128" s="145"/>
      <c r="Z128" s="145"/>
      <c r="AA128" s="145"/>
      <c r="AB128" s="145"/>
      <c r="AC128" s="145"/>
      <c r="AD128" s="145"/>
      <c r="AE128" s="145"/>
      <c r="AF128" s="145"/>
      <c r="AG128" s="145" t="s">
        <v>143</v>
      </c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</row>
    <row r="129" spans="1:60" outlineLevel="1" x14ac:dyDescent="0.2">
      <c r="A129" s="148"/>
      <c r="B129" s="149"/>
      <c r="C129" s="173" t="s">
        <v>63</v>
      </c>
      <c r="D129" s="151"/>
      <c r="E129" s="177">
        <v>5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45"/>
      <c r="Z129" s="145"/>
      <c r="AA129" s="145"/>
      <c r="AB129" s="145"/>
      <c r="AC129" s="145"/>
      <c r="AD129" s="145"/>
      <c r="AE129" s="145"/>
      <c r="AF129" s="145"/>
      <c r="AG129" s="145" t="s">
        <v>137</v>
      </c>
      <c r="AH129" s="145">
        <v>0</v>
      </c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</row>
    <row r="130" spans="1:60" outlineLevel="1" x14ac:dyDescent="0.2">
      <c r="A130" s="159">
        <v>32</v>
      </c>
      <c r="B130" s="160" t="s">
        <v>262</v>
      </c>
      <c r="C130" s="172" t="s">
        <v>263</v>
      </c>
      <c r="D130" s="161" t="s">
        <v>131</v>
      </c>
      <c r="E130" s="162">
        <v>5</v>
      </c>
      <c r="F130" s="178">
        <v>0</v>
      </c>
      <c r="G130" s="163">
        <f>ROUND(E130*F130,2)</f>
        <v>0</v>
      </c>
      <c r="H130" s="163">
        <v>0</v>
      </c>
      <c r="I130" s="163">
        <f>ROUND(E130*H130,2)</f>
        <v>0</v>
      </c>
      <c r="J130" s="163">
        <v>206</v>
      </c>
      <c r="K130" s="163">
        <f>ROUND(E130*J130,2)</f>
        <v>1030</v>
      </c>
      <c r="L130" s="163">
        <v>21</v>
      </c>
      <c r="M130" s="163">
        <f>G130*(1+L130/100)</f>
        <v>0</v>
      </c>
      <c r="N130" s="163">
        <v>7.3899999999999993E-2</v>
      </c>
      <c r="O130" s="163">
        <f>ROUND(E130*N130,2)</f>
        <v>0.37</v>
      </c>
      <c r="P130" s="163">
        <v>0</v>
      </c>
      <c r="Q130" s="163">
        <f>ROUND(E130*P130,2)</f>
        <v>0</v>
      </c>
      <c r="R130" s="163"/>
      <c r="S130" s="163" t="s">
        <v>254</v>
      </c>
      <c r="T130" s="164" t="s">
        <v>259</v>
      </c>
      <c r="U130" s="150">
        <v>0.45</v>
      </c>
      <c r="V130" s="150">
        <f>ROUND(E130*U130,2)</f>
        <v>2.25</v>
      </c>
      <c r="W130" s="150"/>
      <c r="X130" s="150" t="s">
        <v>134</v>
      </c>
      <c r="Y130" s="145"/>
      <c r="Z130" s="145"/>
      <c r="AA130" s="145"/>
      <c r="AB130" s="145"/>
      <c r="AC130" s="145"/>
      <c r="AD130" s="145"/>
      <c r="AE130" s="145"/>
      <c r="AF130" s="145"/>
      <c r="AG130" s="145" t="s">
        <v>143</v>
      </c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</row>
    <row r="131" spans="1:60" outlineLevel="1" x14ac:dyDescent="0.2">
      <c r="A131" s="148"/>
      <c r="B131" s="149"/>
      <c r="C131" s="173" t="s">
        <v>63</v>
      </c>
      <c r="D131" s="151"/>
      <c r="E131" s="177">
        <v>5</v>
      </c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45"/>
      <c r="Z131" s="145"/>
      <c r="AA131" s="145"/>
      <c r="AB131" s="145"/>
      <c r="AC131" s="145"/>
      <c r="AD131" s="145"/>
      <c r="AE131" s="145"/>
      <c r="AF131" s="145"/>
      <c r="AG131" s="145" t="s">
        <v>137</v>
      </c>
      <c r="AH131" s="145">
        <v>0</v>
      </c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</row>
    <row r="132" spans="1:60" outlineLevel="1" x14ac:dyDescent="0.2">
      <c r="A132" s="159">
        <v>33</v>
      </c>
      <c r="B132" s="160" t="s">
        <v>264</v>
      </c>
      <c r="C132" s="172" t="s">
        <v>265</v>
      </c>
      <c r="D132" s="161" t="s">
        <v>131</v>
      </c>
      <c r="E132" s="162">
        <v>5.25</v>
      </c>
      <c r="F132" s="178">
        <v>0</v>
      </c>
      <c r="G132" s="163">
        <f>ROUND(E132*F132,2)</f>
        <v>0</v>
      </c>
      <c r="H132" s="163">
        <v>220</v>
      </c>
      <c r="I132" s="163">
        <f>ROUND(E132*H132,2)</f>
        <v>1155</v>
      </c>
      <c r="J132" s="163">
        <v>0</v>
      </c>
      <c r="K132" s="163">
        <f>ROUND(E132*J132,2)</f>
        <v>0</v>
      </c>
      <c r="L132" s="163">
        <v>21</v>
      </c>
      <c r="M132" s="163">
        <f>G132*(1+L132/100)</f>
        <v>0</v>
      </c>
      <c r="N132" s="163">
        <v>0.129</v>
      </c>
      <c r="O132" s="163">
        <f>ROUND(E132*N132,2)</f>
        <v>0.68</v>
      </c>
      <c r="P132" s="163">
        <v>0</v>
      </c>
      <c r="Q132" s="163">
        <f>ROUND(E132*P132,2)</f>
        <v>0</v>
      </c>
      <c r="R132" s="163"/>
      <c r="S132" s="163" t="s">
        <v>254</v>
      </c>
      <c r="T132" s="164" t="s">
        <v>259</v>
      </c>
      <c r="U132" s="150">
        <v>0</v>
      </c>
      <c r="V132" s="150">
        <f>ROUND(E132*U132,2)</f>
        <v>0</v>
      </c>
      <c r="W132" s="150"/>
      <c r="X132" s="150" t="s">
        <v>218</v>
      </c>
      <c r="Y132" s="145"/>
      <c r="Z132" s="145"/>
      <c r="AA132" s="145"/>
      <c r="AB132" s="145"/>
      <c r="AC132" s="145"/>
      <c r="AD132" s="145"/>
      <c r="AE132" s="145"/>
      <c r="AF132" s="145"/>
      <c r="AG132" s="145" t="s">
        <v>219</v>
      </c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</row>
    <row r="133" spans="1:60" outlineLevel="1" x14ac:dyDescent="0.2">
      <c r="A133" s="148"/>
      <c r="B133" s="149"/>
      <c r="C133" s="173" t="s">
        <v>266</v>
      </c>
      <c r="D133" s="151"/>
      <c r="E133" s="177">
        <v>5.25</v>
      </c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45"/>
      <c r="Z133" s="145"/>
      <c r="AA133" s="145"/>
      <c r="AB133" s="145"/>
      <c r="AC133" s="145"/>
      <c r="AD133" s="145"/>
      <c r="AE133" s="145"/>
      <c r="AF133" s="145"/>
      <c r="AG133" s="145" t="s">
        <v>137</v>
      </c>
      <c r="AH133" s="145">
        <v>0</v>
      </c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</row>
    <row r="134" spans="1:60" x14ac:dyDescent="0.2">
      <c r="A134" s="153" t="s">
        <v>127</v>
      </c>
      <c r="B134" s="154" t="s">
        <v>63</v>
      </c>
      <c r="C134" s="171" t="s">
        <v>64</v>
      </c>
      <c r="D134" s="155"/>
      <c r="E134" s="156"/>
      <c r="F134" s="157"/>
      <c r="G134" s="157">
        <f>SUMIF(AG135:AG148,"&lt;&gt;NOR",G135:G148)</f>
        <v>0</v>
      </c>
      <c r="H134" s="157"/>
      <c r="I134" s="157">
        <f>SUM(I135:I148)</f>
        <v>100481.66</v>
      </c>
      <c r="J134" s="157"/>
      <c r="K134" s="157">
        <f>SUM(K135:K148)</f>
        <v>19597.82</v>
      </c>
      <c r="L134" s="157"/>
      <c r="M134" s="157">
        <f>SUM(M135:M148)</f>
        <v>0</v>
      </c>
      <c r="N134" s="157"/>
      <c r="O134" s="157">
        <f>SUM(O135:O148)</f>
        <v>152.72</v>
      </c>
      <c r="P134" s="157"/>
      <c r="Q134" s="157">
        <f>SUM(Q135:Q148)</f>
        <v>0</v>
      </c>
      <c r="R134" s="157"/>
      <c r="S134" s="157"/>
      <c r="T134" s="158"/>
      <c r="U134" s="152"/>
      <c r="V134" s="152">
        <f>SUM(V135:V148)</f>
        <v>66.22999999999999</v>
      </c>
      <c r="W134" s="152"/>
      <c r="X134" s="152"/>
      <c r="AG134" t="s">
        <v>128</v>
      </c>
    </row>
    <row r="135" spans="1:60" outlineLevel="1" x14ac:dyDescent="0.2">
      <c r="A135" s="159">
        <v>34</v>
      </c>
      <c r="B135" s="160" t="s">
        <v>267</v>
      </c>
      <c r="C135" s="172" t="s">
        <v>268</v>
      </c>
      <c r="D135" s="161" t="s">
        <v>131</v>
      </c>
      <c r="E135" s="162">
        <v>64.48</v>
      </c>
      <c r="F135" s="178">
        <v>0</v>
      </c>
      <c r="G135" s="163">
        <f>ROUND(E135*F135,2)</f>
        <v>0</v>
      </c>
      <c r="H135" s="163">
        <v>94.13</v>
      </c>
      <c r="I135" s="163">
        <f>ROUND(E135*H135,2)</f>
        <v>6069.5</v>
      </c>
      <c r="J135" s="163">
        <v>17.37</v>
      </c>
      <c r="K135" s="163">
        <f>ROUND(E135*J135,2)</f>
        <v>1120.02</v>
      </c>
      <c r="L135" s="163">
        <v>21</v>
      </c>
      <c r="M135" s="163">
        <f>G135*(1+L135/100)</f>
        <v>0</v>
      </c>
      <c r="N135" s="163">
        <v>0.30360999999999999</v>
      </c>
      <c r="O135" s="163">
        <f>ROUND(E135*N135,2)</f>
        <v>19.579999999999998</v>
      </c>
      <c r="P135" s="163">
        <v>0</v>
      </c>
      <c r="Q135" s="163">
        <f>ROUND(E135*P135,2)</f>
        <v>0</v>
      </c>
      <c r="R135" s="163"/>
      <c r="S135" s="163" t="s">
        <v>132</v>
      </c>
      <c r="T135" s="164" t="s">
        <v>132</v>
      </c>
      <c r="U135" s="150">
        <v>1.6E-2</v>
      </c>
      <c r="V135" s="150">
        <f>ROUND(E135*U135,2)</f>
        <v>1.03</v>
      </c>
      <c r="W135" s="150"/>
      <c r="X135" s="150" t="s">
        <v>134</v>
      </c>
      <c r="Y135" s="145"/>
      <c r="Z135" s="145"/>
      <c r="AA135" s="145"/>
      <c r="AB135" s="145"/>
      <c r="AC135" s="145"/>
      <c r="AD135" s="145"/>
      <c r="AE135" s="145"/>
      <c r="AF135" s="145"/>
      <c r="AG135" s="145" t="s">
        <v>135</v>
      </c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</row>
    <row r="136" spans="1:60" outlineLevel="1" x14ac:dyDescent="0.2">
      <c r="A136" s="148"/>
      <c r="B136" s="149"/>
      <c r="C136" s="173" t="s">
        <v>269</v>
      </c>
      <c r="D136" s="151"/>
      <c r="E136" s="177">
        <v>64.48</v>
      </c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45"/>
      <c r="Z136" s="145"/>
      <c r="AA136" s="145"/>
      <c r="AB136" s="145"/>
      <c r="AC136" s="145"/>
      <c r="AD136" s="145"/>
      <c r="AE136" s="145"/>
      <c r="AF136" s="145"/>
      <c r="AG136" s="145" t="s">
        <v>137</v>
      </c>
      <c r="AH136" s="145">
        <v>0</v>
      </c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</row>
    <row r="137" spans="1:60" outlineLevel="1" x14ac:dyDescent="0.2">
      <c r="A137" s="159">
        <v>35</v>
      </c>
      <c r="B137" s="160" t="s">
        <v>270</v>
      </c>
      <c r="C137" s="172" t="s">
        <v>271</v>
      </c>
      <c r="D137" s="161" t="s">
        <v>131</v>
      </c>
      <c r="E137" s="162">
        <v>300</v>
      </c>
      <c r="F137" s="178">
        <v>0</v>
      </c>
      <c r="G137" s="163">
        <f>ROUND(E137*F137,2)</f>
        <v>0</v>
      </c>
      <c r="H137" s="163">
        <v>186.66</v>
      </c>
      <c r="I137" s="163">
        <f>ROUND(E137*H137,2)</f>
        <v>55998</v>
      </c>
      <c r="J137" s="163">
        <v>29.34</v>
      </c>
      <c r="K137" s="163">
        <f>ROUND(E137*J137,2)</f>
        <v>8802</v>
      </c>
      <c r="L137" s="163">
        <v>21</v>
      </c>
      <c r="M137" s="163">
        <f>G137*(1+L137/100)</f>
        <v>0</v>
      </c>
      <c r="N137" s="163">
        <v>0.441</v>
      </c>
      <c r="O137" s="163">
        <f>ROUND(E137*N137,2)</f>
        <v>132.30000000000001</v>
      </c>
      <c r="P137" s="163">
        <v>0</v>
      </c>
      <c r="Q137" s="163">
        <f>ROUND(E137*P137,2)</f>
        <v>0</v>
      </c>
      <c r="R137" s="163"/>
      <c r="S137" s="163" t="s">
        <v>132</v>
      </c>
      <c r="T137" s="164" t="s">
        <v>132</v>
      </c>
      <c r="U137" s="150">
        <v>2.9000000000000001E-2</v>
      </c>
      <c r="V137" s="150">
        <f>ROUND(E137*U137,2)</f>
        <v>8.6999999999999993</v>
      </c>
      <c r="W137" s="150"/>
      <c r="X137" s="150" t="s">
        <v>134</v>
      </c>
      <c r="Y137" s="145"/>
      <c r="Z137" s="145"/>
      <c r="AA137" s="145"/>
      <c r="AB137" s="145"/>
      <c r="AC137" s="145"/>
      <c r="AD137" s="145"/>
      <c r="AE137" s="145"/>
      <c r="AF137" s="145"/>
      <c r="AG137" s="145" t="s">
        <v>135</v>
      </c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</row>
    <row r="138" spans="1:60" outlineLevel="1" x14ac:dyDescent="0.2">
      <c r="A138" s="148"/>
      <c r="B138" s="149"/>
      <c r="C138" s="173" t="s">
        <v>272</v>
      </c>
      <c r="D138" s="151"/>
      <c r="E138" s="177">
        <v>300</v>
      </c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45"/>
      <c r="Z138" s="145"/>
      <c r="AA138" s="145"/>
      <c r="AB138" s="145"/>
      <c r="AC138" s="145"/>
      <c r="AD138" s="145"/>
      <c r="AE138" s="145"/>
      <c r="AF138" s="145"/>
      <c r="AG138" s="145" t="s">
        <v>137</v>
      </c>
      <c r="AH138" s="145">
        <v>0</v>
      </c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</row>
    <row r="139" spans="1:60" outlineLevel="1" x14ac:dyDescent="0.2">
      <c r="A139" s="159">
        <v>36</v>
      </c>
      <c r="B139" s="160" t="s">
        <v>273</v>
      </c>
      <c r="C139" s="172" t="s">
        <v>274</v>
      </c>
      <c r="D139" s="161" t="s">
        <v>131</v>
      </c>
      <c r="E139" s="162">
        <v>136</v>
      </c>
      <c r="F139" s="178">
        <v>0</v>
      </c>
      <c r="G139" s="163">
        <f>ROUND(E139*F139,2)</f>
        <v>0</v>
      </c>
      <c r="H139" s="163">
        <v>0</v>
      </c>
      <c r="I139" s="163">
        <f>ROUND(E139*H139,2)</f>
        <v>0</v>
      </c>
      <c r="J139" s="163">
        <v>41.3</v>
      </c>
      <c r="K139" s="163">
        <f>ROUND(E139*J139,2)</f>
        <v>5616.8</v>
      </c>
      <c r="L139" s="163">
        <v>21</v>
      </c>
      <c r="M139" s="163">
        <f>G139*(1+L139/100)</f>
        <v>0</v>
      </c>
      <c r="N139" s="163">
        <v>0</v>
      </c>
      <c r="O139" s="163">
        <f>ROUND(E139*N139,2)</f>
        <v>0</v>
      </c>
      <c r="P139" s="163">
        <v>0</v>
      </c>
      <c r="Q139" s="163">
        <f>ROUND(E139*P139,2)</f>
        <v>0</v>
      </c>
      <c r="R139" s="163"/>
      <c r="S139" s="163" t="s">
        <v>132</v>
      </c>
      <c r="T139" s="164" t="s">
        <v>132</v>
      </c>
      <c r="U139" s="150">
        <v>0.1</v>
      </c>
      <c r="V139" s="150">
        <f>ROUND(E139*U139,2)</f>
        <v>13.6</v>
      </c>
      <c r="W139" s="150"/>
      <c r="X139" s="150" t="s">
        <v>134</v>
      </c>
      <c r="Y139" s="145"/>
      <c r="Z139" s="145"/>
      <c r="AA139" s="145"/>
      <c r="AB139" s="145"/>
      <c r="AC139" s="145"/>
      <c r="AD139" s="145"/>
      <c r="AE139" s="145"/>
      <c r="AF139" s="145"/>
      <c r="AG139" s="145" t="s">
        <v>135</v>
      </c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</row>
    <row r="140" spans="1:60" outlineLevel="1" x14ac:dyDescent="0.2">
      <c r="A140" s="148"/>
      <c r="B140" s="149"/>
      <c r="C140" s="173" t="s">
        <v>275</v>
      </c>
      <c r="D140" s="151"/>
      <c r="E140" s="177">
        <v>136</v>
      </c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45"/>
      <c r="Z140" s="145"/>
      <c r="AA140" s="145"/>
      <c r="AB140" s="145"/>
      <c r="AC140" s="145"/>
      <c r="AD140" s="145"/>
      <c r="AE140" s="145"/>
      <c r="AF140" s="145"/>
      <c r="AG140" s="145" t="s">
        <v>137</v>
      </c>
      <c r="AH140" s="145">
        <v>0</v>
      </c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</row>
    <row r="141" spans="1:60" outlineLevel="1" x14ac:dyDescent="0.2">
      <c r="A141" s="159">
        <v>37</v>
      </c>
      <c r="B141" s="160" t="s">
        <v>276</v>
      </c>
      <c r="C141" s="172" t="s">
        <v>277</v>
      </c>
      <c r="D141" s="161" t="s">
        <v>131</v>
      </c>
      <c r="E141" s="162">
        <v>300</v>
      </c>
      <c r="F141" s="178">
        <v>0</v>
      </c>
      <c r="G141" s="163">
        <f>ROUND(E141*F141,2)</f>
        <v>0</v>
      </c>
      <c r="H141" s="163">
        <v>11.47</v>
      </c>
      <c r="I141" s="163">
        <f>ROUND(E141*H141,2)</f>
        <v>3441</v>
      </c>
      <c r="J141" s="163">
        <v>13.53</v>
      </c>
      <c r="K141" s="163">
        <f>ROUND(E141*J141,2)</f>
        <v>4059</v>
      </c>
      <c r="L141" s="163">
        <v>21</v>
      </c>
      <c r="M141" s="163">
        <f>G141*(1+L141/100)</f>
        <v>0</v>
      </c>
      <c r="N141" s="163">
        <v>2.3E-3</v>
      </c>
      <c r="O141" s="163">
        <f>ROUND(E141*N141,2)</f>
        <v>0.69</v>
      </c>
      <c r="P141" s="163">
        <v>0</v>
      </c>
      <c r="Q141" s="163">
        <f>ROUND(E141*P141,2)</f>
        <v>0</v>
      </c>
      <c r="R141" s="163"/>
      <c r="S141" s="163" t="s">
        <v>254</v>
      </c>
      <c r="T141" s="164" t="s">
        <v>259</v>
      </c>
      <c r="U141" s="150">
        <v>0.14299999999999999</v>
      </c>
      <c r="V141" s="150">
        <f>ROUND(E141*U141,2)</f>
        <v>42.9</v>
      </c>
      <c r="W141" s="150"/>
      <c r="X141" s="150" t="s">
        <v>134</v>
      </c>
      <c r="Y141" s="145"/>
      <c r="Z141" s="145"/>
      <c r="AA141" s="145"/>
      <c r="AB141" s="145"/>
      <c r="AC141" s="145"/>
      <c r="AD141" s="145"/>
      <c r="AE141" s="145"/>
      <c r="AF141" s="145"/>
      <c r="AG141" s="145" t="s">
        <v>135</v>
      </c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</row>
    <row r="142" spans="1:60" outlineLevel="1" x14ac:dyDescent="0.2">
      <c r="A142" s="148"/>
      <c r="B142" s="149"/>
      <c r="C142" s="173" t="s">
        <v>278</v>
      </c>
      <c r="D142" s="151"/>
      <c r="E142" s="177">
        <v>300</v>
      </c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45"/>
      <c r="Z142" s="145"/>
      <c r="AA142" s="145"/>
      <c r="AB142" s="145"/>
      <c r="AC142" s="145"/>
      <c r="AD142" s="145"/>
      <c r="AE142" s="145"/>
      <c r="AF142" s="145"/>
      <c r="AG142" s="145" t="s">
        <v>137</v>
      </c>
      <c r="AH142" s="145">
        <v>0</v>
      </c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</row>
    <row r="143" spans="1:60" outlineLevel="1" x14ac:dyDescent="0.2">
      <c r="A143" s="159">
        <v>38</v>
      </c>
      <c r="B143" s="160" t="s">
        <v>279</v>
      </c>
      <c r="C143" s="172" t="s">
        <v>594</v>
      </c>
      <c r="D143" s="161" t="s">
        <v>131</v>
      </c>
      <c r="E143" s="162">
        <v>330</v>
      </c>
      <c r="F143" s="178">
        <v>0</v>
      </c>
      <c r="G143" s="163">
        <f>ROUND(E143*F143,2)</f>
        <v>0</v>
      </c>
      <c r="H143" s="163">
        <v>49.7</v>
      </c>
      <c r="I143" s="163">
        <f>ROUND(E143*H143,2)</f>
        <v>16401</v>
      </c>
      <c r="J143" s="163">
        <v>0</v>
      </c>
      <c r="K143" s="163">
        <f>ROUND(E143*J143,2)</f>
        <v>0</v>
      </c>
      <c r="L143" s="163">
        <v>21</v>
      </c>
      <c r="M143" s="163">
        <f>G143*(1+L143/100)</f>
        <v>0</v>
      </c>
      <c r="N143" s="163">
        <v>3.1E-4</v>
      </c>
      <c r="O143" s="163">
        <f>ROUND(E143*N143,2)</f>
        <v>0.1</v>
      </c>
      <c r="P143" s="163">
        <v>0</v>
      </c>
      <c r="Q143" s="163">
        <f>ROUND(E143*P143,2)</f>
        <v>0</v>
      </c>
      <c r="R143" s="163" t="s">
        <v>217</v>
      </c>
      <c r="S143" s="163" t="s">
        <v>132</v>
      </c>
      <c r="T143" s="164" t="s">
        <v>132</v>
      </c>
      <c r="U143" s="150">
        <v>0</v>
      </c>
      <c r="V143" s="150">
        <f>ROUND(E143*U143,2)</f>
        <v>0</v>
      </c>
      <c r="W143" s="150"/>
      <c r="X143" s="150" t="s">
        <v>218</v>
      </c>
      <c r="Y143" s="145"/>
      <c r="Z143" s="145"/>
      <c r="AA143" s="145"/>
      <c r="AB143" s="145"/>
      <c r="AC143" s="145"/>
      <c r="AD143" s="145"/>
      <c r="AE143" s="145"/>
      <c r="AF143" s="145"/>
      <c r="AG143" s="145" t="s">
        <v>280</v>
      </c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</row>
    <row r="144" spans="1:60" outlineLevel="1" x14ac:dyDescent="0.2">
      <c r="A144" s="148"/>
      <c r="B144" s="149"/>
      <c r="C144" s="173" t="s">
        <v>281</v>
      </c>
      <c r="D144" s="151"/>
      <c r="E144" s="177">
        <v>330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45"/>
      <c r="Z144" s="145"/>
      <c r="AA144" s="145"/>
      <c r="AB144" s="145"/>
      <c r="AC144" s="145"/>
      <c r="AD144" s="145"/>
      <c r="AE144" s="145"/>
      <c r="AF144" s="145"/>
      <c r="AG144" s="145" t="s">
        <v>137</v>
      </c>
      <c r="AH144" s="145">
        <v>0</v>
      </c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</row>
    <row r="145" spans="1:60" outlineLevel="1" x14ac:dyDescent="0.2">
      <c r="A145" s="159">
        <v>39</v>
      </c>
      <c r="B145" s="160" t="s">
        <v>282</v>
      </c>
      <c r="C145" s="172" t="s">
        <v>283</v>
      </c>
      <c r="D145" s="161" t="s">
        <v>131</v>
      </c>
      <c r="E145" s="162">
        <v>163.19999999999999</v>
      </c>
      <c r="F145" s="178">
        <v>0</v>
      </c>
      <c r="G145" s="163">
        <f>ROUND(E145*F145,2)</f>
        <v>0</v>
      </c>
      <c r="H145" s="163">
        <v>76.3</v>
      </c>
      <c r="I145" s="163">
        <f>ROUND(E145*H145,2)</f>
        <v>12452.16</v>
      </c>
      <c r="J145" s="163">
        <v>0</v>
      </c>
      <c r="K145" s="163">
        <f>ROUND(E145*J145,2)</f>
        <v>0</v>
      </c>
      <c r="L145" s="163">
        <v>21</v>
      </c>
      <c r="M145" s="163">
        <f>G145*(1+L145/100)</f>
        <v>0</v>
      </c>
      <c r="N145" s="163">
        <v>2.9999999999999997E-4</v>
      </c>
      <c r="O145" s="163">
        <f>ROUND(E145*N145,2)</f>
        <v>0.05</v>
      </c>
      <c r="P145" s="163">
        <v>0</v>
      </c>
      <c r="Q145" s="163">
        <f>ROUND(E145*P145,2)</f>
        <v>0</v>
      </c>
      <c r="R145" s="163" t="s">
        <v>217</v>
      </c>
      <c r="S145" s="163" t="s">
        <v>132</v>
      </c>
      <c r="T145" s="164" t="s">
        <v>132</v>
      </c>
      <c r="U145" s="150">
        <v>0</v>
      </c>
      <c r="V145" s="150">
        <f>ROUND(E145*U145,2)</f>
        <v>0</v>
      </c>
      <c r="W145" s="150"/>
      <c r="X145" s="150" t="s">
        <v>218</v>
      </c>
      <c r="Y145" s="145"/>
      <c r="Z145" s="145"/>
      <c r="AA145" s="145"/>
      <c r="AB145" s="145"/>
      <c r="AC145" s="145"/>
      <c r="AD145" s="145"/>
      <c r="AE145" s="145"/>
      <c r="AF145" s="145"/>
      <c r="AG145" s="145" t="s">
        <v>280</v>
      </c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</row>
    <row r="146" spans="1:60" ht="22.5" outlineLevel="1" x14ac:dyDescent="0.2">
      <c r="A146" s="148"/>
      <c r="B146" s="149"/>
      <c r="C146" s="173" t="s">
        <v>284</v>
      </c>
      <c r="D146" s="151"/>
      <c r="E146" s="177">
        <v>163.19999999999999</v>
      </c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45"/>
      <c r="Z146" s="145"/>
      <c r="AA146" s="145"/>
      <c r="AB146" s="145"/>
      <c r="AC146" s="145"/>
      <c r="AD146" s="145"/>
      <c r="AE146" s="145"/>
      <c r="AF146" s="145"/>
      <c r="AG146" s="145" t="s">
        <v>137</v>
      </c>
      <c r="AH146" s="145">
        <v>0</v>
      </c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</row>
    <row r="147" spans="1:60" outlineLevel="1" x14ac:dyDescent="0.2">
      <c r="A147" s="159">
        <v>40</v>
      </c>
      <c r="B147" s="160" t="s">
        <v>285</v>
      </c>
      <c r="C147" s="172" t="s">
        <v>593</v>
      </c>
      <c r="D147" s="161" t="s">
        <v>248</v>
      </c>
      <c r="E147" s="162">
        <v>60</v>
      </c>
      <c r="F147" s="178">
        <v>0</v>
      </c>
      <c r="G147" s="163">
        <f>ROUND(E147*F147,2)</f>
        <v>0</v>
      </c>
      <c r="H147" s="163">
        <v>102</v>
      </c>
      <c r="I147" s="163">
        <f>ROUND(E147*H147,2)</f>
        <v>6120</v>
      </c>
      <c r="J147" s="163">
        <v>0</v>
      </c>
      <c r="K147" s="163">
        <f>ROUND(E147*J147,2)</f>
        <v>0</v>
      </c>
      <c r="L147" s="163">
        <v>21</v>
      </c>
      <c r="M147" s="163">
        <f>G147*(1+L147/100)</f>
        <v>0</v>
      </c>
      <c r="N147" s="163">
        <v>0</v>
      </c>
      <c r="O147" s="163">
        <f>ROUND(E147*N147,2)</f>
        <v>0</v>
      </c>
      <c r="P147" s="163">
        <v>0</v>
      </c>
      <c r="Q147" s="163">
        <f>ROUND(E147*P147,2)</f>
        <v>0</v>
      </c>
      <c r="R147" s="163" t="s">
        <v>217</v>
      </c>
      <c r="S147" s="163" t="s">
        <v>132</v>
      </c>
      <c r="T147" s="164" t="s">
        <v>132</v>
      </c>
      <c r="U147" s="150">
        <v>0</v>
      </c>
      <c r="V147" s="150">
        <f>ROUND(E147*U147,2)</f>
        <v>0</v>
      </c>
      <c r="W147" s="150"/>
      <c r="X147" s="150" t="s">
        <v>218</v>
      </c>
      <c r="Y147" s="145"/>
      <c r="Z147" s="145"/>
      <c r="AA147" s="145"/>
      <c r="AB147" s="145"/>
      <c r="AC147" s="145"/>
      <c r="AD147" s="145"/>
      <c r="AE147" s="145"/>
      <c r="AF147" s="145"/>
      <c r="AG147" s="145" t="s">
        <v>280</v>
      </c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</row>
    <row r="148" spans="1:60" outlineLevel="1" x14ac:dyDescent="0.2">
      <c r="A148" s="148"/>
      <c r="B148" s="149"/>
      <c r="C148" s="173" t="s">
        <v>286</v>
      </c>
      <c r="D148" s="151"/>
      <c r="E148" s="177">
        <v>60</v>
      </c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45"/>
      <c r="Z148" s="145"/>
      <c r="AA148" s="145"/>
      <c r="AB148" s="145"/>
      <c r="AC148" s="145"/>
      <c r="AD148" s="145"/>
      <c r="AE148" s="145"/>
      <c r="AF148" s="145"/>
      <c r="AG148" s="145" t="s">
        <v>137</v>
      </c>
      <c r="AH148" s="145">
        <v>0</v>
      </c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</row>
    <row r="149" spans="1:60" x14ac:dyDescent="0.2">
      <c r="A149" s="153" t="s">
        <v>127</v>
      </c>
      <c r="B149" s="154" t="s">
        <v>65</v>
      </c>
      <c r="C149" s="171" t="s">
        <v>66</v>
      </c>
      <c r="D149" s="155"/>
      <c r="E149" s="156"/>
      <c r="F149" s="157"/>
      <c r="G149" s="157">
        <f>SUMIF(AG150:AG171,"&lt;&gt;NOR",G150:G171)</f>
        <v>0</v>
      </c>
      <c r="H149" s="157"/>
      <c r="I149" s="157">
        <f>SUM(I150:I171)</f>
        <v>364178.68000000005</v>
      </c>
      <c r="J149" s="157"/>
      <c r="K149" s="157">
        <f>SUM(K150:K171)</f>
        <v>378569.02</v>
      </c>
      <c r="L149" s="157"/>
      <c r="M149" s="157">
        <f>SUM(M150:M171)</f>
        <v>0</v>
      </c>
      <c r="N149" s="157"/>
      <c r="O149" s="157">
        <f>SUM(O150:O171)</f>
        <v>1702.7700000000002</v>
      </c>
      <c r="P149" s="157"/>
      <c r="Q149" s="157">
        <f>SUM(Q150:Q171)</f>
        <v>0</v>
      </c>
      <c r="R149" s="157"/>
      <c r="S149" s="157"/>
      <c r="T149" s="158"/>
      <c r="U149" s="152"/>
      <c r="V149" s="152">
        <f>SUM(V150:V171)</f>
        <v>157.29999999999998</v>
      </c>
      <c r="W149" s="152"/>
      <c r="X149" s="152"/>
      <c r="AG149" t="s">
        <v>128</v>
      </c>
    </row>
    <row r="150" spans="1:60" outlineLevel="1" x14ac:dyDescent="0.2">
      <c r="A150" s="159">
        <v>41</v>
      </c>
      <c r="B150" s="160" t="s">
        <v>287</v>
      </c>
      <c r="C150" s="172" t="s">
        <v>288</v>
      </c>
      <c r="D150" s="161" t="s">
        <v>131</v>
      </c>
      <c r="E150" s="162">
        <v>1999</v>
      </c>
      <c r="F150" s="178">
        <v>0</v>
      </c>
      <c r="G150" s="163">
        <f>ROUND(E150*F150,2)</f>
        <v>0</v>
      </c>
      <c r="H150" s="163">
        <v>37.619999999999997</v>
      </c>
      <c r="I150" s="163">
        <f>ROUND(E150*H150,2)</f>
        <v>75202.38</v>
      </c>
      <c r="J150" s="163">
        <v>12.68</v>
      </c>
      <c r="K150" s="163">
        <f>ROUND(E150*J150,2)</f>
        <v>25347.32</v>
      </c>
      <c r="L150" s="163">
        <v>21</v>
      </c>
      <c r="M150" s="163">
        <f>G150*(1+L150/100)</f>
        <v>0</v>
      </c>
      <c r="N150" s="163">
        <v>0.12144000000000001</v>
      </c>
      <c r="O150" s="163">
        <f>ROUND(E150*N150,2)</f>
        <v>242.76</v>
      </c>
      <c r="P150" s="163">
        <v>0</v>
      </c>
      <c r="Q150" s="163">
        <f>ROUND(E150*P150,2)</f>
        <v>0</v>
      </c>
      <c r="R150" s="163"/>
      <c r="S150" s="163" t="s">
        <v>132</v>
      </c>
      <c r="T150" s="164" t="s">
        <v>132</v>
      </c>
      <c r="U150" s="150">
        <v>2.4E-2</v>
      </c>
      <c r="V150" s="150">
        <f>ROUND(E150*U150,2)</f>
        <v>47.98</v>
      </c>
      <c r="W150" s="150"/>
      <c r="X150" s="150" t="s">
        <v>134</v>
      </c>
      <c r="Y150" s="145"/>
      <c r="Z150" s="145"/>
      <c r="AA150" s="145"/>
      <c r="AB150" s="145"/>
      <c r="AC150" s="145"/>
      <c r="AD150" s="145"/>
      <c r="AE150" s="145"/>
      <c r="AF150" s="145"/>
      <c r="AG150" s="145" t="s">
        <v>135</v>
      </c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</row>
    <row r="151" spans="1:60" outlineLevel="1" x14ac:dyDescent="0.2">
      <c r="A151" s="148"/>
      <c r="B151" s="149"/>
      <c r="C151" s="173" t="s">
        <v>194</v>
      </c>
      <c r="D151" s="151"/>
      <c r="E151" s="177">
        <v>865</v>
      </c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45"/>
      <c r="Z151" s="145"/>
      <c r="AA151" s="145"/>
      <c r="AB151" s="145"/>
      <c r="AC151" s="145"/>
      <c r="AD151" s="145"/>
      <c r="AE151" s="145"/>
      <c r="AF151" s="145"/>
      <c r="AG151" s="145" t="s">
        <v>137</v>
      </c>
      <c r="AH151" s="145">
        <v>0</v>
      </c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</row>
    <row r="152" spans="1:60" outlineLevel="1" x14ac:dyDescent="0.2">
      <c r="A152" s="148"/>
      <c r="B152" s="149"/>
      <c r="C152" s="173" t="s">
        <v>195</v>
      </c>
      <c r="D152" s="151"/>
      <c r="E152" s="177">
        <v>874</v>
      </c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45"/>
      <c r="Z152" s="145"/>
      <c r="AA152" s="145"/>
      <c r="AB152" s="145"/>
      <c r="AC152" s="145"/>
      <c r="AD152" s="145"/>
      <c r="AE152" s="145"/>
      <c r="AF152" s="145"/>
      <c r="AG152" s="145" t="s">
        <v>137</v>
      </c>
      <c r="AH152" s="145">
        <v>0</v>
      </c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</row>
    <row r="153" spans="1:60" outlineLevel="1" x14ac:dyDescent="0.2">
      <c r="A153" s="148"/>
      <c r="B153" s="149"/>
      <c r="C153" s="173" t="s">
        <v>196</v>
      </c>
      <c r="D153" s="151"/>
      <c r="E153" s="177">
        <v>157</v>
      </c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45"/>
      <c r="Z153" s="145"/>
      <c r="AA153" s="145"/>
      <c r="AB153" s="145"/>
      <c r="AC153" s="145"/>
      <c r="AD153" s="145"/>
      <c r="AE153" s="145"/>
      <c r="AF153" s="145"/>
      <c r="AG153" s="145" t="s">
        <v>137</v>
      </c>
      <c r="AH153" s="145">
        <v>0</v>
      </c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</row>
    <row r="154" spans="1:60" outlineLevel="1" x14ac:dyDescent="0.2">
      <c r="A154" s="148"/>
      <c r="B154" s="149"/>
      <c r="C154" s="173" t="s">
        <v>197</v>
      </c>
      <c r="D154" s="151"/>
      <c r="E154" s="177">
        <v>82</v>
      </c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45"/>
      <c r="Z154" s="145"/>
      <c r="AA154" s="145"/>
      <c r="AB154" s="145"/>
      <c r="AC154" s="145"/>
      <c r="AD154" s="145"/>
      <c r="AE154" s="145"/>
      <c r="AF154" s="145"/>
      <c r="AG154" s="145" t="s">
        <v>137</v>
      </c>
      <c r="AH154" s="145">
        <v>0</v>
      </c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</row>
    <row r="155" spans="1:60" outlineLevel="1" x14ac:dyDescent="0.2">
      <c r="A155" s="148"/>
      <c r="B155" s="149"/>
      <c r="C155" s="173" t="s">
        <v>198</v>
      </c>
      <c r="D155" s="151"/>
      <c r="E155" s="177">
        <v>21</v>
      </c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45"/>
      <c r="Z155" s="145"/>
      <c r="AA155" s="145"/>
      <c r="AB155" s="145"/>
      <c r="AC155" s="145"/>
      <c r="AD155" s="145"/>
      <c r="AE155" s="145"/>
      <c r="AF155" s="145"/>
      <c r="AG155" s="145" t="s">
        <v>137</v>
      </c>
      <c r="AH155" s="145">
        <v>0</v>
      </c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</row>
    <row r="156" spans="1:60" outlineLevel="1" x14ac:dyDescent="0.2">
      <c r="A156" s="159">
        <v>42</v>
      </c>
      <c r="B156" s="160" t="s">
        <v>289</v>
      </c>
      <c r="C156" s="172" t="s">
        <v>290</v>
      </c>
      <c r="D156" s="161" t="s">
        <v>131</v>
      </c>
      <c r="E156" s="162">
        <v>874</v>
      </c>
      <c r="F156" s="178">
        <v>0</v>
      </c>
      <c r="G156" s="163">
        <f>ROUND(E156*F156,2)</f>
        <v>0</v>
      </c>
      <c r="H156" s="163">
        <v>134.34</v>
      </c>
      <c r="I156" s="163">
        <f>ROUND(E156*H156,2)</f>
        <v>117413.16</v>
      </c>
      <c r="J156" s="163">
        <v>25.16</v>
      </c>
      <c r="K156" s="163">
        <f>ROUND(E156*J156,2)</f>
        <v>21989.84</v>
      </c>
      <c r="L156" s="163">
        <v>21</v>
      </c>
      <c r="M156" s="163">
        <f>G156*(1+L156/100)</f>
        <v>0</v>
      </c>
      <c r="N156" s="163">
        <v>0.34399999999999997</v>
      </c>
      <c r="O156" s="163">
        <f>ROUND(E156*N156,2)</f>
        <v>300.66000000000003</v>
      </c>
      <c r="P156" s="163">
        <v>0</v>
      </c>
      <c r="Q156" s="163">
        <f>ROUND(E156*P156,2)</f>
        <v>0</v>
      </c>
      <c r="R156" s="163"/>
      <c r="S156" s="163" t="s">
        <v>132</v>
      </c>
      <c r="T156" s="164" t="s">
        <v>132</v>
      </c>
      <c r="U156" s="150">
        <v>0.03</v>
      </c>
      <c r="V156" s="150">
        <f>ROUND(E156*U156,2)</f>
        <v>26.22</v>
      </c>
      <c r="W156" s="150"/>
      <c r="X156" s="150" t="s">
        <v>134</v>
      </c>
      <c r="Y156" s="145"/>
      <c r="Z156" s="145"/>
      <c r="AA156" s="145"/>
      <c r="AB156" s="145"/>
      <c r="AC156" s="145"/>
      <c r="AD156" s="145"/>
      <c r="AE156" s="145"/>
      <c r="AF156" s="145"/>
      <c r="AG156" s="145" t="s">
        <v>143</v>
      </c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</row>
    <row r="157" spans="1:60" outlineLevel="1" x14ac:dyDescent="0.2">
      <c r="A157" s="148"/>
      <c r="B157" s="149"/>
      <c r="C157" s="173" t="s">
        <v>195</v>
      </c>
      <c r="D157" s="151"/>
      <c r="E157" s="177">
        <v>874</v>
      </c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45"/>
      <c r="Z157" s="145"/>
      <c r="AA157" s="145"/>
      <c r="AB157" s="145"/>
      <c r="AC157" s="145"/>
      <c r="AD157" s="145"/>
      <c r="AE157" s="145"/>
      <c r="AF157" s="145"/>
      <c r="AG157" s="145" t="s">
        <v>137</v>
      </c>
      <c r="AH157" s="145">
        <v>0</v>
      </c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</row>
    <row r="158" spans="1:60" outlineLevel="1" x14ac:dyDescent="0.2">
      <c r="A158" s="159">
        <v>43</v>
      </c>
      <c r="B158" s="160" t="s">
        <v>291</v>
      </c>
      <c r="C158" s="172" t="s">
        <v>292</v>
      </c>
      <c r="D158" s="161" t="s">
        <v>131</v>
      </c>
      <c r="E158" s="162">
        <v>1022</v>
      </c>
      <c r="F158" s="178">
        <v>0</v>
      </c>
      <c r="G158" s="163">
        <f>ROUND(E158*F158,2)</f>
        <v>0</v>
      </c>
      <c r="H158" s="163">
        <v>0</v>
      </c>
      <c r="I158" s="163">
        <f>ROUND(E158*H158,2)</f>
        <v>0</v>
      </c>
      <c r="J158" s="163">
        <v>59</v>
      </c>
      <c r="K158" s="163">
        <f>ROUND(E158*J158,2)</f>
        <v>60298</v>
      </c>
      <c r="L158" s="163">
        <v>21</v>
      </c>
      <c r="M158" s="163">
        <f>G158*(1+L158/100)</f>
        <v>0</v>
      </c>
      <c r="N158" s="163">
        <v>0.311</v>
      </c>
      <c r="O158" s="163">
        <f>ROUND(E158*N158,2)</f>
        <v>317.83999999999997</v>
      </c>
      <c r="P158" s="163">
        <v>0</v>
      </c>
      <c r="Q158" s="163">
        <f>ROUND(E158*P158,2)</f>
        <v>0</v>
      </c>
      <c r="R158" s="163"/>
      <c r="S158" s="163" t="s">
        <v>254</v>
      </c>
      <c r="T158" s="164" t="s">
        <v>259</v>
      </c>
      <c r="U158" s="150">
        <v>0</v>
      </c>
      <c r="V158" s="150">
        <f>ROUND(E158*U158,2)</f>
        <v>0</v>
      </c>
      <c r="W158" s="150"/>
      <c r="X158" s="150" t="s">
        <v>134</v>
      </c>
      <c r="Y158" s="145"/>
      <c r="Z158" s="145"/>
      <c r="AA158" s="145"/>
      <c r="AB158" s="145"/>
      <c r="AC158" s="145"/>
      <c r="AD158" s="145"/>
      <c r="AE158" s="145"/>
      <c r="AF158" s="145"/>
      <c r="AG158" s="145" t="s">
        <v>143</v>
      </c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</row>
    <row r="159" spans="1:60" outlineLevel="1" x14ac:dyDescent="0.2">
      <c r="A159" s="148"/>
      <c r="B159" s="149"/>
      <c r="C159" s="173" t="s">
        <v>194</v>
      </c>
      <c r="D159" s="151"/>
      <c r="E159" s="177">
        <v>865</v>
      </c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45"/>
      <c r="Z159" s="145"/>
      <c r="AA159" s="145"/>
      <c r="AB159" s="145"/>
      <c r="AC159" s="145"/>
      <c r="AD159" s="145"/>
      <c r="AE159" s="145"/>
      <c r="AF159" s="145"/>
      <c r="AG159" s="145" t="s">
        <v>137</v>
      </c>
      <c r="AH159" s="145">
        <v>0</v>
      </c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</row>
    <row r="160" spans="1:60" outlineLevel="1" x14ac:dyDescent="0.2">
      <c r="A160" s="148"/>
      <c r="B160" s="149"/>
      <c r="C160" s="173" t="s">
        <v>196</v>
      </c>
      <c r="D160" s="151"/>
      <c r="E160" s="177">
        <v>157</v>
      </c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45"/>
      <c r="Z160" s="145"/>
      <c r="AA160" s="145"/>
      <c r="AB160" s="145"/>
      <c r="AC160" s="145"/>
      <c r="AD160" s="145"/>
      <c r="AE160" s="145"/>
      <c r="AF160" s="145"/>
      <c r="AG160" s="145" t="s">
        <v>137</v>
      </c>
      <c r="AH160" s="145">
        <v>0</v>
      </c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</row>
    <row r="161" spans="1:60" outlineLevel="1" x14ac:dyDescent="0.2">
      <c r="A161" s="159">
        <v>44</v>
      </c>
      <c r="B161" s="160" t="s">
        <v>293</v>
      </c>
      <c r="C161" s="172" t="s">
        <v>294</v>
      </c>
      <c r="D161" s="161" t="s">
        <v>131</v>
      </c>
      <c r="E161" s="162">
        <v>1022</v>
      </c>
      <c r="F161" s="178">
        <v>0</v>
      </c>
      <c r="G161" s="163">
        <f>ROUND(E161*F161,2)</f>
        <v>0</v>
      </c>
      <c r="H161" s="163">
        <v>167.87</v>
      </c>
      <c r="I161" s="163">
        <f>ROUND(E161*H161,2)</f>
        <v>171563.14</v>
      </c>
      <c r="J161" s="163">
        <v>27.63</v>
      </c>
      <c r="K161" s="163">
        <f>ROUND(E161*J161,2)</f>
        <v>28237.86</v>
      </c>
      <c r="L161" s="163">
        <v>21</v>
      </c>
      <c r="M161" s="163">
        <f>G161*(1+L161/100)</f>
        <v>0</v>
      </c>
      <c r="N161" s="163">
        <v>0.43</v>
      </c>
      <c r="O161" s="163">
        <f>ROUND(E161*N161,2)</f>
        <v>439.46</v>
      </c>
      <c r="P161" s="163">
        <v>0</v>
      </c>
      <c r="Q161" s="163">
        <f>ROUND(E161*P161,2)</f>
        <v>0</v>
      </c>
      <c r="R161" s="163"/>
      <c r="S161" s="163" t="s">
        <v>132</v>
      </c>
      <c r="T161" s="164" t="s">
        <v>132</v>
      </c>
      <c r="U161" s="150">
        <v>0.03</v>
      </c>
      <c r="V161" s="150">
        <f>ROUND(E161*U161,2)</f>
        <v>30.66</v>
      </c>
      <c r="W161" s="150"/>
      <c r="X161" s="150" t="s">
        <v>134</v>
      </c>
      <c r="Y161" s="145"/>
      <c r="Z161" s="145"/>
      <c r="AA161" s="145"/>
      <c r="AB161" s="145"/>
      <c r="AC161" s="145"/>
      <c r="AD161" s="145"/>
      <c r="AE161" s="145"/>
      <c r="AF161" s="145"/>
      <c r="AG161" s="145" t="s">
        <v>143</v>
      </c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</row>
    <row r="162" spans="1:60" outlineLevel="1" x14ac:dyDescent="0.2">
      <c r="A162" s="148"/>
      <c r="B162" s="149"/>
      <c r="C162" s="173" t="s">
        <v>194</v>
      </c>
      <c r="D162" s="151"/>
      <c r="E162" s="177">
        <v>865</v>
      </c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45"/>
      <c r="Z162" s="145"/>
      <c r="AA162" s="145"/>
      <c r="AB162" s="145"/>
      <c r="AC162" s="145"/>
      <c r="AD162" s="145"/>
      <c r="AE162" s="145"/>
      <c r="AF162" s="145"/>
      <c r="AG162" s="145" t="s">
        <v>137</v>
      </c>
      <c r="AH162" s="145">
        <v>0</v>
      </c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</row>
    <row r="163" spans="1:60" outlineLevel="1" x14ac:dyDescent="0.2">
      <c r="A163" s="148"/>
      <c r="B163" s="149"/>
      <c r="C163" s="173" t="s">
        <v>196</v>
      </c>
      <c r="D163" s="151"/>
      <c r="E163" s="177">
        <v>157</v>
      </c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45"/>
      <c r="Z163" s="145"/>
      <c r="AA163" s="145"/>
      <c r="AB163" s="145"/>
      <c r="AC163" s="145"/>
      <c r="AD163" s="145"/>
      <c r="AE163" s="145"/>
      <c r="AF163" s="145"/>
      <c r="AG163" s="145" t="s">
        <v>137</v>
      </c>
      <c r="AH163" s="145">
        <v>0</v>
      </c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</row>
    <row r="164" spans="1:60" ht="22.5" outlineLevel="1" x14ac:dyDescent="0.2">
      <c r="A164" s="159">
        <v>45</v>
      </c>
      <c r="B164" s="160" t="s">
        <v>295</v>
      </c>
      <c r="C164" s="172" t="s">
        <v>261</v>
      </c>
      <c r="D164" s="161" t="s">
        <v>131</v>
      </c>
      <c r="E164" s="162">
        <v>874</v>
      </c>
      <c r="F164" s="178">
        <v>0</v>
      </c>
      <c r="G164" s="163">
        <f>ROUND(E164*F164,2)</f>
        <v>0</v>
      </c>
      <c r="H164" s="163">
        <v>0</v>
      </c>
      <c r="I164" s="163">
        <f>ROUND(E164*H164,2)</f>
        <v>0</v>
      </c>
      <c r="J164" s="163">
        <v>69</v>
      </c>
      <c r="K164" s="163">
        <f>ROUND(E164*J164,2)</f>
        <v>60306</v>
      </c>
      <c r="L164" s="163">
        <v>21</v>
      </c>
      <c r="M164" s="163">
        <f>G164*(1+L164/100)</f>
        <v>0</v>
      </c>
      <c r="N164" s="163">
        <v>0.08</v>
      </c>
      <c r="O164" s="163">
        <f>ROUND(E164*N164,2)</f>
        <v>69.92</v>
      </c>
      <c r="P164" s="163">
        <v>0</v>
      </c>
      <c r="Q164" s="163">
        <f>ROUND(E164*P164,2)</f>
        <v>0</v>
      </c>
      <c r="R164" s="163"/>
      <c r="S164" s="163" t="s">
        <v>254</v>
      </c>
      <c r="T164" s="164" t="s">
        <v>259</v>
      </c>
      <c r="U164" s="150">
        <v>0.03</v>
      </c>
      <c r="V164" s="150">
        <f>ROUND(E164*U164,2)</f>
        <v>26.22</v>
      </c>
      <c r="W164" s="150"/>
      <c r="X164" s="150" t="s">
        <v>134</v>
      </c>
      <c r="Y164" s="145"/>
      <c r="Z164" s="145"/>
      <c r="AA164" s="145"/>
      <c r="AB164" s="145"/>
      <c r="AC164" s="145"/>
      <c r="AD164" s="145"/>
      <c r="AE164" s="145"/>
      <c r="AF164" s="145"/>
      <c r="AG164" s="145" t="s">
        <v>143</v>
      </c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</row>
    <row r="165" spans="1:60" outlineLevel="1" x14ac:dyDescent="0.2">
      <c r="A165" s="148"/>
      <c r="B165" s="149"/>
      <c r="C165" s="173" t="s">
        <v>195</v>
      </c>
      <c r="D165" s="151"/>
      <c r="E165" s="177">
        <v>874</v>
      </c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45"/>
      <c r="Z165" s="145"/>
      <c r="AA165" s="145"/>
      <c r="AB165" s="145"/>
      <c r="AC165" s="145"/>
      <c r="AD165" s="145"/>
      <c r="AE165" s="145"/>
      <c r="AF165" s="145"/>
      <c r="AG165" s="145" t="s">
        <v>137</v>
      </c>
      <c r="AH165" s="145">
        <v>0</v>
      </c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</row>
    <row r="166" spans="1:60" ht="22.5" outlineLevel="1" x14ac:dyDescent="0.2">
      <c r="A166" s="159">
        <v>46</v>
      </c>
      <c r="B166" s="160" t="s">
        <v>296</v>
      </c>
      <c r="C166" s="172" t="s">
        <v>297</v>
      </c>
      <c r="D166" s="161" t="s">
        <v>131</v>
      </c>
      <c r="E166" s="162">
        <v>1896</v>
      </c>
      <c r="F166" s="178">
        <v>0</v>
      </c>
      <c r="G166" s="163">
        <f>ROUND(E166*F166,2)</f>
        <v>0</v>
      </c>
      <c r="H166" s="163">
        <v>0</v>
      </c>
      <c r="I166" s="163">
        <f>ROUND(E166*H166,2)</f>
        <v>0</v>
      </c>
      <c r="J166" s="163">
        <v>69</v>
      </c>
      <c r="K166" s="163">
        <f>ROUND(E166*J166,2)</f>
        <v>130824</v>
      </c>
      <c r="L166" s="163">
        <v>21</v>
      </c>
      <c r="M166" s="163">
        <f>G166*(1+L166/100)</f>
        <v>0</v>
      </c>
      <c r="N166" s="163">
        <v>0.13</v>
      </c>
      <c r="O166" s="163">
        <f>ROUND(E166*N166,2)</f>
        <v>246.48</v>
      </c>
      <c r="P166" s="163">
        <v>0</v>
      </c>
      <c r="Q166" s="163">
        <f>ROUND(E166*P166,2)</f>
        <v>0</v>
      </c>
      <c r="R166" s="163"/>
      <c r="S166" s="163" t="s">
        <v>254</v>
      </c>
      <c r="T166" s="164" t="s">
        <v>259</v>
      </c>
      <c r="U166" s="150">
        <v>0</v>
      </c>
      <c r="V166" s="150">
        <f>ROUND(E166*U166,2)</f>
        <v>0</v>
      </c>
      <c r="W166" s="150"/>
      <c r="X166" s="150" t="s">
        <v>134</v>
      </c>
      <c r="Y166" s="145"/>
      <c r="Z166" s="145"/>
      <c r="AA166" s="145"/>
      <c r="AB166" s="145"/>
      <c r="AC166" s="145"/>
      <c r="AD166" s="145"/>
      <c r="AE166" s="145"/>
      <c r="AF166" s="145"/>
      <c r="AG166" s="145" t="s">
        <v>143</v>
      </c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</row>
    <row r="167" spans="1:60" outlineLevel="1" x14ac:dyDescent="0.2">
      <c r="A167" s="148"/>
      <c r="B167" s="149"/>
      <c r="C167" s="173" t="s">
        <v>194</v>
      </c>
      <c r="D167" s="151"/>
      <c r="E167" s="177">
        <v>865</v>
      </c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45"/>
      <c r="Z167" s="145"/>
      <c r="AA167" s="145"/>
      <c r="AB167" s="145"/>
      <c r="AC167" s="145"/>
      <c r="AD167" s="145"/>
      <c r="AE167" s="145"/>
      <c r="AF167" s="145"/>
      <c r="AG167" s="145" t="s">
        <v>137</v>
      </c>
      <c r="AH167" s="145">
        <v>0</v>
      </c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</row>
    <row r="168" spans="1:60" outlineLevel="1" x14ac:dyDescent="0.2">
      <c r="A168" s="148"/>
      <c r="B168" s="149"/>
      <c r="C168" s="173" t="s">
        <v>195</v>
      </c>
      <c r="D168" s="151"/>
      <c r="E168" s="177">
        <v>874</v>
      </c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45"/>
      <c r="Z168" s="145"/>
      <c r="AA168" s="145"/>
      <c r="AB168" s="145"/>
      <c r="AC168" s="145"/>
      <c r="AD168" s="145"/>
      <c r="AE168" s="145"/>
      <c r="AF168" s="145"/>
      <c r="AG168" s="145" t="s">
        <v>137</v>
      </c>
      <c r="AH168" s="145">
        <v>0</v>
      </c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</row>
    <row r="169" spans="1:60" outlineLevel="1" x14ac:dyDescent="0.2">
      <c r="A169" s="148"/>
      <c r="B169" s="149"/>
      <c r="C169" s="173" t="s">
        <v>196</v>
      </c>
      <c r="D169" s="151"/>
      <c r="E169" s="177">
        <v>157</v>
      </c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45"/>
      <c r="Z169" s="145"/>
      <c r="AA169" s="145"/>
      <c r="AB169" s="145"/>
      <c r="AC169" s="145"/>
      <c r="AD169" s="145"/>
      <c r="AE169" s="145"/>
      <c r="AF169" s="145"/>
      <c r="AG169" s="145" t="s">
        <v>137</v>
      </c>
      <c r="AH169" s="145">
        <v>0</v>
      </c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</row>
    <row r="170" spans="1:60" ht="22.5" outlineLevel="1" x14ac:dyDescent="0.2">
      <c r="A170" s="159">
        <v>47</v>
      </c>
      <c r="B170" s="160" t="s">
        <v>298</v>
      </c>
      <c r="C170" s="172" t="s">
        <v>299</v>
      </c>
      <c r="D170" s="161" t="s">
        <v>131</v>
      </c>
      <c r="E170" s="162">
        <v>874</v>
      </c>
      <c r="F170" s="178">
        <v>0</v>
      </c>
      <c r="G170" s="163">
        <f>ROUND(E170*F170,2)</f>
        <v>0</v>
      </c>
      <c r="H170" s="163">
        <v>0</v>
      </c>
      <c r="I170" s="163">
        <f>ROUND(E170*H170,2)</f>
        <v>0</v>
      </c>
      <c r="J170" s="163">
        <v>59</v>
      </c>
      <c r="K170" s="163">
        <f>ROUND(E170*J170,2)</f>
        <v>51566</v>
      </c>
      <c r="L170" s="163">
        <v>21</v>
      </c>
      <c r="M170" s="163">
        <f>G170*(1+L170/100)</f>
        <v>0</v>
      </c>
      <c r="N170" s="163">
        <v>9.8000000000000004E-2</v>
      </c>
      <c r="O170" s="163">
        <f>ROUND(E170*N170,2)</f>
        <v>85.65</v>
      </c>
      <c r="P170" s="163">
        <v>0</v>
      </c>
      <c r="Q170" s="163">
        <f>ROUND(E170*P170,2)</f>
        <v>0</v>
      </c>
      <c r="R170" s="163"/>
      <c r="S170" s="163" t="s">
        <v>254</v>
      </c>
      <c r="T170" s="164" t="s">
        <v>259</v>
      </c>
      <c r="U170" s="150">
        <v>0.03</v>
      </c>
      <c r="V170" s="150">
        <f>ROUND(E170*U170,2)</f>
        <v>26.22</v>
      </c>
      <c r="W170" s="150"/>
      <c r="X170" s="150" t="s">
        <v>134</v>
      </c>
      <c r="Y170" s="145"/>
      <c r="Z170" s="145"/>
      <c r="AA170" s="145"/>
      <c r="AB170" s="145"/>
      <c r="AC170" s="145"/>
      <c r="AD170" s="145"/>
      <c r="AE170" s="145"/>
      <c r="AF170" s="145"/>
      <c r="AG170" s="145" t="s">
        <v>143</v>
      </c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</row>
    <row r="171" spans="1:60" outlineLevel="1" x14ac:dyDescent="0.2">
      <c r="A171" s="148"/>
      <c r="B171" s="149"/>
      <c r="C171" s="173" t="s">
        <v>195</v>
      </c>
      <c r="D171" s="151"/>
      <c r="E171" s="177">
        <v>874</v>
      </c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45"/>
      <c r="Z171" s="145"/>
      <c r="AA171" s="145"/>
      <c r="AB171" s="145"/>
      <c r="AC171" s="145"/>
      <c r="AD171" s="145"/>
      <c r="AE171" s="145"/>
      <c r="AF171" s="145"/>
      <c r="AG171" s="145" t="s">
        <v>137</v>
      </c>
      <c r="AH171" s="145">
        <v>0</v>
      </c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</row>
    <row r="172" spans="1:60" x14ac:dyDescent="0.2">
      <c r="A172" s="153" t="s">
        <v>127</v>
      </c>
      <c r="B172" s="154" t="s">
        <v>67</v>
      </c>
      <c r="C172" s="171" t="s">
        <v>68</v>
      </c>
      <c r="D172" s="155"/>
      <c r="E172" s="156"/>
      <c r="F172" s="157"/>
      <c r="G172" s="157">
        <f>SUMIF(AG173:AG176,"&lt;&gt;NOR",G173:G176)</f>
        <v>0</v>
      </c>
      <c r="H172" s="157"/>
      <c r="I172" s="157">
        <f>SUM(I173:I176)</f>
        <v>13396.43</v>
      </c>
      <c r="J172" s="157"/>
      <c r="K172" s="157">
        <f>SUM(K173:K176)</f>
        <v>14673.570000000002</v>
      </c>
      <c r="L172" s="157"/>
      <c r="M172" s="157">
        <f>SUM(M173:M176)</f>
        <v>0</v>
      </c>
      <c r="N172" s="157"/>
      <c r="O172" s="157">
        <f>SUM(O173:O176)</f>
        <v>7.09</v>
      </c>
      <c r="P172" s="157"/>
      <c r="Q172" s="157">
        <f>SUM(Q173:Q176)</f>
        <v>0</v>
      </c>
      <c r="R172" s="157"/>
      <c r="S172" s="157"/>
      <c r="T172" s="158"/>
      <c r="U172" s="152"/>
      <c r="V172" s="152">
        <f>SUM(V173:V176)</f>
        <v>31.13</v>
      </c>
      <c r="W172" s="152"/>
      <c r="X172" s="152"/>
      <c r="AG172" t="s">
        <v>128</v>
      </c>
    </row>
    <row r="173" spans="1:60" ht="22.5" outlineLevel="1" x14ac:dyDescent="0.2">
      <c r="A173" s="159">
        <v>48</v>
      </c>
      <c r="B173" s="160" t="s">
        <v>300</v>
      </c>
      <c r="C173" s="172" t="s">
        <v>301</v>
      </c>
      <c r="D173" s="161" t="s">
        <v>179</v>
      </c>
      <c r="E173" s="162">
        <v>15</v>
      </c>
      <c r="F173" s="178">
        <v>0</v>
      </c>
      <c r="G173" s="163">
        <f>ROUND(E173*F173,2)</f>
        <v>0</v>
      </c>
      <c r="H173" s="163">
        <v>366.27</v>
      </c>
      <c r="I173" s="163">
        <f>ROUND(E173*H173,2)</f>
        <v>5494.05</v>
      </c>
      <c r="J173" s="163">
        <v>942.73</v>
      </c>
      <c r="K173" s="163">
        <f>ROUND(E173*J173,2)</f>
        <v>14140.95</v>
      </c>
      <c r="L173" s="163">
        <v>21</v>
      </c>
      <c r="M173" s="163">
        <f>G173*(1+L173/100)</f>
        <v>0</v>
      </c>
      <c r="N173" s="163">
        <v>0.46866000000000002</v>
      </c>
      <c r="O173" s="163">
        <f>ROUND(E173*N173,2)</f>
        <v>7.03</v>
      </c>
      <c r="P173" s="163">
        <v>0</v>
      </c>
      <c r="Q173" s="163">
        <f>ROUND(E173*P173,2)</f>
        <v>0</v>
      </c>
      <c r="R173" s="163"/>
      <c r="S173" s="163" t="s">
        <v>132</v>
      </c>
      <c r="T173" s="164" t="s">
        <v>132</v>
      </c>
      <c r="U173" s="150">
        <v>1.9860500000000001</v>
      </c>
      <c r="V173" s="150">
        <f>ROUND(E173*U173,2)</f>
        <v>29.79</v>
      </c>
      <c r="W173" s="150"/>
      <c r="X173" s="150" t="s">
        <v>302</v>
      </c>
      <c r="Y173" s="145"/>
      <c r="Z173" s="145"/>
      <c r="AA173" s="145"/>
      <c r="AB173" s="145"/>
      <c r="AC173" s="145"/>
      <c r="AD173" s="145"/>
      <c r="AE173" s="145"/>
      <c r="AF173" s="145"/>
      <c r="AG173" s="145" t="s">
        <v>303</v>
      </c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</row>
    <row r="174" spans="1:60" outlineLevel="1" x14ac:dyDescent="0.2">
      <c r="A174" s="148"/>
      <c r="B174" s="149"/>
      <c r="C174" s="173" t="s">
        <v>304</v>
      </c>
      <c r="D174" s="151"/>
      <c r="E174" s="177">
        <v>15</v>
      </c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45"/>
      <c r="Z174" s="145"/>
      <c r="AA174" s="145"/>
      <c r="AB174" s="145"/>
      <c r="AC174" s="145"/>
      <c r="AD174" s="145"/>
      <c r="AE174" s="145"/>
      <c r="AF174" s="145"/>
      <c r="AG174" s="145" t="s">
        <v>137</v>
      </c>
      <c r="AH174" s="145">
        <v>0</v>
      </c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</row>
    <row r="175" spans="1:60" ht="22.5" outlineLevel="1" x14ac:dyDescent="0.2">
      <c r="A175" s="159">
        <v>49</v>
      </c>
      <c r="B175" s="160" t="s">
        <v>305</v>
      </c>
      <c r="C175" s="172" t="s">
        <v>306</v>
      </c>
      <c r="D175" s="161" t="s">
        <v>248</v>
      </c>
      <c r="E175" s="162">
        <v>1</v>
      </c>
      <c r="F175" s="178">
        <v>0</v>
      </c>
      <c r="G175" s="163">
        <f>ROUND(E175*F175,2)</f>
        <v>0</v>
      </c>
      <c r="H175" s="163">
        <v>7902.38</v>
      </c>
      <c r="I175" s="163">
        <f>ROUND(E175*H175,2)</f>
        <v>7902.38</v>
      </c>
      <c r="J175" s="163">
        <v>532.62</v>
      </c>
      <c r="K175" s="163">
        <f>ROUND(E175*J175,2)</f>
        <v>532.62</v>
      </c>
      <c r="L175" s="163">
        <v>21</v>
      </c>
      <c r="M175" s="163">
        <f>G175*(1+L175/100)</f>
        <v>0</v>
      </c>
      <c r="N175" s="163">
        <v>5.9130000000000002E-2</v>
      </c>
      <c r="O175" s="163">
        <f>ROUND(E175*N175,2)</f>
        <v>0.06</v>
      </c>
      <c r="P175" s="163">
        <v>0</v>
      </c>
      <c r="Q175" s="163">
        <f>ROUND(E175*P175,2)</f>
        <v>0</v>
      </c>
      <c r="R175" s="163"/>
      <c r="S175" s="163" t="s">
        <v>132</v>
      </c>
      <c r="T175" s="164" t="s">
        <v>132</v>
      </c>
      <c r="U175" s="150">
        <v>1.3425199999999999</v>
      </c>
      <c r="V175" s="150">
        <f>ROUND(E175*U175,2)</f>
        <v>1.34</v>
      </c>
      <c r="W175" s="150"/>
      <c r="X175" s="150" t="s">
        <v>302</v>
      </c>
      <c r="Y175" s="145"/>
      <c r="Z175" s="145"/>
      <c r="AA175" s="145"/>
      <c r="AB175" s="145"/>
      <c r="AC175" s="145"/>
      <c r="AD175" s="145"/>
      <c r="AE175" s="145"/>
      <c r="AF175" s="145"/>
      <c r="AG175" s="145" t="s">
        <v>303</v>
      </c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</row>
    <row r="176" spans="1:60" outlineLevel="1" x14ac:dyDescent="0.2">
      <c r="A176" s="148"/>
      <c r="B176" s="149"/>
      <c r="C176" s="173" t="s">
        <v>43</v>
      </c>
      <c r="D176" s="151"/>
      <c r="E176" s="177">
        <v>1</v>
      </c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45"/>
      <c r="Z176" s="145"/>
      <c r="AA176" s="145"/>
      <c r="AB176" s="145"/>
      <c r="AC176" s="145"/>
      <c r="AD176" s="145"/>
      <c r="AE176" s="145"/>
      <c r="AF176" s="145"/>
      <c r="AG176" s="145" t="s">
        <v>137</v>
      </c>
      <c r="AH176" s="145">
        <v>0</v>
      </c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</row>
    <row r="177" spans="1:60" x14ac:dyDescent="0.2">
      <c r="A177" s="153" t="s">
        <v>127</v>
      </c>
      <c r="B177" s="154" t="s">
        <v>69</v>
      </c>
      <c r="C177" s="171" t="s">
        <v>70</v>
      </c>
      <c r="D177" s="155"/>
      <c r="E177" s="156"/>
      <c r="F177" s="157"/>
      <c r="G177" s="157">
        <f>SUMIF(AG178:AG202,"&lt;&gt;NOR",G178:G202)</f>
        <v>0</v>
      </c>
      <c r="H177" s="157"/>
      <c r="I177" s="157">
        <f>SUM(I178:I202)</f>
        <v>61493.94</v>
      </c>
      <c r="J177" s="157"/>
      <c r="K177" s="157">
        <f>SUM(K178:K202)</f>
        <v>46857.19</v>
      </c>
      <c r="L177" s="157"/>
      <c r="M177" s="157">
        <f>SUM(M178:M202)</f>
        <v>0</v>
      </c>
      <c r="N177" s="157"/>
      <c r="O177" s="157">
        <f>SUM(O178:O202)</f>
        <v>57.510000000000005</v>
      </c>
      <c r="P177" s="157"/>
      <c r="Q177" s="157">
        <f>SUM(Q178:Q202)</f>
        <v>0</v>
      </c>
      <c r="R177" s="157"/>
      <c r="S177" s="157"/>
      <c r="T177" s="158"/>
      <c r="U177" s="152"/>
      <c r="V177" s="152">
        <f>SUM(V178:V202)</f>
        <v>94.58</v>
      </c>
      <c r="W177" s="152"/>
      <c r="X177" s="152"/>
      <c r="AG177" t="s">
        <v>128</v>
      </c>
    </row>
    <row r="178" spans="1:60" outlineLevel="1" x14ac:dyDescent="0.2">
      <c r="A178" s="159">
        <v>50</v>
      </c>
      <c r="B178" s="160" t="s">
        <v>307</v>
      </c>
      <c r="C178" s="172" t="s">
        <v>308</v>
      </c>
      <c r="D178" s="161" t="s">
        <v>179</v>
      </c>
      <c r="E178" s="162">
        <v>221</v>
      </c>
      <c r="F178" s="178">
        <v>0</v>
      </c>
      <c r="G178" s="163">
        <f>ROUND(E178*F178,2)</f>
        <v>0</v>
      </c>
      <c r="H178" s="163">
        <v>0</v>
      </c>
      <c r="I178" s="163">
        <f>ROUND(E178*H178,2)</f>
        <v>0</v>
      </c>
      <c r="J178" s="163">
        <v>60.2</v>
      </c>
      <c r="K178" s="163">
        <f>ROUND(E178*J178,2)</f>
        <v>13304.2</v>
      </c>
      <c r="L178" s="163">
        <v>21</v>
      </c>
      <c r="M178" s="163">
        <f>G178*(1+L178/100)</f>
        <v>0</v>
      </c>
      <c r="N178" s="163">
        <v>0</v>
      </c>
      <c r="O178" s="163">
        <f>ROUND(E178*N178,2)</f>
        <v>0</v>
      </c>
      <c r="P178" s="163">
        <v>0</v>
      </c>
      <c r="Q178" s="163">
        <f>ROUND(E178*P178,2)</f>
        <v>0</v>
      </c>
      <c r="R178" s="163"/>
      <c r="S178" s="163" t="s">
        <v>132</v>
      </c>
      <c r="T178" s="164" t="s">
        <v>132</v>
      </c>
      <c r="U178" s="150">
        <v>8.5000000000000006E-2</v>
      </c>
      <c r="V178" s="150">
        <f>ROUND(E178*U178,2)</f>
        <v>18.79</v>
      </c>
      <c r="W178" s="150"/>
      <c r="X178" s="150" t="s">
        <v>134</v>
      </c>
      <c r="Y178" s="145"/>
      <c r="Z178" s="145"/>
      <c r="AA178" s="145"/>
      <c r="AB178" s="145"/>
      <c r="AC178" s="145"/>
      <c r="AD178" s="145"/>
      <c r="AE178" s="145"/>
      <c r="AF178" s="145"/>
      <c r="AG178" s="145" t="s">
        <v>143</v>
      </c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</row>
    <row r="179" spans="1:60" outlineLevel="1" x14ac:dyDescent="0.2">
      <c r="A179" s="148"/>
      <c r="B179" s="149"/>
      <c r="C179" s="173" t="s">
        <v>309</v>
      </c>
      <c r="D179" s="151"/>
      <c r="E179" s="177">
        <v>184</v>
      </c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45"/>
      <c r="Z179" s="145"/>
      <c r="AA179" s="145"/>
      <c r="AB179" s="145"/>
      <c r="AC179" s="145"/>
      <c r="AD179" s="145"/>
      <c r="AE179" s="145"/>
      <c r="AF179" s="145"/>
      <c r="AG179" s="145" t="s">
        <v>137</v>
      </c>
      <c r="AH179" s="145">
        <v>0</v>
      </c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</row>
    <row r="180" spans="1:60" outlineLevel="1" x14ac:dyDescent="0.2">
      <c r="A180" s="148"/>
      <c r="B180" s="149"/>
      <c r="C180" s="173" t="s">
        <v>310</v>
      </c>
      <c r="D180" s="151"/>
      <c r="E180" s="177">
        <v>37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45"/>
      <c r="Z180" s="145"/>
      <c r="AA180" s="145"/>
      <c r="AB180" s="145"/>
      <c r="AC180" s="145"/>
      <c r="AD180" s="145"/>
      <c r="AE180" s="145"/>
      <c r="AF180" s="145"/>
      <c r="AG180" s="145" t="s">
        <v>137</v>
      </c>
      <c r="AH180" s="145">
        <v>0</v>
      </c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</row>
    <row r="181" spans="1:60" outlineLevel="1" x14ac:dyDescent="0.2">
      <c r="A181" s="159">
        <v>51</v>
      </c>
      <c r="B181" s="160" t="s">
        <v>311</v>
      </c>
      <c r="C181" s="172" t="s">
        <v>312</v>
      </c>
      <c r="D181" s="161" t="s">
        <v>131</v>
      </c>
      <c r="E181" s="162">
        <v>442</v>
      </c>
      <c r="F181" s="178">
        <v>0</v>
      </c>
      <c r="G181" s="163">
        <f>ROUND(E181*F181,2)</f>
        <v>0</v>
      </c>
      <c r="H181" s="163">
        <v>3.12</v>
      </c>
      <c r="I181" s="163">
        <f>ROUND(E181*H181,2)</f>
        <v>1379.04</v>
      </c>
      <c r="J181" s="163">
        <v>30.98</v>
      </c>
      <c r="K181" s="163">
        <f>ROUND(E181*J181,2)</f>
        <v>13693.16</v>
      </c>
      <c r="L181" s="163">
        <v>21</v>
      </c>
      <c r="M181" s="163">
        <f>G181*(1+L181/100)</f>
        <v>0</v>
      </c>
      <c r="N181" s="163">
        <v>1.8000000000000001E-4</v>
      </c>
      <c r="O181" s="163">
        <f>ROUND(E181*N181,2)</f>
        <v>0.08</v>
      </c>
      <c r="P181" s="163">
        <v>0</v>
      </c>
      <c r="Q181" s="163">
        <f>ROUND(E181*P181,2)</f>
        <v>0</v>
      </c>
      <c r="R181" s="163"/>
      <c r="S181" s="163" t="s">
        <v>132</v>
      </c>
      <c r="T181" s="164" t="s">
        <v>132</v>
      </c>
      <c r="U181" s="150">
        <v>7.4999999999999997E-2</v>
      </c>
      <c r="V181" s="150">
        <f>ROUND(E181*U181,2)</f>
        <v>33.15</v>
      </c>
      <c r="W181" s="150"/>
      <c r="X181" s="150" t="s">
        <v>134</v>
      </c>
      <c r="Y181" s="145"/>
      <c r="Z181" s="145"/>
      <c r="AA181" s="145"/>
      <c r="AB181" s="145"/>
      <c r="AC181" s="145"/>
      <c r="AD181" s="145"/>
      <c r="AE181" s="145"/>
      <c r="AF181" s="145"/>
      <c r="AG181" s="145" t="s">
        <v>135</v>
      </c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</row>
    <row r="182" spans="1:60" outlineLevel="1" x14ac:dyDescent="0.2">
      <c r="A182" s="148"/>
      <c r="B182" s="149"/>
      <c r="C182" s="173" t="s">
        <v>313</v>
      </c>
      <c r="D182" s="151"/>
      <c r="E182" s="177">
        <v>368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45"/>
      <c r="Z182" s="145"/>
      <c r="AA182" s="145"/>
      <c r="AB182" s="145"/>
      <c r="AC182" s="145"/>
      <c r="AD182" s="145"/>
      <c r="AE182" s="145"/>
      <c r="AF182" s="145"/>
      <c r="AG182" s="145" t="s">
        <v>137</v>
      </c>
      <c r="AH182" s="145">
        <v>0</v>
      </c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</row>
    <row r="183" spans="1:60" outlineLevel="1" x14ac:dyDescent="0.2">
      <c r="A183" s="148"/>
      <c r="B183" s="149"/>
      <c r="C183" s="173" t="s">
        <v>314</v>
      </c>
      <c r="D183" s="151"/>
      <c r="E183" s="177">
        <v>74</v>
      </c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45"/>
      <c r="Z183" s="145"/>
      <c r="AA183" s="145"/>
      <c r="AB183" s="145"/>
      <c r="AC183" s="145"/>
      <c r="AD183" s="145"/>
      <c r="AE183" s="145"/>
      <c r="AF183" s="145"/>
      <c r="AG183" s="145" t="s">
        <v>137</v>
      </c>
      <c r="AH183" s="145">
        <v>0</v>
      </c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</row>
    <row r="184" spans="1:60" ht="22.5" outlineLevel="1" x14ac:dyDescent="0.2">
      <c r="A184" s="159">
        <v>52</v>
      </c>
      <c r="B184" s="160" t="s">
        <v>315</v>
      </c>
      <c r="C184" s="172" t="s">
        <v>316</v>
      </c>
      <c r="D184" s="161" t="s">
        <v>148</v>
      </c>
      <c r="E184" s="162">
        <v>34.334000000000003</v>
      </c>
      <c r="F184" s="178">
        <v>0</v>
      </c>
      <c r="G184" s="163">
        <f>ROUND(E184*F184,2)</f>
        <v>0</v>
      </c>
      <c r="H184" s="163">
        <v>828.73</v>
      </c>
      <c r="I184" s="163">
        <f>ROUND(E184*H184,2)</f>
        <v>28453.62</v>
      </c>
      <c r="J184" s="163">
        <v>340.27</v>
      </c>
      <c r="K184" s="163">
        <f>ROUND(E184*J184,2)</f>
        <v>11682.83</v>
      </c>
      <c r="L184" s="163">
        <v>21</v>
      </c>
      <c r="M184" s="163">
        <f>G184*(1+L184/100)</f>
        <v>0</v>
      </c>
      <c r="N184" s="163">
        <v>1.665</v>
      </c>
      <c r="O184" s="163">
        <f>ROUND(E184*N184,2)</f>
        <v>57.17</v>
      </c>
      <c r="P184" s="163">
        <v>0</v>
      </c>
      <c r="Q184" s="163">
        <f>ROUND(E184*P184,2)</f>
        <v>0</v>
      </c>
      <c r="R184" s="163"/>
      <c r="S184" s="163" t="s">
        <v>132</v>
      </c>
      <c r="T184" s="164" t="s">
        <v>132</v>
      </c>
      <c r="U184" s="150">
        <v>0.92</v>
      </c>
      <c r="V184" s="150">
        <f>ROUND(E184*U184,2)</f>
        <v>31.59</v>
      </c>
      <c r="W184" s="150"/>
      <c r="X184" s="150" t="s">
        <v>134</v>
      </c>
      <c r="Y184" s="145"/>
      <c r="Z184" s="145"/>
      <c r="AA184" s="145"/>
      <c r="AB184" s="145"/>
      <c r="AC184" s="145"/>
      <c r="AD184" s="145"/>
      <c r="AE184" s="145"/>
      <c r="AF184" s="145"/>
      <c r="AG184" s="145" t="s">
        <v>143</v>
      </c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</row>
    <row r="185" spans="1:60" outlineLevel="1" x14ac:dyDescent="0.2">
      <c r="A185" s="148"/>
      <c r="B185" s="149"/>
      <c r="C185" s="173" t="s">
        <v>317</v>
      </c>
      <c r="D185" s="151"/>
      <c r="E185" s="177">
        <v>27.6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45"/>
      <c r="Z185" s="145"/>
      <c r="AA185" s="145"/>
      <c r="AB185" s="145"/>
      <c r="AC185" s="145"/>
      <c r="AD185" s="145"/>
      <c r="AE185" s="145"/>
      <c r="AF185" s="145"/>
      <c r="AG185" s="145" t="s">
        <v>137</v>
      </c>
      <c r="AH185" s="145">
        <v>0</v>
      </c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</row>
    <row r="186" spans="1:60" outlineLevel="1" x14ac:dyDescent="0.2">
      <c r="A186" s="148"/>
      <c r="B186" s="149"/>
      <c r="C186" s="173" t="s">
        <v>318</v>
      </c>
      <c r="D186" s="151"/>
      <c r="E186" s="177">
        <v>6.734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45"/>
      <c r="Z186" s="145"/>
      <c r="AA186" s="145"/>
      <c r="AB186" s="145"/>
      <c r="AC186" s="145"/>
      <c r="AD186" s="145"/>
      <c r="AE186" s="145"/>
      <c r="AF186" s="145"/>
      <c r="AG186" s="145" t="s">
        <v>137</v>
      </c>
      <c r="AH186" s="145">
        <v>0</v>
      </c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</row>
    <row r="187" spans="1:60" outlineLevel="1" x14ac:dyDescent="0.2">
      <c r="A187" s="159">
        <v>53</v>
      </c>
      <c r="B187" s="160" t="s">
        <v>319</v>
      </c>
      <c r="C187" s="172" t="s">
        <v>320</v>
      </c>
      <c r="D187" s="161" t="s">
        <v>179</v>
      </c>
      <c r="E187" s="162">
        <v>221</v>
      </c>
      <c r="F187" s="178">
        <v>0</v>
      </c>
      <c r="G187" s="163">
        <f>ROUND(E187*F187,2)</f>
        <v>0</v>
      </c>
      <c r="H187" s="163">
        <v>0</v>
      </c>
      <c r="I187" s="163">
        <f>ROUND(E187*H187,2)</f>
        <v>0</v>
      </c>
      <c r="J187" s="163">
        <v>37</v>
      </c>
      <c r="K187" s="163">
        <f>ROUND(E187*J187,2)</f>
        <v>8177</v>
      </c>
      <c r="L187" s="163">
        <v>21</v>
      </c>
      <c r="M187" s="163">
        <f>G187*(1+L187/100)</f>
        <v>0</v>
      </c>
      <c r="N187" s="163">
        <v>0</v>
      </c>
      <c r="O187" s="163">
        <f>ROUND(E187*N187,2)</f>
        <v>0</v>
      </c>
      <c r="P187" s="163">
        <v>0</v>
      </c>
      <c r="Q187" s="163">
        <f>ROUND(E187*P187,2)</f>
        <v>0</v>
      </c>
      <c r="R187" s="163"/>
      <c r="S187" s="163" t="s">
        <v>132</v>
      </c>
      <c r="T187" s="164" t="s">
        <v>132</v>
      </c>
      <c r="U187" s="150">
        <v>0.05</v>
      </c>
      <c r="V187" s="150">
        <f>ROUND(E187*U187,2)</f>
        <v>11.05</v>
      </c>
      <c r="W187" s="150"/>
      <c r="X187" s="150" t="s">
        <v>134</v>
      </c>
      <c r="Y187" s="145"/>
      <c r="Z187" s="145"/>
      <c r="AA187" s="145"/>
      <c r="AB187" s="145"/>
      <c r="AC187" s="145"/>
      <c r="AD187" s="145"/>
      <c r="AE187" s="145"/>
      <c r="AF187" s="145"/>
      <c r="AG187" s="145" t="s">
        <v>143</v>
      </c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</row>
    <row r="188" spans="1:60" outlineLevel="1" x14ac:dyDescent="0.2">
      <c r="A188" s="148"/>
      <c r="B188" s="149"/>
      <c r="C188" s="173" t="s">
        <v>309</v>
      </c>
      <c r="D188" s="151"/>
      <c r="E188" s="177">
        <v>184</v>
      </c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45"/>
      <c r="Z188" s="145"/>
      <c r="AA188" s="145"/>
      <c r="AB188" s="145"/>
      <c r="AC188" s="145"/>
      <c r="AD188" s="145"/>
      <c r="AE188" s="145"/>
      <c r="AF188" s="145"/>
      <c r="AG188" s="145" t="s">
        <v>137</v>
      </c>
      <c r="AH188" s="145">
        <v>0</v>
      </c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</row>
    <row r="189" spans="1:60" outlineLevel="1" x14ac:dyDescent="0.2">
      <c r="A189" s="148"/>
      <c r="B189" s="149"/>
      <c r="C189" s="173" t="s">
        <v>310</v>
      </c>
      <c r="D189" s="151"/>
      <c r="E189" s="177">
        <v>37</v>
      </c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45"/>
      <c r="Z189" s="145"/>
      <c r="AA189" s="145"/>
      <c r="AB189" s="145"/>
      <c r="AC189" s="145"/>
      <c r="AD189" s="145"/>
      <c r="AE189" s="145"/>
      <c r="AF189" s="145"/>
      <c r="AG189" s="145" t="s">
        <v>137</v>
      </c>
      <c r="AH189" s="145">
        <v>0</v>
      </c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</row>
    <row r="190" spans="1:60" outlineLevel="1" x14ac:dyDescent="0.2">
      <c r="A190" s="159">
        <v>54</v>
      </c>
      <c r="B190" s="160" t="s">
        <v>321</v>
      </c>
      <c r="C190" s="172" t="s">
        <v>322</v>
      </c>
      <c r="D190" s="161" t="s">
        <v>179</v>
      </c>
      <c r="E190" s="162">
        <v>184</v>
      </c>
      <c r="F190" s="178">
        <v>0</v>
      </c>
      <c r="G190" s="163">
        <f>ROUND(E190*F190,2)</f>
        <v>0</v>
      </c>
      <c r="H190" s="163">
        <v>35</v>
      </c>
      <c r="I190" s="163">
        <f>ROUND(E190*H190,2)</f>
        <v>6440</v>
      </c>
      <c r="J190" s="163">
        <v>0</v>
      </c>
      <c r="K190" s="163">
        <f>ROUND(E190*J190,2)</f>
        <v>0</v>
      </c>
      <c r="L190" s="163">
        <v>21</v>
      </c>
      <c r="M190" s="163">
        <f>G190*(1+L190/100)</f>
        <v>0</v>
      </c>
      <c r="N190" s="163">
        <v>4.8000000000000001E-4</v>
      </c>
      <c r="O190" s="163">
        <f>ROUND(E190*N190,2)</f>
        <v>0.09</v>
      </c>
      <c r="P190" s="163">
        <v>0</v>
      </c>
      <c r="Q190" s="163">
        <f>ROUND(E190*P190,2)</f>
        <v>0</v>
      </c>
      <c r="R190" s="163" t="s">
        <v>217</v>
      </c>
      <c r="S190" s="163" t="s">
        <v>132</v>
      </c>
      <c r="T190" s="164" t="s">
        <v>132</v>
      </c>
      <c r="U190" s="150">
        <v>0</v>
      </c>
      <c r="V190" s="150">
        <f>ROUND(E190*U190,2)</f>
        <v>0</v>
      </c>
      <c r="W190" s="150"/>
      <c r="X190" s="150" t="s">
        <v>218</v>
      </c>
      <c r="Y190" s="145"/>
      <c r="Z190" s="145"/>
      <c r="AA190" s="145"/>
      <c r="AB190" s="145"/>
      <c r="AC190" s="145"/>
      <c r="AD190" s="145"/>
      <c r="AE190" s="145"/>
      <c r="AF190" s="145"/>
      <c r="AG190" s="145" t="s">
        <v>219</v>
      </c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</row>
    <row r="191" spans="1:60" outlineLevel="1" x14ac:dyDescent="0.2">
      <c r="A191" s="148"/>
      <c r="B191" s="149"/>
      <c r="C191" s="173" t="s">
        <v>309</v>
      </c>
      <c r="D191" s="151"/>
      <c r="E191" s="177">
        <v>184</v>
      </c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45"/>
      <c r="Z191" s="145"/>
      <c r="AA191" s="145"/>
      <c r="AB191" s="145"/>
      <c r="AC191" s="145"/>
      <c r="AD191" s="145"/>
      <c r="AE191" s="145"/>
      <c r="AF191" s="145"/>
      <c r="AG191" s="145" t="s">
        <v>137</v>
      </c>
      <c r="AH191" s="145">
        <v>0</v>
      </c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</row>
    <row r="192" spans="1:60" outlineLevel="1" x14ac:dyDescent="0.2">
      <c r="A192" s="159">
        <v>55</v>
      </c>
      <c r="B192" s="160" t="s">
        <v>323</v>
      </c>
      <c r="C192" s="172" t="s">
        <v>324</v>
      </c>
      <c r="D192" s="161" t="s">
        <v>179</v>
      </c>
      <c r="E192" s="162">
        <v>37</v>
      </c>
      <c r="F192" s="178">
        <v>0</v>
      </c>
      <c r="G192" s="163">
        <f>ROUND(E192*F192,2)</f>
        <v>0</v>
      </c>
      <c r="H192" s="163">
        <v>59.7</v>
      </c>
      <c r="I192" s="163">
        <f>ROUND(E192*H192,2)</f>
        <v>2208.9</v>
      </c>
      <c r="J192" s="163">
        <v>0</v>
      </c>
      <c r="K192" s="163">
        <f>ROUND(E192*J192,2)</f>
        <v>0</v>
      </c>
      <c r="L192" s="163">
        <v>21</v>
      </c>
      <c r="M192" s="163">
        <f>G192*(1+L192/100)</f>
        <v>0</v>
      </c>
      <c r="N192" s="163">
        <v>5.9999999999999995E-4</v>
      </c>
      <c r="O192" s="163">
        <f>ROUND(E192*N192,2)</f>
        <v>0.02</v>
      </c>
      <c r="P192" s="163">
        <v>0</v>
      </c>
      <c r="Q192" s="163">
        <f>ROUND(E192*P192,2)</f>
        <v>0</v>
      </c>
      <c r="R192" s="163" t="s">
        <v>217</v>
      </c>
      <c r="S192" s="163" t="s">
        <v>132</v>
      </c>
      <c r="T192" s="164" t="s">
        <v>132</v>
      </c>
      <c r="U192" s="150">
        <v>0</v>
      </c>
      <c r="V192" s="150">
        <f>ROUND(E192*U192,2)</f>
        <v>0</v>
      </c>
      <c r="W192" s="150"/>
      <c r="X192" s="150" t="s">
        <v>218</v>
      </c>
      <c r="Y192" s="145"/>
      <c r="Z192" s="145"/>
      <c r="AA192" s="145"/>
      <c r="AB192" s="145"/>
      <c r="AC192" s="145"/>
      <c r="AD192" s="145"/>
      <c r="AE192" s="145"/>
      <c r="AF192" s="145"/>
      <c r="AG192" s="145" t="s">
        <v>219</v>
      </c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</row>
    <row r="193" spans="1:60" outlineLevel="1" x14ac:dyDescent="0.2">
      <c r="A193" s="148"/>
      <c r="B193" s="149"/>
      <c r="C193" s="173" t="s">
        <v>310</v>
      </c>
      <c r="D193" s="151"/>
      <c r="E193" s="177">
        <v>37</v>
      </c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45"/>
      <c r="Z193" s="145"/>
      <c r="AA193" s="145"/>
      <c r="AB193" s="145"/>
      <c r="AC193" s="145"/>
      <c r="AD193" s="145"/>
      <c r="AE193" s="145"/>
      <c r="AF193" s="145"/>
      <c r="AG193" s="145" t="s">
        <v>137</v>
      </c>
      <c r="AH193" s="145">
        <v>0</v>
      </c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</row>
    <row r="194" spans="1:60" ht="22.5" outlineLevel="1" x14ac:dyDescent="0.2">
      <c r="A194" s="159">
        <v>56</v>
      </c>
      <c r="B194" s="160" t="s">
        <v>325</v>
      </c>
      <c r="C194" s="172" t="s">
        <v>326</v>
      </c>
      <c r="D194" s="161" t="s">
        <v>248</v>
      </c>
      <c r="E194" s="162">
        <v>16</v>
      </c>
      <c r="F194" s="178">
        <v>0</v>
      </c>
      <c r="G194" s="163">
        <f>ROUND(E194*F194,2)</f>
        <v>0</v>
      </c>
      <c r="H194" s="163">
        <v>164.5</v>
      </c>
      <c r="I194" s="163">
        <f>ROUND(E194*H194,2)</f>
        <v>2632</v>
      </c>
      <c r="J194" s="163">
        <v>0</v>
      </c>
      <c r="K194" s="163">
        <f>ROUND(E194*J194,2)</f>
        <v>0</v>
      </c>
      <c r="L194" s="163">
        <v>21</v>
      </c>
      <c r="M194" s="163">
        <f>G194*(1+L194/100)</f>
        <v>0</v>
      </c>
      <c r="N194" s="163">
        <v>0</v>
      </c>
      <c r="O194" s="163">
        <f>ROUND(E194*N194,2)</f>
        <v>0</v>
      </c>
      <c r="P194" s="163">
        <v>0</v>
      </c>
      <c r="Q194" s="163">
        <f>ROUND(E194*P194,2)</f>
        <v>0</v>
      </c>
      <c r="R194" s="163" t="s">
        <v>217</v>
      </c>
      <c r="S194" s="163" t="s">
        <v>132</v>
      </c>
      <c r="T194" s="164" t="s">
        <v>132</v>
      </c>
      <c r="U194" s="150">
        <v>0</v>
      </c>
      <c r="V194" s="150">
        <f>ROUND(E194*U194,2)</f>
        <v>0</v>
      </c>
      <c r="W194" s="150"/>
      <c r="X194" s="150" t="s">
        <v>218</v>
      </c>
      <c r="Y194" s="145"/>
      <c r="Z194" s="145"/>
      <c r="AA194" s="145"/>
      <c r="AB194" s="145"/>
      <c r="AC194" s="145"/>
      <c r="AD194" s="145"/>
      <c r="AE194" s="145"/>
      <c r="AF194" s="145"/>
      <c r="AG194" s="145" t="s">
        <v>219</v>
      </c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</row>
    <row r="195" spans="1:60" outlineLevel="1" x14ac:dyDescent="0.2">
      <c r="A195" s="148"/>
      <c r="B195" s="149"/>
      <c r="C195" s="173" t="s">
        <v>327</v>
      </c>
      <c r="D195" s="151"/>
      <c r="E195" s="177">
        <v>16</v>
      </c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45"/>
      <c r="Z195" s="145"/>
      <c r="AA195" s="145"/>
      <c r="AB195" s="145"/>
      <c r="AC195" s="145"/>
      <c r="AD195" s="145"/>
      <c r="AE195" s="145"/>
      <c r="AF195" s="145"/>
      <c r="AG195" s="145" t="s">
        <v>137</v>
      </c>
      <c r="AH195" s="145">
        <v>0</v>
      </c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</row>
    <row r="196" spans="1:60" outlineLevel="1" x14ac:dyDescent="0.2">
      <c r="A196" s="159">
        <v>57</v>
      </c>
      <c r="B196" s="160" t="s">
        <v>328</v>
      </c>
      <c r="C196" s="172" t="s">
        <v>329</v>
      </c>
      <c r="D196" s="161" t="s">
        <v>248</v>
      </c>
      <c r="E196" s="162">
        <v>16</v>
      </c>
      <c r="F196" s="178">
        <v>0</v>
      </c>
      <c r="G196" s="163">
        <f>ROUND(E196*F196,2)</f>
        <v>0</v>
      </c>
      <c r="H196" s="163">
        <v>511</v>
      </c>
      <c r="I196" s="163">
        <f>ROUND(E196*H196,2)</f>
        <v>8176</v>
      </c>
      <c r="J196" s="163">
        <v>0</v>
      </c>
      <c r="K196" s="163">
        <f>ROUND(E196*J196,2)</f>
        <v>0</v>
      </c>
      <c r="L196" s="163">
        <v>21</v>
      </c>
      <c r="M196" s="163">
        <f>G196*(1+L196/100)</f>
        <v>0</v>
      </c>
      <c r="N196" s="163">
        <v>0</v>
      </c>
      <c r="O196" s="163">
        <f>ROUND(E196*N196,2)</f>
        <v>0</v>
      </c>
      <c r="P196" s="163">
        <v>0</v>
      </c>
      <c r="Q196" s="163">
        <f>ROUND(E196*P196,2)</f>
        <v>0</v>
      </c>
      <c r="R196" s="163" t="s">
        <v>217</v>
      </c>
      <c r="S196" s="163" t="s">
        <v>132</v>
      </c>
      <c r="T196" s="164" t="s">
        <v>132</v>
      </c>
      <c r="U196" s="150">
        <v>0</v>
      </c>
      <c r="V196" s="150">
        <f>ROUND(E196*U196,2)</f>
        <v>0</v>
      </c>
      <c r="W196" s="150"/>
      <c r="X196" s="150" t="s">
        <v>218</v>
      </c>
      <c r="Y196" s="145"/>
      <c r="Z196" s="145"/>
      <c r="AA196" s="145"/>
      <c r="AB196" s="145"/>
      <c r="AC196" s="145"/>
      <c r="AD196" s="145"/>
      <c r="AE196" s="145"/>
      <c r="AF196" s="145"/>
      <c r="AG196" s="145" t="s">
        <v>219</v>
      </c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</row>
    <row r="197" spans="1:60" outlineLevel="1" x14ac:dyDescent="0.2">
      <c r="A197" s="148"/>
      <c r="B197" s="149"/>
      <c r="C197" s="173" t="s">
        <v>327</v>
      </c>
      <c r="D197" s="151"/>
      <c r="E197" s="177">
        <v>16</v>
      </c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45"/>
      <c r="Z197" s="145"/>
      <c r="AA197" s="145"/>
      <c r="AB197" s="145"/>
      <c r="AC197" s="145"/>
      <c r="AD197" s="145"/>
      <c r="AE197" s="145"/>
      <c r="AF197" s="145"/>
      <c r="AG197" s="145" t="s">
        <v>137</v>
      </c>
      <c r="AH197" s="145">
        <v>0</v>
      </c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</row>
    <row r="198" spans="1:60" outlineLevel="1" x14ac:dyDescent="0.2">
      <c r="A198" s="159">
        <v>58</v>
      </c>
      <c r="B198" s="160" t="s">
        <v>330</v>
      </c>
      <c r="C198" s="172" t="s">
        <v>331</v>
      </c>
      <c r="D198" s="161" t="s">
        <v>248</v>
      </c>
      <c r="E198" s="162">
        <v>16</v>
      </c>
      <c r="F198" s="178">
        <v>0</v>
      </c>
      <c r="G198" s="163">
        <f>ROUND(E198*F198,2)</f>
        <v>0</v>
      </c>
      <c r="H198" s="163">
        <v>66.900000000000006</v>
      </c>
      <c r="I198" s="163">
        <f>ROUND(E198*H198,2)</f>
        <v>1070.4000000000001</v>
      </c>
      <c r="J198" s="163">
        <v>0</v>
      </c>
      <c r="K198" s="163">
        <f>ROUND(E198*J198,2)</f>
        <v>0</v>
      </c>
      <c r="L198" s="163">
        <v>21</v>
      </c>
      <c r="M198" s="163">
        <f>G198*(1+L198/100)</f>
        <v>0</v>
      </c>
      <c r="N198" s="163">
        <v>0</v>
      </c>
      <c r="O198" s="163">
        <f>ROUND(E198*N198,2)</f>
        <v>0</v>
      </c>
      <c r="P198" s="163">
        <v>0</v>
      </c>
      <c r="Q198" s="163">
        <f>ROUND(E198*P198,2)</f>
        <v>0</v>
      </c>
      <c r="R198" s="163" t="s">
        <v>217</v>
      </c>
      <c r="S198" s="163" t="s">
        <v>132</v>
      </c>
      <c r="T198" s="164" t="s">
        <v>132</v>
      </c>
      <c r="U198" s="150">
        <v>0</v>
      </c>
      <c r="V198" s="150">
        <f>ROUND(E198*U198,2)</f>
        <v>0</v>
      </c>
      <c r="W198" s="150"/>
      <c r="X198" s="150" t="s">
        <v>218</v>
      </c>
      <c r="Y198" s="145"/>
      <c r="Z198" s="145"/>
      <c r="AA198" s="145"/>
      <c r="AB198" s="145"/>
      <c r="AC198" s="145"/>
      <c r="AD198" s="145"/>
      <c r="AE198" s="145"/>
      <c r="AF198" s="145"/>
      <c r="AG198" s="145" t="s">
        <v>280</v>
      </c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</row>
    <row r="199" spans="1:60" outlineLevel="1" x14ac:dyDescent="0.2">
      <c r="A199" s="148"/>
      <c r="B199" s="149"/>
      <c r="C199" s="173" t="s">
        <v>327</v>
      </c>
      <c r="D199" s="151"/>
      <c r="E199" s="177">
        <v>16</v>
      </c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45"/>
      <c r="Z199" s="145"/>
      <c r="AA199" s="145"/>
      <c r="AB199" s="145"/>
      <c r="AC199" s="145"/>
      <c r="AD199" s="145"/>
      <c r="AE199" s="145"/>
      <c r="AF199" s="145"/>
      <c r="AG199" s="145" t="s">
        <v>137</v>
      </c>
      <c r="AH199" s="145">
        <v>0</v>
      </c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</row>
    <row r="200" spans="1:60" outlineLevel="1" x14ac:dyDescent="0.2">
      <c r="A200" s="159">
        <v>59</v>
      </c>
      <c r="B200" s="160" t="s">
        <v>332</v>
      </c>
      <c r="C200" s="172" t="s">
        <v>586</v>
      </c>
      <c r="D200" s="161" t="s">
        <v>131</v>
      </c>
      <c r="E200" s="162">
        <v>486.2</v>
      </c>
      <c r="F200" s="178">
        <v>0</v>
      </c>
      <c r="G200" s="163">
        <f>ROUND(E200*F200,2)</f>
        <v>0</v>
      </c>
      <c r="H200" s="163">
        <v>22.9</v>
      </c>
      <c r="I200" s="163">
        <f>ROUND(E200*H200,2)</f>
        <v>11133.98</v>
      </c>
      <c r="J200" s="163">
        <v>0</v>
      </c>
      <c r="K200" s="163">
        <f>ROUND(E200*J200,2)</f>
        <v>0</v>
      </c>
      <c r="L200" s="163">
        <v>21</v>
      </c>
      <c r="M200" s="163">
        <f>G200*(1+L200/100)</f>
        <v>0</v>
      </c>
      <c r="N200" s="163">
        <v>2.9999999999999997E-4</v>
      </c>
      <c r="O200" s="163">
        <f>ROUND(E200*N200,2)</f>
        <v>0.15</v>
      </c>
      <c r="P200" s="163">
        <v>0</v>
      </c>
      <c r="Q200" s="163">
        <f>ROUND(E200*P200,2)</f>
        <v>0</v>
      </c>
      <c r="R200" s="163" t="s">
        <v>217</v>
      </c>
      <c r="S200" s="163" t="s">
        <v>132</v>
      </c>
      <c r="T200" s="164" t="s">
        <v>132</v>
      </c>
      <c r="U200" s="150">
        <v>0</v>
      </c>
      <c r="V200" s="150">
        <f>ROUND(E200*U200,2)</f>
        <v>0</v>
      </c>
      <c r="W200" s="150"/>
      <c r="X200" s="150" t="s">
        <v>218</v>
      </c>
      <c r="Y200" s="145"/>
      <c r="Z200" s="145"/>
      <c r="AA200" s="145"/>
      <c r="AB200" s="145"/>
      <c r="AC200" s="145"/>
      <c r="AD200" s="145"/>
      <c r="AE200" s="145"/>
      <c r="AF200" s="145"/>
      <c r="AG200" s="145" t="s">
        <v>280</v>
      </c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</row>
    <row r="201" spans="1:60" outlineLevel="1" x14ac:dyDescent="0.2">
      <c r="A201" s="148"/>
      <c r="B201" s="149"/>
      <c r="C201" s="173" t="s">
        <v>333</v>
      </c>
      <c r="D201" s="151"/>
      <c r="E201" s="177">
        <v>404.8</v>
      </c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45"/>
      <c r="Z201" s="145"/>
      <c r="AA201" s="145"/>
      <c r="AB201" s="145"/>
      <c r="AC201" s="145"/>
      <c r="AD201" s="145"/>
      <c r="AE201" s="145"/>
      <c r="AF201" s="145"/>
      <c r="AG201" s="145" t="s">
        <v>137</v>
      </c>
      <c r="AH201" s="145">
        <v>0</v>
      </c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</row>
    <row r="202" spans="1:60" outlineLevel="1" x14ac:dyDescent="0.2">
      <c r="A202" s="148"/>
      <c r="B202" s="149"/>
      <c r="C202" s="173" t="s">
        <v>334</v>
      </c>
      <c r="D202" s="151"/>
      <c r="E202" s="177">
        <v>81.400000000000006</v>
      </c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45"/>
      <c r="Z202" s="145"/>
      <c r="AA202" s="145"/>
      <c r="AB202" s="145"/>
      <c r="AC202" s="145"/>
      <c r="AD202" s="145"/>
      <c r="AE202" s="145"/>
      <c r="AF202" s="145"/>
      <c r="AG202" s="145" t="s">
        <v>137</v>
      </c>
      <c r="AH202" s="145">
        <v>0</v>
      </c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</row>
    <row r="203" spans="1:60" x14ac:dyDescent="0.2">
      <c r="A203" s="153" t="s">
        <v>127</v>
      </c>
      <c r="B203" s="154" t="s">
        <v>71</v>
      </c>
      <c r="C203" s="171" t="s">
        <v>72</v>
      </c>
      <c r="D203" s="155"/>
      <c r="E203" s="156"/>
      <c r="F203" s="157"/>
      <c r="G203" s="157">
        <f>SUMIF(AG204:AG212,"&lt;&gt;NOR",G204:G212)</f>
        <v>0</v>
      </c>
      <c r="H203" s="157"/>
      <c r="I203" s="157">
        <f>SUM(I204:I212)</f>
        <v>106231.47</v>
      </c>
      <c r="J203" s="157"/>
      <c r="K203" s="157">
        <f>SUM(K204:K212)</f>
        <v>261600.53</v>
      </c>
      <c r="L203" s="157"/>
      <c r="M203" s="157">
        <f>SUM(M204:M212)</f>
        <v>0</v>
      </c>
      <c r="N203" s="157"/>
      <c r="O203" s="157">
        <f>SUM(O204:O212)</f>
        <v>112.49000000000001</v>
      </c>
      <c r="P203" s="157"/>
      <c r="Q203" s="157">
        <f>SUM(Q204:Q212)</f>
        <v>0</v>
      </c>
      <c r="R203" s="157"/>
      <c r="S203" s="157"/>
      <c r="T203" s="158"/>
      <c r="U203" s="152"/>
      <c r="V203" s="152">
        <f>SUM(V204:V212)</f>
        <v>76.680000000000007</v>
      </c>
      <c r="W203" s="152"/>
      <c r="X203" s="152"/>
      <c r="AG203" t="s">
        <v>128</v>
      </c>
    </row>
    <row r="204" spans="1:60" ht="22.5" outlineLevel="1" x14ac:dyDescent="0.2">
      <c r="A204" s="159">
        <v>60</v>
      </c>
      <c r="B204" s="160" t="s">
        <v>335</v>
      </c>
      <c r="C204" s="172" t="s">
        <v>336</v>
      </c>
      <c r="D204" s="161" t="s">
        <v>179</v>
      </c>
      <c r="E204" s="162">
        <v>240</v>
      </c>
      <c r="F204" s="178">
        <v>0</v>
      </c>
      <c r="G204" s="163">
        <f>ROUND(E204*F204,2)</f>
        <v>0</v>
      </c>
      <c r="H204" s="163">
        <v>169.82</v>
      </c>
      <c r="I204" s="163">
        <f>ROUND(E204*H204,2)</f>
        <v>40756.800000000003</v>
      </c>
      <c r="J204" s="163">
        <v>63.18</v>
      </c>
      <c r="K204" s="163">
        <f>ROUND(E204*J204,2)</f>
        <v>15163.2</v>
      </c>
      <c r="L204" s="163">
        <v>21</v>
      </c>
      <c r="M204" s="163">
        <f>G204*(1+L204/100)</f>
        <v>0</v>
      </c>
      <c r="N204" s="163">
        <v>0.12472</v>
      </c>
      <c r="O204" s="163">
        <f>ROUND(E204*N204,2)</f>
        <v>29.93</v>
      </c>
      <c r="P204" s="163">
        <v>0</v>
      </c>
      <c r="Q204" s="163">
        <f>ROUND(E204*P204,2)</f>
        <v>0</v>
      </c>
      <c r="R204" s="163"/>
      <c r="S204" s="163" t="s">
        <v>132</v>
      </c>
      <c r="T204" s="164" t="s">
        <v>132</v>
      </c>
      <c r="U204" s="150">
        <v>0.14000000000000001</v>
      </c>
      <c r="V204" s="150">
        <f>ROUND(E204*U204,2)</f>
        <v>33.6</v>
      </c>
      <c r="W204" s="150"/>
      <c r="X204" s="150" t="s">
        <v>134</v>
      </c>
      <c r="Y204" s="145"/>
      <c r="Z204" s="145"/>
      <c r="AA204" s="145"/>
      <c r="AB204" s="145"/>
      <c r="AC204" s="145"/>
      <c r="AD204" s="145"/>
      <c r="AE204" s="145"/>
      <c r="AF204" s="145"/>
      <c r="AG204" s="145" t="s">
        <v>135</v>
      </c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</row>
    <row r="205" spans="1:60" outlineLevel="1" x14ac:dyDescent="0.2">
      <c r="A205" s="148"/>
      <c r="B205" s="149"/>
      <c r="C205" s="173" t="s">
        <v>337</v>
      </c>
      <c r="D205" s="151"/>
      <c r="E205" s="177">
        <v>240</v>
      </c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45"/>
      <c r="Z205" s="145"/>
      <c r="AA205" s="145"/>
      <c r="AB205" s="145"/>
      <c r="AC205" s="145"/>
      <c r="AD205" s="145"/>
      <c r="AE205" s="145"/>
      <c r="AF205" s="145"/>
      <c r="AG205" s="145" t="s">
        <v>137</v>
      </c>
      <c r="AH205" s="145">
        <v>0</v>
      </c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</row>
    <row r="206" spans="1:60" ht="22.5" outlineLevel="1" x14ac:dyDescent="0.2">
      <c r="A206" s="159">
        <v>61</v>
      </c>
      <c r="B206" s="160" t="s">
        <v>338</v>
      </c>
      <c r="C206" s="172" t="s">
        <v>587</v>
      </c>
      <c r="D206" s="161" t="s">
        <v>179</v>
      </c>
      <c r="E206" s="162">
        <v>90</v>
      </c>
      <c r="F206" s="178">
        <v>0</v>
      </c>
      <c r="G206" s="163">
        <f>ROUND(E206*F206,2)</f>
        <v>0</v>
      </c>
      <c r="H206" s="163">
        <v>209.82</v>
      </c>
      <c r="I206" s="163">
        <f>ROUND(E206*H206,2)</f>
        <v>18883.8</v>
      </c>
      <c r="J206" s="163">
        <v>63.18</v>
      </c>
      <c r="K206" s="163">
        <f>ROUND(E206*J206,2)</f>
        <v>5686.2</v>
      </c>
      <c r="L206" s="163">
        <v>21</v>
      </c>
      <c r="M206" s="163">
        <f>G206*(1+L206/100)</f>
        <v>0</v>
      </c>
      <c r="N206" s="163">
        <v>0.15223999999999999</v>
      </c>
      <c r="O206" s="163">
        <f>ROUND(E206*N206,2)</f>
        <v>13.7</v>
      </c>
      <c r="P206" s="163">
        <v>0</v>
      </c>
      <c r="Q206" s="163">
        <f>ROUND(E206*P206,2)</f>
        <v>0</v>
      </c>
      <c r="R206" s="163"/>
      <c r="S206" s="163" t="s">
        <v>132</v>
      </c>
      <c r="T206" s="164" t="s">
        <v>132</v>
      </c>
      <c r="U206" s="150">
        <v>0.14000000000000001</v>
      </c>
      <c r="V206" s="150">
        <f>ROUND(E206*U206,2)</f>
        <v>12.6</v>
      </c>
      <c r="W206" s="150"/>
      <c r="X206" s="150" t="s">
        <v>134</v>
      </c>
      <c r="Y206" s="145"/>
      <c r="Z206" s="145"/>
      <c r="AA206" s="145"/>
      <c r="AB206" s="145"/>
      <c r="AC206" s="145"/>
      <c r="AD206" s="145"/>
      <c r="AE206" s="145"/>
      <c r="AF206" s="145"/>
      <c r="AG206" s="145" t="s">
        <v>135</v>
      </c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</row>
    <row r="207" spans="1:60" outlineLevel="1" x14ac:dyDescent="0.2">
      <c r="A207" s="148"/>
      <c r="B207" s="149"/>
      <c r="C207" s="173" t="s">
        <v>339</v>
      </c>
      <c r="D207" s="151"/>
      <c r="E207" s="177">
        <v>90</v>
      </c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45"/>
      <c r="Z207" s="145"/>
      <c r="AA207" s="145"/>
      <c r="AB207" s="145"/>
      <c r="AC207" s="145"/>
      <c r="AD207" s="145"/>
      <c r="AE207" s="145"/>
      <c r="AF207" s="145"/>
      <c r="AG207" s="145" t="s">
        <v>137</v>
      </c>
      <c r="AH207" s="145">
        <v>0</v>
      </c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</row>
    <row r="208" spans="1:60" ht="33.75" outlineLevel="1" x14ac:dyDescent="0.2">
      <c r="A208" s="159">
        <v>62</v>
      </c>
      <c r="B208" s="160" t="s">
        <v>340</v>
      </c>
      <c r="C208" s="172" t="s">
        <v>341</v>
      </c>
      <c r="D208" s="161" t="s">
        <v>179</v>
      </c>
      <c r="E208" s="162">
        <v>135</v>
      </c>
      <c r="F208" s="178">
        <v>0</v>
      </c>
      <c r="G208" s="163">
        <f>ROUND(E208*F208,2)</f>
        <v>0</v>
      </c>
      <c r="H208" s="163">
        <v>0</v>
      </c>
      <c r="I208" s="163">
        <f>ROUND(E208*H208,2)</f>
        <v>0</v>
      </c>
      <c r="J208" s="163">
        <v>1690</v>
      </c>
      <c r="K208" s="163">
        <f>ROUND(E208*J208,2)</f>
        <v>228150</v>
      </c>
      <c r="L208" s="163">
        <v>21</v>
      </c>
      <c r="M208" s="163">
        <f>G208*(1+L208/100)</f>
        <v>0</v>
      </c>
      <c r="N208" s="163">
        <v>0.11463</v>
      </c>
      <c r="O208" s="163">
        <f>ROUND(E208*N208,2)</f>
        <v>15.48</v>
      </c>
      <c r="P208" s="163">
        <v>0</v>
      </c>
      <c r="Q208" s="163">
        <f>ROUND(E208*P208,2)</f>
        <v>0</v>
      </c>
      <c r="R208" s="163"/>
      <c r="S208" s="163" t="s">
        <v>254</v>
      </c>
      <c r="T208" s="164" t="s">
        <v>259</v>
      </c>
      <c r="U208" s="150">
        <v>0</v>
      </c>
      <c r="V208" s="150">
        <f>ROUND(E208*U208,2)</f>
        <v>0</v>
      </c>
      <c r="W208" s="150"/>
      <c r="X208" s="150" t="s">
        <v>134</v>
      </c>
      <c r="Y208" s="145"/>
      <c r="Z208" s="145"/>
      <c r="AA208" s="145"/>
      <c r="AB208" s="145"/>
      <c r="AC208" s="145"/>
      <c r="AD208" s="145"/>
      <c r="AE208" s="145"/>
      <c r="AF208" s="145"/>
      <c r="AG208" s="145" t="s">
        <v>143</v>
      </c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</row>
    <row r="209" spans="1:60" outlineLevel="1" x14ac:dyDescent="0.2">
      <c r="A209" s="148"/>
      <c r="B209" s="149"/>
      <c r="C209" s="173" t="s">
        <v>342</v>
      </c>
      <c r="D209" s="151"/>
      <c r="E209" s="177">
        <v>135</v>
      </c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45"/>
      <c r="Z209" s="145"/>
      <c r="AA209" s="145"/>
      <c r="AB209" s="145"/>
      <c r="AC209" s="145"/>
      <c r="AD209" s="145"/>
      <c r="AE209" s="145"/>
      <c r="AF209" s="145"/>
      <c r="AG209" s="145" t="s">
        <v>137</v>
      </c>
      <c r="AH209" s="145">
        <v>0</v>
      </c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</row>
    <row r="210" spans="1:60" outlineLevel="1" x14ac:dyDescent="0.2">
      <c r="A210" s="159">
        <v>63</v>
      </c>
      <c r="B210" s="160" t="s">
        <v>343</v>
      </c>
      <c r="C210" s="172" t="s">
        <v>344</v>
      </c>
      <c r="D210" s="161" t="s">
        <v>148</v>
      </c>
      <c r="E210" s="162">
        <v>21.14</v>
      </c>
      <c r="F210" s="178">
        <v>0</v>
      </c>
      <c r="G210" s="163">
        <f>ROUND(E210*F210,2)</f>
        <v>0</v>
      </c>
      <c r="H210" s="163">
        <v>2203.92</v>
      </c>
      <c r="I210" s="163">
        <f>ROUND(E210*H210,2)</f>
        <v>46590.87</v>
      </c>
      <c r="J210" s="163">
        <v>596.08000000000004</v>
      </c>
      <c r="K210" s="163">
        <f>ROUND(E210*J210,2)</f>
        <v>12601.13</v>
      </c>
      <c r="L210" s="163">
        <v>21</v>
      </c>
      <c r="M210" s="163">
        <f>G210*(1+L210/100)</f>
        <v>0</v>
      </c>
      <c r="N210" s="163">
        <v>2.5249999999999999</v>
      </c>
      <c r="O210" s="163">
        <f>ROUND(E210*N210,2)</f>
        <v>53.38</v>
      </c>
      <c r="P210" s="163">
        <v>0</v>
      </c>
      <c r="Q210" s="163">
        <f>ROUND(E210*P210,2)</f>
        <v>0</v>
      </c>
      <c r="R210" s="163"/>
      <c r="S210" s="163" t="s">
        <v>132</v>
      </c>
      <c r="T210" s="164" t="s">
        <v>132</v>
      </c>
      <c r="U210" s="150">
        <v>1.4419999999999999</v>
      </c>
      <c r="V210" s="150">
        <f>ROUND(E210*U210,2)</f>
        <v>30.48</v>
      </c>
      <c r="W210" s="150"/>
      <c r="X210" s="150" t="s">
        <v>134</v>
      </c>
      <c r="Y210" s="145"/>
      <c r="Z210" s="145"/>
      <c r="AA210" s="145"/>
      <c r="AB210" s="145"/>
      <c r="AC210" s="145"/>
      <c r="AD210" s="145"/>
      <c r="AE210" s="145"/>
      <c r="AF210" s="145"/>
      <c r="AG210" s="145" t="s">
        <v>135</v>
      </c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</row>
    <row r="211" spans="1:60" outlineLevel="1" x14ac:dyDescent="0.2">
      <c r="A211" s="148"/>
      <c r="B211" s="149"/>
      <c r="C211" s="173" t="s">
        <v>345</v>
      </c>
      <c r="D211" s="151"/>
      <c r="E211" s="177">
        <v>13.04</v>
      </c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45"/>
      <c r="Z211" s="145"/>
      <c r="AA211" s="145"/>
      <c r="AB211" s="145"/>
      <c r="AC211" s="145"/>
      <c r="AD211" s="145"/>
      <c r="AE211" s="145"/>
      <c r="AF211" s="145"/>
      <c r="AG211" s="145" t="s">
        <v>137</v>
      </c>
      <c r="AH211" s="145">
        <v>0</v>
      </c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</row>
    <row r="212" spans="1:60" outlineLevel="1" x14ac:dyDescent="0.2">
      <c r="A212" s="148"/>
      <c r="B212" s="149"/>
      <c r="C212" s="173" t="s">
        <v>346</v>
      </c>
      <c r="D212" s="151"/>
      <c r="E212" s="177">
        <v>8.1</v>
      </c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45"/>
      <c r="Z212" s="145"/>
      <c r="AA212" s="145"/>
      <c r="AB212" s="145"/>
      <c r="AC212" s="145"/>
      <c r="AD212" s="145"/>
      <c r="AE212" s="145"/>
      <c r="AF212" s="145"/>
      <c r="AG212" s="145" t="s">
        <v>137</v>
      </c>
      <c r="AH212" s="145">
        <v>0</v>
      </c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</row>
    <row r="213" spans="1:60" x14ac:dyDescent="0.2">
      <c r="A213" s="153" t="s">
        <v>127</v>
      </c>
      <c r="B213" s="154" t="s">
        <v>73</v>
      </c>
      <c r="C213" s="171" t="s">
        <v>74</v>
      </c>
      <c r="D213" s="155"/>
      <c r="E213" s="156"/>
      <c r="F213" s="157"/>
      <c r="G213" s="157">
        <f>SUMIF(AG214:AG219,"&lt;&gt;NOR",G214:G219)</f>
        <v>0</v>
      </c>
      <c r="H213" s="157"/>
      <c r="I213" s="157">
        <f>SUM(I214:I219)</f>
        <v>0</v>
      </c>
      <c r="J213" s="157"/>
      <c r="K213" s="157">
        <f>SUM(K214:K219)</f>
        <v>29048.28</v>
      </c>
      <c r="L213" s="157"/>
      <c r="M213" s="157">
        <f>SUM(M214:M219)</f>
        <v>0</v>
      </c>
      <c r="N213" s="157"/>
      <c r="O213" s="157">
        <f>SUM(O214:O219)</f>
        <v>0</v>
      </c>
      <c r="P213" s="157"/>
      <c r="Q213" s="157">
        <f>SUM(Q214:Q219)</f>
        <v>14.86</v>
      </c>
      <c r="R213" s="157"/>
      <c r="S213" s="157"/>
      <c r="T213" s="158"/>
      <c r="U213" s="152"/>
      <c r="V213" s="152">
        <f>SUM(V214:V219)</f>
        <v>47.82</v>
      </c>
      <c r="W213" s="152"/>
      <c r="X213" s="152"/>
      <c r="AG213" t="s">
        <v>128</v>
      </c>
    </row>
    <row r="214" spans="1:60" outlineLevel="1" x14ac:dyDescent="0.2">
      <c r="A214" s="159">
        <v>64</v>
      </c>
      <c r="B214" s="160" t="s">
        <v>347</v>
      </c>
      <c r="C214" s="172" t="s">
        <v>348</v>
      </c>
      <c r="D214" s="161" t="s">
        <v>148</v>
      </c>
      <c r="E214" s="162">
        <v>7.4302400000000004</v>
      </c>
      <c r="F214" s="178">
        <v>0</v>
      </c>
      <c r="G214" s="163">
        <f>ROUND(E214*F214,2)</f>
        <v>0</v>
      </c>
      <c r="H214" s="163">
        <v>0</v>
      </c>
      <c r="I214" s="163">
        <f>ROUND(E214*H214,2)</f>
        <v>0</v>
      </c>
      <c r="J214" s="163">
        <v>3250</v>
      </c>
      <c r="K214" s="163">
        <f>ROUND(E214*J214,2)</f>
        <v>24148.28</v>
      </c>
      <c r="L214" s="163">
        <v>21</v>
      </c>
      <c r="M214" s="163">
        <f>G214*(1+L214/100)</f>
        <v>0</v>
      </c>
      <c r="N214" s="163">
        <v>0</v>
      </c>
      <c r="O214" s="163">
        <f>ROUND(E214*N214,2)</f>
        <v>0</v>
      </c>
      <c r="P214" s="163">
        <v>2</v>
      </c>
      <c r="Q214" s="163">
        <f>ROUND(E214*P214,2)</f>
        <v>14.86</v>
      </c>
      <c r="R214" s="163"/>
      <c r="S214" s="163" t="s">
        <v>132</v>
      </c>
      <c r="T214" s="164" t="s">
        <v>132</v>
      </c>
      <c r="U214" s="150">
        <v>6.4359999999999999</v>
      </c>
      <c r="V214" s="150">
        <f>ROUND(E214*U214,2)</f>
        <v>47.82</v>
      </c>
      <c r="W214" s="150"/>
      <c r="X214" s="150" t="s">
        <v>134</v>
      </c>
      <c r="Y214" s="145"/>
      <c r="Z214" s="145"/>
      <c r="AA214" s="145"/>
      <c r="AB214" s="145"/>
      <c r="AC214" s="145"/>
      <c r="AD214" s="145"/>
      <c r="AE214" s="145"/>
      <c r="AF214" s="145"/>
      <c r="AG214" s="145" t="s">
        <v>135</v>
      </c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</row>
    <row r="215" spans="1:60" outlineLevel="1" x14ac:dyDescent="0.2">
      <c r="A215" s="148"/>
      <c r="B215" s="149"/>
      <c r="C215" s="173" t="s">
        <v>349</v>
      </c>
      <c r="D215" s="151"/>
      <c r="E215" s="177">
        <v>5.6</v>
      </c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45"/>
      <c r="Z215" s="145"/>
      <c r="AA215" s="145"/>
      <c r="AB215" s="145"/>
      <c r="AC215" s="145"/>
      <c r="AD215" s="145"/>
      <c r="AE215" s="145"/>
      <c r="AF215" s="145"/>
      <c r="AG215" s="145" t="s">
        <v>137</v>
      </c>
      <c r="AH215" s="145">
        <v>0</v>
      </c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</row>
    <row r="216" spans="1:60" outlineLevel="1" x14ac:dyDescent="0.2">
      <c r="A216" s="148"/>
      <c r="B216" s="149"/>
      <c r="C216" s="173" t="s">
        <v>350</v>
      </c>
      <c r="D216" s="151"/>
      <c r="E216" s="177">
        <v>1.1519999999999999</v>
      </c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45"/>
      <c r="Z216" s="145"/>
      <c r="AA216" s="145"/>
      <c r="AB216" s="145"/>
      <c r="AC216" s="145"/>
      <c r="AD216" s="145"/>
      <c r="AE216" s="145"/>
      <c r="AF216" s="145"/>
      <c r="AG216" s="145" t="s">
        <v>137</v>
      </c>
      <c r="AH216" s="145">
        <v>0</v>
      </c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</row>
    <row r="217" spans="1:60" outlineLevel="1" x14ac:dyDescent="0.2">
      <c r="A217" s="148"/>
      <c r="B217" s="149"/>
      <c r="C217" s="173" t="s">
        <v>351</v>
      </c>
      <c r="D217" s="151"/>
      <c r="E217" s="177">
        <v>0.67823999999999995</v>
      </c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45"/>
      <c r="Z217" s="145"/>
      <c r="AA217" s="145"/>
      <c r="AB217" s="145"/>
      <c r="AC217" s="145"/>
      <c r="AD217" s="145"/>
      <c r="AE217" s="145"/>
      <c r="AF217" s="145"/>
      <c r="AG217" s="145" t="s">
        <v>137</v>
      </c>
      <c r="AH217" s="145">
        <v>0</v>
      </c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</row>
    <row r="218" spans="1:60" ht="22.5" outlineLevel="1" x14ac:dyDescent="0.2">
      <c r="A218" s="159">
        <v>65</v>
      </c>
      <c r="B218" s="160" t="s">
        <v>352</v>
      </c>
      <c r="C218" s="172" t="s">
        <v>353</v>
      </c>
      <c r="D218" s="161" t="s">
        <v>354</v>
      </c>
      <c r="E218" s="162">
        <v>1</v>
      </c>
      <c r="F218" s="178">
        <v>0</v>
      </c>
      <c r="G218" s="163">
        <f>ROUND(E218*F218,2)</f>
        <v>0</v>
      </c>
      <c r="H218" s="163">
        <v>0</v>
      </c>
      <c r="I218" s="163">
        <f>ROUND(E218*H218,2)</f>
        <v>0</v>
      </c>
      <c r="J218" s="163">
        <v>4900</v>
      </c>
      <c r="K218" s="163">
        <f>ROUND(E218*J218,2)</f>
        <v>4900</v>
      </c>
      <c r="L218" s="163">
        <v>21</v>
      </c>
      <c r="M218" s="163">
        <f>G218*(1+L218/100)</f>
        <v>0</v>
      </c>
      <c r="N218" s="163">
        <v>0</v>
      </c>
      <c r="O218" s="163">
        <f>ROUND(E218*N218,2)</f>
        <v>0</v>
      </c>
      <c r="P218" s="163">
        <v>0</v>
      </c>
      <c r="Q218" s="163">
        <f>ROUND(E218*P218,2)</f>
        <v>0</v>
      </c>
      <c r="R218" s="163"/>
      <c r="S218" s="163" t="s">
        <v>254</v>
      </c>
      <c r="T218" s="164" t="s">
        <v>259</v>
      </c>
      <c r="U218" s="150">
        <v>0</v>
      </c>
      <c r="V218" s="150">
        <f>ROUND(E218*U218,2)</f>
        <v>0</v>
      </c>
      <c r="W218" s="150"/>
      <c r="X218" s="150" t="s">
        <v>134</v>
      </c>
      <c r="Y218" s="145"/>
      <c r="Z218" s="145"/>
      <c r="AA218" s="145"/>
      <c r="AB218" s="145"/>
      <c r="AC218" s="145"/>
      <c r="AD218" s="145"/>
      <c r="AE218" s="145"/>
      <c r="AF218" s="145"/>
      <c r="AG218" s="145" t="s">
        <v>143</v>
      </c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</row>
    <row r="219" spans="1:60" outlineLevel="1" x14ac:dyDescent="0.2">
      <c r="A219" s="148"/>
      <c r="B219" s="149"/>
      <c r="C219" s="173" t="s">
        <v>43</v>
      </c>
      <c r="D219" s="151"/>
      <c r="E219" s="177">
        <v>1</v>
      </c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45"/>
      <c r="Z219" s="145"/>
      <c r="AA219" s="145"/>
      <c r="AB219" s="145"/>
      <c r="AC219" s="145"/>
      <c r="AD219" s="145"/>
      <c r="AE219" s="145"/>
      <c r="AF219" s="145"/>
      <c r="AG219" s="145" t="s">
        <v>137</v>
      </c>
      <c r="AH219" s="145">
        <v>0</v>
      </c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</row>
    <row r="220" spans="1:60" x14ac:dyDescent="0.2">
      <c r="A220" s="153" t="s">
        <v>127</v>
      </c>
      <c r="B220" s="154" t="s">
        <v>75</v>
      </c>
      <c r="C220" s="171" t="s">
        <v>76</v>
      </c>
      <c r="D220" s="155"/>
      <c r="E220" s="156"/>
      <c r="F220" s="157"/>
      <c r="G220" s="157">
        <f>SUMIF(AG221:AG221,"&lt;&gt;NOR",G221:G221)</f>
        <v>0</v>
      </c>
      <c r="H220" s="157"/>
      <c r="I220" s="157">
        <f>SUM(I221:I221)</f>
        <v>0</v>
      </c>
      <c r="J220" s="157"/>
      <c r="K220" s="157">
        <f>SUM(K221:K221)</f>
        <v>93773.7</v>
      </c>
      <c r="L220" s="157"/>
      <c r="M220" s="157">
        <f>SUM(M221:M221)</f>
        <v>0</v>
      </c>
      <c r="N220" s="157"/>
      <c r="O220" s="157">
        <f>SUM(O221:O221)</f>
        <v>0</v>
      </c>
      <c r="P220" s="157"/>
      <c r="Q220" s="157">
        <f>SUM(Q221:Q221)</f>
        <v>0</v>
      </c>
      <c r="R220" s="157"/>
      <c r="S220" s="157"/>
      <c r="T220" s="158"/>
      <c r="U220" s="152"/>
      <c r="V220" s="152">
        <f>SUM(V221:V221)</f>
        <v>156.29</v>
      </c>
      <c r="W220" s="152"/>
      <c r="X220" s="152"/>
      <c r="AG220" t="s">
        <v>128</v>
      </c>
    </row>
    <row r="221" spans="1:60" outlineLevel="1" x14ac:dyDescent="0.2">
      <c r="A221" s="165">
        <v>66</v>
      </c>
      <c r="B221" s="166" t="s">
        <v>355</v>
      </c>
      <c r="C221" s="174" t="s">
        <v>356</v>
      </c>
      <c r="D221" s="167" t="s">
        <v>357</v>
      </c>
      <c r="E221" s="168">
        <v>2083.8600499999998</v>
      </c>
      <c r="F221" s="179">
        <v>0</v>
      </c>
      <c r="G221" s="169">
        <f>ROUND(E221*F221,2)</f>
        <v>0</v>
      </c>
      <c r="H221" s="169">
        <v>0</v>
      </c>
      <c r="I221" s="169">
        <f>ROUND(E221*H221,2)</f>
        <v>0</v>
      </c>
      <c r="J221" s="169">
        <v>45</v>
      </c>
      <c r="K221" s="169">
        <f>ROUND(E221*J221,2)</f>
        <v>93773.7</v>
      </c>
      <c r="L221" s="169">
        <v>21</v>
      </c>
      <c r="M221" s="169">
        <f>G221*(1+L221/100)</f>
        <v>0</v>
      </c>
      <c r="N221" s="169">
        <v>0</v>
      </c>
      <c r="O221" s="169">
        <f>ROUND(E221*N221,2)</f>
        <v>0</v>
      </c>
      <c r="P221" s="169">
        <v>0</v>
      </c>
      <c r="Q221" s="169">
        <f>ROUND(E221*P221,2)</f>
        <v>0</v>
      </c>
      <c r="R221" s="169"/>
      <c r="S221" s="169" t="s">
        <v>132</v>
      </c>
      <c r="T221" s="170" t="s">
        <v>259</v>
      </c>
      <c r="U221" s="150">
        <v>7.4999999999999997E-2</v>
      </c>
      <c r="V221" s="150">
        <f>ROUND(E221*U221,2)</f>
        <v>156.29</v>
      </c>
      <c r="W221" s="150"/>
      <c r="X221" s="150" t="s">
        <v>358</v>
      </c>
      <c r="Y221" s="145"/>
      <c r="Z221" s="145"/>
      <c r="AA221" s="145"/>
      <c r="AB221" s="145"/>
      <c r="AC221" s="145"/>
      <c r="AD221" s="145"/>
      <c r="AE221" s="145"/>
      <c r="AF221" s="145"/>
      <c r="AG221" s="145" t="s">
        <v>359</v>
      </c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</row>
    <row r="222" spans="1:60" ht="25.5" x14ac:dyDescent="0.2">
      <c r="A222" s="153" t="s">
        <v>127</v>
      </c>
      <c r="B222" s="154" t="s">
        <v>77</v>
      </c>
      <c r="C222" s="171" t="s">
        <v>78</v>
      </c>
      <c r="D222" s="155"/>
      <c r="E222" s="156"/>
      <c r="F222" s="157"/>
      <c r="G222" s="157">
        <f>SUMIF(AG223:AG242,"&lt;&gt;NOR",G223:G242)</f>
        <v>0</v>
      </c>
      <c r="H222" s="157"/>
      <c r="I222" s="157">
        <f>SUM(I223:I242)</f>
        <v>463591.15</v>
      </c>
      <c r="J222" s="157"/>
      <c r="K222" s="157">
        <f>SUM(K223:K242)</f>
        <v>109250</v>
      </c>
      <c r="L222" s="157"/>
      <c r="M222" s="157">
        <f>SUM(M223:M242)</f>
        <v>0</v>
      </c>
      <c r="N222" s="157"/>
      <c r="O222" s="157">
        <f>SUM(O223:O242)</f>
        <v>25.240000000000002</v>
      </c>
      <c r="P222" s="157"/>
      <c r="Q222" s="157">
        <f>SUM(Q223:Q242)</f>
        <v>0</v>
      </c>
      <c r="R222" s="157"/>
      <c r="S222" s="157"/>
      <c r="T222" s="158"/>
      <c r="U222" s="152"/>
      <c r="V222" s="152">
        <f>SUM(V223:V242)</f>
        <v>0</v>
      </c>
      <c r="W222" s="152"/>
      <c r="X222" s="152"/>
      <c r="AG222" t="s">
        <v>128</v>
      </c>
    </row>
    <row r="223" spans="1:60" outlineLevel="1" x14ac:dyDescent="0.2">
      <c r="A223" s="159">
        <v>67</v>
      </c>
      <c r="B223" s="160" t="s">
        <v>360</v>
      </c>
      <c r="C223" s="172" t="s">
        <v>361</v>
      </c>
      <c r="D223" s="161" t="s">
        <v>131</v>
      </c>
      <c r="E223" s="162">
        <v>874</v>
      </c>
      <c r="F223" s="178">
        <v>0</v>
      </c>
      <c r="G223" s="163">
        <f>ROUND(E223*F223,2)</f>
        <v>0</v>
      </c>
      <c r="H223" s="163">
        <v>0</v>
      </c>
      <c r="I223" s="163">
        <f>ROUND(E223*H223,2)</f>
        <v>0</v>
      </c>
      <c r="J223" s="163">
        <v>60</v>
      </c>
      <c r="K223" s="163">
        <f>ROUND(E223*J223,2)</f>
        <v>52440</v>
      </c>
      <c r="L223" s="163">
        <v>21</v>
      </c>
      <c r="M223" s="163">
        <f>G223*(1+L223/100)</f>
        <v>0</v>
      </c>
      <c r="N223" s="163">
        <v>0</v>
      </c>
      <c r="O223" s="163">
        <f>ROUND(E223*N223,2)</f>
        <v>0</v>
      </c>
      <c r="P223" s="163">
        <v>0</v>
      </c>
      <c r="Q223" s="163">
        <f>ROUND(E223*P223,2)</f>
        <v>0</v>
      </c>
      <c r="R223" s="163"/>
      <c r="S223" s="163" t="s">
        <v>254</v>
      </c>
      <c r="T223" s="164" t="s">
        <v>259</v>
      </c>
      <c r="U223" s="150">
        <v>0</v>
      </c>
      <c r="V223" s="150">
        <f>ROUND(E223*U223,2)</f>
        <v>0</v>
      </c>
      <c r="W223" s="150"/>
      <c r="X223" s="150" t="s">
        <v>134</v>
      </c>
      <c r="Y223" s="145"/>
      <c r="Z223" s="145"/>
      <c r="AA223" s="145"/>
      <c r="AB223" s="145"/>
      <c r="AC223" s="145"/>
      <c r="AD223" s="145"/>
      <c r="AE223" s="145"/>
      <c r="AF223" s="145"/>
      <c r="AG223" s="145" t="s">
        <v>362</v>
      </c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</row>
    <row r="224" spans="1:60" outlineLevel="1" x14ac:dyDescent="0.2">
      <c r="A224" s="148"/>
      <c r="B224" s="149"/>
      <c r="C224" s="173" t="s">
        <v>195</v>
      </c>
      <c r="D224" s="151"/>
      <c r="E224" s="177">
        <v>874</v>
      </c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45"/>
      <c r="Z224" s="145"/>
      <c r="AA224" s="145"/>
      <c r="AB224" s="145"/>
      <c r="AC224" s="145"/>
      <c r="AD224" s="145"/>
      <c r="AE224" s="145"/>
      <c r="AF224" s="145"/>
      <c r="AG224" s="145" t="s">
        <v>137</v>
      </c>
      <c r="AH224" s="145">
        <v>0</v>
      </c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</row>
    <row r="225" spans="1:60" outlineLevel="1" x14ac:dyDescent="0.2">
      <c r="A225" s="159">
        <v>68</v>
      </c>
      <c r="B225" s="160" t="s">
        <v>363</v>
      </c>
      <c r="C225" s="172" t="s">
        <v>364</v>
      </c>
      <c r="D225" s="161" t="s">
        <v>131</v>
      </c>
      <c r="E225" s="162">
        <v>874</v>
      </c>
      <c r="F225" s="178">
        <v>0</v>
      </c>
      <c r="G225" s="163">
        <f>ROUND(E225*F225,2)</f>
        <v>0</v>
      </c>
      <c r="H225" s="163">
        <v>0</v>
      </c>
      <c r="I225" s="163">
        <f>ROUND(E225*H225,2)</f>
        <v>0</v>
      </c>
      <c r="J225" s="163">
        <v>65</v>
      </c>
      <c r="K225" s="163">
        <f>ROUND(E225*J225,2)</f>
        <v>56810</v>
      </c>
      <c r="L225" s="163">
        <v>21</v>
      </c>
      <c r="M225" s="163">
        <f>G225*(1+L225/100)</f>
        <v>0</v>
      </c>
      <c r="N225" s="163">
        <v>0</v>
      </c>
      <c r="O225" s="163">
        <f>ROUND(E225*N225,2)</f>
        <v>0</v>
      </c>
      <c r="P225" s="163">
        <v>0</v>
      </c>
      <c r="Q225" s="163">
        <f>ROUND(E225*P225,2)</f>
        <v>0</v>
      </c>
      <c r="R225" s="163"/>
      <c r="S225" s="163" t="s">
        <v>254</v>
      </c>
      <c r="T225" s="164" t="s">
        <v>259</v>
      </c>
      <c r="U225" s="150">
        <v>0</v>
      </c>
      <c r="V225" s="150">
        <f>ROUND(E225*U225,2)</f>
        <v>0</v>
      </c>
      <c r="W225" s="150"/>
      <c r="X225" s="150" t="s">
        <v>134</v>
      </c>
      <c r="Y225" s="145"/>
      <c r="Z225" s="145"/>
      <c r="AA225" s="145"/>
      <c r="AB225" s="145"/>
      <c r="AC225" s="145"/>
      <c r="AD225" s="145"/>
      <c r="AE225" s="145"/>
      <c r="AF225" s="145"/>
      <c r="AG225" s="145" t="s">
        <v>362</v>
      </c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</row>
    <row r="226" spans="1:60" outlineLevel="1" x14ac:dyDescent="0.2">
      <c r="A226" s="148"/>
      <c r="B226" s="149"/>
      <c r="C226" s="173" t="s">
        <v>195</v>
      </c>
      <c r="D226" s="151"/>
      <c r="E226" s="177">
        <v>874</v>
      </c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45"/>
      <c r="Z226" s="145"/>
      <c r="AA226" s="145"/>
      <c r="AB226" s="145"/>
      <c r="AC226" s="145"/>
      <c r="AD226" s="145"/>
      <c r="AE226" s="145"/>
      <c r="AF226" s="145"/>
      <c r="AG226" s="145" t="s">
        <v>137</v>
      </c>
      <c r="AH226" s="145">
        <v>0</v>
      </c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</row>
    <row r="227" spans="1:60" outlineLevel="1" x14ac:dyDescent="0.2">
      <c r="A227" s="159">
        <v>69</v>
      </c>
      <c r="B227" s="160" t="s">
        <v>365</v>
      </c>
      <c r="C227" s="172" t="s">
        <v>366</v>
      </c>
      <c r="D227" s="161" t="s">
        <v>131</v>
      </c>
      <c r="E227" s="162">
        <v>874</v>
      </c>
      <c r="F227" s="178">
        <v>0</v>
      </c>
      <c r="G227" s="163">
        <f>ROUND(E227*F227,2)</f>
        <v>0</v>
      </c>
      <c r="H227" s="163">
        <v>380</v>
      </c>
      <c r="I227" s="163">
        <f>ROUND(E227*H227,2)</f>
        <v>332120</v>
      </c>
      <c r="J227" s="163">
        <v>0</v>
      </c>
      <c r="K227" s="163">
        <f>ROUND(E227*J227,2)</f>
        <v>0</v>
      </c>
      <c r="L227" s="163">
        <v>21</v>
      </c>
      <c r="M227" s="163">
        <f>G227*(1+L227/100)</f>
        <v>0</v>
      </c>
      <c r="N227" s="163">
        <v>2.2000000000000001E-3</v>
      </c>
      <c r="O227" s="163">
        <f>ROUND(E227*N227,2)</f>
        <v>1.92</v>
      </c>
      <c r="P227" s="163">
        <v>0</v>
      </c>
      <c r="Q227" s="163">
        <f>ROUND(E227*P227,2)</f>
        <v>0</v>
      </c>
      <c r="R227" s="163"/>
      <c r="S227" s="163" t="s">
        <v>254</v>
      </c>
      <c r="T227" s="164" t="s">
        <v>259</v>
      </c>
      <c r="U227" s="150">
        <v>0</v>
      </c>
      <c r="V227" s="150">
        <f>ROUND(E227*U227,2)</f>
        <v>0</v>
      </c>
      <c r="W227" s="150"/>
      <c r="X227" s="150" t="s">
        <v>218</v>
      </c>
      <c r="Y227" s="145"/>
      <c r="Z227" s="145"/>
      <c r="AA227" s="145"/>
      <c r="AB227" s="145"/>
      <c r="AC227" s="145"/>
      <c r="AD227" s="145"/>
      <c r="AE227" s="145"/>
      <c r="AF227" s="145"/>
      <c r="AG227" s="145" t="s">
        <v>280</v>
      </c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</row>
    <row r="228" spans="1:60" outlineLevel="1" x14ac:dyDescent="0.2">
      <c r="A228" s="148"/>
      <c r="B228" s="149"/>
      <c r="C228" s="173" t="s">
        <v>195</v>
      </c>
      <c r="D228" s="151"/>
      <c r="E228" s="177">
        <v>874</v>
      </c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45"/>
      <c r="Z228" s="145"/>
      <c r="AA228" s="145"/>
      <c r="AB228" s="145"/>
      <c r="AC228" s="145"/>
      <c r="AD228" s="145"/>
      <c r="AE228" s="145"/>
      <c r="AF228" s="145"/>
      <c r="AG228" s="145" t="s">
        <v>137</v>
      </c>
      <c r="AH228" s="145">
        <v>0</v>
      </c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</row>
    <row r="229" spans="1:60" outlineLevel="1" x14ac:dyDescent="0.2">
      <c r="A229" s="159">
        <v>70</v>
      </c>
      <c r="B229" s="160" t="s">
        <v>367</v>
      </c>
      <c r="C229" s="172" t="s">
        <v>368</v>
      </c>
      <c r="D229" s="161" t="s">
        <v>369</v>
      </c>
      <c r="E229" s="162">
        <v>344.5</v>
      </c>
      <c r="F229" s="178">
        <v>0</v>
      </c>
      <c r="G229" s="163">
        <f>ROUND(E229*F229,2)</f>
        <v>0</v>
      </c>
      <c r="H229" s="163">
        <v>84</v>
      </c>
      <c r="I229" s="163">
        <f>ROUND(E229*H229,2)</f>
        <v>28938</v>
      </c>
      <c r="J229" s="163">
        <v>0</v>
      </c>
      <c r="K229" s="163">
        <f>ROUND(E229*J229,2)</f>
        <v>0</v>
      </c>
      <c r="L229" s="163">
        <v>21</v>
      </c>
      <c r="M229" s="163">
        <f>G229*(1+L229/100)</f>
        <v>0</v>
      </c>
      <c r="N229" s="163">
        <v>2.2000000000000001E-3</v>
      </c>
      <c r="O229" s="163">
        <f>ROUND(E229*N229,2)</f>
        <v>0.76</v>
      </c>
      <c r="P229" s="163">
        <v>0</v>
      </c>
      <c r="Q229" s="163">
        <f>ROUND(E229*P229,2)</f>
        <v>0</v>
      </c>
      <c r="R229" s="163"/>
      <c r="S229" s="163" t="s">
        <v>254</v>
      </c>
      <c r="T229" s="164" t="s">
        <v>259</v>
      </c>
      <c r="U229" s="150">
        <v>0</v>
      </c>
      <c r="V229" s="150">
        <f>ROUND(E229*U229,2)</f>
        <v>0</v>
      </c>
      <c r="W229" s="150"/>
      <c r="X229" s="150" t="s">
        <v>218</v>
      </c>
      <c r="Y229" s="145"/>
      <c r="Z229" s="145"/>
      <c r="AA229" s="145"/>
      <c r="AB229" s="145"/>
      <c r="AC229" s="145"/>
      <c r="AD229" s="145"/>
      <c r="AE229" s="145"/>
      <c r="AF229" s="145"/>
      <c r="AG229" s="145" t="s">
        <v>370</v>
      </c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</row>
    <row r="230" spans="1:60" outlineLevel="1" x14ac:dyDescent="0.2">
      <c r="A230" s="148"/>
      <c r="B230" s="149"/>
      <c r="C230" s="173" t="s">
        <v>371</v>
      </c>
      <c r="D230" s="151"/>
      <c r="E230" s="177">
        <v>166</v>
      </c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45"/>
      <c r="Z230" s="145"/>
      <c r="AA230" s="145"/>
      <c r="AB230" s="145"/>
      <c r="AC230" s="145"/>
      <c r="AD230" s="145"/>
      <c r="AE230" s="145"/>
      <c r="AF230" s="145"/>
      <c r="AG230" s="145" t="s">
        <v>137</v>
      </c>
      <c r="AH230" s="145">
        <v>0</v>
      </c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</row>
    <row r="231" spans="1:60" outlineLevel="1" x14ac:dyDescent="0.2">
      <c r="A231" s="148"/>
      <c r="B231" s="149"/>
      <c r="C231" s="173" t="s">
        <v>372</v>
      </c>
      <c r="D231" s="151"/>
      <c r="E231" s="177">
        <v>66</v>
      </c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45"/>
      <c r="Z231" s="145"/>
      <c r="AA231" s="145"/>
      <c r="AB231" s="145"/>
      <c r="AC231" s="145"/>
      <c r="AD231" s="145"/>
      <c r="AE231" s="145"/>
      <c r="AF231" s="145"/>
      <c r="AG231" s="145" t="s">
        <v>137</v>
      </c>
      <c r="AH231" s="145">
        <v>0</v>
      </c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</row>
    <row r="232" spans="1:60" outlineLevel="1" x14ac:dyDescent="0.2">
      <c r="A232" s="148"/>
      <c r="B232" s="149"/>
      <c r="C232" s="173" t="s">
        <v>373</v>
      </c>
      <c r="D232" s="151"/>
      <c r="E232" s="177">
        <v>60</v>
      </c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45"/>
      <c r="Z232" s="145"/>
      <c r="AA232" s="145"/>
      <c r="AB232" s="145"/>
      <c r="AC232" s="145"/>
      <c r="AD232" s="145"/>
      <c r="AE232" s="145"/>
      <c r="AF232" s="145"/>
      <c r="AG232" s="145" t="s">
        <v>137</v>
      </c>
      <c r="AH232" s="145">
        <v>0</v>
      </c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</row>
    <row r="233" spans="1:60" outlineLevel="1" x14ac:dyDescent="0.2">
      <c r="A233" s="148"/>
      <c r="B233" s="149"/>
      <c r="C233" s="173" t="s">
        <v>374</v>
      </c>
      <c r="D233" s="151"/>
      <c r="E233" s="177">
        <v>40</v>
      </c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45"/>
      <c r="Z233" s="145"/>
      <c r="AA233" s="145"/>
      <c r="AB233" s="145"/>
      <c r="AC233" s="145"/>
      <c r="AD233" s="145"/>
      <c r="AE233" s="145"/>
      <c r="AF233" s="145"/>
      <c r="AG233" s="145" t="s">
        <v>137</v>
      </c>
      <c r="AH233" s="145">
        <v>0</v>
      </c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</row>
    <row r="234" spans="1:60" outlineLevel="1" x14ac:dyDescent="0.2">
      <c r="A234" s="148"/>
      <c r="B234" s="149"/>
      <c r="C234" s="173" t="s">
        <v>375</v>
      </c>
      <c r="D234" s="151"/>
      <c r="E234" s="177">
        <v>12.5</v>
      </c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45"/>
      <c r="Z234" s="145"/>
      <c r="AA234" s="145"/>
      <c r="AB234" s="145"/>
      <c r="AC234" s="145"/>
      <c r="AD234" s="145"/>
      <c r="AE234" s="145"/>
      <c r="AF234" s="145"/>
      <c r="AG234" s="145" t="s">
        <v>137</v>
      </c>
      <c r="AH234" s="145">
        <v>0</v>
      </c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</row>
    <row r="235" spans="1:60" outlineLevel="1" x14ac:dyDescent="0.2">
      <c r="A235" s="159">
        <v>71</v>
      </c>
      <c r="B235" s="160" t="s">
        <v>376</v>
      </c>
      <c r="C235" s="172" t="s">
        <v>377</v>
      </c>
      <c r="D235" s="161" t="s">
        <v>216</v>
      </c>
      <c r="E235" s="162">
        <v>258.45429000000001</v>
      </c>
      <c r="F235" s="178">
        <v>0</v>
      </c>
      <c r="G235" s="163">
        <f>ROUND(E235*F235,2)</f>
        <v>0</v>
      </c>
      <c r="H235" s="163">
        <v>139</v>
      </c>
      <c r="I235" s="163">
        <f>ROUND(E235*H235,2)</f>
        <v>35925.15</v>
      </c>
      <c r="J235" s="163">
        <v>0</v>
      </c>
      <c r="K235" s="163">
        <f>ROUND(E235*J235,2)</f>
        <v>0</v>
      </c>
      <c r="L235" s="163">
        <v>21</v>
      </c>
      <c r="M235" s="163">
        <f>G235*(1+L235/100)</f>
        <v>0</v>
      </c>
      <c r="N235" s="163">
        <v>3.5999999999999997E-2</v>
      </c>
      <c r="O235" s="163">
        <f>ROUND(E235*N235,2)</f>
        <v>9.3000000000000007</v>
      </c>
      <c r="P235" s="163">
        <v>0</v>
      </c>
      <c r="Q235" s="163">
        <f>ROUND(E235*P235,2)</f>
        <v>0</v>
      </c>
      <c r="R235" s="163"/>
      <c r="S235" s="163" t="s">
        <v>254</v>
      </c>
      <c r="T235" s="164" t="s">
        <v>259</v>
      </c>
      <c r="U235" s="150">
        <v>0</v>
      </c>
      <c r="V235" s="150">
        <f>ROUND(E235*U235,2)</f>
        <v>0</v>
      </c>
      <c r="W235" s="150"/>
      <c r="X235" s="150" t="s">
        <v>218</v>
      </c>
      <c r="Y235" s="145"/>
      <c r="Z235" s="145"/>
      <c r="AA235" s="145"/>
      <c r="AB235" s="145"/>
      <c r="AC235" s="145"/>
      <c r="AD235" s="145"/>
      <c r="AE235" s="145"/>
      <c r="AF235" s="145"/>
      <c r="AG235" s="145" t="s">
        <v>370</v>
      </c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</row>
    <row r="236" spans="1:60" outlineLevel="1" x14ac:dyDescent="0.2">
      <c r="A236" s="148"/>
      <c r="B236" s="149"/>
      <c r="C236" s="173" t="s">
        <v>378</v>
      </c>
      <c r="D236" s="151"/>
      <c r="E236" s="177">
        <v>90.385710000000003</v>
      </c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45"/>
      <c r="Z236" s="145"/>
      <c r="AA236" s="145"/>
      <c r="AB236" s="145"/>
      <c r="AC236" s="145"/>
      <c r="AD236" s="145"/>
      <c r="AE236" s="145"/>
      <c r="AF236" s="145"/>
      <c r="AG236" s="145" t="s">
        <v>137</v>
      </c>
      <c r="AH236" s="145">
        <v>0</v>
      </c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</row>
    <row r="237" spans="1:60" outlineLevel="1" x14ac:dyDescent="0.2">
      <c r="A237" s="148"/>
      <c r="B237" s="149"/>
      <c r="C237" s="173" t="s">
        <v>379</v>
      </c>
      <c r="D237" s="151"/>
      <c r="E237" s="177">
        <v>168.06856999999999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45"/>
      <c r="Z237" s="145"/>
      <c r="AA237" s="145"/>
      <c r="AB237" s="145"/>
      <c r="AC237" s="145"/>
      <c r="AD237" s="145"/>
      <c r="AE237" s="145"/>
      <c r="AF237" s="145"/>
      <c r="AG237" s="145" t="s">
        <v>137</v>
      </c>
      <c r="AH237" s="145">
        <v>0</v>
      </c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</row>
    <row r="238" spans="1:60" outlineLevel="1" x14ac:dyDescent="0.2">
      <c r="A238" s="159">
        <v>72</v>
      </c>
      <c r="B238" s="160" t="s">
        <v>380</v>
      </c>
      <c r="C238" s="172" t="s">
        <v>381</v>
      </c>
      <c r="D238" s="161" t="s">
        <v>179</v>
      </c>
      <c r="E238" s="162">
        <v>529</v>
      </c>
      <c r="F238" s="178">
        <v>0</v>
      </c>
      <c r="G238" s="163">
        <f>ROUND(E238*F238,2)</f>
        <v>0</v>
      </c>
      <c r="H238" s="163">
        <v>40</v>
      </c>
      <c r="I238" s="163">
        <f>ROUND(E238*H238,2)</f>
        <v>21160</v>
      </c>
      <c r="J238" s="163">
        <v>0</v>
      </c>
      <c r="K238" s="163">
        <f>ROUND(E238*J238,2)</f>
        <v>0</v>
      </c>
      <c r="L238" s="163">
        <v>21</v>
      </c>
      <c r="M238" s="163">
        <f>G238*(1+L238/100)</f>
        <v>0</v>
      </c>
      <c r="N238" s="163">
        <v>3.5999999999999999E-3</v>
      </c>
      <c r="O238" s="163">
        <f>ROUND(E238*N238,2)</f>
        <v>1.9</v>
      </c>
      <c r="P238" s="163">
        <v>0</v>
      </c>
      <c r="Q238" s="163">
        <f>ROUND(E238*P238,2)</f>
        <v>0</v>
      </c>
      <c r="R238" s="163"/>
      <c r="S238" s="163" t="s">
        <v>254</v>
      </c>
      <c r="T238" s="164" t="s">
        <v>259</v>
      </c>
      <c r="U238" s="150">
        <v>0</v>
      </c>
      <c r="V238" s="150">
        <f>ROUND(E238*U238,2)</f>
        <v>0</v>
      </c>
      <c r="W238" s="150"/>
      <c r="X238" s="150" t="s">
        <v>218</v>
      </c>
      <c r="Y238" s="145"/>
      <c r="Z238" s="145"/>
      <c r="AA238" s="145"/>
      <c r="AB238" s="145"/>
      <c r="AC238" s="145"/>
      <c r="AD238" s="145"/>
      <c r="AE238" s="145"/>
      <c r="AF238" s="145"/>
      <c r="AG238" s="145" t="s">
        <v>370</v>
      </c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</row>
    <row r="239" spans="1:60" outlineLevel="1" x14ac:dyDescent="0.2">
      <c r="A239" s="148"/>
      <c r="B239" s="149"/>
      <c r="C239" s="173" t="s">
        <v>382</v>
      </c>
      <c r="D239" s="151"/>
      <c r="E239" s="177">
        <v>185</v>
      </c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45"/>
      <c r="Z239" s="145"/>
      <c r="AA239" s="145"/>
      <c r="AB239" s="145"/>
      <c r="AC239" s="145"/>
      <c r="AD239" s="145"/>
      <c r="AE239" s="145"/>
      <c r="AF239" s="145"/>
      <c r="AG239" s="145" t="s">
        <v>137</v>
      </c>
      <c r="AH239" s="145">
        <v>0</v>
      </c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</row>
    <row r="240" spans="1:60" outlineLevel="1" x14ac:dyDescent="0.2">
      <c r="A240" s="148"/>
      <c r="B240" s="149"/>
      <c r="C240" s="173" t="s">
        <v>383</v>
      </c>
      <c r="D240" s="151"/>
      <c r="E240" s="177">
        <v>344</v>
      </c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45"/>
      <c r="Z240" s="145"/>
      <c r="AA240" s="145"/>
      <c r="AB240" s="145"/>
      <c r="AC240" s="145"/>
      <c r="AD240" s="145"/>
      <c r="AE240" s="145"/>
      <c r="AF240" s="145"/>
      <c r="AG240" s="145" t="s">
        <v>137</v>
      </c>
      <c r="AH240" s="145">
        <v>0</v>
      </c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</row>
    <row r="241" spans="1:60" outlineLevel="1" x14ac:dyDescent="0.2">
      <c r="A241" s="159">
        <v>73</v>
      </c>
      <c r="B241" s="160" t="s">
        <v>384</v>
      </c>
      <c r="C241" s="172" t="s">
        <v>385</v>
      </c>
      <c r="D241" s="161" t="s">
        <v>216</v>
      </c>
      <c r="E241" s="162">
        <v>11362</v>
      </c>
      <c r="F241" s="178">
        <v>0</v>
      </c>
      <c r="G241" s="163">
        <f>ROUND(E241*F241,2)</f>
        <v>0</v>
      </c>
      <c r="H241" s="163">
        <v>4</v>
      </c>
      <c r="I241" s="163">
        <f>ROUND(E241*H241,2)</f>
        <v>45448</v>
      </c>
      <c r="J241" s="163">
        <v>0</v>
      </c>
      <c r="K241" s="163">
        <f>ROUND(E241*J241,2)</f>
        <v>0</v>
      </c>
      <c r="L241" s="163">
        <v>21</v>
      </c>
      <c r="M241" s="163">
        <f>G241*(1+L241/100)</f>
        <v>0</v>
      </c>
      <c r="N241" s="163">
        <v>1E-3</v>
      </c>
      <c r="O241" s="163">
        <f>ROUND(E241*N241,2)</f>
        <v>11.36</v>
      </c>
      <c r="P241" s="163">
        <v>0</v>
      </c>
      <c r="Q241" s="163">
        <f>ROUND(E241*P241,2)</f>
        <v>0</v>
      </c>
      <c r="R241" s="163"/>
      <c r="S241" s="163" t="s">
        <v>254</v>
      </c>
      <c r="T241" s="164" t="s">
        <v>259</v>
      </c>
      <c r="U241" s="150">
        <v>0</v>
      </c>
      <c r="V241" s="150">
        <f>ROUND(E241*U241,2)</f>
        <v>0</v>
      </c>
      <c r="W241" s="150"/>
      <c r="X241" s="150" t="s">
        <v>218</v>
      </c>
      <c r="Y241" s="145"/>
      <c r="Z241" s="145"/>
      <c r="AA241" s="145"/>
      <c r="AB241" s="145"/>
      <c r="AC241" s="145"/>
      <c r="AD241" s="145"/>
      <c r="AE241" s="145"/>
      <c r="AF241" s="145"/>
      <c r="AG241" s="145" t="s">
        <v>370</v>
      </c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</row>
    <row r="242" spans="1:60" outlineLevel="1" x14ac:dyDescent="0.2">
      <c r="A242" s="148"/>
      <c r="B242" s="149"/>
      <c r="C242" s="173" t="s">
        <v>386</v>
      </c>
      <c r="D242" s="151"/>
      <c r="E242" s="177">
        <v>11362</v>
      </c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45"/>
      <c r="Z242" s="145"/>
      <c r="AA242" s="145"/>
      <c r="AB242" s="145"/>
      <c r="AC242" s="145"/>
      <c r="AD242" s="145"/>
      <c r="AE242" s="145"/>
      <c r="AF242" s="145"/>
      <c r="AG242" s="145" t="s">
        <v>137</v>
      </c>
      <c r="AH242" s="145">
        <v>0</v>
      </c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</row>
    <row r="243" spans="1:60" ht="25.5" x14ac:dyDescent="0.2">
      <c r="A243" s="153" t="s">
        <v>127</v>
      </c>
      <c r="B243" s="154" t="s">
        <v>79</v>
      </c>
      <c r="C243" s="171" t="s">
        <v>80</v>
      </c>
      <c r="D243" s="155"/>
      <c r="E243" s="156"/>
      <c r="F243" s="157"/>
      <c r="G243" s="157">
        <f>SUMIF(AG244:AG263,"&lt;&gt;NOR",G244:G263)</f>
        <v>0</v>
      </c>
      <c r="H243" s="157"/>
      <c r="I243" s="157">
        <f>SUM(I244:I263)</f>
        <v>0</v>
      </c>
      <c r="J243" s="157"/>
      <c r="K243" s="157">
        <f>SUM(K244:K263)</f>
        <v>1040410</v>
      </c>
      <c r="L243" s="157"/>
      <c r="M243" s="157">
        <f>SUM(M244:M263)</f>
        <v>0</v>
      </c>
      <c r="N243" s="157"/>
      <c r="O243" s="157">
        <f>SUM(O244:O263)</f>
        <v>0</v>
      </c>
      <c r="P243" s="157"/>
      <c r="Q243" s="157">
        <f>SUM(Q244:Q263)</f>
        <v>0</v>
      </c>
      <c r="R243" s="157"/>
      <c r="S243" s="157"/>
      <c r="T243" s="158"/>
      <c r="U243" s="152"/>
      <c r="V243" s="152">
        <f>SUM(V244:V263)</f>
        <v>0.56000000000000005</v>
      </c>
      <c r="W243" s="152"/>
      <c r="X243" s="152"/>
      <c r="AG243" t="s">
        <v>128</v>
      </c>
    </row>
    <row r="244" spans="1:60" ht="22.5" outlineLevel="1" x14ac:dyDescent="0.2">
      <c r="A244" s="159">
        <v>74</v>
      </c>
      <c r="B244" s="160" t="s">
        <v>387</v>
      </c>
      <c r="C244" s="172" t="s">
        <v>388</v>
      </c>
      <c r="D244" s="161" t="s">
        <v>389</v>
      </c>
      <c r="E244" s="162">
        <v>4</v>
      </c>
      <c r="F244" s="178">
        <v>0</v>
      </c>
      <c r="G244" s="163">
        <f>ROUND(E244*F244,2)</f>
        <v>0</v>
      </c>
      <c r="H244" s="163">
        <v>0</v>
      </c>
      <c r="I244" s="163">
        <f>ROUND(E244*H244,2)</f>
        <v>0</v>
      </c>
      <c r="J244" s="163">
        <v>900</v>
      </c>
      <c r="K244" s="163">
        <f>ROUND(E244*J244,2)</f>
        <v>3600</v>
      </c>
      <c r="L244" s="163">
        <v>21</v>
      </c>
      <c r="M244" s="163">
        <f>G244*(1+L244/100)</f>
        <v>0</v>
      </c>
      <c r="N244" s="163">
        <v>0</v>
      </c>
      <c r="O244" s="163">
        <f>ROUND(E244*N244,2)</f>
        <v>0</v>
      </c>
      <c r="P244" s="163">
        <v>0</v>
      </c>
      <c r="Q244" s="163">
        <f>ROUND(E244*P244,2)</f>
        <v>0</v>
      </c>
      <c r="R244" s="163"/>
      <c r="S244" s="163" t="s">
        <v>254</v>
      </c>
      <c r="T244" s="164" t="s">
        <v>259</v>
      </c>
      <c r="U244" s="150">
        <v>0.14000000000000001</v>
      </c>
      <c r="V244" s="150">
        <f>ROUND(E244*U244,2)</f>
        <v>0.56000000000000005</v>
      </c>
      <c r="W244" s="150"/>
      <c r="X244" s="150" t="s">
        <v>134</v>
      </c>
      <c r="Y244" s="145"/>
      <c r="Z244" s="145"/>
      <c r="AA244" s="145"/>
      <c r="AB244" s="145"/>
      <c r="AC244" s="145"/>
      <c r="AD244" s="145"/>
      <c r="AE244" s="145"/>
      <c r="AF244" s="145"/>
      <c r="AG244" s="145" t="s">
        <v>135</v>
      </c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</row>
    <row r="245" spans="1:60" outlineLevel="1" x14ac:dyDescent="0.2">
      <c r="A245" s="148"/>
      <c r="B245" s="149"/>
      <c r="C245" s="173" t="s">
        <v>59</v>
      </c>
      <c r="D245" s="151"/>
      <c r="E245" s="177">
        <v>4</v>
      </c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45"/>
      <c r="Z245" s="145"/>
      <c r="AA245" s="145"/>
      <c r="AB245" s="145"/>
      <c r="AC245" s="145"/>
      <c r="AD245" s="145"/>
      <c r="AE245" s="145"/>
      <c r="AF245" s="145"/>
      <c r="AG245" s="145" t="s">
        <v>137</v>
      </c>
      <c r="AH245" s="145">
        <v>0</v>
      </c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</row>
    <row r="246" spans="1:60" outlineLevel="1" x14ac:dyDescent="0.2">
      <c r="A246" s="159">
        <v>75</v>
      </c>
      <c r="B246" s="160" t="s">
        <v>390</v>
      </c>
      <c r="C246" s="172" t="s">
        <v>391</v>
      </c>
      <c r="D246" s="161" t="s">
        <v>179</v>
      </c>
      <c r="E246" s="162">
        <v>1070</v>
      </c>
      <c r="F246" s="178">
        <v>0</v>
      </c>
      <c r="G246" s="163">
        <f>ROUND(E246*F246,2)</f>
        <v>0</v>
      </c>
      <c r="H246" s="163">
        <v>0</v>
      </c>
      <c r="I246" s="163">
        <f>ROUND(E246*H246,2)</f>
        <v>0</v>
      </c>
      <c r="J246" s="163">
        <v>39</v>
      </c>
      <c r="K246" s="163">
        <f>ROUND(E246*J246,2)</f>
        <v>41730</v>
      </c>
      <c r="L246" s="163">
        <v>21</v>
      </c>
      <c r="M246" s="163">
        <f>G246*(1+L246/100)</f>
        <v>0</v>
      </c>
      <c r="N246" s="163">
        <v>0</v>
      </c>
      <c r="O246" s="163">
        <f>ROUND(E246*N246,2)</f>
        <v>0</v>
      </c>
      <c r="P246" s="163">
        <v>0</v>
      </c>
      <c r="Q246" s="163">
        <f>ROUND(E246*P246,2)</f>
        <v>0</v>
      </c>
      <c r="R246" s="163"/>
      <c r="S246" s="163" t="s">
        <v>254</v>
      </c>
      <c r="T246" s="164" t="s">
        <v>259</v>
      </c>
      <c r="U246" s="150">
        <v>0</v>
      </c>
      <c r="V246" s="150">
        <f>ROUND(E246*U246,2)</f>
        <v>0</v>
      </c>
      <c r="W246" s="150"/>
      <c r="X246" s="150" t="s">
        <v>134</v>
      </c>
      <c r="Y246" s="145"/>
      <c r="Z246" s="145"/>
      <c r="AA246" s="145"/>
      <c r="AB246" s="145"/>
      <c r="AC246" s="145"/>
      <c r="AD246" s="145"/>
      <c r="AE246" s="145"/>
      <c r="AF246" s="145"/>
      <c r="AG246" s="145" t="s">
        <v>362</v>
      </c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</row>
    <row r="247" spans="1:60" outlineLevel="1" x14ac:dyDescent="0.2">
      <c r="A247" s="148"/>
      <c r="B247" s="149"/>
      <c r="C247" s="173" t="s">
        <v>392</v>
      </c>
      <c r="D247" s="151"/>
      <c r="E247" s="177">
        <v>600</v>
      </c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45"/>
      <c r="Z247" s="145"/>
      <c r="AA247" s="145"/>
      <c r="AB247" s="145"/>
      <c r="AC247" s="145"/>
      <c r="AD247" s="145"/>
      <c r="AE247" s="145"/>
      <c r="AF247" s="145"/>
      <c r="AG247" s="145" t="s">
        <v>137</v>
      </c>
      <c r="AH247" s="145">
        <v>0</v>
      </c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</row>
    <row r="248" spans="1:60" outlineLevel="1" x14ac:dyDescent="0.2">
      <c r="A248" s="148"/>
      <c r="B248" s="149"/>
      <c r="C248" s="173" t="s">
        <v>393</v>
      </c>
      <c r="D248" s="151"/>
      <c r="E248" s="177">
        <v>340</v>
      </c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45"/>
      <c r="Z248" s="145"/>
      <c r="AA248" s="145"/>
      <c r="AB248" s="145"/>
      <c r="AC248" s="145"/>
      <c r="AD248" s="145"/>
      <c r="AE248" s="145"/>
      <c r="AF248" s="145"/>
      <c r="AG248" s="145" t="s">
        <v>137</v>
      </c>
      <c r="AH248" s="145">
        <v>0</v>
      </c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</row>
    <row r="249" spans="1:60" outlineLevel="1" x14ac:dyDescent="0.2">
      <c r="A249" s="148"/>
      <c r="B249" s="149"/>
      <c r="C249" s="173" t="s">
        <v>394</v>
      </c>
      <c r="D249" s="151"/>
      <c r="E249" s="177">
        <v>50</v>
      </c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45"/>
      <c r="Z249" s="145"/>
      <c r="AA249" s="145"/>
      <c r="AB249" s="145"/>
      <c r="AC249" s="145"/>
      <c r="AD249" s="145"/>
      <c r="AE249" s="145"/>
      <c r="AF249" s="145"/>
      <c r="AG249" s="145" t="s">
        <v>137</v>
      </c>
      <c r="AH249" s="145">
        <v>0</v>
      </c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</row>
    <row r="250" spans="1:60" outlineLevel="1" x14ac:dyDescent="0.2">
      <c r="A250" s="148"/>
      <c r="B250" s="149"/>
      <c r="C250" s="173" t="s">
        <v>395</v>
      </c>
      <c r="D250" s="151"/>
      <c r="E250" s="177">
        <v>80</v>
      </c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45"/>
      <c r="Z250" s="145"/>
      <c r="AA250" s="145"/>
      <c r="AB250" s="145"/>
      <c r="AC250" s="145"/>
      <c r="AD250" s="145"/>
      <c r="AE250" s="145"/>
      <c r="AF250" s="145"/>
      <c r="AG250" s="145" t="s">
        <v>137</v>
      </c>
      <c r="AH250" s="145">
        <v>0</v>
      </c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</row>
    <row r="251" spans="1:60" ht="22.5" outlineLevel="1" x14ac:dyDescent="0.2">
      <c r="A251" s="159">
        <v>76</v>
      </c>
      <c r="B251" s="160" t="s">
        <v>396</v>
      </c>
      <c r="C251" s="172" t="s">
        <v>397</v>
      </c>
      <c r="D251" s="161" t="s">
        <v>131</v>
      </c>
      <c r="E251" s="162">
        <v>865</v>
      </c>
      <c r="F251" s="178">
        <v>0</v>
      </c>
      <c r="G251" s="163">
        <f>ROUND(E251*F251,2)</f>
        <v>0</v>
      </c>
      <c r="H251" s="163">
        <v>0</v>
      </c>
      <c r="I251" s="163">
        <f>ROUND(E251*H251,2)</f>
        <v>0</v>
      </c>
      <c r="J251" s="163">
        <v>750</v>
      </c>
      <c r="K251" s="163">
        <f>ROUND(E251*J251,2)</f>
        <v>648750</v>
      </c>
      <c r="L251" s="163">
        <v>21</v>
      </c>
      <c r="M251" s="163">
        <f>G251*(1+L251/100)</f>
        <v>0</v>
      </c>
      <c r="N251" s="163">
        <v>0</v>
      </c>
      <c r="O251" s="163">
        <f>ROUND(E251*N251,2)</f>
        <v>0</v>
      </c>
      <c r="P251" s="163">
        <v>0</v>
      </c>
      <c r="Q251" s="163">
        <f>ROUND(E251*P251,2)</f>
        <v>0</v>
      </c>
      <c r="R251" s="163"/>
      <c r="S251" s="163" t="s">
        <v>254</v>
      </c>
      <c r="T251" s="164" t="s">
        <v>259</v>
      </c>
      <c r="U251" s="150">
        <v>0</v>
      </c>
      <c r="V251" s="150">
        <f>ROUND(E251*U251,2)</f>
        <v>0</v>
      </c>
      <c r="W251" s="150"/>
      <c r="X251" s="150" t="s">
        <v>134</v>
      </c>
      <c r="Y251" s="145"/>
      <c r="Z251" s="145"/>
      <c r="AA251" s="145"/>
      <c r="AB251" s="145"/>
      <c r="AC251" s="145"/>
      <c r="AD251" s="145"/>
      <c r="AE251" s="145"/>
      <c r="AF251" s="145"/>
      <c r="AG251" s="145" t="s">
        <v>362</v>
      </c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</row>
    <row r="252" spans="1:60" outlineLevel="1" x14ac:dyDescent="0.2">
      <c r="A252" s="148"/>
      <c r="B252" s="149"/>
      <c r="C252" s="173" t="s">
        <v>194</v>
      </c>
      <c r="D252" s="151"/>
      <c r="E252" s="177">
        <v>865</v>
      </c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45"/>
      <c r="Z252" s="145"/>
      <c r="AA252" s="145"/>
      <c r="AB252" s="145"/>
      <c r="AC252" s="145"/>
      <c r="AD252" s="145"/>
      <c r="AE252" s="145"/>
      <c r="AF252" s="145"/>
      <c r="AG252" s="145" t="s">
        <v>137</v>
      </c>
      <c r="AH252" s="145">
        <v>0</v>
      </c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</row>
    <row r="253" spans="1:60" ht="22.5" outlineLevel="1" x14ac:dyDescent="0.2">
      <c r="A253" s="159">
        <v>77</v>
      </c>
      <c r="B253" s="160" t="s">
        <v>398</v>
      </c>
      <c r="C253" s="172" t="s">
        <v>399</v>
      </c>
      <c r="D253" s="161" t="s">
        <v>400</v>
      </c>
      <c r="E253" s="162">
        <v>865</v>
      </c>
      <c r="F253" s="178">
        <v>0</v>
      </c>
      <c r="G253" s="163">
        <f>ROUND(E253*F253,2)</f>
        <v>0</v>
      </c>
      <c r="H253" s="163">
        <v>0</v>
      </c>
      <c r="I253" s="163">
        <f>ROUND(E253*H253,2)</f>
        <v>0</v>
      </c>
      <c r="J253" s="163">
        <v>150</v>
      </c>
      <c r="K253" s="163">
        <f>ROUND(E253*J253,2)</f>
        <v>129750</v>
      </c>
      <c r="L253" s="163">
        <v>21</v>
      </c>
      <c r="M253" s="163">
        <f>G253*(1+L253/100)</f>
        <v>0</v>
      </c>
      <c r="N253" s="163">
        <v>0</v>
      </c>
      <c r="O253" s="163">
        <f>ROUND(E253*N253,2)</f>
        <v>0</v>
      </c>
      <c r="P253" s="163">
        <v>0</v>
      </c>
      <c r="Q253" s="163">
        <f>ROUND(E253*P253,2)</f>
        <v>0</v>
      </c>
      <c r="R253" s="163"/>
      <c r="S253" s="163" t="s">
        <v>254</v>
      </c>
      <c r="T253" s="164" t="s">
        <v>259</v>
      </c>
      <c r="U253" s="150">
        <v>0</v>
      </c>
      <c r="V253" s="150">
        <f>ROUND(E253*U253,2)</f>
        <v>0</v>
      </c>
      <c r="W253" s="150"/>
      <c r="X253" s="150" t="s">
        <v>134</v>
      </c>
      <c r="Y253" s="145"/>
      <c r="Z253" s="145"/>
      <c r="AA253" s="145"/>
      <c r="AB253" s="145"/>
      <c r="AC253" s="145"/>
      <c r="AD253" s="145"/>
      <c r="AE253" s="145"/>
      <c r="AF253" s="145"/>
      <c r="AG253" s="145" t="s">
        <v>135</v>
      </c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</row>
    <row r="254" spans="1:60" outlineLevel="1" x14ac:dyDescent="0.2">
      <c r="A254" s="148"/>
      <c r="B254" s="149"/>
      <c r="C254" s="173" t="s">
        <v>194</v>
      </c>
      <c r="D254" s="151"/>
      <c r="E254" s="177">
        <v>865</v>
      </c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45"/>
      <c r="Z254" s="145"/>
      <c r="AA254" s="145"/>
      <c r="AB254" s="145"/>
      <c r="AC254" s="145"/>
      <c r="AD254" s="145"/>
      <c r="AE254" s="145"/>
      <c r="AF254" s="145"/>
      <c r="AG254" s="145" t="s">
        <v>137</v>
      </c>
      <c r="AH254" s="145">
        <v>0</v>
      </c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</row>
    <row r="255" spans="1:60" ht="22.5" outlineLevel="1" x14ac:dyDescent="0.2">
      <c r="A255" s="159">
        <v>78</v>
      </c>
      <c r="B255" s="160" t="s">
        <v>401</v>
      </c>
      <c r="C255" s="172" t="s">
        <v>402</v>
      </c>
      <c r="D255" s="161"/>
      <c r="E255" s="162">
        <v>157</v>
      </c>
      <c r="F255" s="178">
        <v>0</v>
      </c>
      <c r="G255" s="163">
        <f>ROUND(E255*F255,2)</f>
        <v>0</v>
      </c>
      <c r="H255" s="163">
        <v>0</v>
      </c>
      <c r="I255" s="163">
        <f>ROUND(E255*H255,2)</f>
        <v>0</v>
      </c>
      <c r="J255" s="163">
        <v>1100</v>
      </c>
      <c r="K255" s="163">
        <f>ROUND(E255*J255,2)</f>
        <v>172700</v>
      </c>
      <c r="L255" s="163">
        <v>21</v>
      </c>
      <c r="M255" s="163">
        <f>G255*(1+L255/100)</f>
        <v>0</v>
      </c>
      <c r="N255" s="163">
        <v>0</v>
      </c>
      <c r="O255" s="163">
        <f>ROUND(E255*N255,2)</f>
        <v>0</v>
      </c>
      <c r="P255" s="163">
        <v>0</v>
      </c>
      <c r="Q255" s="163">
        <f>ROUND(E255*P255,2)</f>
        <v>0</v>
      </c>
      <c r="R255" s="163"/>
      <c r="S255" s="163" t="s">
        <v>254</v>
      </c>
      <c r="T255" s="164" t="s">
        <v>259</v>
      </c>
      <c r="U255" s="150">
        <v>0</v>
      </c>
      <c r="V255" s="150">
        <f>ROUND(E255*U255,2)</f>
        <v>0</v>
      </c>
      <c r="W255" s="150"/>
      <c r="X255" s="150" t="s">
        <v>134</v>
      </c>
      <c r="Y255" s="145"/>
      <c r="Z255" s="145"/>
      <c r="AA255" s="145"/>
      <c r="AB255" s="145"/>
      <c r="AC255" s="145"/>
      <c r="AD255" s="145"/>
      <c r="AE255" s="145"/>
      <c r="AF255" s="145"/>
      <c r="AG255" s="145" t="s">
        <v>135</v>
      </c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</row>
    <row r="256" spans="1:60" outlineLevel="1" x14ac:dyDescent="0.2">
      <c r="A256" s="148"/>
      <c r="B256" s="149"/>
      <c r="C256" s="173" t="s">
        <v>196</v>
      </c>
      <c r="D256" s="151"/>
      <c r="E256" s="177">
        <v>157</v>
      </c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45"/>
      <c r="Z256" s="145"/>
      <c r="AA256" s="145"/>
      <c r="AB256" s="145"/>
      <c r="AC256" s="145"/>
      <c r="AD256" s="145"/>
      <c r="AE256" s="145"/>
      <c r="AF256" s="145"/>
      <c r="AG256" s="145" t="s">
        <v>137</v>
      </c>
      <c r="AH256" s="145">
        <v>0</v>
      </c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</row>
    <row r="257" spans="1:60" ht="22.5" outlineLevel="1" x14ac:dyDescent="0.2">
      <c r="A257" s="159">
        <v>79</v>
      </c>
      <c r="B257" s="160" t="s">
        <v>403</v>
      </c>
      <c r="C257" s="172" t="s">
        <v>404</v>
      </c>
      <c r="D257" s="161" t="s">
        <v>400</v>
      </c>
      <c r="E257" s="162">
        <v>157</v>
      </c>
      <c r="F257" s="178">
        <v>0</v>
      </c>
      <c r="G257" s="163">
        <f>ROUND(E257*F257,2)</f>
        <v>0</v>
      </c>
      <c r="H257" s="163">
        <v>0</v>
      </c>
      <c r="I257" s="163">
        <f>ROUND(E257*H257,2)</f>
        <v>0</v>
      </c>
      <c r="J257" s="163">
        <v>150</v>
      </c>
      <c r="K257" s="163">
        <f>ROUND(E257*J257,2)</f>
        <v>23550</v>
      </c>
      <c r="L257" s="163">
        <v>21</v>
      </c>
      <c r="M257" s="163">
        <f>G257*(1+L257/100)</f>
        <v>0</v>
      </c>
      <c r="N257" s="163">
        <v>0</v>
      </c>
      <c r="O257" s="163">
        <f>ROUND(E257*N257,2)</f>
        <v>0</v>
      </c>
      <c r="P257" s="163">
        <v>0</v>
      </c>
      <c r="Q257" s="163">
        <f>ROUND(E257*P257,2)</f>
        <v>0</v>
      </c>
      <c r="R257" s="163"/>
      <c r="S257" s="163" t="s">
        <v>254</v>
      </c>
      <c r="T257" s="164" t="s">
        <v>259</v>
      </c>
      <c r="U257" s="150">
        <v>0</v>
      </c>
      <c r="V257" s="150">
        <f>ROUND(E257*U257,2)</f>
        <v>0</v>
      </c>
      <c r="W257" s="150"/>
      <c r="X257" s="150" t="s">
        <v>134</v>
      </c>
      <c r="Y257" s="145"/>
      <c r="Z257" s="145"/>
      <c r="AA257" s="145"/>
      <c r="AB257" s="145"/>
      <c r="AC257" s="145"/>
      <c r="AD257" s="145"/>
      <c r="AE257" s="145"/>
      <c r="AF257" s="145"/>
      <c r="AG257" s="145" t="s">
        <v>135</v>
      </c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</row>
    <row r="258" spans="1:60" outlineLevel="1" x14ac:dyDescent="0.2">
      <c r="A258" s="148"/>
      <c r="B258" s="149"/>
      <c r="C258" s="173" t="s">
        <v>196</v>
      </c>
      <c r="D258" s="151"/>
      <c r="E258" s="177">
        <v>157</v>
      </c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45"/>
      <c r="Z258" s="145"/>
      <c r="AA258" s="145"/>
      <c r="AB258" s="145"/>
      <c r="AC258" s="145"/>
      <c r="AD258" s="145"/>
      <c r="AE258" s="145"/>
      <c r="AF258" s="145"/>
      <c r="AG258" s="145" t="s">
        <v>137</v>
      </c>
      <c r="AH258" s="145">
        <v>0</v>
      </c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</row>
    <row r="259" spans="1:60" outlineLevel="1" x14ac:dyDescent="0.2">
      <c r="A259" s="159">
        <v>80</v>
      </c>
      <c r="B259" s="160" t="s">
        <v>405</v>
      </c>
      <c r="C259" s="172" t="s">
        <v>406</v>
      </c>
      <c r="D259" s="161" t="s">
        <v>179</v>
      </c>
      <c r="E259" s="162">
        <v>1070</v>
      </c>
      <c r="F259" s="178">
        <v>0</v>
      </c>
      <c r="G259" s="163">
        <f>ROUND(E259*F259,2)</f>
        <v>0</v>
      </c>
      <c r="H259" s="163">
        <v>0</v>
      </c>
      <c r="I259" s="163">
        <f>ROUND(E259*H259,2)</f>
        <v>0</v>
      </c>
      <c r="J259" s="163">
        <v>19</v>
      </c>
      <c r="K259" s="163">
        <f>ROUND(E259*J259,2)</f>
        <v>20330</v>
      </c>
      <c r="L259" s="163">
        <v>21</v>
      </c>
      <c r="M259" s="163">
        <f>G259*(1+L259/100)</f>
        <v>0</v>
      </c>
      <c r="N259" s="163">
        <v>0</v>
      </c>
      <c r="O259" s="163">
        <f>ROUND(E259*N259,2)</f>
        <v>0</v>
      </c>
      <c r="P259" s="163">
        <v>0</v>
      </c>
      <c r="Q259" s="163">
        <f>ROUND(E259*P259,2)</f>
        <v>0</v>
      </c>
      <c r="R259" s="163"/>
      <c r="S259" s="163" t="s">
        <v>254</v>
      </c>
      <c r="T259" s="164" t="s">
        <v>259</v>
      </c>
      <c r="U259" s="150">
        <v>0</v>
      </c>
      <c r="V259" s="150">
        <f>ROUND(E259*U259,2)</f>
        <v>0</v>
      </c>
      <c r="W259" s="150"/>
      <c r="X259" s="150" t="s">
        <v>134</v>
      </c>
      <c r="Y259" s="145"/>
      <c r="Z259" s="145"/>
      <c r="AA259" s="145"/>
      <c r="AB259" s="145"/>
      <c r="AC259" s="145"/>
      <c r="AD259" s="145"/>
      <c r="AE259" s="145"/>
      <c r="AF259" s="145"/>
      <c r="AG259" s="145" t="s">
        <v>135</v>
      </c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</row>
    <row r="260" spans="1:60" outlineLevel="1" x14ac:dyDescent="0.2">
      <c r="A260" s="148"/>
      <c r="B260" s="149"/>
      <c r="C260" s="173" t="s">
        <v>392</v>
      </c>
      <c r="D260" s="151"/>
      <c r="E260" s="177">
        <v>600</v>
      </c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45"/>
      <c r="Z260" s="145"/>
      <c r="AA260" s="145"/>
      <c r="AB260" s="145"/>
      <c r="AC260" s="145"/>
      <c r="AD260" s="145"/>
      <c r="AE260" s="145"/>
      <c r="AF260" s="145"/>
      <c r="AG260" s="145" t="s">
        <v>137</v>
      </c>
      <c r="AH260" s="145">
        <v>0</v>
      </c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</row>
    <row r="261" spans="1:60" outlineLevel="1" x14ac:dyDescent="0.2">
      <c r="A261" s="148"/>
      <c r="B261" s="149"/>
      <c r="C261" s="173" t="s">
        <v>393</v>
      </c>
      <c r="D261" s="151"/>
      <c r="E261" s="177">
        <v>340</v>
      </c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45"/>
      <c r="Z261" s="145"/>
      <c r="AA261" s="145"/>
      <c r="AB261" s="145"/>
      <c r="AC261" s="145"/>
      <c r="AD261" s="145"/>
      <c r="AE261" s="145"/>
      <c r="AF261" s="145"/>
      <c r="AG261" s="145" t="s">
        <v>137</v>
      </c>
      <c r="AH261" s="145">
        <v>0</v>
      </c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</row>
    <row r="262" spans="1:60" outlineLevel="1" x14ac:dyDescent="0.2">
      <c r="A262" s="148"/>
      <c r="B262" s="149"/>
      <c r="C262" s="173" t="s">
        <v>394</v>
      </c>
      <c r="D262" s="151"/>
      <c r="E262" s="177">
        <v>50</v>
      </c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45"/>
      <c r="Z262" s="145"/>
      <c r="AA262" s="145"/>
      <c r="AB262" s="145"/>
      <c r="AC262" s="145"/>
      <c r="AD262" s="145"/>
      <c r="AE262" s="145"/>
      <c r="AF262" s="145"/>
      <c r="AG262" s="145" t="s">
        <v>137</v>
      </c>
      <c r="AH262" s="145">
        <v>0</v>
      </c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</row>
    <row r="263" spans="1:60" outlineLevel="1" x14ac:dyDescent="0.2">
      <c r="A263" s="148"/>
      <c r="B263" s="149"/>
      <c r="C263" s="173" t="s">
        <v>395</v>
      </c>
      <c r="D263" s="151"/>
      <c r="E263" s="177">
        <v>80</v>
      </c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45"/>
      <c r="Z263" s="145"/>
      <c r="AA263" s="145"/>
      <c r="AB263" s="145"/>
      <c r="AC263" s="145"/>
      <c r="AD263" s="145"/>
      <c r="AE263" s="145"/>
      <c r="AF263" s="145"/>
      <c r="AG263" s="145" t="s">
        <v>137</v>
      </c>
      <c r="AH263" s="145">
        <v>0</v>
      </c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</row>
    <row r="264" spans="1:60" ht="25.5" x14ac:dyDescent="0.2">
      <c r="A264" s="153" t="s">
        <v>127</v>
      </c>
      <c r="B264" s="154" t="s">
        <v>81</v>
      </c>
      <c r="C264" s="171" t="s">
        <v>82</v>
      </c>
      <c r="D264" s="155"/>
      <c r="E264" s="156"/>
      <c r="F264" s="157"/>
      <c r="G264" s="157">
        <f>SUMIF(AG265:AG270,"&lt;&gt;NOR",G265:G270)</f>
        <v>0</v>
      </c>
      <c r="H264" s="157"/>
      <c r="I264" s="157">
        <f>SUM(I265:I270)</f>
        <v>0</v>
      </c>
      <c r="J264" s="157"/>
      <c r="K264" s="157">
        <f>SUM(K265:K270)</f>
        <v>511000</v>
      </c>
      <c r="L264" s="157"/>
      <c r="M264" s="157">
        <f>SUM(M265:M270)</f>
        <v>0</v>
      </c>
      <c r="N264" s="157"/>
      <c r="O264" s="157">
        <f>SUM(O265:O270)</f>
        <v>86.87</v>
      </c>
      <c r="P264" s="157"/>
      <c r="Q264" s="157">
        <f>SUM(Q265:Q270)</f>
        <v>0</v>
      </c>
      <c r="R264" s="157"/>
      <c r="S264" s="157"/>
      <c r="T264" s="158"/>
      <c r="U264" s="152"/>
      <c r="V264" s="152">
        <f>SUM(V265:V270)</f>
        <v>0</v>
      </c>
      <c r="W264" s="152"/>
      <c r="X264" s="152"/>
      <c r="AG264" t="s">
        <v>128</v>
      </c>
    </row>
    <row r="265" spans="1:60" outlineLevel="1" x14ac:dyDescent="0.2">
      <c r="A265" s="159">
        <v>81</v>
      </c>
      <c r="B265" s="160" t="s">
        <v>407</v>
      </c>
      <c r="C265" s="172" t="s">
        <v>408</v>
      </c>
      <c r="D265" s="161" t="s">
        <v>400</v>
      </c>
      <c r="E265" s="162">
        <v>1022</v>
      </c>
      <c r="F265" s="178">
        <v>0</v>
      </c>
      <c r="G265" s="163">
        <f>ROUND(E265*F265,2)</f>
        <v>0</v>
      </c>
      <c r="H265" s="163">
        <v>0</v>
      </c>
      <c r="I265" s="163">
        <f>ROUND(E265*H265,2)</f>
        <v>0</v>
      </c>
      <c r="J265" s="163">
        <v>150</v>
      </c>
      <c r="K265" s="163">
        <f>ROUND(E265*J265,2)</f>
        <v>153300</v>
      </c>
      <c r="L265" s="163">
        <v>21</v>
      </c>
      <c r="M265" s="163">
        <f>G265*(1+L265/100)</f>
        <v>0</v>
      </c>
      <c r="N265" s="163">
        <v>0</v>
      </c>
      <c r="O265" s="163">
        <f>ROUND(E265*N265,2)</f>
        <v>0</v>
      </c>
      <c r="P265" s="163">
        <v>0</v>
      </c>
      <c r="Q265" s="163">
        <f>ROUND(E265*P265,2)</f>
        <v>0</v>
      </c>
      <c r="R265" s="163"/>
      <c r="S265" s="163" t="s">
        <v>254</v>
      </c>
      <c r="T265" s="164" t="s">
        <v>259</v>
      </c>
      <c r="U265" s="150">
        <v>0</v>
      </c>
      <c r="V265" s="150">
        <f>ROUND(E265*U265,2)</f>
        <v>0</v>
      </c>
      <c r="W265" s="150"/>
      <c r="X265" s="150" t="s">
        <v>134</v>
      </c>
      <c r="Y265" s="145"/>
      <c r="Z265" s="145"/>
      <c r="AA265" s="145"/>
      <c r="AB265" s="145"/>
      <c r="AC265" s="145"/>
      <c r="AD265" s="145"/>
      <c r="AE265" s="145"/>
      <c r="AF265" s="145"/>
      <c r="AG265" s="145" t="s">
        <v>135</v>
      </c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</row>
    <row r="266" spans="1:60" outlineLevel="1" x14ac:dyDescent="0.2">
      <c r="A266" s="148"/>
      <c r="B266" s="149"/>
      <c r="C266" s="173" t="s">
        <v>194</v>
      </c>
      <c r="D266" s="151"/>
      <c r="E266" s="177">
        <v>865</v>
      </c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45"/>
      <c r="Z266" s="145"/>
      <c r="AA266" s="145"/>
      <c r="AB266" s="145"/>
      <c r="AC266" s="145"/>
      <c r="AD266" s="145"/>
      <c r="AE266" s="145"/>
      <c r="AF266" s="145"/>
      <c r="AG266" s="145" t="s">
        <v>137</v>
      </c>
      <c r="AH266" s="145">
        <v>0</v>
      </c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</row>
    <row r="267" spans="1:60" outlineLevel="1" x14ac:dyDescent="0.2">
      <c r="A267" s="148"/>
      <c r="B267" s="149"/>
      <c r="C267" s="173" t="s">
        <v>196</v>
      </c>
      <c r="D267" s="151"/>
      <c r="E267" s="177">
        <v>157</v>
      </c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45"/>
      <c r="Z267" s="145"/>
      <c r="AA267" s="145"/>
      <c r="AB267" s="145"/>
      <c r="AC267" s="145"/>
      <c r="AD267" s="145"/>
      <c r="AE267" s="145"/>
      <c r="AF267" s="145"/>
      <c r="AG267" s="145" t="s">
        <v>137</v>
      </c>
      <c r="AH267" s="145">
        <v>0</v>
      </c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</row>
    <row r="268" spans="1:60" ht="22.5" outlineLevel="1" x14ac:dyDescent="0.2">
      <c r="A268" s="159">
        <v>82</v>
      </c>
      <c r="B268" s="160" t="s">
        <v>409</v>
      </c>
      <c r="C268" s="172" t="s">
        <v>410</v>
      </c>
      <c r="D268" s="161" t="s">
        <v>131</v>
      </c>
      <c r="E268" s="162">
        <v>1022</v>
      </c>
      <c r="F268" s="178">
        <v>0</v>
      </c>
      <c r="G268" s="163">
        <f>ROUND(E268*F268,2)</f>
        <v>0</v>
      </c>
      <c r="H268" s="163">
        <v>0</v>
      </c>
      <c r="I268" s="163">
        <f>ROUND(E268*H268,2)</f>
        <v>0</v>
      </c>
      <c r="J268" s="163">
        <v>350</v>
      </c>
      <c r="K268" s="163">
        <f>ROUND(E268*J268,2)</f>
        <v>357700</v>
      </c>
      <c r="L268" s="163">
        <v>21</v>
      </c>
      <c r="M268" s="163">
        <f>G268*(1+L268/100)</f>
        <v>0</v>
      </c>
      <c r="N268" s="163">
        <v>8.5000000000000006E-2</v>
      </c>
      <c r="O268" s="163">
        <f>ROUND(E268*N268,2)</f>
        <v>86.87</v>
      </c>
      <c r="P268" s="163">
        <v>0</v>
      </c>
      <c r="Q268" s="163">
        <f>ROUND(E268*P268,2)</f>
        <v>0</v>
      </c>
      <c r="R268" s="163"/>
      <c r="S268" s="163" t="s">
        <v>254</v>
      </c>
      <c r="T268" s="164" t="s">
        <v>259</v>
      </c>
      <c r="U268" s="150">
        <v>0</v>
      </c>
      <c r="V268" s="150">
        <f>ROUND(E268*U268,2)</f>
        <v>0</v>
      </c>
      <c r="W268" s="150"/>
      <c r="X268" s="150" t="s">
        <v>134</v>
      </c>
      <c r="Y268" s="145"/>
      <c r="Z268" s="145"/>
      <c r="AA268" s="145"/>
      <c r="AB268" s="145"/>
      <c r="AC268" s="145"/>
      <c r="AD268" s="145"/>
      <c r="AE268" s="145"/>
      <c r="AF268" s="145"/>
      <c r="AG268" s="145" t="s">
        <v>362</v>
      </c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</row>
    <row r="269" spans="1:60" outlineLevel="1" x14ac:dyDescent="0.2">
      <c r="A269" s="148"/>
      <c r="B269" s="149"/>
      <c r="C269" s="173" t="s">
        <v>194</v>
      </c>
      <c r="D269" s="151"/>
      <c r="E269" s="177">
        <v>865</v>
      </c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45"/>
      <c r="Z269" s="145"/>
      <c r="AA269" s="145"/>
      <c r="AB269" s="145"/>
      <c r="AC269" s="145"/>
      <c r="AD269" s="145"/>
      <c r="AE269" s="145"/>
      <c r="AF269" s="145"/>
      <c r="AG269" s="145" t="s">
        <v>137</v>
      </c>
      <c r="AH269" s="145">
        <v>0</v>
      </c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</row>
    <row r="270" spans="1:60" outlineLevel="1" x14ac:dyDescent="0.2">
      <c r="A270" s="148"/>
      <c r="B270" s="149"/>
      <c r="C270" s="173" t="s">
        <v>196</v>
      </c>
      <c r="D270" s="151"/>
      <c r="E270" s="177">
        <v>157</v>
      </c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45"/>
      <c r="Z270" s="145"/>
      <c r="AA270" s="145"/>
      <c r="AB270" s="145"/>
      <c r="AC270" s="145"/>
      <c r="AD270" s="145"/>
      <c r="AE270" s="145"/>
      <c r="AF270" s="145"/>
      <c r="AG270" s="145" t="s">
        <v>137</v>
      </c>
      <c r="AH270" s="145">
        <v>0</v>
      </c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</row>
    <row r="271" spans="1:60" x14ac:dyDescent="0.2">
      <c r="A271" s="153" t="s">
        <v>127</v>
      </c>
      <c r="B271" s="154" t="s">
        <v>83</v>
      </c>
      <c r="C271" s="171" t="s">
        <v>84</v>
      </c>
      <c r="D271" s="155"/>
      <c r="E271" s="156"/>
      <c r="F271" s="157"/>
      <c r="G271" s="157">
        <f>SUMIF(AG272:AG296,"&lt;&gt;NOR",G272:G296)</f>
        <v>0</v>
      </c>
      <c r="H271" s="157"/>
      <c r="I271" s="157">
        <f>SUM(I272:I296)</f>
        <v>164508.79999999999</v>
      </c>
      <c r="J271" s="157"/>
      <c r="K271" s="157">
        <f>SUM(K272:K296)</f>
        <v>48000</v>
      </c>
      <c r="L271" s="157"/>
      <c r="M271" s="157">
        <f>SUM(M272:M296)</f>
        <v>0</v>
      </c>
      <c r="N271" s="157"/>
      <c r="O271" s="157">
        <f>SUM(O272:O296)</f>
        <v>20.210000000000004</v>
      </c>
      <c r="P271" s="157"/>
      <c r="Q271" s="157">
        <f>SUM(Q272:Q296)</f>
        <v>0</v>
      </c>
      <c r="R271" s="157"/>
      <c r="S271" s="157"/>
      <c r="T271" s="158"/>
      <c r="U271" s="152"/>
      <c r="V271" s="152">
        <f>SUM(V272:V296)</f>
        <v>0</v>
      </c>
      <c r="W271" s="152"/>
      <c r="X271" s="152"/>
      <c r="AG271" t="s">
        <v>128</v>
      </c>
    </row>
    <row r="272" spans="1:60" outlineLevel="1" x14ac:dyDescent="0.2">
      <c r="A272" s="159">
        <v>83</v>
      </c>
      <c r="B272" s="160" t="s">
        <v>411</v>
      </c>
      <c r="C272" s="172" t="s">
        <v>412</v>
      </c>
      <c r="D272" s="161" t="s">
        <v>179</v>
      </c>
      <c r="E272" s="162">
        <v>20</v>
      </c>
      <c r="F272" s="178">
        <v>0</v>
      </c>
      <c r="G272" s="163">
        <f>ROUND(E272*F272,2)</f>
        <v>0</v>
      </c>
      <c r="H272" s="163">
        <v>0</v>
      </c>
      <c r="I272" s="163">
        <f>ROUND(E272*H272,2)</f>
        <v>0</v>
      </c>
      <c r="J272" s="163">
        <v>255</v>
      </c>
      <c r="K272" s="163">
        <f>ROUND(E272*J272,2)</f>
        <v>5100</v>
      </c>
      <c r="L272" s="163">
        <v>21</v>
      </c>
      <c r="M272" s="163">
        <f>G272*(1+L272/100)</f>
        <v>0</v>
      </c>
      <c r="N272" s="163">
        <v>0.1479</v>
      </c>
      <c r="O272" s="163">
        <f>ROUND(E272*N272,2)</f>
        <v>2.96</v>
      </c>
      <c r="P272" s="163">
        <v>0</v>
      </c>
      <c r="Q272" s="163">
        <f>ROUND(E272*P272,2)</f>
        <v>0</v>
      </c>
      <c r="R272" s="163"/>
      <c r="S272" s="163" t="s">
        <v>254</v>
      </c>
      <c r="T272" s="164" t="s">
        <v>259</v>
      </c>
      <c r="U272" s="150">
        <v>0</v>
      </c>
      <c r="V272" s="150">
        <f>ROUND(E272*U272,2)</f>
        <v>0</v>
      </c>
      <c r="W272" s="150"/>
      <c r="X272" s="150" t="s">
        <v>134</v>
      </c>
      <c r="Y272" s="145"/>
      <c r="Z272" s="145"/>
      <c r="AA272" s="145"/>
      <c r="AB272" s="145"/>
      <c r="AC272" s="145"/>
      <c r="AD272" s="145"/>
      <c r="AE272" s="145"/>
      <c r="AF272" s="145"/>
      <c r="AG272" s="145" t="s">
        <v>362</v>
      </c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</row>
    <row r="273" spans="1:60" outlineLevel="1" x14ac:dyDescent="0.2">
      <c r="A273" s="148"/>
      <c r="B273" s="149"/>
      <c r="C273" s="173" t="s">
        <v>413</v>
      </c>
      <c r="D273" s="151"/>
      <c r="E273" s="177">
        <v>20</v>
      </c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45"/>
      <c r="Z273" s="145"/>
      <c r="AA273" s="145"/>
      <c r="AB273" s="145"/>
      <c r="AC273" s="145"/>
      <c r="AD273" s="145"/>
      <c r="AE273" s="145"/>
      <c r="AF273" s="145"/>
      <c r="AG273" s="145" t="s">
        <v>137</v>
      </c>
      <c r="AH273" s="145">
        <v>0</v>
      </c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</row>
    <row r="274" spans="1:60" ht="22.5" outlineLevel="1" x14ac:dyDescent="0.2">
      <c r="A274" s="159">
        <v>84</v>
      </c>
      <c r="B274" s="160" t="s">
        <v>414</v>
      </c>
      <c r="C274" s="172" t="s">
        <v>415</v>
      </c>
      <c r="D274" s="161" t="s">
        <v>131</v>
      </c>
      <c r="E274" s="162">
        <v>11</v>
      </c>
      <c r="F274" s="178">
        <v>0</v>
      </c>
      <c r="G274" s="163">
        <f>ROUND(E274*F274,2)</f>
        <v>0</v>
      </c>
      <c r="H274" s="163">
        <v>0</v>
      </c>
      <c r="I274" s="163">
        <f>ROUND(E274*H274,2)</f>
        <v>0</v>
      </c>
      <c r="J274" s="163">
        <v>3900</v>
      </c>
      <c r="K274" s="163">
        <f>ROUND(E274*J274,2)</f>
        <v>42900</v>
      </c>
      <c r="L274" s="163">
        <v>21</v>
      </c>
      <c r="M274" s="163">
        <f>G274*(1+L274/100)</f>
        <v>0</v>
      </c>
      <c r="N274" s="163">
        <v>0</v>
      </c>
      <c r="O274" s="163">
        <f>ROUND(E274*N274,2)</f>
        <v>0</v>
      </c>
      <c r="P274" s="163">
        <v>0</v>
      </c>
      <c r="Q274" s="163">
        <f>ROUND(E274*P274,2)</f>
        <v>0</v>
      </c>
      <c r="R274" s="163"/>
      <c r="S274" s="163" t="s">
        <v>254</v>
      </c>
      <c r="T274" s="164" t="s">
        <v>259</v>
      </c>
      <c r="U274" s="150">
        <v>0</v>
      </c>
      <c r="V274" s="150">
        <f>ROUND(E274*U274,2)</f>
        <v>0</v>
      </c>
      <c r="W274" s="150"/>
      <c r="X274" s="150" t="s">
        <v>134</v>
      </c>
      <c r="Y274" s="145"/>
      <c r="Z274" s="145"/>
      <c r="AA274" s="145"/>
      <c r="AB274" s="145"/>
      <c r="AC274" s="145"/>
      <c r="AD274" s="145"/>
      <c r="AE274" s="145"/>
      <c r="AF274" s="145"/>
      <c r="AG274" s="145" t="s">
        <v>143</v>
      </c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</row>
    <row r="275" spans="1:60" outlineLevel="1" x14ac:dyDescent="0.2">
      <c r="A275" s="148"/>
      <c r="B275" s="149"/>
      <c r="C275" s="173" t="s">
        <v>416</v>
      </c>
      <c r="D275" s="151"/>
      <c r="E275" s="177">
        <v>11</v>
      </c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45"/>
      <c r="Z275" s="145"/>
      <c r="AA275" s="145"/>
      <c r="AB275" s="145"/>
      <c r="AC275" s="145"/>
      <c r="AD275" s="145"/>
      <c r="AE275" s="145"/>
      <c r="AF275" s="145"/>
      <c r="AG275" s="145" t="s">
        <v>137</v>
      </c>
      <c r="AH275" s="145">
        <v>0</v>
      </c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</row>
    <row r="276" spans="1:60" ht="22.5" outlineLevel="1" x14ac:dyDescent="0.2">
      <c r="A276" s="165">
        <v>85</v>
      </c>
      <c r="B276" s="166" t="s">
        <v>417</v>
      </c>
      <c r="C276" s="174" t="s">
        <v>418</v>
      </c>
      <c r="D276" s="167" t="s">
        <v>354</v>
      </c>
      <c r="E276" s="168">
        <v>2</v>
      </c>
      <c r="F276" s="179">
        <v>0</v>
      </c>
      <c r="G276" s="169">
        <f>ROUND(E276*F276,2)</f>
        <v>0</v>
      </c>
      <c r="H276" s="169">
        <v>29000</v>
      </c>
      <c r="I276" s="169">
        <f>ROUND(E276*H276,2)</f>
        <v>58000</v>
      </c>
      <c r="J276" s="169">
        <v>0</v>
      </c>
      <c r="K276" s="169">
        <f>ROUND(E276*J276,2)</f>
        <v>0</v>
      </c>
      <c r="L276" s="169">
        <v>21</v>
      </c>
      <c r="M276" s="169">
        <f>G276*(1+L276/100)</f>
        <v>0</v>
      </c>
      <c r="N276" s="169">
        <v>0</v>
      </c>
      <c r="O276" s="169">
        <f>ROUND(E276*N276,2)</f>
        <v>0</v>
      </c>
      <c r="P276" s="169">
        <v>0</v>
      </c>
      <c r="Q276" s="169">
        <f>ROUND(E276*P276,2)</f>
        <v>0</v>
      </c>
      <c r="R276" s="169"/>
      <c r="S276" s="169" t="s">
        <v>254</v>
      </c>
      <c r="T276" s="170" t="s">
        <v>259</v>
      </c>
      <c r="U276" s="150">
        <v>0</v>
      </c>
      <c r="V276" s="150">
        <f>ROUND(E276*U276,2)</f>
        <v>0</v>
      </c>
      <c r="W276" s="150"/>
      <c r="X276" s="150" t="s">
        <v>218</v>
      </c>
      <c r="Y276" s="145"/>
      <c r="Z276" s="145"/>
      <c r="AA276" s="145"/>
      <c r="AB276" s="145"/>
      <c r="AC276" s="145"/>
      <c r="AD276" s="145"/>
      <c r="AE276" s="145"/>
      <c r="AF276" s="145"/>
      <c r="AG276" s="145" t="s">
        <v>280</v>
      </c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</row>
    <row r="277" spans="1:60" outlineLevel="1" x14ac:dyDescent="0.2">
      <c r="A277" s="159">
        <v>86</v>
      </c>
      <c r="B277" s="160" t="s">
        <v>419</v>
      </c>
      <c r="C277" s="172" t="s">
        <v>420</v>
      </c>
      <c r="D277" s="161" t="s">
        <v>421</v>
      </c>
      <c r="E277" s="162">
        <v>16.8</v>
      </c>
      <c r="F277" s="178">
        <v>0</v>
      </c>
      <c r="G277" s="163">
        <f>ROUND(E277*F277,2)</f>
        <v>0</v>
      </c>
      <c r="H277" s="163">
        <v>1116</v>
      </c>
      <c r="I277" s="163">
        <f>ROUND(E277*H277,2)</f>
        <v>18748.8</v>
      </c>
      <c r="J277" s="163">
        <v>0</v>
      </c>
      <c r="K277" s="163">
        <f>ROUND(E277*J277,2)</f>
        <v>0</v>
      </c>
      <c r="L277" s="163">
        <v>21</v>
      </c>
      <c r="M277" s="163">
        <f>G277*(1+L277/100)</f>
        <v>0</v>
      </c>
      <c r="N277" s="163">
        <v>1</v>
      </c>
      <c r="O277" s="163">
        <f>ROUND(E277*N277,2)</f>
        <v>16.8</v>
      </c>
      <c r="P277" s="163">
        <v>0</v>
      </c>
      <c r="Q277" s="163">
        <f>ROUND(E277*P277,2)</f>
        <v>0</v>
      </c>
      <c r="R277" s="163"/>
      <c r="S277" s="163" t="s">
        <v>254</v>
      </c>
      <c r="T277" s="164" t="s">
        <v>259</v>
      </c>
      <c r="U277" s="150">
        <v>0</v>
      </c>
      <c r="V277" s="150">
        <f>ROUND(E277*U277,2)</f>
        <v>0</v>
      </c>
      <c r="W277" s="150"/>
      <c r="X277" s="150" t="s">
        <v>218</v>
      </c>
      <c r="Y277" s="145"/>
      <c r="Z277" s="145"/>
      <c r="AA277" s="145"/>
      <c r="AB277" s="145"/>
      <c r="AC277" s="145"/>
      <c r="AD277" s="145"/>
      <c r="AE277" s="145"/>
      <c r="AF277" s="145"/>
      <c r="AG277" s="145" t="s">
        <v>370</v>
      </c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</row>
    <row r="278" spans="1:60" outlineLevel="1" x14ac:dyDescent="0.2">
      <c r="A278" s="148"/>
      <c r="B278" s="149"/>
      <c r="C278" s="173" t="s">
        <v>422</v>
      </c>
      <c r="D278" s="151"/>
      <c r="E278" s="177">
        <v>16.8</v>
      </c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45"/>
      <c r="Z278" s="145"/>
      <c r="AA278" s="145"/>
      <c r="AB278" s="145"/>
      <c r="AC278" s="145"/>
      <c r="AD278" s="145"/>
      <c r="AE278" s="145"/>
      <c r="AF278" s="145"/>
      <c r="AG278" s="145" t="s">
        <v>137</v>
      </c>
      <c r="AH278" s="145">
        <v>0</v>
      </c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</row>
    <row r="279" spans="1:60" outlineLevel="1" x14ac:dyDescent="0.2">
      <c r="A279" s="159">
        <v>87</v>
      </c>
      <c r="B279" s="160" t="s">
        <v>423</v>
      </c>
      <c r="C279" s="172" t="s">
        <v>424</v>
      </c>
      <c r="D279" s="161" t="s">
        <v>248</v>
      </c>
      <c r="E279" s="162">
        <v>20</v>
      </c>
      <c r="F279" s="178">
        <v>0</v>
      </c>
      <c r="G279" s="163">
        <f>ROUND(E279*F279,2)</f>
        <v>0</v>
      </c>
      <c r="H279" s="163">
        <v>1850</v>
      </c>
      <c r="I279" s="163">
        <f>ROUND(E279*H279,2)</f>
        <v>37000</v>
      </c>
      <c r="J279" s="163">
        <v>0</v>
      </c>
      <c r="K279" s="163">
        <f>ROUND(E279*J279,2)</f>
        <v>0</v>
      </c>
      <c r="L279" s="163">
        <v>21</v>
      </c>
      <c r="M279" s="163">
        <f>G279*(1+L279/100)</f>
        <v>0</v>
      </c>
      <c r="N279" s="163">
        <v>1.0999999999999999E-2</v>
      </c>
      <c r="O279" s="163">
        <f>ROUND(E279*N279,2)</f>
        <v>0.22</v>
      </c>
      <c r="P279" s="163">
        <v>0</v>
      </c>
      <c r="Q279" s="163">
        <f>ROUND(E279*P279,2)</f>
        <v>0</v>
      </c>
      <c r="R279" s="163"/>
      <c r="S279" s="163" t="s">
        <v>254</v>
      </c>
      <c r="T279" s="164" t="s">
        <v>259</v>
      </c>
      <c r="U279" s="150">
        <v>0</v>
      </c>
      <c r="V279" s="150">
        <f>ROUND(E279*U279,2)</f>
        <v>0</v>
      </c>
      <c r="W279" s="150"/>
      <c r="X279" s="150" t="s">
        <v>218</v>
      </c>
      <c r="Y279" s="145"/>
      <c r="Z279" s="145"/>
      <c r="AA279" s="145"/>
      <c r="AB279" s="145"/>
      <c r="AC279" s="145"/>
      <c r="AD279" s="145"/>
      <c r="AE279" s="145"/>
      <c r="AF279" s="145"/>
      <c r="AG279" s="145" t="s">
        <v>370</v>
      </c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</row>
    <row r="280" spans="1:60" outlineLevel="1" x14ac:dyDescent="0.2">
      <c r="A280" s="148"/>
      <c r="B280" s="149"/>
      <c r="C280" s="173" t="s">
        <v>425</v>
      </c>
      <c r="D280" s="151"/>
      <c r="E280" s="177">
        <v>20</v>
      </c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45"/>
      <c r="Z280" s="145"/>
      <c r="AA280" s="145"/>
      <c r="AB280" s="145"/>
      <c r="AC280" s="145"/>
      <c r="AD280" s="145"/>
      <c r="AE280" s="145"/>
      <c r="AF280" s="145"/>
      <c r="AG280" s="145" t="s">
        <v>137</v>
      </c>
      <c r="AH280" s="145">
        <v>0</v>
      </c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</row>
    <row r="281" spans="1:60" outlineLevel="1" x14ac:dyDescent="0.2">
      <c r="A281" s="159">
        <v>88</v>
      </c>
      <c r="B281" s="160" t="s">
        <v>426</v>
      </c>
      <c r="C281" s="172" t="s">
        <v>427</v>
      </c>
      <c r="D281" s="161" t="s">
        <v>354</v>
      </c>
      <c r="E281" s="162">
        <v>1</v>
      </c>
      <c r="F281" s="178">
        <v>0</v>
      </c>
      <c r="G281" s="163">
        <f>ROUND(E281*F281,2)</f>
        <v>0</v>
      </c>
      <c r="H281" s="163">
        <v>4900</v>
      </c>
      <c r="I281" s="163">
        <f>ROUND(E281*H281,2)</f>
        <v>4900</v>
      </c>
      <c r="J281" s="163">
        <v>0</v>
      </c>
      <c r="K281" s="163">
        <f>ROUND(E281*J281,2)</f>
        <v>0</v>
      </c>
      <c r="L281" s="163">
        <v>21</v>
      </c>
      <c r="M281" s="163">
        <f>G281*(1+L281/100)</f>
        <v>0</v>
      </c>
      <c r="N281" s="163">
        <v>6.4999999999999997E-3</v>
      </c>
      <c r="O281" s="163">
        <f>ROUND(E281*N281,2)</f>
        <v>0.01</v>
      </c>
      <c r="P281" s="163">
        <v>0</v>
      </c>
      <c r="Q281" s="163">
        <f>ROUND(E281*P281,2)</f>
        <v>0</v>
      </c>
      <c r="R281" s="163"/>
      <c r="S281" s="163" t="s">
        <v>254</v>
      </c>
      <c r="T281" s="164" t="s">
        <v>259</v>
      </c>
      <c r="U281" s="150">
        <v>0</v>
      </c>
      <c r="V281" s="150">
        <f>ROUND(E281*U281,2)</f>
        <v>0</v>
      </c>
      <c r="W281" s="150"/>
      <c r="X281" s="150" t="s">
        <v>218</v>
      </c>
      <c r="Y281" s="145"/>
      <c r="Z281" s="145"/>
      <c r="AA281" s="145"/>
      <c r="AB281" s="145"/>
      <c r="AC281" s="145"/>
      <c r="AD281" s="145"/>
      <c r="AE281" s="145"/>
      <c r="AF281" s="145"/>
      <c r="AG281" s="145" t="s">
        <v>280</v>
      </c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</row>
    <row r="282" spans="1:60" outlineLevel="1" x14ac:dyDescent="0.2">
      <c r="A282" s="148"/>
      <c r="B282" s="149"/>
      <c r="C282" s="173" t="s">
        <v>43</v>
      </c>
      <c r="D282" s="151"/>
      <c r="E282" s="177">
        <v>1</v>
      </c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45"/>
      <c r="Z282" s="145"/>
      <c r="AA282" s="145"/>
      <c r="AB282" s="145"/>
      <c r="AC282" s="145"/>
      <c r="AD282" s="145"/>
      <c r="AE282" s="145"/>
      <c r="AF282" s="145"/>
      <c r="AG282" s="145" t="s">
        <v>137</v>
      </c>
      <c r="AH282" s="145">
        <v>0</v>
      </c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</row>
    <row r="283" spans="1:60" outlineLevel="1" x14ac:dyDescent="0.2">
      <c r="A283" s="159">
        <v>89</v>
      </c>
      <c r="B283" s="160" t="s">
        <v>428</v>
      </c>
      <c r="C283" s="172" t="s">
        <v>429</v>
      </c>
      <c r="D283" s="161" t="s">
        <v>354</v>
      </c>
      <c r="E283" s="162">
        <v>1</v>
      </c>
      <c r="F283" s="178">
        <v>0</v>
      </c>
      <c r="G283" s="163">
        <f>ROUND(E283*F283,2)</f>
        <v>0</v>
      </c>
      <c r="H283" s="163">
        <v>5000</v>
      </c>
      <c r="I283" s="163">
        <f>ROUND(E283*H283,2)</f>
        <v>5000</v>
      </c>
      <c r="J283" s="163">
        <v>0</v>
      </c>
      <c r="K283" s="163">
        <f>ROUND(E283*J283,2)</f>
        <v>0</v>
      </c>
      <c r="L283" s="163">
        <v>21</v>
      </c>
      <c r="M283" s="163">
        <f>G283*(1+L283/100)</f>
        <v>0</v>
      </c>
      <c r="N283" s="163">
        <v>2.5000000000000001E-2</v>
      </c>
      <c r="O283" s="163">
        <f>ROUND(E283*N283,2)</f>
        <v>0.03</v>
      </c>
      <c r="P283" s="163">
        <v>0</v>
      </c>
      <c r="Q283" s="163">
        <f>ROUND(E283*P283,2)</f>
        <v>0</v>
      </c>
      <c r="R283" s="163"/>
      <c r="S283" s="163" t="s">
        <v>254</v>
      </c>
      <c r="T283" s="164" t="s">
        <v>259</v>
      </c>
      <c r="U283" s="150">
        <v>0</v>
      </c>
      <c r="V283" s="150">
        <f>ROUND(E283*U283,2)</f>
        <v>0</v>
      </c>
      <c r="W283" s="150"/>
      <c r="X283" s="150" t="s">
        <v>218</v>
      </c>
      <c r="Y283" s="145"/>
      <c r="Z283" s="145"/>
      <c r="AA283" s="145"/>
      <c r="AB283" s="145"/>
      <c r="AC283" s="145"/>
      <c r="AD283" s="145"/>
      <c r="AE283" s="145"/>
      <c r="AF283" s="145"/>
      <c r="AG283" s="145" t="s">
        <v>280</v>
      </c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</row>
    <row r="284" spans="1:60" outlineLevel="1" x14ac:dyDescent="0.2">
      <c r="A284" s="148"/>
      <c r="B284" s="149"/>
      <c r="C284" s="173" t="s">
        <v>43</v>
      </c>
      <c r="D284" s="151"/>
      <c r="E284" s="177">
        <v>1</v>
      </c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45"/>
      <c r="Z284" s="145"/>
      <c r="AA284" s="145"/>
      <c r="AB284" s="145"/>
      <c r="AC284" s="145"/>
      <c r="AD284" s="145"/>
      <c r="AE284" s="145"/>
      <c r="AF284" s="145"/>
      <c r="AG284" s="145" t="s">
        <v>137</v>
      </c>
      <c r="AH284" s="145">
        <v>0</v>
      </c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</row>
    <row r="285" spans="1:60" ht="33.75" outlineLevel="1" x14ac:dyDescent="0.2">
      <c r="A285" s="159">
        <v>90</v>
      </c>
      <c r="B285" s="160" t="s">
        <v>430</v>
      </c>
      <c r="C285" s="172" t="s">
        <v>431</v>
      </c>
      <c r="D285" s="161" t="s">
        <v>354</v>
      </c>
      <c r="E285" s="162">
        <v>2</v>
      </c>
      <c r="F285" s="178">
        <v>0</v>
      </c>
      <c r="G285" s="163">
        <f>ROUND(E285*F285,2)</f>
        <v>0</v>
      </c>
      <c r="H285" s="163">
        <v>10800</v>
      </c>
      <c r="I285" s="163">
        <f>ROUND(E285*H285,2)</f>
        <v>21600</v>
      </c>
      <c r="J285" s="163">
        <v>0</v>
      </c>
      <c r="K285" s="163">
        <f>ROUND(E285*J285,2)</f>
        <v>0</v>
      </c>
      <c r="L285" s="163">
        <v>21</v>
      </c>
      <c r="M285" s="163">
        <f>G285*(1+L285/100)</f>
        <v>0</v>
      </c>
      <c r="N285" s="163">
        <v>1.9E-2</v>
      </c>
      <c r="O285" s="163">
        <f>ROUND(E285*N285,2)</f>
        <v>0.04</v>
      </c>
      <c r="P285" s="163">
        <v>0</v>
      </c>
      <c r="Q285" s="163">
        <f>ROUND(E285*P285,2)</f>
        <v>0</v>
      </c>
      <c r="R285" s="163"/>
      <c r="S285" s="163" t="s">
        <v>254</v>
      </c>
      <c r="T285" s="164" t="s">
        <v>259</v>
      </c>
      <c r="U285" s="150">
        <v>0</v>
      </c>
      <c r="V285" s="150">
        <f>ROUND(E285*U285,2)</f>
        <v>0</v>
      </c>
      <c r="W285" s="150"/>
      <c r="X285" s="150" t="s">
        <v>218</v>
      </c>
      <c r="Y285" s="145"/>
      <c r="Z285" s="145"/>
      <c r="AA285" s="145"/>
      <c r="AB285" s="145"/>
      <c r="AC285" s="145"/>
      <c r="AD285" s="145"/>
      <c r="AE285" s="145"/>
      <c r="AF285" s="145"/>
      <c r="AG285" s="145" t="s">
        <v>370</v>
      </c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</row>
    <row r="286" spans="1:60" outlineLevel="1" x14ac:dyDescent="0.2">
      <c r="A286" s="148"/>
      <c r="B286" s="149"/>
      <c r="C286" s="173" t="s">
        <v>57</v>
      </c>
      <c r="D286" s="151"/>
      <c r="E286" s="177">
        <v>2</v>
      </c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45"/>
      <c r="Z286" s="145"/>
      <c r="AA286" s="145"/>
      <c r="AB286" s="145"/>
      <c r="AC286" s="145"/>
      <c r="AD286" s="145"/>
      <c r="AE286" s="145"/>
      <c r="AF286" s="145"/>
      <c r="AG286" s="145" t="s">
        <v>137</v>
      </c>
      <c r="AH286" s="145">
        <v>0</v>
      </c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</row>
    <row r="287" spans="1:60" outlineLevel="1" x14ac:dyDescent="0.2">
      <c r="A287" s="159">
        <v>91</v>
      </c>
      <c r="B287" s="160" t="s">
        <v>432</v>
      </c>
      <c r="C287" s="172" t="s">
        <v>433</v>
      </c>
      <c r="D287" s="161" t="s">
        <v>248</v>
      </c>
      <c r="E287" s="162">
        <v>2</v>
      </c>
      <c r="F287" s="178">
        <v>0</v>
      </c>
      <c r="G287" s="163">
        <f>ROUND(E287*F287,2)</f>
        <v>0</v>
      </c>
      <c r="H287" s="163">
        <v>1500</v>
      </c>
      <c r="I287" s="163">
        <f>ROUND(E287*H287,2)</f>
        <v>3000</v>
      </c>
      <c r="J287" s="163">
        <v>0</v>
      </c>
      <c r="K287" s="163">
        <f>ROUND(E287*J287,2)</f>
        <v>0</v>
      </c>
      <c r="L287" s="163">
        <v>21</v>
      </c>
      <c r="M287" s="163">
        <f>G287*(1+L287/100)</f>
        <v>0</v>
      </c>
      <c r="N287" s="163">
        <v>7.0000000000000001E-3</v>
      </c>
      <c r="O287" s="163">
        <f>ROUND(E287*N287,2)</f>
        <v>0.01</v>
      </c>
      <c r="P287" s="163">
        <v>0</v>
      </c>
      <c r="Q287" s="163">
        <f>ROUND(E287*P287,2)</f>
        <v>0</v>
      </c>
      <c r="R287" s="163"/>
      <c r="S287" s="163" t="s">
        <v>254</v>
      </c>
      <c r="T287" s="164" t="s">
        <v>259</v>
      </c>
      <c r="U287" s="150">
        <v>0</v>
      </c>
      <c r="V287" s="150">
        <f>ROUND(E287*U287,2)</f>
        <v>0</v>
      </c>
      <c r="W287" s="150"/>
      <c r="X287" s="150" t="s">
        <v>218</v>
      </c>
      <c r="Y287" s="145"/>
      <c r="Z287" s="145"/>
      <c r="AA287" s="145"/>
      <c r="AB287" s="145"/>
      <c r="AC287" s="145"/>
      <c r="AD287" s="145"/>
      <c r="AE287" s="145"/>
      <c r="AF287" s="145"/>
      <c r="AG287" s="145" t="s">
        <v>370</v>
      </c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</row>
    <row r="288" spans="1:60" outlineLevel="1" x14ac:dyDescent="0.2">
      <c r="A288" s="148"/>
      <c r="B288" s="149"/>
      <c r="C288" s="173" t="s">
        <v>57</v>
      </c>
      <c r="D288" s="151"/>
      <c r="E288" s="177">
        <v>2</v>
      </c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45"/>
      <c r="Z288" s="145"/>
      <c r="AA288" s="145"/>
      <c r="AB288" s="145"/>
      <c r="AC288" s="145"/>
      <c r="AD288" s="145"/>
      <c r="AE288" s="145"/>
      <c r="AF288" s="145"/>
      <c r="AG288" s="145" t="s">
        <v>137</v>
      </c>
      <c r="AH288" s="145">
        <v>0</v>
      </c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</row>
    <row r="289" spans="1:60" outlineLevel="1" x14ac:dyDescent="0.2">
      <c r="A289" s="159">
        <v>92</v>
      </c>
      <c r="B289" s="160" t="s">
        <v>434</v>
      </c>
      <c r="C289" s="172" t="s">
        <v>435</v>
      </c>
      <c r="D289" s="161" t="s">
        <v>436</v>
      </c>
      <c r="E289" s="162">
        <v>2</v>
      </c>
      <c r="F289" s="178">
        <v>0</v>
      </c>
      <c r="G289" s="163">
        <f>ROUND(E289*F289,2)</f>
        <v>0</v>
      </c>
      <c r="H289" s="163">
        <v>390</v>
      </c>
      <c r="I289" s="163">
        <f>ROUND(E289*H289,2)</f>
        <v>780</v>
      </c>
      <c r="J289" s="163">
        <v>0</v>
      </c>
      <c r="K289" s="163">
        <f>ROUND(E289*J289,2)</f>
        <v>0</v>
      </c>
      <c r="L289" s="163">
        <v>21</v>
      </c>
      <c r="M289" s="163">
        <f>G289*(1+L289/100)</f>
        <v>0</v>
      </c>
      <c r="N289" s="163">
        <v>7.0000000000000001E-3</v>
      </c>
      <c r="O289" s="163">
        <f>ROUND(E289*N289,2)</f>
        <v>0.01</v>
      </c>
      <c r="P289" s="163">
        <v>0</v>
      </c>
      <c r="Q289" s="163">
        <f>ROUND(E289*P289,2)</f>
        <v>0</v>
      </c>
      <c r="R289" s="163"/>
      <c r="S289" s="163" t="s">
        <v>254</v>
      </c>
      <c r="T289" s="164" t="s">
        <v>259</v>
      </c>
      <c r="U289" s="150">
        <v>0</v>
      </c>
      <c r="V289" s="150">
        <f>ROUND(E289*U289,2)</f>
        <v>0</v>
      </c>
      <c r="W289" s="150"/>
      <c r="X289" s="150" t="s">
        <v>218</v>
      </c>
      <c r="Y289" s="145"/>
      <c r="Z289" s="145"/>
      <c r="AA289" s="145"/>
      <c r="AB289" s="145"/>
      <c r="AC289" s="145"/>
      <c r="AD289" s="145"/>
      <c r="AE289" s="145"/>
      <c r="AF289" s="145"/>
      <c r="AG289" s="145" t="s">
        <v>370</v>
      </c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</row>
    <row r="290" spans="1:60" outlineLevel="1" x14ac:dyDescent="0.2">
      <c r="A290" s="148"/>
      <c r="B290" s="149"/>
      <c r="C290" s="173" t="s">
        <v>57</v>
      </c>
      <c r="D290" s="151"/>
      <c r="E290" s="177">
        <v>2</v>
      </c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45"/>
      <c r="Z290" s="145"/>
      <c r="AA290" s="145"/>
      <c r="AB290" s="145"/>
      <c r="AC290" s="145"/>
      <c r="AD290" s="145"/>
      <c r="AE290" s="145"/>
      <c r="AF290" s="145"/>
      <c r="AG290" s="145" t="s">
        <v>137</v>
      </c>
      <c r="AH290" s="145">
        <v>0</v>
      </c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</row>
    <row r="291" spans="1:60" outlineLevel="1" x14ac:dyDescent="0.2">
      <c r="A291" s="159">
        <v>93</v>
      </c>
      <c r="B291" s="160" t="s">
        <v>437</v>
      </c>
      <c r="C291" s="172" t="s">
        <v>438</v>
      </c>
      <c r="D291" s="161" t="s">
        <v>439</v>
      </c>
      <c r="E291" s="162">
        <v>2</v>
      </c>
      <c r="F291" s="178">
        <v>0</v>
      </c>
      <c r="G291" s="163">
        <f>ROUND(E291*F291,2)</f>
        <v>0</v>
      </c>
      <c r="H291" s="163">
        <v>6500</v>
      </c>
      <c r="I291" s="163">
        <f>ROUND(E291*H291,2)</f>
        <v>13000</v>
      </c>
      <c r="J291" s="163">
        <v>0</v>
      </c>
      <c r="K291" s="163">
        <f>ROUND(E291*J291,2)</f>
        <v>0</v>
      </c>
      <c r="L291" s="163">
        <v>21</v>
      </c>
      <c r="M291" s="163">
        <f>G291*(1+L291/100)</f>
        <v>0</v>
      </c>
      <c r="N291" s="163">
        <v>5.5E-2</v>
      </c>
      <c r="O291" s="163">
        <f>ROUND(E291*N291,2)</f>
        <v>0.11</v>
      </c>
      <c r="P291" s="163">
        <v>0</v>
      </c>
      <c r="Q291" s="163">
        <f>ROUND(E291*P291,2)</f>
        <v>0</v>
      </c>
      <c r="R291" s="163"/>
      <c r="S291" s="163" t="s">
        <v>254</v>
      </c>
      <c r="T291" s="164" t="s">
        <v>259</v>
      </c>
      <c r="U291" s="150">
        <v>0</v>
      </c>
      <c r="V291" s="150">
        <f>ROUND(E291*U291,2)</f>
        <v>0</v>
      </c>
      <c r="W291" s="150"/>
      <c r="X291" s="150" t="s">
        <v>218</v>
      </c>
      <c r="Y291" s="145"/>
      <c r="Z291" s="145"/>
      <c r="AA291" s="145"/>
      <c r="AB291" s="145"/>
      <c r="AC291" s="145"/>
      <c r="AD291" s="145"/>
      <c r="AE291" s="145"/>
      <c r="AF291" s="145"/>
      <c r="AG291" s="145" t="s">
        <v>370</v>
      </c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</row>
    <row r="292" spans="1:60" outlineLevel="1" x14ac:dyDescent="0.2">
      <c r="A292" s="148"/>
      <c r="B292" s="149"/>
      <c r="C292" s="173" t="s">
        <v>57</v>
      </c>
      <c r="D292" s="151"/>
      <c r="E292" s="177">
        <v>2</v>
      </c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45"/>
      <c r="Z292" s="145"/>
      <c r="AA292" s="145"/>
      <c r="AB292" s="145"/>
      <c r="AC292" s="145"/>
      <c r="AD292" s="145"/>
      <c r="AE292" s="145"/>
      <c r="AF292" s="145"/>
      <c r="AG292" s="145" t="s">
        <v>137</v>
      </c>
      <c r="AH292" s="145">
        <v>0</v>
      </c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</row>
    <row r="293" spans="1:60" outlineLevel="1" x14ac:dyDescent="0.2">
      <c r="A293" s="159">
        <v>94</v>
      </c>
      <c r="B293" s="160" t="s">
        <v>440</v>
      </c>
      <c r="C293" s="172" t="s">
        <v>441</v>
      </c>
      <c r="D293" s="161" t="s">
        <v>248</v>
      </c>
      <c r="E293" s="162">
        <v>2</v>
      </c>
      <c r="F293" s="178">
        <v>0</v>
      </c>
      <c r="G293" s="163">
        <f>ROUND(E293*F293,2)</f>
        <v>0</v>
      </c>
      <c r="H293" s="163">
        <v>790</v>
      </c>
      <c r="I293" s="163">
        <f>ROUND(E293*H293,2)</f>
        <v>1580</v>
      </c>
      <c r="J293" s="163">
        <v>0</v>
      </c>
      <c r="K293" s="163">
        <f>ROUND(E293*J293,2)</f>
        <v>0</v>
      </c>
      <c r="L293" s="163">
        <v>21</v>
      </c>
      <c r="M293" s="163">
        <f>G293*(1+L293/100)</f>
        <v>0</v>
      </c>
      <c r="N293" s="163">
        <v>8.0000000000000002E-3</v>
      </c>
      <c r="O293" s="163">
        <f>ROUND(E293*N293,2)</f>
        <v>0.02</v>
      </c>
      <c r="P293" s="163">
        <v>0</v>
      </c>
      <c r="Q293" s="163">
        <f>ROUND(E293*P293,2)</f>
        <v>0</v>
      </c>
      <c r="R293" s="163"/>
      <c r="S293" s="163" t="s">
        <v>254</v>
      </c>
      <c r="T293" s="164" t="s">
        <v>259</v>
      </c>
      <c r="U293" s="150">
        <v>0</v>
      </c>
      <c r="V293" s="150">
        <f>ROUND(E293*U293,2)</f>
        <v>0</v>
      </c>
      <c r="W293" s="150"/>
      <c r="X293" s="150" t="s">
        <v>218</v>
      </c>
      <c r="Y293" s="145"/>
      <c r="Z293" s="145"/>
      <c r="AA293" s="145"/>
      <c r="AB293" s="145"/>
      <c r="AC293" s="145"/>
      <c r="AD293" s="145"/>
      <c r="AE293" s="145"/>
      <c r="AF293" s="145"/>
      <c r="AG293" s="145" t="s">
        <v>370</v>
      </c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</row>
    <row r="294" spans="1:60" outlineLevel="1" x14ac:dyDescent="0.2">
      <c r="A294" s="148"/>
      <c r="B294" s="149"/>
      <c r="C294" s="173" t="s">
        <v>57</v>
      </c>
      <c r="D294" s="151"/>
      <c r="E294" s="177">
        <v>2</v>
      </c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45"/>
      <c r="Z294" s="145"/>
      <c r="AA294" s="145"/>
      <c r="AB294" s="145"/>
      <c r="AC294" s="145"/>
      <c r="AD294" s="145"/>
      <c r="AE294" s="145"/>
      <c r="AF294" s="145"/>
      <c r="AG294" s="145" t="s">
        <v>137</v>
      </c>
      <c r="AH294" s="145">
        <v>0</v>
      </c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</row>
    <row r="295" spans="1:60" outlineLevel="1" x14ac:dyDescent="0.2">
      <c r="A295" s="159">
        <v>95</v>
      </c>
      <c r="B295" s="160" t="s">
        <v>442</v>
      </c>
      <c r="C295" s="172" t="s">
        <v>443</v>
      </c>
      <c r="D295" s="161" t="s">
        <v>248</v>
      </c>
      <c r="E295" s="162">
        <v>2</v>
      </c>
      <c r="F295" s="178">
        <v>0</v>
      </c>
      <c r="G295" s="163">
        <f>ROUND(E295*F295,2)</f>
        <v>0</v>
      </c>
      <c r="H295" s="163">
        <v>450</v>
      </c>
      <c r="I295" s="163">
        <f>ROUND(E295*H295,2)</f>
        <v>900</v>
      </c>
      <c r="J295" s="163">
        <v>0</v>
      </c>
      <c r="K295" s="163">
        <f>ROUND(E295*J295,2)</f>
        <v>0</v>
      </c>
      <c r="L295" s="163">
        <v>21</v>
      </c>
      <c r="M295" s="163">
        <f>G295*(1+L295/100)</f>
        <v>0</v>
      </c>
      <c r="N295" s="163">
        <v>5.0000000000000001E-4</v>
      </c>
      <c r="O295" s="163">
        <f>ROUND(E295*N295,2)</f>
        <v>0</v>
      </c>
      <c r="P295" s="163">
        <v>0</v>
      </c>
      <c r="Q295" s="163">
        <f>ROUND(E295*P295,2)</f>
        <v>0</v>
      </c>
      <c r="R295" s="163"/>
      <c r="S295" s="163" t="s">
        <v>254</v>
      </c>
      <c r="T295" s="164" t="s">
        <v>259</v>
      </c>
      <c r="U295" s="150">
        <v>0</v>
      </c>
      <c r="V295" s="150">
        <f>ROUND(E295*U295,2)</f>
        <v>0</v>
      </c>
      <c r="W295" s="150"/>
      <c r="X295" s="150" t="s">
        <v>218</v>
      </c>
      <c r="Y295" s="145"/>
      <c r="Z295" s="145"/>
      <c r="AA295" s="145"/>
      <c r="AB295" s="145"/>
      <c r="AC295" s="145"/>
      <c r="AD295" s="145"/>
      <c r="AE295" s="145"/>
      <c r="AF295" s="145"/>
      <c r="AG295" s="145" t="s">
        <v>370</v>
      </c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</row>
    <row r="296" spans="1:60" outlineLevel="1" x14ac:dyDescent="0.2">
      <c r="A296" s="148"/>
      <c r="B296" s="149"/>
      <c r="C296" s="173" t="s">
        <v>57</v>
      </c>
      <c r="D296" s="151"/>
      <c r="E296" s="177">
        <v>2</v>
      </c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45"/>
      <c r="Z296" s="145"/>
      <c r="AA296" s="145"/>
      <c r="AB296" s="145"/>
      <c r="AC296" s="145"/>
      <c r="AD296" s="145"/>
      <c r="AE296" s="145"/>
      <c r="AF296" s="145"/>
      <c r="AG296" s="145" t="s">
        <v>137</v>
      </c>
      <c r="AH296" s="145">
        <v>0</v>
      </c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</row>
    <row r="297" spans="1:60" x14ac:dyDescent="0.2">
      <c r="A297" s="153" t="s">
        <v>127</v>
      </c>
      <c r="B297" s="154" t="s">
        <v>85</v>
      </c>
      <c r="C297" s="171" t="s">
        <v>86</v>
      </c>
      <c r="D297" s="155"/>
      <c r="E297" s="156"/>
      <c r="F297" s="157"/>
      <c r="G297" s="157">
        <f>SUMIF(AG298:AG349,"&lt;&gt;NOR",G298:G349)</f>
        <v>0</v>
      </c>
      <c r="H297" s="157"/>
      <c r="I297" s="157">
        <f>SUM(I298:I349)</f>
        <v>242270.31000000003</v>
      </c>
      <c r="J297" s="157"/>
      <c r="K297" s="157">
        <f>SUM(K298:K349)</f>
        <v>104148.44</v>
      </c>
      <c r="L297" s="157"/>
      <c r="M297" s="157">
        <f>SUM(M298:M349)</f>
        <v>0</v>
      </c>
      <c r="N297" s="157"/>
      <c r="O297" s="157">
        <f>SUM(O298:O349)</f>
        <v>27.910000000000007</v>
      </c>
      <c r="P297" s="157"/>
      <c r="Q297" s="157">
        <f>SUM(Q298:Q349)</f>
        <v>0</v>
      </c>
      <c r="R297" s="157"/>
      <c r="S297" s="157"/>
      <c r="T297" s="158"/>
      <c r="U297" s="152"/>
      <c r="V297" s="152">
        <f>SUM(V298:V349)</f>
        <v>177.46</v>
      </c>
      <c r="W297" s="152"/>
      <c r="X297" s="152"/>
      <c r="AG297" t="s">
        <v>128</v>
      </c>
    </row>
    <row r="298" spans="1:60" ht="22.5" outlineLevel="1" x14ac:dyDescent="0.2">
      <c r="A298" s="159">
        <v>96</v>
      </c>
      <c r="B298" s="160" t="s">
        <v>444</v>
      </c>
      <c r="C298" s="172" t="s">
        <v>445</v>
      </c>
      <c r="D298" s="161" t="s">
        <v>248</v>
      </c>
      <c r="E298" s="162">
        <v>65</v>
      </c>
      <c r="F298" s="178">
        <v>0</v>
      </c>
      <c r="G298" s="163">
        <f>ROUND(E298*F298,2)</f>
        <v>0</v>
      </c>
      <c r="H298" s="163">
        <v>136.52000000000001</v>
      </c>
      <c r="I298" s="163">
        <f>ROUND(E298*H298,2)</f>
        <v>8873.7999999999993</v>
      </c>
      <c r="J298" s="163">
        <v>148.47999999999999</v>
      </c>
      <c r="K298" s="163">
        <f>ROUND(E298*J298,2)</f>
        <v>9651.2000000000007</v>
      </c>
      <c r="L298" s="163">
        <v>21</v>
      </c>
      <c r="M298" s="163">
        <f>G298*(1+L298/100)</f>
        <v>0</v>
      </c>
      <c r="N298" s="163">
        <v>0.122</v>
      </c>
      <c r="O298" s="163">
        <f>ROUND(E298*N298,2)</f>
        <v>7.93</v>
      </c>
      <c r="P298" s="163">
        <v>0</v>
      </c>
      <c r="Q298" s="163">
        <f>ROUND(E298*P298,2)</f>
        <v>0</v>
      </c>
      <c r="R298" s="163"/>
      <c r="S298" s="163" t="s">
        <v>254</v>
      </c>
      <c r="T298" s="164" t="s">
        <v>259</v>
      </c>
      <c r="U298" s="150">
        <v>0.25</v>
      </c>
      <c r="V298" s="150">
        <f>ROUND(E298*U298,2)</f>
        <v>16.25</v>
      </c>
      <c r="W298" s="150"/>
      <c r="X298" s="150" t="s">
        <v>134</v>
      </c>
      <c r="Y298" s="145"/>
      <c r="Z298" s="145"/>
      <c r="AA298" s="145"/>
      <c r="AB298" s="145"/>
      <c r="AC298" s="145"/>
      <c r="AD298" s="145"/>
      <c r="AE298" s="145"/>
      <c r="AF298" s="145"/>
      <c r="AG298" s="145" t="s">
        <v>362</v>
      </c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</row>
    <row r="299" spans="1:60" outlineLevel="1" x14ac:dyDescent="0.2">
      <c r="A299" s="148"/>
      <c r="B299" s="149"/>
      <c r="C299" s="173" t="s">
        <v>446</v>
      </c>
      <c r="D299" s="151"/>
      <c r="E299" s="177">
        <v>65</v>
      </c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45"/>
      <c r="Z299" s="145"/>
      <c r="AA299" s="145"/>
      <c r="AB299" s="145"/>
      <c r="AC299" s="145"/>
      <c r="AD299" s="145"/>
      <c r="AE299" s="145"/>
      <c r="AF299" s="145"/>
      <c r="AG299" s="145" t="s">
        <v>137</v>
      </c>
      <c r="AH299" s="145">
        <v>0</v>
      </c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</row>
    <row r="300" spans="1:60" outlineLevel="1" x14ac:dyDescent="0.2">
      <c r="A300" s="159">
        <v>97</v>
      </c>
      <c r="B300" s="160" t="s">
        <v>447</v>
      </c>
      <c r="C300" s="172" t="s">
        <v>448</v>
      </c>
      <c r="D300" s="161" t="s">
        <v>179</v>
      </c>
      <c r="E300" s="162">
        <v>189</v>
      </c>
      <c r="F300" s="178">
        <v>0</v>
      </c>
      <c r="G300" s="163">
        <f>ROUND(E300*F300,2)</f>
        <v>0</v>
      </c>
      <c r="H300" s="163">
        <v>0</v>
      </c>
      <c r="I300" s="163">
        <f>ROUND(E300*H300,2)</f>
        <v>0</v>
      </c>
      <c r="J300" s="163">
        <v>125</v>
      </c>
      <c r="K300" s="163">
        <f>ROUND(E300*J300,2)</f>
        <v>23625</v>
      </c>
      <c r="L300" s="163">
        <v>21</v>
      </c>
      <c r="M300" s="163">
        <f>G300*(1+L300/100)</f>
        <v>0</v>
      </c>
      <c r="N300" s="163">
        <v>0</v>
      </c>
      <c r="O300" s="163">
        <f>ROUND(E300*N300,2)</f>
        <v>0</v>
      </c>
      <c r="P300" s="163">
        <v>0</v>
      </c>
      <c r="Q300" s="163">
        <f>ROUND(E300*P300,2)</f>
        <v>0</v>
      </c>
      <c r="R300" s="163"/>
      <c r="S300" s="163" t="s">
        <v>132</v>
      </c>
      <c r="T300" s="164" t="s">
        <v>133</v>
      </c>
      <c r="U300" s="150">
        <v>0.3</v>
      </c>
      <c r="V300" s="150">
        <f>ROUND(E300*U300,2)</f>
        <v>56.7</v>
      </c>
      <c r="W300" s="150"/>
      <c r="X300" s="150" t="s">
        <v>134</v>
      </c>
      <c r="Y300" s="145"/>
      <c r="Z300" s="145"/>
      <c r="AA300" s="145"/>
      <c r="AB300" s="145"/>
      <c r="AC300" s="145"/>
      <c r="AD300" s="145"/>
      <c r="AE300" s="145"/>
      <c r="AF300" s="145"/>
      <c r="AG300" s="145" t="s">
        <v>135</v>
      </c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</row>
    <row r="301" spans="1:60" outlineLevel="1" x14ac:dyDescent="0.2">
      <c r="A301" s="148"/>
      <c r="B301" s="149"/>
      <c r="C301" s="173" t="s">
        <v>449</v>
      </c>
      <c r="D301" s="151"/>
      <c r="E301" s="177">
        <v>189</v>
      </c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45"/>
      <c r="Z301" s="145"/>
      <c r="AA301" s="145"/>
      <c r="AB301" s="145"/>
      <c r="AC301" s="145"/>
      <c r="AD301" s="145"/>
      <c r="AE301" s="145"/>
      <c r="AF301" s="145"/>
      <c r="AG301" s="145" t="s">
        <v>137</v>
      </c>
      <c r="AH301" s="145">
        <v>0</v>
      </c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</row>
    <row r="302" spans="1:60" outlineLevel="1" x14ac:dyDescent="0.2">
      <c r="A302" s="159">
        <v>98</v>
      </c>
      <c r="B302" s="160" t="s">
        <v>450</v>
      </c>
      <c r="C302" s="172" t="s">
        <v>451</v>
      </c>
      <c r="D302" s="161" t="s">
        <v>248</v>
      </c>
      <c r="E302" s="162">
        <v>1</v>
      </c>
      <c r="F302" s="178">
        <v>0</v>
      </c>
      <c r="G302" s="163">
        <f>ROUND(E302*F302,2)</f>
        <v>0</v>
      </c>
      <c r="H302" s="163">
        <v>0</v>
      </c>
      <c r="I302" s="163">
        <f>ROUND(E302*H302,2)</f>
        <v>0</v>
      </c>
      <c r="J302" s="163">
        <v>859</v>
      </c>
      <c r="K302" s="163">
        <f>ROUND(E302*J302,2)</f>
        <v>859</v>
      </c>
      <c r="L302" s="163">
        <v>21</v>
      </c>
      <c r="M302" s="163">
        <f>G302*(1+L302/100)</f>
        <v>0</v>
      </c>
      <c r="N302" s="163">
        <v>0</v>
      </c>
      <c r="O302" s="163">
        <f>ROUND(E302*N302,2)</f>
        <v>0</v>
      </c>
      <c r="P302" s="163">
        <v>0</v>
      </c>
      <c r="Q302" s="163">
        <f>ROUND(E302*P302,2)</f>
        <v>0</v>
      </c>
      <c r="R302" s="163"/>
      <c r="S302" s="163" t="s">
        <v>132</v>
      </c>
      <c r="T302" s="164" t="s">
        <v>132</v>
      </c>
      <c r="U302" s="150">
        <v>1.88</v>
      </c>
      <c r="V302" s="150">
        <f>ROUND(E302*U302,2)</f>
        <v>1.88</v>
      </c>
      <c r="W302" s="150"/>
      <c r="X302" s="150" t="s">
        <v>134</v>
      </c>
      <c r="Y302" s="145"/>
      <c r="Z302" s="145"/>
      <c r="AA302" s="145"/>
      <c r="AB302" s="145"/>
      <c r="AC302" s="145"/>
      <c r="AD302" s="145"/>
      <c r="AE302" s="145"/>
      <c r="AF302" s="145"/>
      <c r="AG302" s="145" t="s">
        <v>362</v>
      </c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</row>
    <row r="303" spans="1:60" outlineLevel="1" x14ac:dyDescent="0.2">
      <c r="A303" s="148"/>
      <c r="B303" s="149"/>
      <c r="C303" s="173" t="s">
        <v>43</v>
      </c>
      <c r="D303" s="151"/>
      <c r="E303" s="177">
        <v>1</v>
      </c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45"/>
      <c r="Z303" s="145"/>
      <c r="AA303" s="145"/>
      <c r="AB303" s="145"/>
      <c r="AC303" s="145"/>
      <c r="AD303" s="145"/>
      <c r="AE303" s="145"/>
      <c r="AF303" s="145"/>
      <c r="AG303" s="145" t="s">
        <v>137</v>
      </c>
      <c r="AH303" s="145">
        <v>0</v>
      </c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</row>
    <row r="304" spans="1:60" outlineLevel="1" x14ac:dyDescent="0.2">
      <c r="A304" s="159">
        <v>99</v>
      </c>
      <c r="B304" s="160" t="s">
        <v>452</v>
      </c>
      <c r="C304" s="172" t="s">
        <v>453</v>
      </c>
      <c r="D304" s="161" t="s">
        <v>248</v>
      </c>
      <c r="E304" s="162">
        <v>2</v>
      </c>
      <c r="F304" s="178">
        <v>0</v>
      </c>
      <c r="G304" s="163">
        <f>ROUND(E304*F304,2)</f>
        <v>0</v>
      </c>
      <c r="H304" s="163">
        <v>0</v>
      </c>
      <c r="I304" s="163">
        <f>ROUND(E304*H304,2)</f>
        <v>0</v>
      </c>
      <c r="J304" s="163">
        <v>1023</v>
      </c>
      <c r="K304" s="163">
        <f>ROUND(E304*J304,2)</f>
        <v>2046</v>
      </c>
      <c r="L304" s="163">
        <v>21</v>
      </c>
      <c r="M304" s="163">
        <f>G304*(1+L304/100)</f>
        <v>0</v>
      </c>
      <c r="N304" s="163">
        <v>0</v>
      </c>
      <c r="O304" s="163">
        <f>ROUND(E304*N304,2)</f>
        <v>0</v>
      </c>
      <c r="P304" s="163">
        <v>0</v>
      </c>
      <c r="Q304" s="163">
        <f>ROUND(E304*P304,2)</f>
        <v>0</v>
      </c>
      <c r="R304" s="163"/>
      <c r="S304" s="163" t="s">
        <v>132</v>
      </c>
      <c r="T304" s="164" t="s">
        <v>132</v>
      </c>
      <c r="U304" s="150">
        <v>2.2400000000000002</v>
      </c>
      <c r="V304" s="150">
        <f>ROUND(E304*U304,2)</f>
        <v>4.4800000000000004</v>
      </c>
      <c r="W304" s="150"/>
      <c r="X304" s="150" t="s">
        <v>134</v>
      </c>
      <c r="Y304" s="145"/>
      <c r="Z304" s="145"/>
      <c r="AA304" s="145"/>
      <c r="AB304" s="145"/>
      <c r="AC304" s="145"/>
      <c r="AD304" s="145"/>
      <c r="AE304" s="145"/>
      <c r="AF304" s="145"/>
      <c r="AG304" s="145" t="s">
        <v>135</v>
      </c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</row>
    <row r="305" spans="1:60" outlineLevel="1" x14ac:dyDescent="0.2">
      <c r="A305" s="148"/>
      <c r="B305" s="149"/>
      <c r="C305" s="173" t="s">
        <v>57</v>
      </c>
      <c r="D305" s="151"/>
      <c r="E305" s="177">
        <v>2</v>
      </c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45"/>
      <c r="Z305" s="145"/>
      <c r="AA305" s="145"/>
      <c r="AB305" s="145"/>
      <c r="AC305" s="145"/>
      <c r="AD305" s="145"/>
      <c r="AE305" s="145"/>
      <c r="AF305" s="145"/>
      <c r="AG305" s="145" t="s">
        <v>137</v>
      </c>
      <c r="AH305" s="145">
        <v>0</v>
      </c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</row>
    <row r="306" spans="1:60" outlineLevel="1" x14ac:dyDescent="0.2">
      <c r="A306" s="159">
        <v>100</v>
      </c>
      <c r="B306" s="160" t="s">
        <v>454</v>
      </c>
      <c r="C306" s="172" t="s">
        <v>455</v>
      </c>
      <c r="D306" s="161" t="s">
        <v>248</v>
      </c>
      <c r="E306" s="162">
        <v>10</v>
      </c>
      <c r="F306" s="178">
        <v>0</v>
      </c>
      <c r="G306" s="163">
        <f>ROUND(E306*F306,2)</f>
        <v>0</v>
      </c>
      <c r="H306" s="163">
        <v>54.55</v>
      </c>
      <c r="I306" s="163">
        <f>ROUND(E306*H306,2)</f>
        <v>545.5</v>
      </c>
      <c r="J306" s="163">
        <v>335.45</v>
      </c>
      <c r="K306" s="163">
        <f>ROUND(E306*J306,2)</f>
        <v>3354.5</v>
      </c>
      <c r="L306" s="163">
        <v>21</v>
      </c>
      <c r="M306" s="163">
        <f>G306*(1+L306/100)</f>
        <v>0</v>
      </c>
      <c r="N306" s="163">
        <v>2.9389999999999999E-2</v>
      </c>
      <c r="O306" s="163">
        <f>ROUND(E306*N306,2)</f>
        <v>0.28999999999999998</v>
      </c>
      <c r="P306" s="163">
        <v>0</v>
      </c>
      <c r="Q306" s="163">
        <f>ROUND(E306*P306,2)</f>
        <v>0</v>
      </c>
      <c r="R306" s="163"/>
      <c r="S306" s="163" t="s">
        <v>254</v>
      </c>
      <c r="T306" s="164" t="s">
        <v>259</v>
      </c>
      <c r="U306" s="150">
        <v>0.52</v>
      </c>
      <c r="V306" s="150">
        <f>ROUND(E306*U306,2)</f>
        <v>5.2</v>
      </c>
      <c r="W306" s="150"/>
      <c r="X306" s="150" t="s">
        <v>134</v>
      </c>
      <c r="Y306" s="145"/>
      <c r="Z306" s="145"/>
      <c r="AA306" s="145"/>
      <c r="AB306" s="145"/>
      <c r="AC306" s="145"/>
      <c r="AD306" s="145"/>
      <c r="AE306" s="145"/>
      <c r="AF306" s="145"/>
      <c r="AG306" s="145" t="s">
        <v>362</v>
      </c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</row>
    <row r="307" spans="1:60" outlineLevel="1" x14ac:dyDescent="0.2">
      <c r="A307" s="148"/>
      <c r="B307" s="149"/>
      <c r="C307" s="173" t="s">
        <v>456</v>
      </c>
      <c r="D307" s="151"/>
      <c r="E307" s="177">
        <v>10</v>
      </c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45"/>
      <c r="Z307" s="145"/>
      <c r="AA307" s="145"/>
      <c r="AB307" s="145"/>
      <c r="AC307" s="145"/>
      <c r="AD307" s="145"/>
      <c r="AE307" s="145"/>
      <c r="AF307" s="145"/>
      <c r="AG307" s="145" t="s">
        <v>137</v>
      </c>
      <c r="AH307" s="145">
        <v>0</v>
      </c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</row>
    <row r="308" spans="1:60" outlineLevel="1" x14ac:dyDescent="0.2">
      <c r="A308" s="159">
        <v>101</v>
      </c>
      <c r="B308" s="160" t="s">
        <v>457</v>
      </c>
      <c r="C308" s="172" t="s">
        <v>458</v>
      </c>
      <c r="D308" s="161" t="s">
        <v>248</v>
      </c>
      <c r="E308" s="162">
        <v>10</v>
      </c>
      <c r="F308" s="178">
        <v>0</v>
      </c>
      <c r="G308" s="163">
        <f>ROUND(E308*F308,2)</f>
        <v>0</v>
      </c>
      <c r="H308" s="163">
        <v>0</v>
      </c>
      <c r="I308" s="163">
        <f>ROUND(E308*H308,2)</f>
        <v>0</v>
      </c>
      <c r="J308" s="163">
        <v>290</v>
      </c>
      <c r="K308" s="163">
        <f>ROUND(E308*J308,2)</f>
        <v>2900</v>
      </c>
      <c r="L308" s="163">
        <v>21</v>
      </c>
      <c r="M308" s="163">
        <f>G308*(1+L308/100)</f>
        <v>0</v>
      </c>
      <c r="N308" s="163">
        <v>0.122</v>
      </c>
      <c r="O308" s="163">
        <f>ROUND(E308*N308,2)</f>
        <v>1.22</v>
      </c>
      <c r="P308" s="163">
        <v>0</v>
      </c>
      <c r="Q308" s="163">
        <f>ROUND(E308*P308,2)</f>
        <v>0</v>
      </c>
      <c r="R308" s="163"/>
      <c r="S308" s="163" t="s">
        <v>254</v>
      </c>
      <c r="T308" s="164" t="s">
        <v>259</v>
      </c>
      <c r="U308" s="150">
        <v>0</v>
      </c>
      <c r="V308" s="150">
        <f>ROUND(E308*U308,2)</f>
        <v>0</v>
      </c>
      <c r="W308" s="150"/>
      <c r="X308" s="150" t="s">
        <v>134</v>
      </c>
      <c r="Y308" s="145"/>
      <c r="Z308" s="145"/>
      <c r="AA308" s="145"/>
      <c r="AB308" s="145"/>
      <c r="AC308" s="145"/>
      <c r="AD308" s="145"/>
      <c r="AE308" s="145"/>
      <c r="AF308" s="145"/>
      <c r="AG308" s="145" t="s">
        <v>362</v>
      </c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</row>
    <row r="309" spans="1:60" outlineLevel="1" x14ac:dyDescent="0.2">
      <c r="A309" s="148"/>
      <c r="B309" s="149"/>
      <c r="C309" s="173" t="s">
        <v>456</v>
      </c>
      <c r="D309" s="151"/>
      <c r="E309" s="177">
        <v>10</v>
      </c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45"/>
      <c r="Z309" s="145"/>
      <c r="AA309" s="145"/>
      <c r="AB309" s="145"/>
      <c r="AC309" s="145"/>
      <c r="AD309" s="145"/>
      <c r="AE309" s="145"/>
      <c r="AF309" s="145"/>
      <c r="AG309" s="145" t="s">
        <v>137</v>
      </c>
      <c r="AH309" s="145">
        <v>0</v>
      </c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</row>
    <row r="310" spans="1:60" ht="22.5" outlineLevel="1" x14ac:dyDescent="0.2">
      <c r="A310" s="159">
        <v>102</v>
      </c>
      <c r="B310" s="160" t="s">
        <v>459</v>
      </c>
      <c r="C310" s="172" t="s">
        <v>460</v>
      </c>
      <c r="D310" s="161" t="s">
        <v>179</v>
      </c>
      <c r="E310" s="162">
        <v>378</v>
      </c>
      <c r="F310" s="178">
        <v>0</v>
      </c>
      <c r="G310" s="163">
        <f>ROUND(E310*F310,2)</f>
        <v>0</v>
      </c>
      <c r="H310" s="163">
        <v>0</v>
      </c>
      <c r="I310" s="163">
        <f>ROUND(E310*H310,2)</f>
        <v>0</v>
      </c>
      <c r="J310" s="163">
        <v>10</v>
      </c>
      <c r="K310" s="163">
        <f>ROUND(E310*J310,2)</f>
        <v>3780</v>
      </c>
      <c r="L310" s="163">
        <v>21</v>
      </c>
      <c r="M310" s="163">
        <f>G310*(1+L310/100)</f>
        <v>0</v>
      </c>
      <c r="N310" s="163">
        <v>0</v>
      </c>
      <c r="O310" s="163">
        <f>ROUND(E310*N310,2)</f>
        <v>0</v>
      </c>
      <c r="P310" s="163">
        <v>0</v>
      </c>
      <c r="Q310" s="163">
        <f>ROUND(E310*P310,2)</f>
        <v>0</v>
      </c>
      <c r="R310" s="163"/>
      <c r="S310" s="163" t="s">
        <v>254</v>
      </c>
      <c r="T310" s="164" t="s">
        <v>259</v>
      </c>
      <c r="U310" s="150">
        <v>0</v>
      </c>
      <c r="V310" s="150">
        <f>ROUND(E310*U310,2)</f>
        <v>0</v>
      </c>
      <c r="W310" s="150"/>
      <c r="X310" s="150" t="s">
        <v>134</v>
      </c>
      <c r="Y310" s="145"/>
      <c r="Z310" s="145"/>
      <c r="AA310" s="145"/>
      <c r="AB310" s="145"/>
      <c r="AC310" s="145"/>
      <c r="AD310" s="145"/>
      <c r="AE310" s="145"/>
      <c r="AF310" s="145"/>
      <c r="AG310" s="145" t="s">
        <v>362</v>
      </c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</row>
    <row r="311" spans="1:60" outlineLevel="1" x14ac:dyDescent="0.2">
      <c r="A311" s="148"/>
      <c r="B311" s="149"/>
      <c r="C311" s="173" t="s">
        <v>461</v>
      </c>
      <c r="D311" s="151"/>
      <c r="E311" s="177">
        <v>378</v>
      </c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45"/>
      <c r="Z311" s="145"/>
      <c r="AA311" s="145"/>
      <c r="AB311" s="145"/>
      <c r="AC311" s="145"/>
      <c r="AD311" s="145"/>
      <c r="AE311" s="145"/>
      <c r="AF311" s="145"/>
      <c r="AG311" s="145" t="s">
        <v>137</v>
      </c>
      <c r="AH311" s="145">
        <v>0</v>
      </c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</row>
    <row r="312" spans="1:60" ht="22.5" outlineLevel="1" x14ac:dyDescent="0.2">
      <c r="A312" s="159">
        <v>103</v>
      </c>
      <c r="B312" s="160" t="s">
        <v>462</v>
      </c>
      <c r="C312" s="172" t="s">
        <v>463</v>
      </c>
      <c r="D312" s="161" t="s">
        <v>248</v>
      </c>
      <c r="E312" s="162">
        <v>108</v>
      </c>
      <c r="F312" s="178">
        <v>0</v>
      </c>
      <c r="G312" s="163">
        <f>ROUND(E312*F312,2)</f>
        <v>0</v>
      </c>
      <c r="H312" s="163">
        <v>0</v>
      </c>
      <c r="I312" s="163">
        <f>ROUND(E312*H312,2)</f>
        <v>0</v>
      </c>
      <c r="J312" s="163">
        <v>102.19</v>
      </c>
      <c r="K312" s="163">
        <f>ROUND(E312*J312,2)</f>
        <v>11036.52</v>
      </c>
      <c r="L312" s="163">
        <v>21</v>
      </c>
      <c r="M312" s="163">
        <f>G312*(1+L312/100)</f>
        <v>0</v>
      </c>
      <c r="N312" s="163">
        <v>1.0000000000000001E-5</v>
      </c>
      <c r="O312" s="163">
        <f>ROUND(E312*N312,2)</f>
        <v>0</v>
      </c>
      <c r="P312" s="163">
        <v>0</v>
      </c>
      <c r="Q312" s="163">
        <f>ROUND(E312*P312,2)</f>
        <v>0</v>
      </c>
      <c r="R312" s="163"/>
      <c r="S312" s="163" t="s">
        <v>254</v>
      </c>
      <c r="T312" s="164" t="s">
        <v>255</v>
      </c>
      <c r="U312" s="150">
        <v>0</v>
      </c>
      <c r="V312" s="150">
        <f>ROUND(E312*U312,2)</f>
        <v>0</v>
      </c>
      <c r="W312" s="150"/>
      <c r="X312" s="150" t="s">
        <v>134</v>
      </c>
      <c r="Y312" s="145"/>
      <c r="Z312" s="145"/>
      <c r="AA312" s="145"/>
      <c r="AB312" s="145"/>
      <c r="AC312" s="145"/>
      <c r="AD312" s="145"/>
      <c r="AE312" s="145"/>
      <c r="AF312" s="145"/>
      <c r="AG312" s="145" t="s">
        <v>135</v>
      </c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</row>
    <row r="313" spans="1:60" outlineLevel="1" x14ac:dyDescent="0.2">
      <c r="A313" s="148"/>
      <c r="B313" s="149"/>
      <c r="C313" s="173" t="s">
        <v>464</v>
      </c>
      <c r="D313" s="151"/>
      <c r="E313" s="177">
        <v>108</v>
      </c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45"/>
      <c r="Z313" s="145"/>
      <c r="AA313" s="145"/>
      <c r="AB313" s="145"/>
      <c r="AC313" s="145"/>
      <c r="AD313" s="145"/>
      <c r="AE313" s="145"/>
      <c r="AF313" s="145"/>
      <c r="AG313" s="145" t="s">
        <v>137</v>
      </c>
      <c r="AH313" s="145">
        <v>0</v>
      </c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</row>
    <row r="314" spans="1:60" ht="22.5" outlineLevel="1" x14ac:dyDescent="0.2">
      <c r="A314" s="159">
        <v>104</v>
      </c>
      <c r="B314" s="160" t="s">
        <v>465</v>
      </c>
      <c r="C314" s="172" t="s">
        <v>588</v>
      </c>
      <c r="D314" s="161" t="s">
        <v>248</v>
      </c>
      <c r="E314" s="162">
        <v>38</v>
      </c>
      <c r="F314" s="178">
        <v>0</v>
      </c>
      <c r="G314" s="163">
        <f>ROUND(E314*F314,2)</f>
        <v>0</v>
      </c>
      <c r="H314" s="163">
        <v>432</v>
      </c>
      <c r="I314" s="163">
        <f>ROUND(E314*H314,2)</f>
        <v>16416</v>
      </c>
      <c r="J314" s="163">
        <v>0</v>
      </c>
      <c r="K314" s="163">
        <f>ROUND(E314*J314,2)</f>
        <v>0</v>
      </c>
      <c r="L314" s="163">
        <v>21</v>
      </c>
      <c r="M314" s="163">
        <f>G314*(1+L314/100)</f>
        <v>0</v>
      </c>
      <c r="N314" s="163">
        <v>8.2500000000000004E-3</v>
      </c>
      <c r="O314" s="163">
        <f>ROUND(E314*N314,2)</f>
        <v>0.31</v>
      </c>
      <c r="P314" s="163">
        <v>0</v>
      </c>
      <c r="Q314" s="163">
        <f>ROUND(E314*P314,2)</f>
        <v>0</v>
      </c>
      <c r="R314" s="163" t="s">
        <v>217</v>
      </c>
      <c r="S314" s="163" t="s">
        <v>132</v>
      </c>
      <c r="T314" s="164" t="s">
        <v>132</v>
      </c>
      <c r="U314" s="150">
        <v>0</v>
      </c>
      <c r="V314" s="150">
        <f>ROUND(E314*U314,2)</f>
        <v>0</v>
      </c>
      <c r="W314" s="150"/>
      <c r="X314" s="150" t="s">
        <v>218</v>
      </c>
      <c r="Y314" s="145"/>
      <c r="Z314" s="145"/>
      <c r="AA314" s="145"/>
      <c r="AB314" s="145"/>
      <c r="AC314" s="145"/>
      <c r="AD314" s="145"/>
      <c r="AE314" s="145"/>
      <c r="AF314" s="145"/>
      <c r="AG314" s="145" t="s">
        <v>370</v>
      </c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</row>
    <row r="315" spans="1:60" outlineLevel="1" x14ac:dyDescent="0.2">
      <c r="A315" s="148"/>
      <c r="B315" s="149"/>
      <c r="C315" s="173" t="s">
        <v>466</v>
      </c>
      <c r="D315" s="151"/>
      <c r="E315" s="177">
        <v>38</v>
      </c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45"/>
      <c r="Z315" s="145"/>
      <c r="AA315" s="145"/>
      <c r="AB315" s="145"/>
      <c r="AC315" s="145"/>
      <c r="AD315" s="145"/>
      <c r="AE315" s="145"/>
      <c r="AF315" s="145"/>
      <c r="AG315" s="145" t="s">
        <v>137</v>
      </c>
      <c r="AH315" s="145">
        <v>0</v>
      </c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</row>
    <row r="316" spans="1:60" ht="22.5" outlineLevel="1" x14ac:dyDescent="0.2">
      <c r="A316" s="159">
        <v>105</v>
      </c>
      <c r="B316" s="160" t="s">
        <v>467</v>
      </c>
      <c r="C316" s="172" t="s">
        <v>589</v>
      </c>
      <c r="D316" s="161" t="s">
        <v>248</v>
      </c>
      <c r="E316" s="162">
        <v>16</v>
      </c>
      <c r="F316" s="178">
        <v>0</v>
      </c>
      <c r="G316" s="163">
        <f>ROUND(E316*F316,2)</f>
        <v>0</v>
      </c>
      <c r="H316" s="163">
        <v>767</v>
      </c>
      <c r="I316" s="163">
        <f>ROUND(E316*H316,2)</f>
        <v>12272</v>
      </c>
      <c r="J316" s="163">
        <v>0</v>
      </c>
      <c r="K316" s="163">
        <f>ROUND(E316*J316,2)</f>
        <v>0</v>
      </c>
      <c r="L316" s="163">
        <v>21</v>
      </c>
      <c r="M316" s="163">
        <f>G316*(1+L316/100)</f>
        <v>0</v>
      </c>
      <c r="N316" s="163">
        <v>8.9999999999999993E-3</v>
      </c>
      <c r="O316" s="163">
        <f>ROUND(E316*N316,2)</f>
        <v>0.14000000000000001</v>
      </c>
      <c r="P316" s="163">
        <v>0</v>
      </c>
      <c r="Q316" s="163">
        <f>ROUND(E316*P316,2)</f>
        <v>0</v>
      </c>
      <c r="R316" s="163" t="s">
        <v>217</v>
      </c>
      <c r="S316" s="163" t="s">
        <v>132</v>
      </c>
      <c r="T316" s="164" t="s">
        <v>132</v>
      </c>
      <c r="U316" s="150">
        <v>0</v>
      </c>
      <c r="V316" s="150">
        <f>ROUND(E316*U316,2)</f>
        <v>0</v>
      </c>
      <c r="W316" s="150"/>
      <c r="X316" s="150" t="s">
        <v>218</v>
      </c>
      <c r="Y316" s="145"/>
      <c r="Z316" s="145"/>
      <c r="AA316" s="145"/>
      <c r="AB316" s="145"/>
      <c r="AC316" s="145"/>
      <c r="AD316" s="145"/>
      <c r="AE316" s="145"/>
      <c r="AF316" s="145"/>
      <c r="AG316" s="145" t="s">
        <v>370</v>
      </c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</row>
    <row r="317" spans="1:60" outlineLevel="1" x14ac:dyDescent="0.2">
      <c r="A317" s="148"/>
      <c r="B317" s="149"/>
      <c r="C317" s="173" t="s">
        <v>468</v>
      </c>
      <c r="D317" s="151"/>
      <c r="E317" s="177">
        <v>16</v>
      </c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45"/>
      <c r="Z317" s="145"/>
      <c r="AA317" s="145"/>
      <c r="AB317" s="145"/>
      <c r="AC317" s="145"/>
      <c r="AD317" s="145"/>
      <c r="AE317" s="145"/>
      <c r="AF317" s="145"/>
      <c r="AG317" s="145" t="s">
        <v>137</v>
      </c>
      <c r="AH317" s="145">
        <v>0</v>
      </c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</row>
    <row r="318" spans="1:60" outlineLevel="1" x14ac:dyDescent="0.2">
      <c r="A318" s="159">
        <v>106</v>
      </c>
      <c r="B318" s="160" t="s">
        <v>469</v>
      </c>
      <c r="C318" s="172" t="s">
        <v>590</v>
      </c>
      <c r="D318" s="161" t="s">
        <v>179</v>
      </c>
      <c r="E318" s="162">
        <v>189</v>
      </c>
      <c r="F318" s="178">
        <v>0</v>
      </c>
      <c r="G318" s="163">
        <f>ROUND(E318*F318,2)</f>
        <v>0</v>
      </c>
      <c r="H318" s="163">
        <v>109</v>
      </c>
      <c r="I318" s="163">
        <f>ROUND(E318*H318,2)</f>
        <v>20601</v>
      </c>
      <c r="J318" s="163">
        <v>0</v>
      </c>
      <c r="K318" s="163">
        <f>ROUND(E318*J318,2)</f>
        <v>0</v>
      </c>
      <c r="L318" s="163">
        <v>21</v>
      </c>
      <c r="M318" s="163">
        <f>G318*(1+L318/100)</f>
        <v>0</v>
      </c>
      <c r="N318" s="163">
        <v>2.5000000000000001E-3</v>
      </c>
      <c r="O318" s="163">
        <f>ROUND(E318*N318,2)</f>
        <v>0.47</v>
      </c>
      <c r="P318" s="163">
        <v>0</v>
      </c>
      <c r="Q318" s="163">
        <f>ROUND(E318*P318,2)</f>
        <v>0</v>
      </c>
      <c r="R318" s="163"/>
      <c r="S318" s="163" t="s">
        <v>254</v>
      </c>
      <c r="T318" s="164" t="s">
        <v>259</v>
      </c>
      <c r="U318" s="150">
        <v>0</v>
      </c>
      <c r="V318" s="150">
        <f>ROUND(E318*U318,2)</f>
        <v>0</v>
      </c>
      <c r="W318" s="150"/>
      <c r="X318" s="150" t="s">
        <v>218</v>
      </c>
      <c r="Y318" s="145"/>
      <c r="Z318" s="145"/>
      <c r="AA318" s="145"/>
      <c r="AB318" s="145"/>
      <c r="AC318" s="145"/>
      <c r="AD318" s="145"/>
      <c r="AE318" s="145"/>
      <c r="AF318" s="145"/>
      <c r="AG318" s="145" t="s">
        <v>470</v>
      </c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</row>
    <row r="319" spans="1:60" outlineLevel="1" x14ac:dyDescent="0.2">
      <c r="A319" s="148"/>
      <c r="B319" s="149"/>
      <c r="C319" s="173" t="s">
        <v>449</v>
      </c>
      <c r="D319" s="151"/>
      <c r="E319" s="177">
        <v>189</v>
      </c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45"/>
      <c r="Z319" s="145"/>
      <c r="AA319" s="145"/>
      <c r="AB319" s="145"/>
      <c r="AC319" s="145"/>
      <c r="AD319" s="145"/>
      <c r="AE319" s="145"/>
      <c r="AF319" s="145"/>
      <c r="AG319" s="145" t="s">
        <v>137</v>
      </c>
      <c r="AH319" s="145">
        <v>0</v>
      </c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</row>
    <row r="320" spans="1:60" outlineLevel="1" x14ac:dyDescent="0.2">
      <c r="A320" s="159">
        <v>107</v>
      </c>
      <c r="B320" s="160" t="s">
        <v>471</v>
      </c>
      <c r="C320" s="172" t="s">
        <v>472</v>
      </c>
      <c r="D320" s="161" t="s">
        <v>179</v>
      </c>
      <c r="E320" s="162">
        <v>595.35</v>
      </c>
      <c r="F320" s="178">
        <v>0</v>
      </c>
      <c r="G320" s="163">
        <f>ROUND(E320*F320,2)</f>
        <v>0</v>
      </c>
      <c r="H320" s="163">
        <v>4</v>
      </c>
      <c r="I320" s="163">
        <f>ROUND(E320*H320,2)</f>
        <v>2381.4</v>
      </c>
      <c r="J320" s="163">
        <v>0</v>
      </c>
      <c r="K320" s="163">
        <f>ROUND(E320*J320,2)</f>
        <v>0</v>
      </c>
      <c r="L320" s="163">
        <v>21</v>
      </c>
      <c r="M320" s="163">
        <f>G320*(1+L320/100)</f>
        <v>0</v>
      </c>
      <c r="N320" s="163">
        <v>1E-4</v>
      </c>
      <c r="O320" s="163">
        <f>ROUND(E320*N320,2)</f>
        <v>0.06</v>
      </c>
      <c r="P320" s="163">
        <v>0</v>
      </c>
      <c r="Q320" s="163">
        <f>ROUND(E320*P320,2)</f>
        <v>0</v>
      </c>
      <c r="R320" s="163"/>
      <c r="S320" s="163" t="s">
        <v>254</v>
      </c>
      <c r="T320" s="164" t="s">
        <v>259</v>
      </c>
      <c r="U320" s="150">
        <v>0</v>
      </c>
      <c r="V320" s="150">
        <f>ROUND(E320*U320,2)</f>
        <v>0</v>
      </c>
      <c r="W320" s="150"/>
      <c r="X320" s="150" t="s">
        <v>218</v>
      </c>
      <c r="Y320" s="145"/>
      <c r="Z320" s="145"/>
      <c r="AA320" s="145"/>
      <c r="AB320" s="145"/>
      <c r="AC320" s="145"/>
      <c r="AD320" s="145"/>
      <c r="AE320" s="145"/>
      <c r="AF320" s="145"/>
      <c r="AG320" s="145" t="s">
        <v>280</v>
      </c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</row>
    <row r="321" spans="1:60" outlineLevel="1" x14ac:dyDescent="0.2">
      <c r="A321" s="148"/>
      <c r="B321" s="149"/>
      <c r="C321" s="173" t="s">
        <v>473</v>
      </c>
      <c r="D321" s="151"/>
      <c r="E321" s="177">
        <v>595.35</v>
      </c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45"/>
      <c r="Z321" s="145"/>
      <c r="AA321" s="145"/>
      <c r="AB321" s="145"/>
      <c r="AC321" s="145"/>
      <c r="AD321" s="145"/>
      <c r="AE321" s="145"/>
      <c r="AF321" s="145"/>
      <c r="AG321" s="145" t="s">
        <v>137</v>
      </c>
      <c r="AH321" s="145">
        <v>0</v>
      </c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</row>
    <row r="322" spans="1:60" outlineLevel="1" x14ac:dyDescent="0.2">
      <c r="A322" s="159">
        <v>108</v>
      </c>
      <c r="B322" s="160" t="s">
        <v>474</v>
      </c>
      <c r="C322" s="172" t="s">
        <v>475</v>
      </c>
      <c r="D322" s="161" t="s">
        <v>179</v>
      </c>
      <c r="E322" s="162">
        <v>100</v>
      </c>
      <c r="F322" s="178">
        <v>0</v>
      </c>
      <c r="G322" s="163">
        <f>ROUND(E322*F322,2)</f>
        <v>0</v>
      </c>
      <c r="H322" s="163">
        <v>3</v>
      </c>
      <c r="I322" s="163">
        <f>ROUND(E322*H322,2)</f>
        <v>300</v>
      </c>
      <c r="J322" s="163">
        <v>0</v>
      </c>
      <c r="K322" s="163">
        <f>ROUND(E322*J322,2)</f>
        <v>0</v>
      </c>
      <c r="L322" s="163">
        <v>21</v>
      </c>
      <c r="M322" s="163">
        <f>G322*(1+L322/100)</f>
        <v>0</v>
      </c>
      <c r="N322" s="163">
        <v>1E-4</v>
      </c>
      <c r="O322" s="163">
        <f>ROUND(E322*N322,2)</f>
        <v>0.01</v>
      </c>
      <c r="P322" s="163">
        <v>0</v>
      </c>
      <c r="Q322" s="163">
        <f>ROUND(E322*P322,2)</f>
        <v>0</v>
      </c>
      <c r="R322" s="163"/>
      <c r="S322" s="163" t="s">
        <v>254</v>
      </c>
      <c r="T322" s="164" t="s">
        <v>259</v>
      </c>
      <c r="U322" s="150">
        <v>0</v>
      </c>
      <c r="V322" s="150">
        <f>ROUND(E322*U322,2)</f>
        <v>0</v>
      </c>
      <c r="W322" s="150"/>
      <c r="X322" s="150" t="s">
        <v>218</v>
      </c>
      <c r="Y322" s="145"/>
      <c r="Z322" s="145"/>
      <c r="AA322" s="145"/>
      <c r="AB322" s="145"/>
      <c r="AC322" s="145"/>
      <c r="AD322" s="145"/>
      <c r="AE322" s="145"/>
      <c r="AF322" s="145"/>
      <c r="AG322" s="145" t="s">
        <v>280</v>
      </c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</row>
    <row r="323" spans="1:60" outlineLevel="1" x14ac:dyDescent="0.2">
      <c r="A323" s="148"/>
      <c r="B323" s="149"/>
      <c r="C323" s="173" t="s">
        <v>476</v>
      </c>
      <c r="D323" s="151"/>
      <c r="E323" s="177">
        <v>100</v>
      </c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45"/>
      <c r="Z323" s="145"/>
      <c r="AA323" s="145"/>
      <c r="AB323" s="145"/>
      <c r="AC323" s="145"/>
      <c r="AD323" s="145"/>
      <c r="AE323" s="145"/>
      <c r="AF323" s="145"/>
      <c r="AG323" s="145" t="s">
        <v>137</v>
      </c>
      <c r="AH323" s="145">
        <v>0</v>
      </c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</row>
    <row r="324" spans="1:60" ht="22.5" outlineLevel="1" x14ac:dyDescent="0.2">
      <c r="A324" s="159">
        <v>109</v>
      </c>
      <c r="B324" s="160" t="s">
        <v>477</v>
      </c>
      <c r="C324" s="172" t="s">
        <v>478</v>
      </c>
      <c r="D324" s="161" t="s">
        <v>479</v>
      </c>
      <c r="E324" s="162">
        <v>507.4</v>
      </c>
      <c r="F324" s="178">
        <v>0</v>
      </c>
      <c r="G324" s="163">
        <f>ROUND(E324*F324,2)</f>
        <v>0</v>
      </c>
      <c r="H324" s="163">
        <v>149</v>
      </c>
      <c r="I324" s="163">
        <f>ROUND(E324*H324,2)</f>
        <v>75602.600000000006</v>
      </c>
      <c r="J324" s="163">
        <v>0</v>
      </c>
      <c r="K324" s="163">
        <f>ROUND(E324*J324,2)</f>
        <v>0</v>
      </c>
      <c r="L324" s="163">
        <v>21</v>
      </c>
      <c r="M324" s="163">
        <f>G324*(1+L324/100)</f>
        <v>0</v>
      </c>
      <c r="N324" s="163">
        <v>2.1999999999999999E-2</v>
      </c>
      <c r="O324" s="163">
        <f>ROUND(E324*N324,2)</f>
        <v>11.16</v>
      </c>
      <c r="P324" s="163">
        <v>0</v>
      </c>
      <c r="Q324" s="163">
        <f>ROUND(E324*P324,2)</f>
        <v>0</v>
      </c>
      <c r="R324" s="163"/>
      <c r="S324" s="163" t="s">
        <v>254</v>
      </c>
      <c r="T324" s="164" t="s">
        <v>259</v>
      </c>
      <c r="U324" s="150">
        <v>0</v>
      </c>
      <c r="V324" s="150">
        <f>ROUND(E324*U324,2)</f>
        <v>0</v>
      </c>
      <c r="W324" s="150"/>
      <c r="X324" s="150" t="s">
        <v>218</v>
      </c>
      <c r="Y324" s="145"/>
      <c r="Z324" s="145"/>
      <c r="AA324" s="145"/>
      <c r="AB324" s="145"/>
      <c r="AC324" s="145"/>
      <c r="AD324" s="145"/>
      <c r="AE324" s="145"/>
      <c r="AF324" s="145"/>
      <c r="AG324" s="145" t="s">
        <v>470</v>
      </c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</row>
    <row r="325" spans="1:60" outlineLevel="1" x14ac:dyDescent="0.2">
      <c r="A325" s="148"/>
      <c r="B325" s="149"/>
      <c r="C325" s="173" t="s">
        <v>480</v>
      </c>
      <c r="D325" s="151"/>
      <c r="E325" s="177">
        <v>507.4</v>
      </c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45"/>
      <c r="Z325" s="145"/>
      <c r="AA325" s="145"/>
      <c r="AB325" s="145"/>
      <c r="AC325" s="145"/>
      <c r="AD325" s="145"/>
      <c r="AE325" s="145"/>
      <c r="AF325" s="145"/>
      <c r="AG325" s="145" t="s">
        <v>137</v>
      </c>
      <c r="AH325" s="145">
        <v>0</v>
      </c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</row>
    <row r="326" spans="1:60" ht="22.5" outlineLevel="1" x14ac:dyDescent="0.2">
      <c r="A326" s="159">
        <v>110</v>
      </c>
      <c r="B326" s="160" t="s">
        <v>481</v>
      </c>
      <c r="C326" s="172" t="s">
        <v>482</v>
      </c>
      <c r="D326" s="161" t="s">
        <v>479</v>
      </c>
      <c r="E326" s="162">
        <v>80</v>
      </c>
      <c r="F326" s="178">
        <v>0</v>
      </c>
      <c r="G326" s="163">
        <f>ROUND(E326*F326,2)</f>
        <v>0</v>
      </c>
      <c r="H326" s="163">
        <v>149</v>
      </c>
      <c r="I326" s="163">
        <f>ROUND(E326*H326,2)</f>
        <v>11920</v>
      </c>
      <c r="J326" s="163">
        <v>0</v>
      </c>
      <c r="K326" s="163">
        <f>ROUND(E326*J326,2)</f>
        <v>0</v>
      </c>
      <c r="L326" s="163">
        <v>21</v>
      </c>
      <c r="M326" s="163">
        <f>G326*(1+L326/100)</f>
        <v>0</v>
      </c>
      <c r="N326" s="163">
        <v>4.7E-2</v>
      </c>
      <c r="O326" s="163">
        <f>ROUND(E326*N326,2)</f>
        <v>3.76</v>
      </c>
      <c r="P326" s="163">
        <v>0</v>
      </c>
      <c r="Q326" s="163">
        <f>ROUND(E326*P326,2)</f>
        <v>0</v>
      </c>
      <c r="R326" s="163"/>
      <c r="S326" s="163" t="s">
        <v>254</v>
      </c>
      <c r="T326" s="164" t="s">
        <v>259</v>
      </c>
      <c r="U326" s="150">
        <v>0</v>
      </c>
      <c r="V326" s="150">
        <f>ROUND(E326*U326,2)</f>
        <v>0</v>
      </c>
      <c r="W326" s="150"/>
      <c r="X326" s="150" t="s">
        <v>218</v>
      </c>
      <c r="Y326" s="145"/>
      <c r="Z326" s="145"/>
      <c r="AA326" s="145"/>
      <c r="AB326" s="145"/>
      <c r="AC326" s="145"/>
      <c r="AD326" s="145"/>
      <c r="AE326" s="145"/>
      <c r="AF326" s="145"/>
      <c r="AG326" s="145" t="s">
        <v>280</v>
      </c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</row>
    <row r="327" spans="1:60" outlineLevel="1" x14ac:dyDescent="0.2">
      <c r="A327" s="148"/>
      <c r="B327" s="149"/>
      <c r="C327" s="173" t="s">
        <v>483</v>
      </c>
      <c r="D327" s="151"/>
      <c r="E327" s="177">
        <v>80</v>
      </c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45"/>
      <c r="Z327" s="145"/>
      <c r="AA327" s="145"/>
      <c r="AB327" s="145"/>
      <c r="AC327" s="145"/>
      <c r="AD327" s="145"/>
      <c r="AE327" s="145"/>
      <c r="AF327" s="145"/>
      <c r="AG327" s="145" t="s">
        <v>137</v>
      </c>
      <c r="AH327" s="145">
        <v>0</v>
      </c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</row>
    <row r="328" spans="1:60" outlineLevel="1" x14ac:dyDescent="0.2">
      <c r="A328" s="159">
        <v>111</v>
      </c>
      <c r="B328" s="160" t="s">
        <v>484</v>
      </c>
      <c r="C328" s="172" t="s">
        <v>485</v>
      </c>
      <c r="D328" s="161" t="s">
        <v>354</v>
      </c>
      <c r="E328" s="162">
        <v>1</v>
      </c>
      <c r="F328" s="178">
        <v>0</v>
      </c>
      <c r="G328" s="163">
        <f>ROUND(E328*F328,2)</f>
        <v>0</v>
      </c>
      <c r="H328" s="163">
        <v>12200</v>
      </c>
      <c r="I328" s="163">
        <f>ROUND(E328*H328,2)</f>
        <v>12200</v>
      </c>
      <c r="J328" s="163">
        <v>0</v>
      </c>
      <c r="K328" s="163">
        <f>ROUND(E328*J328,2)</f>
        <v>0</v>
      </c>
      <c r="L328" s="163">
        <v>21</v>
      </c>
      <c r="M328" s="163">
        <f>G328*(1+L328/100)</f>
        <v>0</v>
      </c>
      <c r="N328" s="163">
        <v>9.5000000000000001E-2</v>
      </c>
      <c r="O328" s="163">
        <f>ROUND(E328*N328,2)</f>
        <v>0.1</v>
      </c>
      <c r="P328" s="163">
        <v>0</v>
      </c>
      <c r="Q328" s="163">
        <f>ROUND(E328*P328,2)</f>
        <v>0</v>
      </c>
      <c r="R328" s="163"/>
      <c r="S328" s="163" t="s">
        <v>254</v>
      </c>
      <c r="T328" s="164" t="s">
        <v>486</v>
      </c>
      <c r="U328" s="150">
        <v>0</v>
      </c>
      <c r="V328" s="150">
        <f>ROUND(E328*U328,2)</f>
        <v>0</v>
      </c>
      <c r="W328" s="150"/>
      <c r="X328" s="150" t="s">
        <v>218</v>
      </c>
      <c r="Y328" s="145"/>
      <c r="Z328" s="145"/>
      <c r="AA328" s="145"/>
      <c r="AB328" s="145"/>
      <c r="AC328" s="145"/>
      <c r="AD328" s="145"/>
      <c r="AE328" s="145"/>
      <c r="AF328" s="145"/>
      <c r="AG328" s="145" t="s">
        <v>280</v>
      </c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</row>
    <row r="329" spans="1:60" outlineLevel="1" x14ac:dyDescent="0.2">
      <c r="A329" s="148"/>
      <c r="B329" s="149"/>
      <c r="C329" s="173" t="s">
        <v>43</v>
      </c>
      <c r="D329" s="151"/>
      <c r="E329" s="177">
        <v>1</v>
      </c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45"/>
      <c r="Z329" s="145"/>
      <c r="AA329" s="145"/>
      <c r="AB329" s="145"/>
      <c r="AC329" s="145"/>
      <c r="AD329" s="145"/>
      <c r="AE329" s="145"/>
      <c r="AF329" s="145"/>
      <c r="AG329" s="145" t="s">
        <v>137</v>
      </c>
      <c r="AH329" s="145">
        <v>0</v>
      </c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</row>
    <row r="330" spans="1:60" outlineLevel="1" x14ac:dyDescent="0.2">
      <c r="A330" s="159">
        <v>112</v>
      </c>
      <c r="B330" s="160" t="s">
        <v>487</v>
      </c>
      <c r="C330" s="172" t="s">
        <v>488</v>
      </c>
      <c r="D330" s="161" t="s">
        <v>354</v>
      </c>
      <c r="E330" s="162">
        <v>1</v>
      </c>
      <c r="F330" s="178">
        <v>0</v>
      </c>
      <c r="G330" s="163">
        <f>ROUND(E330*F330,2)</f>
        <v>0</v>
      </c>
      <c r="H330" s="163">
        <v>20750</v>
      </c>
      <c r="I330" s="163">
        <f>ROUND(E330*H330,2)</f>
        <v>20750</v>
      </c>
      <c r="J330" s="163">
        <v>0</v>
      </c>
      <c r="K330" s="163">
        <f>ROUND(E330*J330,2)</f>
        <v>0</v>
      </c>
      <c r="L330" s="163">
        <v>21</v>
      </c>
      <c r="M330" s="163">
        <f>G330*(1+L330/100)</f>
        <v>0</v>
      </c>
      <c r="N330" s="163">
        <v>2.5000000000000001E-2</v>
      </c>
      <c r="O330" s="163">
        <f>ROUND(E330*N330,2)</f>
        <v>0.03</v>
      </c>
      <c r="P330" s="163">
        <v>0</v>
      </c>
      <c r="Q330" s="163">
        <f>ROUND(E330*P330,2)</f>
        <v>0</v>
      </c>
      <c r="R330" s="163"/>
      <c r="S330" s="163" t="s">
        <v>254</v>
      </c>
      <c r="T330" s="164" t="s">
        <v>486</v>
      </c>
      <c r="U330" s="150">
        <v>0</v>
      </c>
      <c r="V330" s="150">
        <f>ROUND(E330*U330,2)</f>
        <v>0</v>
      </c>
      <c r="W330" s="150"/>
      <c r="X330" s="150" t="s">
        <v>218</v>
      </c>
      <c r="Y330" s="145"/>
      <c r="Z330" s="145"/>
      <c r="AA330" s="145"/>
      <c r="AB330" s="145"/>
      <c r="AC330" s="145"/>
      <c r="AD330" s="145"/>
      <c r="AE330" s="145"/>
      <c r="AF330" s="145"/>
      <c r="AG330" s="145" t="s">
        <v>280</v>
      </c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</row>
    <row r="331" spans="1:60" outlineLevel="1" x14ac:dyDescent="0.2">
      <c r="A331" s="148"/>
      <c r="B331" s="149"/>
      <c r="C331" s="173" t="s">
        <v>43</v>
      </c>
      <c r="D331" s="151"/>
      <c r="E331" s="177">
        <v>1</v>
      </c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45"/>
      <c r="Z331" s="145"/>
      <c r="AA331" s="145"/>
      <c r="AB331" s="145"/>
      <c r="AC331" s="145"/>
      <c r="AD331" s="145"/>
      <c r="AE331" s="145"/>
      <c r="AF331" s="145"/>
      <c r="AG331" s="145" t="s">
        <v>137</v>
      </c>
      <c r="AH331" s="145">
        <v>0</v>
      </c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</row>
    <row r="332" spans="1:60" outlineLevel="1" x14ac:dyDescent="0.2">
      <c r="A332" s="159">
        <v>113</v>
      </c>
      <c r="B332" s="160" t="s">
        <v>489</v>
      </c>
      <c r="C332" s="172" t="s">
        <v>490</v>
      </c>
      <c r="D332" s="161" t="s">
        <v>354</v>
      </c>
      <c r="E332" s="162">
        <v>60</v>
      </c>
      <c r="F332" s="178">
        <v>0</v>
      </c>
      <c r="G332" s="163">
        <f>ROUND(E332*F332,2)</f>
        <v>0</v>
      </c>
      <c r="H332" s="163">
        <v>25</v>
      </c>
      <c r="I332" s="163">
        <f>ROUND(E332*H332,2)</f>
        <v>1500</v>
      </c>
      <c r="J332" s="163">
        <v>0</v>
      </c>
      <c r="K332" s="163">
        <f>ROUND(E332*J332,2)</f>
        <v>0</v>
      </c>
      <c r="L332" s="163">
        <v>21</v>
      </c>
      <c r="M332" s="163">
        <f>G332*(1+L332/100)</f>
        <v>0</v>
      </c>
      <c r="N332" s="163">
        <v>1E-4</v>
      </c>
      <c r="O332" s="163">
        <f>ROUND(E332*N332,2)</f>
        <v>0.01</v>
      </c>
      <c r="P332" s="163">
        <v>0</v>
      </c>
      <c r="Q332" s="163">
        <f>ROUND(E332*P332,2)</f>
        <v>0</v>
      </c>
      <c r="R332" s="163"/>
      <c r="S332" s="163" t="s">
        <v>254</v>
      </c>
      <c r="T332" s="164" t="s">
        <v>259</v>
      </c>
      <c r="U332" s="150">
        <v>0</v>
      </c>
      <c r="V332" s="150">
        <f>ROUND(E332*U332,2)</f>
        <v>0</v>
      </c>
      <c r="W332" s="150"/>
      <c r="X332" s="150" t="s">
        <v>218</v>
      </c>
      <c r="Y332" s="145"/>
      <c r="Z332" s="145"/>
      <c r="AA332" s="145"/>
      <c r="AB332" s="145"/>
      <c r="AC332" s="145"/>
      <c r="AD332" s="145"/>
      <c r="AE332" s="145"/>
      <c r="AF332" s="145"/>
      <c r="AG332" s="145" t="s">
        <v>280</v>
      </c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</row>
    <row r="333" spans="1:60" outlineLevel="1" x14ac:dyDescent="0.2">
      <c r="A333" s="148"/>
      <c r="B333" s="149"/>
      <c r="C333" s="173" t="s">
        <v>491</v>
      </c>
      <c r="D333" s="151"/>
      <c r="E333" s="177">
        <v>60</v>
      </c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45"/>
      <c r="Z333" s="145"/>
      <c r="AA333" s="145"/>
      <c r="AB333" s="145"/>
      <c r="AC333" s="145"/>
      <c r="AD333" s="145"/>
      <c r="AE333" s="145"/>
      <c r="AF333" s="145"/>
      <c r="AG333" s="145" t="s">
        <v>137</v>
      </c>
      <c r="AH333" s="145">
        <v>0</v>
      </c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</row>
    <row r="334" spans="1:60" outlineLevel="1" x14ac:dyDescent="0.2">
      <c r="A334" s="159">
        <v>114</v>
      </c>
      <c r="B334" s="160" t="s">
        <v>492</v>
      </c>
      <c r="C334" s="172" t="s">
        <v>591</v>
      </c>
      <c r="D334" s="161" t="s">
        <v>354</v>
      </c>
      <c r="E334" s="162">
        <v>27</v>
      </c>
      <c r="F334" s="178">
        <v>0</v>
      </c>
      <c r="G334" s="163">
        <f>ROUND(E334*F334,2)</f>
        <v>0</v>
      </c>
      <c r="H334" s="163">
        <v>890</v>
      </c>
      <c r="I334" s="163">
        <f>ROUND(E334*H334,2)</f>
        <v>24030</v>
      </c>
      <c r="J334" s="163">
        <v>0</v>
      </c>
      <c r="K334" s="163">
        <f>ROUND(E334*J334,2)</f>
        <v>0</v>
      </c>
      <c r="L334" s="163">
        <v>21</v>
      </c>
      <c r="M334" s="163">
        <f>G334*(1+L334/100)</f>
        <v>0</v>
      </c>
      <c r="N334" s="163">
        <v>0.01</v>
      </c>
      <c r="O334" s="163">
        <f>ROUND(E334*N334,2)</f>
        <v>0.27</v>
      </c>
      <c r="P334" s="163">
        <v>0</v>
      </c>
      <c r="Q334" s="163">
        <f>ROUND(E334*P334,2)</f>
        <v>0</v>
      </c>
      <c r="R334" s="163"/>
      <c r="S334" s="163" t="s">
        <v>254</v>
      </c>
      <c r="T334" s="164" t="s">
        <v>259</v>
      </c>
      <c r="U334" s="150">
        <v>0</v>
      </c>
      <c r="V334" s="150">
        <f>ROUND(E334*U334,2)</f>
        <v>0</v>
      </c>
      <c r="W334" s="150"/>
      <c r="X334" s="150" t="s">
        <v>218</v>
      </c>
      <c r="Y334" s="145"/>
      <c r="Z334" s="145"/>
      <c r="AA334" s="145"/>
      <c r="AB334" s="145"/>
      <c r="AC334" s="145"/>
      <c r="AD334" s="145"/>
      <c r="AE334" s="145"/>
      <c r="AF334" s="145"/>
      <c r="AG334" s="145" t="s">
        <v>280</v>
      </c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</row>
    <row r="335" spans="1:60" outlineLevel="1" x14ac:dyDescent="0.2">
      <c r="A335" s="148"/>
      <c r="B335" s="149"/>
      <c r="C335" s="173" t="s">
        <v>493</v>
      </c>
      <c r="D335" s="151"/>
      <c r="E335" s="177">
        <v>27</v>
      </c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45"/>
      <c r="Z335" s="145"/>
      <c r="AA335" s="145"/>
      <c r="AB335" s="145"/>
      <c r="AC335" s="145"/>
      <c r="AD335" s="145"/>
      <c r="AE335" s="145"/>
      <c r="AF335" s="145"/>
      <c r="AG335" s="145" t="s">
        <v>137</v>
      </c>
      <c r="AH335" s="145">
        <v>0</v>
      </c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</row>
    <row r="336" spans="1:60" outlineLevel="1" x14ac:dyDescent="0.2">
      <c r="A336" s="159">
        <v>115</v>
      </c>
      <c r="B336" s="160" t="s">
        <v>494</v>
      </c>
      <c r="C336" s="172" t="s">
        <v>495</v>
      </c>
      <c r="D336" s="161" t="s">
        <v>479</v>
      </c>
      <c r="E336" s="162">
        <v>186.18799999999999</v>
      </c>
      <c r="F336" s="178">
        <v>0</v>
      </c>
      <c r="G336" s="163">
        <f>ROUND(E336*F336,2)</f>
        <v>0</v>
      </c>
      <c r="H336" s="163">
        <v>149</v>
      </c>
      <c r="I336" s="163">
        <f>ROUND(E336*H336,2)</f>
        <v>27742.01</v>
      </c>
      <c r="J336" s="163">
        <v>0</v>
      </c>
      <c r="K336" s="163">
        <f>ROUND(E336*J336,2)</f>
        <v>0</v>
      </c>
      <c r="L336" s="163">
        <v>21</v>
      </c>
      <c r="M336" s="163">
        <f>G336*(1+L336/100)</f>
        <v>0</v>
      </c>
      <c r="N336" s="163">
        <v>1E-3</v>
      </c>
      <c r="O336" s="163">
        <f>ROUND(E336*N336,2)</f>
        <v>0.19</v>
      </c>
      <c r="P336" s="163">
        <v>0</v>
      </c>
      <c r="Q336" s="163">
        <f>ROUND(E336*P336,2)</f>
        <v>0</v>
      </c>
      <c r="R336" s="163"/>
      <c r="S336" s="163" t="s">
        <v>254</v>
      </c>
      <c r="T336" s="164" t="s">
        <v>259</v>
      </c>
      <c r="U336" s="150">
        <v>0</v>
      </c>
      <c r="V336" s="150">
        <f>ROUND(E336*U336,2)</f>
        <v>0</v>
      </c>
      <c r="W336" s="150"/>
      <c r="X336" s="150" t="s">
        <v>218</v>
      </c>
      <c r="Y336" s="145"/>
      <c r="Z336" s="145"/>
      <c r="AA336" s="145"/>
      <c r="AB336" s="145"/>
      <c r="AC336" s="145"/>
      <c r="AD336" s="145"/>
      <c r="AE336" s="145"/>
      <c r="AF336" s="145"/>
      <c r="AG336" s="145" t="s">
        <v>370</v>
      </c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</row>
    <row r="337" spans="1:60" outlineLevel="1" x14ac:dyDescent="0.2">
      <c r="A337" s="148"/>
      <c r="B337" s="149"/>
      <c r="C337" s="173" t="s">
        <v>496</v>
      </c>
      <c r="D337" s="151"/>
      <c r="E337" s="177">
        <v>104.6</v>
      </c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45"/>
      <c r="Z337" s="145"/>
      <c r="AA337" s="145"/>
      <c r="AB337" s="145"/>
      <c r="AC337" s="145"/>
      <c r="AD337" s="145"/>
      <c r="AE337" s="145"/>
      <c r="AF337" s="145"/>
      <c r="AG337" s="145" t="s">
        <v>137</v>
      </c>
      <c r="AH337" s="145">
        <v>0</v>
      </c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</row>
    <row r="338" spans="1:60" outlineLevel="1" x14ac:dyDescent="0.2">
      <c r="A338" s="148"/>
      <c r="B338" s="149"/>
      <c r="C338" s="173" t="s">
        <v>497</v>
      </c>
      <c r="D338" s="151"/>
      <c r="E338" s="177">
        <v>81.587999999999994</v>
      </c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45"/>
      <c r="Z338" s="145"/>
      <c r="AA338" s="145"/>
      <c r="AB338" s="145"/>
      <c r="AC338" s="145"/>
      <c r="AD338" s="145"/>
      <c r="AE338" s="145"/>
      <c r="AF338" s="145"/>
      <c r="AG338" s="145" t="s">
        <v>137</v>
      </c>
      <c r="AH338" s="145">
        <v>0</v>
      </c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</row>
    <row r="339" spans="1:60" outlineLevel="1" x14ac:dyDescent="0.2">
      <c r="A339" s="159">
        <v>116</v>
      </c>
      <c r="B339" s="160" t="s">
        <v>498</v>
      </c>
      <c r="C339" s="172" t="s">
        <v>592</v>
      </c>
      <c r="D339" s="161" t="s">
        <v>354</v>
      </c>
      <c r="E339" s="162">
        <v>32</v>
      </c>
      <c r="F339" s="178">
        <v>0</v>
      </c>
      <c r="G339" s="163">
        <f>ROUND(E339*F339,2)</f>
        <v>0</v>
      </c>
      <c r="H339" s="163">
        <v>75</v>
      </c>
      <c r="I339" s="163">
        <f>ROUND(E339*H339,2)</f>
        <v>2400</v>
      </c>
      <c r="J339" s="163">
        <v>0</v>
      </c>
      <c r="K339" s="163">
        <f>ROUND(E339*J339,2)</f>
        <v>0</v>
      </c>
      <c r="L339" s="163">
        <v>21</v>
      </c>
      <c r="M339" s="163">
        <f>G339*(1+L339/100)</f>
        <v>0</v>
      </c>
      <c r="N339" s="163">
        <v>2.9999999999999997E-4</v>
      </c>
      <c r="O339" s="163">
        <f>ROUND(E339*N339,2)</f>
        <v>0.01</v>
      </c>
      <c r="P339" s="163">
        <v>0</v>
      </c>
      <c r="Q339" s="163">
        <f>ROUND(E339*P339,2)</f>
        <v>0</v>
      </c>
      <c r="R339" s="163"/>
      <c r="S339" s="163" t="s">
        <v>254</v>
      </c>
      <c r="T339" s="164" t="s">
        <v>499</v>
      </c>
      <c r="U339" s="150">
        <v>0</v>
      </c>
      <c r="V339" s="150">
        <f>ROUND(E339*U339,2)</f>
        <v>0</v>
      </c>
      <c r="W339" s="150"/>
      <c r="X339" s="150" t="s">
        <v>218</v>
      </c>
      <c r="Y339" s="145"/>
      <c r="Z339" s="145"/>
      <c r="AA339" s="145"/>
      <c r="AB339" s="145"/>
      <c r="AC339" s="145"/>
      <c r="AD339" s="145"/>
      <c r="AE339" s="145"/>
      <c r="AF339" s="145"/>
      <c r="AG339" s="145" t="s">
        <v>370</v>
      </c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</row>
    <row r="340" spans="1:60" outlineLevel="1" x14ac:dyDescent="0.2">
      <c r="A340" s="148"/>
      <c r="B340" s="149"/>
      <c r="C340" s="173" t="s">
        <v>500</v>
      </c>
      <c r="D340" s="151"/>
      <c r="E340" s="177">
        <v>32</v>
      </c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45"/>
      <c r="Z340" s="145"/>
      <c r="AA340" s="145"/>
      <c r="AB340" s="145"/>
      <c r="AC340" s="145"/>
      <c r="AD340" s="145"/>
      <c r="AE340" s="145"/>
      <c r="AF340" s="145"/>
      <c r="AG340" s="145" t="s">
        <v>137</v>
      </c>
      <c r="AH340" s="145">
        <v>0</v>
      </c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</row>
    <row r="341" spans="1:60" outlineLevel="1" x14ac:dyDescent="0.2">
      <c r="A341" s="159">
        <v>117</v>
      </c>
      <c r="B341" s="160" t="s">
        <v>501</v>
      </c>
      <c r="C341" s="172" t="s">
        <v>502</v>
      </c>
      <c r="D341" s="161" t="s">
        <v>354</v>
      </c>
      <c r="E341" s="162">
        <v>32</v>
      </c>
      <c r="F341" s="178">
        <v>0</v>
      </c>
      <c r="G341" s="163">
        <f>ROUND(E341*F341,2)</f>
        <v>0</v>
      </c>
      <c r="H341" s="163">
        <v>68</v>
      </c>
      <c r="I341" s="163">
        <f>ROUND(E341*H341,2)</f>
        <v>2176</v>
      </c>
      <c r="J341" s="163">
        <v>0</v>
      </c>
      <c r="K341" s="163">
        <f>ROUND(E341*J341,2)</f>
        <v>0</v>
      </c>
      <c r="L341" s="163">
        <v>21</v>
      </c>
      <c r="M341" s="163">
        <f>G341*(1+L341/100)</f>
        <v>0</v>
      </c>
      <c r="N341" s="163">
        <v>1E-4</v>
      </c>
      <c r="O341" s="163">
        <f>ROUND(E341*N341,2)</f>
        <v>0</v>
      </c>
      <c r="P341" s="163">
        <v>0</v>
      </c>
      <c r="Q341" s="163">
        <f>ROUND(E341*P341,2)</f>
        <v>0</v>
      </c>
      <c r="R341" s="163"/>
      <c r="S341" s="163" t="s">
        <v>254</v>
      </c>
      <c r="T341" s="164" t="s">
        <v>499</v>
      </c>
      <c r="U341" s="150">
        <v>0</v>
      </c>
      <c r="V341" s="150">
        <f>ROUND(E341*U341,2)</f>
        <v>0</v>
      </c>
      <c r="W341" s="150"/>
      <c r="X341" s="150" t="s">
        <v>218</v>
      </c>
      <c r="Y341" s="145"/>
      <c r="Z341" s="145"/>
      <c r="AA341" s="145"/>
      <c r="AB341" s="145"/>
      <c r="AC341" s="145"/>
      <c r="AD341" s="145"/>
      <c r="AE341" s="145"/>
      <c r="AF341" s="145"/>
      <c r="AG341" s="145" t="s">
        <v>370</v>
      </c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</row>
    <row r="342" spans="1:60" outlineLevel="1" x14ac:dyDescent="0.2">
      <c r="A342" s="148"/>
      <c r="B342" s="149"/>
      <c r="C342" s="173" t="s">
        <v>500</v>
      </c>
      <c r="D342" s="151"/>
      <c r="E342" s="177">
        <v>32</v>
      </c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45"/>
      <c r="Z342" s="145"/>
      <c r="AA342" s="145"/>
      <c r="AB342" s="145"/>
      <c r="AC342" s="145"/>
      <c r="AD342" s="145"/>
      <c r="AE342" s="145"/>
      <c r="AF342" s="145"/>
      <c r="AG342" s="145" t="s">
        <v>137</v>
      </c>
      <c r="AH342" s="145">
        <v>0</v>
      </c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</row>
    <row r="343" spans="1:60" ht="22.5" outlineLevel="1" x14ac:dyDescent="0.2">
      <c r="A343" s="159">
        <v>118</v>
      </c>
      <c r="B343" s="160" t="s">
        <v>503</v>
      </c>
      <c r="C343" s="172" t="s">
        <v>504</v>
      </c>
      <c r="D343" s="161" t="s">
        <v>248</v>
      </c>
      <c r="E343" s="162">
        <v>160</v>
      </c>
      <c r="F343" s="178">
        <v>0</v>
      </c>
      <c r="G343" s="163">
        <f>ROUND(E343*F343,2)</f>
        <v>0</v>
      </c>
      <c r="H343" s="163">
        <v>16</v>
      </c>
      <c r="I343" s="163">
        <f>ROUND(E343*H343,2)</f>
        <v>2560</v>
      </c>
      <c r="J343" s="163">
        <v>0</v>
      </c>
      <c r="K343" s="163">
        <f>ROUND(E343*J343,2)</f>
        <v>0</v>
      </c>
      <c r="L343" s="163">
        <v>21</v>
      </c>
      <c r="M343" s="163">
        <f>G343*(1+L343/100)</f>
        <v>0</v>
      </c>
      <c r="N343" s="163">
        <v>0</v>
      </c>
      <c r="O343" s="163">
        <f>ROUND(E343*N343,2)</f>
        <v>0</v>
      </c>
      <c r="P343" s="163">
        <v>0</v>
      </c>
      <c r="Q343" s="163">
        <f>ROUND(E343*P343,2)</f>
        <v>0</v>
      </c>
      <c r="R343" s="163"/>
      <c r="S343" s="163" t="s">
        <v>254</v>
      </c>
      <c r="T343" s="164" t="s">
        <v>259</v>
      </c>
      <c r="U343" s="150">
        <v>0</v>
      </c>
      <c r="V343" s="150">
        <f>ROUND(E343*U343,2)</f>
        <v>0</v>
      </c>
      <c r="W343" s="150"/>
      <c r="X343" s="150" t="s">
        <v>218</v>
      </c>
      <c r="Y343" s="145"/>
      <c r="Z343" s="145"/>
      <c r="AA343" s="145"/>
      <c r="AB343" s="145"/>
      <c r="AC343" s="145"/>
      <c r="AD343" s="145"/>
      <c r="AE343" s="145"/>
      <c r="AF343" s="145"/>
      <c r="AG343" s="145" t="s">
        <v>470</v>
      </c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</row>
    <row r="344" spans="1:60" outlineLevel="1" x14ac:dyDescent="0.2">
      <c r="A344" s="148"/>
      <c r="B344" s="149"/>
      <c r="C344" s="173" t="s">
        <v>505</v>
      </c>
      <c r="D344" s="151"/>
      <c r="E344" s="177">
        <v>160</v>
      </c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45"/>
      <c r="Z344" s="145"/>
      <c r="AA344" s="145"/>
      <c r="AB344" s="145"/>
      <c r="AC344" s="145"/>
      <c r="AD344" s="145"/>
      <c r="AE344" s="145"/>
      <c r="AF344" s="145"/>
      <c r="AG344" s="145" t="s">
        <v>137</v>
      </c>
      <c r="AH344" s="145">
        <v>0</v>
      </c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</row>
    <row r="345" spans="1:60" outlineLevel="1" x14ac:dyDescent="0.2">
      <c r="A345" s="159">
        <v>119</v>
      </c>
      <c r="B345" s="160" t="s">
        <v>457</v>
      </c>
      <c r="C345" s="172" t="s">
        <v>458</v>
      </c>
      <c r="D345" s="161" t="s">
        <v>248</v>
      </c>
      <c r="E345" s="162">
        <v>16</v>
      </c>
      <c r="F345" s="178">
        <v>0</v>
      </c>
      <c r="G345" s="163">
        <f>ROUND(E345*F345,2)</f>
        <v>0</v>
      </c>
      <c r="H345" s="163">
        <v>0</v>
      </c>
      <c r="I345" s="163">
        <f>ROUND(E345*H345,2)</f>
        <v>0</v>
      </c>
      <c r="J345" s="163">
        <v>200</v>
      </c>
      <c r="K345" s="163">
        <f>ROUND(E345*J345,2)</f>
        <v>3200</v>
      </c>
      <c r="L345" s="163">
        <v>21</v>
      </c>
      <c r="M345" s="163">
        <f>G345*(1+L345/100)</f>
        <v>0</v>
      </c>
      <c r="N345" s="163">
        <v>0.122</v>
      </c>
      <c r="O345" s="163">
        <f>ROUND(E345*N345,2)</f>
        <v>1.95</v>
      </c>
      <c r="P345" s="163">
        <v>0</v>
      </c>
      <c r="Q345" s="163">
        <f>ROUND(E345*P345,2)</f>
        <v>0</v>
      </c>
      <c r="R345" s="163"/>
      <c r="S345" s="163" t="s">
        <v>254</v>
      </c>
      <c r="T345" s="164" t="s">
        <v>259</v>
      </c>
      <c r="U345" s="150">
        <v>0</v>
      </c>
      <c r="V345" s="150">
        <f>ROUND(E345*U345,2)</f>
        <v>0</v>
      </c>
      <c r="W345" s="150"/>
      <c r="X345" s="150" t="s">
        <v>506</v>
      </c>
      <c r="Y345" s="145"/>
      <c r="Z345" s="145"/>
      <c r="AA345" s="145"/>
      <c r="AB345" s="145"/>
      <c r="AC345" s="145"/>
      <c r="AD345" s="145"/>
      <c r="AE345" s="145"/>
      <c r="AF345" s="145"/>
      <c r="AG345" s="145" t="s">
        <v>507</v>
      </c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</row>
    <row r="346" spans="1:60" outlineLevel="1" x14ac:dyDescent="0.2">
      <c r="A346" s="148"/>
      <c r="B346" s="149"/>
      <c r="C346" s="173" t="s">
        <v>468</v>
      </c>
      <c r="D346" s="151"/>
      <c r="E346" s="177">
        <v>16</v>
      </c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45"/>
      <c r="Z346" s="145"/>
      <c r="AA346" s="145"/>
      <c r="AB346" s="145"/>
      <c r="AC346" s="145"/>
      <c r="AD346" s="145"/>
      <c r="AE346" s="145"/>
      <c r="AF346" s="145"/>
      <c r="AG346" s="145" t="s">
        <v>137</v>
      </c>
      <c r="AH346" s="145">
        <v>0</v>
      </c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</row>
    <row r="347" spans="1:60" ht="22.5" outlineLevel="1" x14ac:dyDescent="0.2">
      <c r="A347" s="159">
        <v>120</v>
      </c>
      <c r="B347" s="160" t="s">
        <v>508</v>
      </c>
      <c r="C347" s="172" t="s">
        <v>509</v>
      </c>
      <c r="D347" s="161" t="s">
        <v>179</v>
      </c>
      <c r="E347" s="162">
        <v>567</v>
      </c>
      <c r="F347" s="178">
        <v>0</v>
      </c>
      <c r="G347" s="163">
        <f>ROUND(E347*F347,2)</f>
        <v>0</v>
      </c>
      <c r="H347" s="163">
        <v>0</v>
      </c>
      <c r="I347" s="163">
        <f>ROUND(E347*H347,2)</f>
        <v>0</v>
      </c>
      <c r="J347" s="163">
        <v>14</v>
      </c>
      <c r="K347" s="163">
        <f>ROUND(E347*J347,2)</f>
        <v>7938</v>
      </c>
      <c r="L347" s="163">
        <v>21</v>
      </c>
      <c r="M347" s="163">
        <f>G347*(1+L347/100)</f>
        <v>0</v>
      </c>
      <c r="N347" s="163">
        <v>0</v>
      </c>
      <c r="O347" s="163">
        <f>ROUND(E347*N347,2)</f>
        <v>0</v>
      </c>
      <c r="P347" s="163">
        <v>0</v>
      </c>
      <c r="Q347" s="163">
        <f>ROUND(E347*P347,2)</f>
        <v>0</v>
      </c>
      <c r="R347" s="163"/>
      <c r="S347" s="163" t="s">
        <v>254</v>
      </c>
      <c r="T347" s="164" t="s">
        <v>259</v>
      </c>
      <c r="U347" s="150">
        <v>0</v>
      </c>
      <c r="V347" s="150">
        <f>ROUND(E347*U347,2)</f>
        <v>0</v>
      </c>
      <c r="W347" s="150"/>
      <c r="X347" s="150" t="s">
        <v>506</v>
      </c>
      <c r="Y347" s="145"/>
      <c r="Z347" s="145"/>
      <c r="AA347" s="145"/>
      <c r="AB347" s="145"/>
      <c r="AC347" s="145"/>
      <c r="AD347" s="145"/>
      <c r="AE347" s="145"/>
      <c r="AF347" s="145"/>
      <c r="AG347" s="145" t="s">
        <v>507</v>
      </c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</row>
    <row r="348" spans="1:60" outlineLevel="1" x14ac:dyDescent="0.2">
      <c r="A348" s="148"/>
      <c r="B348" s="149"/>
      <c r="C348" s="173" t="s">
        <v>510</v>
      </c>
      <c r="D348" s="151"/>
      <c r="E348" s="177">
        <v>567</v>
      </c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45"/>
      <c r="Z348" s="145"/>
      <c r="AA348" s="145"/>
      <c r="AB348" s="145"/>
      <c r="AC348" s="145"/>
      <c r="AD348" s="145"/>
      <c r="AE348" s="145"/>
      <c r="AF348" s="145"/>
      <c r="AG348" s="145" t="s">
        <v>137</v>
      </c>
      <c r="AH348" s="145">
        <v>0</v>
      </c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</row>
    <row r="349" spans="1:60" outlineLevel="1" x14ac:dyDescent="0.2">
      <c r="A349" s="165">
        <v>121</v>
      </c>
      <c r="B349" s="166" t="s">
        <v>511</v>
      </c>
      <c r="C349" s="174" t="s">
        <v>512</v>
      </c>
      <c r="D349" s="167" t="s">
        <v>357</v>
      </c>
      <c r="E349" s="168">
        <v>27.914300000000001</v>
      </c>
      <c r="F349" s="179">
        <v>0</v>
      </c>
      <c r="G349" s="169">
        <f>ROUND(E349*F349,2)</f>
        <v>0</v>
      </c>
      <c r="H349" s="169">
        <v>0</v>
      </c>
      <c r="I349" s="169">
        <f>ROUND(E349*H349,2)</f>
        <v>0</v>
      </c>
      <c r="J349" s="169">
        <v>1281</v>
      </c>
      <c r="K349" s="169">
        <f>ROUND(E349*J349,2)</f>
        <v>35758.22</v>
      </c>
      <c r="L349" s="169">
        <v>21</v>
      </c>
      <c r="M349" s="169">
        <f>G349*(1+L349/100)</f>
        <v>0</v>
      </c>
      <c r="N349" s="169">
        <v>0</v>
      </c>
      <c r="O349" s="169">
        <f>ROUND(E349*N349,2)</f>
        <v>0</v>
      </c>
      <c r="P349" s="169">
        <v>0</v>
      </c>
      <c r="Q349" s="169">
        <f>ROUND(E349*P349,2)</f>
        <v>0</v>
      </c>
      <c r="R349" s="169"/>
      <c r="S349" s="169" t="s">
        <v>132</v>
      </c>
      <c r="T349" s="170" t="s">
        <v>132</v>
      </c>
      <c r="U349" s="150">
        <v>3.33</v>
      </c>
      <c r="V349" s="150">
        <f>ROUND(E349*U349,2)</f>
        <v>92.95</v>
      </c>
      <c r="W349" s="150"/>
      <c r="X349" s="150" t="s">
        <v>358</v>
      </c>
      <c r="Y349" s="145"/>
      <c r="Z349" s="145"/>
      <c r="AA349" s="145"/>
      <c r="AB349" s="145"/>
      <c r="AC349" s="145"/>
      <c r="AD349" s="145"/>
      <c r="AE349" s="145"/>
      <c r="AF349" s="145"/>
      <c r="AG349" s="145" t="s">
        <v>359</v>
      </c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</row>
    <row r="350" spans="1:60" ht="25.5" x14ac:dyDescent="0.2">
      <c r="A350" s="153" t="s">
        <v>127</v>
      </c>
      <c r="B350" s="154" t="s">
        <v>87</v>
      </c>
      <c r="C350" s="171" t="s">
        <v>88</v>
      </c>
      <c r="D350" s="155"/>
      <c r="E350" s="156"/>
      <c r="F350" s="157"/>
      <c r="G350" s="157">
        <f>SUMIF(AG351:AG372,"&lt;&gt;NOR",G351:G372)</f>
        <v>0</v>
      </c>
      <c r="H350" s="157"/>
      <c r="I350" s="157" t="e">
        <f>SUM(I351:I372)</f>
        <v>#REF!</v>
      </c>
      <c r="J350" s="157"/>
      <c r="K350" s="157" t="e">
        <f>SUM(K351:K372)</f>
        <v>#REF!</v>
      </c>
      <c r="L350" s="157"/>
      <c r="M350" s="157">
        <f>SUM(M351:M372)</f>
        <v>0</v>
      </c>
      <c r="N350" s="157"/>
      <c r="O350" s="157" t="e">
        <f>SUM(O351:O372)</f>
        <v>#REF!</v>
      </c>
      <c r="P350" s="157"/>
      <c r="Q350" s="157" t="e">
        <f>SUM(Q351:Q372)</f>
        <v>#REF!</v>
      </c>
      <c r="R350" s="157"/>
      <c r="S350" s="157"/>
      <c r="T350" s="158"/>
      <c r="U350" s="152"/>
      <c r="V350" s="152" t="e">
        <f>SUM(V351:V372)</f>
        <v>#REF!</v>
      </c>
      <c r="W350" s="152"/>
      <c r="X350" s="152"/>
      <c r="AG350" t="s">
        <v>128</v>
      </c>
    </row>
    <row r="351" spans="1:60" outlineLevel="1" x14ac:dyDescent="0.2">
      <c r="A351" s="159">
        <v>122</v>
      </c>
      <c r="B351" s="160" t="s">
        <v>508</v>
      </c>
      <c r="C351" s="172" t="s">
        <v>513</v>
      </c>
      <c r="D351" s="161" t="s">
        <v>179</v>
      </c>
      <c r="E351" s="162">
        <v>115.5</v>
      </c>
      <c r="F351" s="178">
        <v>0</v>
      </c>
      <c r="G351" s="163">
        <f>ROUND(E351*F351,2)</f>
        <v>0</v>
      </c>
      <c r="H351" s="163">
        <v>0</v>
      </c>
      <c r="I351" s="163">
        <f>ROUND(E351*H351,2)</f>
        <v>0</v>
      </c>
      <c r="J351" s="163">
        <v>25</v>
      </c>
      <c r="K351" s="163">
        <f>ROUND(E351*J351,2)</f>
        <v>2887.5</v>
      </c>
      <c r="L351" s="163">
        <v>21</v>
      </c>
      <c r="M351" s="163">
        <f>G351*(1+L351/100)</f>
        <v>0</v>
      </c>
      <c r="N351" s="163">
        <v>0</v>
      </c>
      <c r="O351" s="163">
        <f>ROUND(E351*N351,2)</f>
        <v>0</v>
      </c>
      <c r="P351" s="163">
        <v>0</v>
      </c>
      <c r="Q351" s="163">
        <f>ROUND(E351*P351,2)</f>
        <v>0</v>
      </c>
      <c r="R351" s="163"/>
      <c r="S351" s="163" t="s">
        <v>254</v>
      </c>
      <c r="T351" s="164" t="s">
        <v>259</v>
      </c>
      <c r="U351" s="150">
        <v>0</v>
      </c>
      <c r="V351" s="150">
        <f>ROUND(E351*U351,2)</f>
        <v>0</v>
      </c>
      <c r="W351" s="150"/>
      <c r="X351" s="150" t="s">
        <v>134</v>
      </c>
      <c r="Y351" s="145"/>
      <c r="Z351" s="145"/>
      <c r="AA351" s="145"/>
      <c r="AB351" s="145"/>
      <c r="AC351" s="145"/>
      <c r="AD351" s="145"/>
      <c r="AE351" s="145"/>
      <c r="AF351" s="145"/>
      <c r="AG351" s="145" t="s">
        <v>362</v>
      </c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</row>
    <row r="352" spans="1:60" outlineLevel="1" x14ac:dyDescent="0.2">
      <c r="A352" s="148"/>
      <c r="B352" s="149"/>
      <c r="C352" s="173" t="s">
        <v>491</v>
      </c>
      <c r="D352" s="151"/>
      <c r="E352" s="177">
        <v>60</v>
      </c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45"/>
      <c r="Z352" s="145"/>
      <c r="AA352" s="145"/>
      <c r="AB352" s="145"/>
      <c r="AC352" s="145"/>
      <c r="AD352" s="145"/>
      <c r="AE352" s="145"/>
      <c r="AF352" s="145"/>
      <c r="AG352" s="145" t="s">
        <v>137</v>
      </c>
      <c r="AH352" s="145">
        <v>0</v>
      </c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</row>
    <row r="353" spans="1:60" outlineLevel="1" x14ac:dyDescent="0.2">
      <c r="A353" s="148"/>
      <c r="B353" s="149"/>
      <c r="C353" s="173" t="s">
        <v>514</v>
      </c>
      <c r="D353" s="151"/>
      <c r="E353" s="177">
        <v>55.5</v>
      </c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45"/>
      <c r="Z353" s="145"/>
      <c r="AA353" s="145"/>
      <c r="AB353" s="145"/>
      <c r="AC353" s="145"/>
      <c r="AD353" s="145"/>
      <c r="AE353" s="145"/>
      <c r="AF353" s="145"/>
      <c r="AG353" s="145" t="s">
        <v>137</v>
      </c>
      <c r="AH353" s="145">
        <v>0</v>
      </c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</row>
    <row r="354" spans="1:60" outlineLevel="1" x14ac:dyDescent="0.2">
      <c r="A354" s="159">
        <v>123</v>
      </c>
      <c r="B354" s="160" t="s">
        <v>515</v>
      </c>
      <c r="C354" s="172" t="s">
        <v>516</v>
      </c>
      <c r="D354" s="161" t="s">
        <v>179</v>
      </c>
      <c r="E354" s="162">
        <v>38.5</v>
      </c>
      <c r="F354" s="178">
        <v>0</v>
      </c>
      <c r="G354" s="163">
        <f>ROUND(E354*F354,2)</f>
        <v>0</v>
      </c>
      <c r="H354" s="163">
        <v>0</v>
      </c>
      <c r="I354" s="163">
        <f>ROUND(E354*H354,2)</f>
        <v>0</v>
      </c>
      <c r="J354" s="163">
        <v>369</v>
      </c>
      <c r="K354" s="163">
        <f>ROUND(E354*J354,2)</f>
        <v>14206.5</v>
      </c>
      <c r="L354" s="163">
        <v>21</v>
      </c>
      <c r="M354" s="163">
        <f>G354*(1+L354/100)</f>
        <v>0</v>
      </c>
      <c r="N354" s="163">
        <v>0</v>
      </c>
      <c r="O354" s="163">
        <f>ROUND(E354*N354,2)</f>
        <v>0</v>
      </c>
      <c r="P354" s="163">
        <v>0</v>
      </c>
      <c r="Q354" s="163">
        <f>ROUND(E354*P354,2)</f>
        <v>0</v>
      </c>
      <c r="R354" s="163"/>
      <c r="S354" s="163" t="s">
        <v>254</v>
      </c>
      <c r="T354" s="164" t="s">
        <v>259</v>
      </c>
      <c r="U354" s="150">
        <v>0.15</v>
      </c>
      <c r="V354" s="150">
        <f>ROUND(E354*U354,2)</f>
        <v>5.78</v>
      </c>
      <c r="W354" s="150"/>
      <c r="X354" s="150" t="s">
        <v>134</v>
      </c>
      <c r="Y354" s="145"/>
      <c r="Z354" s="145"/>
      <c r="AA354" s="145"/>
      <c r="AB354" s="145"/>
      <c r="AC354" s="145"/>
      <c r="AD354" s="145"/>
      <c r="AE354" s="145"/>
      <c r="AF354" s="145"/>
      <c r="AG354" s="145" t="s">
        <v>362</v>
      </c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</row>
    <row r="355" spans="1:60" outlineLevel="1" x14ac:dyDescent="0.2">
      <c r="A355" s="148"/>
      <c r="B355" s="149"/>
      <c r="C355" s="173" t="s">
        <v>413</v>
      </c>
      <c r="D355" s="151"/>
      <c r="E355" s="177">
        <v>20</v>
      </c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45"/>
      <c r="Z355" s="145"/>
      <c r="AA355" s="145"/>
      <c r="AB355" s="145"/>
      <c r="AC355" s="145"/>
      <c r="AD355" s="145"/>
      <c r="AE355" s="145"/>
      <c r="AF355" s="145"/>
      <c r="AG355" s="145" t="s">
        <v>137</v>
      </c>
      <c r="AH355" s="145">
        <v>0</v>
      </c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</row>
    <row r="356" spans="1:60" outlineLevel="1" x14ac:dyDescent="0.2">
      <c r="A356" s="148"/>
      <c r="B356" s="149"/>
      <c r="C356" s="173" t="s">
        <v>517</v>
      </c>
      <c r="D356" s="151"/>
      <c r="E356" s="177">
        <v>18.5</v>
      </c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45"/>
      <c r="Z356" s="145"/>
      <c r="AA356" s="145"/>
      <c r="AB356" s="145"/>
      <c r="AC356" s="145"/>
      <c r="AD356" s="145"/>
      <c r="AE356" s="145"/>
      <c r="AF356" s="145"/>
      <c r="AG356" s="145" t="s">
        <v>137</v>
      </c>
      <c r="AH356" s="145">
        <v>0</v>
      </c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</row>
    <row r="357" spans="1:60" outlineLevel="1" x14ac:dyDescent="0.2">
      <c r="A357" s="159">
        <v>124</v>
      </c>
      <c r="B357" s="160" t="s">
        <v>518</v>
      </c>
      <c r="C357" s="172" t="s">
        <v>519</v>
      </c>
      <c r="D357" s="161" t="s">
        <v>179</v>
      </c>
      <c r="E357" s="162">
        <v>38.5</v>
      </c>
      <c r="F357" s="178">
        <v>0</v>
      </c>
      <c r="G357" s="163">
        <f>ROUND(E357*F357,2)</f>
        <v>0</v>
      </c>
      <c r="H357" s="163">
        <v>25</v>
      </c>
      <c r="I357" s="163">
        <f>ROUND(E357*H357,2)</f>
        <v>962.5</v>
      </c>
      <c r="J357" s="163">
        <v>0</v>
      </c>
      <c r="K357" s="163">
        <f>ROUND(E357*J357,2)</f>
        <v>0</v>
      </c>
      <c r="L357" s="163">
        <v>21</v>
      </c>
      <c r="M357" s="163">
        <f>G357*(1+L357/100)</f>
        <v>0</v>
      </c>
      <c r="N357" s="163">
        <v>0</v>
      </c>
      <c r="O357" s="163">
        <f>ROUND(E357*N357,2)</f>
        <v>0</v>
      </c>
      <c r="P357" s="163">
        <v>0</v>
      </c>
      <c r="Q357" s="163">
        <f>ROUND(E357*P357,2)</f>
        <v>0</v>
      </c>
      <c r="R357" s="163"/>
      <c r="S357" s="163" t="s">
        <v>254</v>
      </c>
      <c r="T357" s="164" t="s">
        <v>259</v>
      </c>
      <c r="U357" s="150">
        <v>0</v>
      </c>
      <c r="V357" s="150">
        <f>ROUND(E357*U357,2)</f>
        <v>0</v>
      </c>
      <c r="W357" s="150"/>
      <c r="X357" s="150" t="s">
        <v>506</v>
      </c>
      <c r="Y357" s="145"/>
      <c r="Z357" s="145"/>
      <c r="AA357" s="145"/>
      <c r="AB357" s="145"/>
      <c r="AC357" s="145"/>
      <c r="AD357" s="145"/>
      <c r="AE357" s="145"/>
      <c r="AF357" s="145"/>
      <c r="AG357" s="145" t="s">
        <v>520</v>
      </c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</row>
    <row r="358" spans="1:60" outlineLevel="1" x14ac:dyDescent="0.2">
      <c r="A358" s="148"/>
      <c r="B358" s="149"/>
      <c r="C358" s="173" t="s">
        <v>521</v>
      </c>
      <c r="D358" s="151"/>
      <c r="E358" s="177">
        <v>38.5</v>
      </c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45"/>
      <c r="Z358" s="145"/>
      <c r="AA358" s="145"/>
      <c r="AB358" s="145"/>
      <c r="AC358" s="145"/>
      <c r="AD358" s="145"/>
      <c r="AE358" s="145"/>
      <c r="AF358" s="145"/>
      <c r="AG358" s="145" t="s">
        <v>137</v>
      </c>
      <c r="AH358" s="145">
        <v>0</v>
      </c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</row>
    <row r="359" spans="1:60" outlineLevel="1" x14ac:dyDescent="0.2">
      <c r="A359" s="159">
        <v>125</v>
      </c>
      <c r="B359" s="160" t="s">
        <v>522</v>
      </c>
      <c r="C359" s="172" t="s">
        <v>523</v>
      </c>
      <c r="D359" s="161" t="s">
        <v>354</v>
      </c>
      <c r="E359" s="162">
        <v>6</v>
      </c>
      <c r="F359" s="178">
        <v>0</v>
      </c>
      <c r="G359" s="163">
        <f>ROUND(E359*F359,2)</f>
        <v>0</v>
      </c>
      <c r="H359" s="163">
        <v>79</v>
      </c>
      <c r="I359" s="163">
        <f>ROUND(E359*H359,2)</f>
        <v>474</v>
      </c>
      <c r="J359" s="163">
        <v>0</v>
      </c>
      <c r="K359" s="163">
        <f>ROUND(E359*J359,2)</f>
        <v>0</v>
      </c>
      <c r="L359" s="163">
        <v>21</v>
      </c>
      <c r="M359" s="163">
        <f>G359*(1+L359/100)</f>
        <v>0</v>
      </c>
      <c r="N359" s="163">
        <v>0</v>
      </c>
      <c r="O359" s="163">
        <f>ROUND(E359*N359,2)</f>
        <v>0</v>
      </c>
      <c r="P359" s="163">
        <v>0</v>
      </c>
      <c r="Q359" s="163">
        <f>ROUND(E359*P359,2)</f>
        <v>0</v>
      </c>
      <c r="R359" s="163"/>
      <c r="S359" s="163" t="s">
        <v>254</v>
      </c>
      <c r="T359" s="164" t="s">
        <v>259</v>
      </c>
      <c r="U359" s="150">
        <v>0</v>
      </c>
      <c r="V359" s="150">
        <f>ROUND(E359*U359,2)</f>
        <v>0</v>
      </c>
      <c r="W359" s="150"/>
      <c r="X359" s="150" t="s">
        <v>218</v>
      </c>
      <c r="Y359" s="145"/>
      <c r="Z359" s="145"/>
      <c r="AA359" s="145"/>
      <c r="AB359" s="145"/>
      <c r="AC359" s="145"/>
      <c r="AD359" s="145"/>
      <c r="AE359" s="145"/>
      <c r="AF359" s="145"/>
      <c r="AG359" s="145" t="s">
        <v>280</v>
      </c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</row>
    <row r="360" spans="1:60" outlineLevel="1" x14ac:dyDescent="0.2">
      <c r="A360" s="148"/>
      <c r="B360" s="149"/>
      <c r="C360" s="173" t="s">
        <v>524</v>
      </c>
      <c r="D360" s="151"/>
      <c r="E360" s="177">
        <v>6</v>
      </c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45"/>
      <c r="Z360" s="145"/>
      <c r="AA360" s="145"/>
      <c r="AB360" s="145"/>
      <c r="AC360" s="145"/>
      <c r="AD360" s="145"/>
      <c r="AE360" s="145"/>
      <c r="AF360" s="145"/>
      <c r="AG360" s="145" t="s">
        <v>137</v>
      </c>
      <c r="AH360" s="145">
        <v>0</v>
      </c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</row>
    <row r="361" spans="1:60" outlineLevel="1" x14ac:dyDescent="0.2">
      <c r="A361" s="159">
        <v>126</v>
      </c>
      <c r="B361" s="160" t="s">
        <v>525</v>
      </c>
      <c r="C361" s="172" t="s">
        <v>526</v>
      </c>
      <c r="D361" s="161" t="s">
        <v>179</v>
      </c>
      <c r="E361" s="162">
        <v>77</v>
      </c>
      <c r="F361" s="178">
        <v>0</v>
      </c>
      <c r="G361" s="163">
        <f>ROUND(E361*F361,2)</f>
        <v>0</v>
      </c>
      <c r="H361" s="163">
        <v>12</v>
      </c>
      <c r="I361" s="163">
        <f>ROUND(E361*H361,2)</f>
        <v>924</v>
      </c>
      <c r="J361" s="163">
        <v>0</v>
      </c>
      <c r="K361" s="163">
        <f>ROUND(E361*J361,2)</f>
        <v>0</v>
      </c>
      <c r="L361" s="163">
        <v>21</v>
      </c>
      <c r="M361" s="163">
        <f>G361*(1+L361/100)</f>
        <v>0</v>
      </c>
      <c r="N361" s="163">
        <v>0</v>
      </c>
      <c r="O361" s="163">
        <f>ROUND(E361*N361,2)</f>
        <v>0</v>
      </c>
      <c r="P361" s="163">
        <v>0</v>
      </c>
      <c r="Q361" s="163">
        <f>ROUND(E361*P361,2)</f>
        <v>0</v>
      </c>
      <c r="R361" s="163"/>
      <c r="S361" s="163" t="s">
        <v>254</v>
      </c>
      <c r="T361" s="164" t="s">
        <v>259</v>
      </c>
      <c r="U361" s="150">
        <v>0</v>
      </c>
      <c r="V361" s="150">
        <f>ROUND(E361*U361,2)</f>
        <v>0</v>
      </c>
      <c r="W361" s="150"/>
      <c r="X361" s="150" t="s">
        <v>218</v>
      </c>
      <c r="Y361" s="145"/>
      <c r="Z361" s="145"/>
      <c r="AA361" s="145"/>
      <c r="AB361" s="145"/>
      <c r="AC361" s="145"/>
      <c r="AD361" s="145"/>
      <c r="AE361" s="145"/>
      <c r="AF361" s="145"/>
      <c r="AG361" s="145" t="s">
        <v>280</v>
      </c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</row>
    <row r="362" spans="1:60" outlineLevel="1" x14ac:dyDescent="0.2">
      <c r="A362" s="148"/>
      <c r="B362" s="149"/>
      <c r="C362" s="173" t="s">
        <v>527</v>
      </c>
      <c r="D362" s="151"/>
      <c r="E362" s="177">
        <v>40</v>
      </c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45"/>
      <c r="Z362" s="145"/>
      <c r="AA362" s="145"/>
      <c r="AB362" s="145"/>
      <c r="AC362" s="145"/>
      <c r="AD362" s="145"/>
      <c r="AE362" s="145"/>
      <c r="AF362" s="145"/>
      <c r="AG362" s="145" t="s">
        <v>137</v>
      </c>
      <c r="AH362" s="145">
        <v>0</v>
      </c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</row>
    <row r="363" spans="1:60" outlineLevel="1" x14ac:dyDescent="0.2">
      <c r="A363" s="148"/>
      <c r="B363" s="149"/>
      <c r="C363" s="173" t="s">
        <v>528</v>
      </c>
      <c r="D363" s="151"/>
      <c r="E363" s="177">
        <v>37</v>
      </c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45"/>
      <c r="Z363" s="145"/>
      <c r="AA363" s="145"/>
      <c r="AB363" s="145"/>
      <c r="AC363" s="145"/>
      <c r="AD363" s="145"/>
      <c r="AE363" s="145"/>
      <c r="AF363" s="145"/>
      <c r="AG363" s="145" t="s">
        <v>137</v>
      </c>
      <c r="AH363" s="145">
        <v>0</v>
      </c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</row>
    <row r="364" spans="1:60" outlineLevel="1" x14ac:dyDescent="0.2">
      <c r="A364" s="159">
        <v>127</v>
      </c>
      <c r="B364" s="160" t="s">
        <v>529</v>
      </c>
      <c r="C364" s="172" t="s">
        <v>530</v>
      </c>
      <c r="D364" s="161" t="s">
        <v>354</v>
      </c>
      <c r="E364" s="162">
        <v>36</v>
      </c>
      <c r="F364" s="178">
        <v>0</v>
      </c>
      <c r="G364" s="163">
        <f>ROUND(E364*F364,2)</f>
        <v>0</v>
      </c>
      <c r="H364" s="163">
        <v>8</v>
      </c>
      <c r="I364" s="163" t="e">
        <f>ROUND(#REF!*H364,2)</f>
        <v>#REF!</v>
      </c>
      <c r="J364" s="163">
        <v>0</v>
      </c>
      <c r="K364" s="163" t="e">
        <f>ROUND(#REF!*J364,2)</f>
        <v>#REF!</v>
      </c>
      <c r="L364" s="163">
        <v>21</v>
      </c>
      <c r="M364" s="163">
        <f>G364*(1+L364/100)</f>
        <v>0</v>
      </c>
      <c r="N364" s="163">
        <v>0</v>
      </c>
      <c r="O364" s="163" t="e">
        <f>ROUND(#REF!*N364,2)</f>
        <v>#REF!</v>
      </c>
      <c r="P364" s="163">
        <v>0</v>
      </c>
      <c r="Q364" s="163" t="e">
        <f>ROUND(#REF!*P364,2)</f>
        <v>#REF!</v>
      </c>
      <c r="R364" s="163"/>
      <c r="S364" s="163" t="s">
        <v>254</v>
      </c>
      <c r="T364" s="164" t="s">
        <v>259</v>
      </c>
      <c r="U364" s="150">
        <v>0</v>
      </c>
      <c r="V364" s="150" t="e">
        <f>ROUND(#REF!*U364,2)</f>
        <v>#REF!</v>
      </c>
      <c r="W364" s="150"/>
      <c r="X364" s="150" t="s">
        <v>218</v>
      </c>
      <c r="Y364" s="145"/>
      <c r="Z364" s="145"/>
      <c r="AA364" s="145"/>
      <c r="AB364" s="145"/>
      <c r="AC364" s="145"/>
      <c r="AD364" s="145"/>
      <c r="AE364" s="145"/>
      <c r="AF364" s="145"/>
      <c r="AG364" s="145" t="s">
        <v>280</v>
      </c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</row>
    <row r="365" spans="1:60" outlineLevel="1" x14ac:dyDescent="0.2">
      <c r="A365" s="148"/>
      <c r="B365" s="149"/>
      <c r="C365" s="173" t="s">
        <v>531</v>
      </c>
      <c r="D365" s="151"/>
      <c r="E365" s="177">
        <v>36</v>
      </c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45"/>
      <c r="Z365" s="145"/>
      <c r="AA365" s="145"/>
      <c r="AB365" s="145"/>
      <c r="AC365" s="145"/>
      <c r="AD365" s="145"/>
      <c r="AE365" s="145"/>
      <c r="AF365" s="145"/>
      <c r="AG365" s="145" t="s">
        <v>137</v>
      </c>
      <c r="AH365" s="145">
        <v>0</v>
      </c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</row>
    <row r="366" spans="1:60" outlineLevel="1" x14ac:dyDescent="0.2">
      <c r="A366" s="159">
        <v>128</v>
      </c>
      <c r="B366" s="160" t="s">
        <v>532</v>
      </c>
      <c r="C366" s="172" t="s">
        <v>533</v>
      </c>
      <c r="D366" s="161" t="s">
        <v>354</v>
      </c>
      <c r="E366" s="162">
        <v>231</v>
      </c>
      <c r="F366" s="178">
        <v>0</v>
      </c>
      <c r="G366" s="163">
        <f>ROUND(E366*F366,2)</f>
        <v>0</v>
      </c>
      <c r="H366" s="163">
        <v>21</v>
      </c>
      <c r="I366" s="163">
        <f>ROUND(E366*H366,2)</f>
        <v>4851</v>
      </c>
      <c r="J366" s="163">
        <v>0</v>
      </c>
      <c r="K366" s="163">
        <f>ROUND(E366*J366,2)</f>
        <v>0</v>
      </c>
      <c r="L366" s="163">
        <v>21</v>
      </c>
      <c r="M366" s="163">
        <f>G366*(1+L366/100)</f>
        <v>0</v>
      </c>
      <c r="N366" s="163">
        <v>0</v>
      </c>
      <c r="O366" s="163">
        <f>ROUND(E366*N366,2)</f>
        <v>0</v>
      </c>
      <c r="P366" s="163">
        <v>0</v>
      </c>
      <c r="Q366" s="163">
        <f>ROUND(E366*P366,2)</f>
        <v>0</v>
      </c>
      <c r="R366" s="163"/>
      <c r="S366" s="163" t="s">
        <v>254</v>
      </c>
      <c r="T366" s="164" t="s">
        <v>259</v>
      </c>
      <c r="U366" s="150">
        <v>0</v>
      </c>
      <c r="V366" s="150">
        <f>ROUND(E366*U366,2)</f>
        <v>0</v>
      </c>
      <c r="W366" s="150"/>
      <c r="X366" s="150" t="s">
        <v>218</v>
      </c>
      <c r="Y366" s="145"/>
      <c r="Z366" s="145"/>
      <c r="AA366" s="145"/>
      <c r="AB366" s="145"/>
      <c r="AC366" s="145"/>
      <c r="AD366" s="145"/>
      <c r="AE366" s="145"/>
      <c r="AF366" s="145"/>
      <c r="AG366" s="145" t="s">
        <v>280</v>
      </c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</row>
    <row r="367" spans="1:60" outlineLevel="1" x14ac:dyDescent="0.2">
      <c r="A367" s="148"/>
      <c r="B367" s="149"/>
      <c r="C367" s="173" t="s">
        <v>534</v>
      </c>
      <c r="D367" s="151"/>
      <c r="E367" s="177">
        <v>120</v>
      </c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45"/>
      <c r="Z367" s="145"/>
      <c r="AA367" s="145"/>
      <c r="AB367" s="145"/>
      <c r="AC367" s="145"/>
      <c r="AD367" s="145"/>
      <c r="AE367" s="145"/>
      <c r="AF367" s="145"/>
      <c r="AG367" s="145" t="s">
        <v>137</v>
      </c>
      <c r="AH367" s="145">
        <v>0</v>
      </c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</row>
    <row r="368" spans="1:60" outlineLevel="1" x14ac:dyDescent="0.2">
      <c r="A368" s="148"/>
      <c r="B368" s="149"/>
      <c r="C368" s="173" t="s">
        <v>535</v>
      </c>
      <c r="D368" s="151"/>
      <c r="E368" s="177">
        <v>111</v>
      </c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45"/>
      <c r="Z368" s="145"/>
      <c r="AA368" s="145"/>
      <c r="AB368" s="145"/>
      <c r="AC368" s="145"/>
      <c r="AD368" s="145"/>
      <c r="AE368" s="145"/>
      <c r="AF368" s="145"/>
      <c r="AG368" s="145" t="s">
        <v>137</v>
      </c>
      <c r="AH368" s="145">
        <v>0</v>
      </c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</row>
    <row r="369" spans="1:60" ht="22.5" outlineLevel="1" x14ac:dyDescent="0.2">
      <c r="A369" s="159">
        <v>129</v>
      </c>
      <c r="B369" s="160" t="s">
        <v>536</v>
      </c>
      <c r="C369" s="172" t="s">
        <v>537</v>
      </c>
      <c r="D369" s="161" t="s">
        <v>131</v>
      </c>
      <c r="E369" s="162">
        <v>151.69</v>
      </c>
      <c r="F369" s="178">
        <v>0</v>
      </c>
      <c r="G369" s="163">
        <f>ROUND(E369*F369,2)</f>
        <v>0</v>
      </c>
      <c r="H369" s="163">
        <v>99</v>
      </c>
      <c r="I369" s="163">
        <f>ROUND(E369*H369,2)</f>
        <v>15017.31</v>
      </c>
      <c r="J369" s="163">
        <v>0</v>
      </c>
      <c r="K369" s="163">
        <f>ROUND(E369*J369,2)</f>
        <v>0</v>
      </c>
      <c r="L369" s="163">
        <v>21</v>
      </c>
      <c r="M369" s="163">
        <f>G369*(1+L369/100)</f>
        <v>0</v>
      </c>
      <c r="N369" s="163">
        <v>1E-3</v>
      </c>
      <c r="O369" s="163">
        <f>ROUND(E369*N369,2)</f>
        <v>0.15</v>
      </c>
      <c r="P369" s="163">
        <v>0</v>
      </c>
      <c r="Q369" s="163">
        <f>ROUND(E369*P369,2)</f>
        <v>0</v>
      </c>
      <c r="R369" s="163"/>
      <c r="S369" s="163" t="s">
        <v>254</v>
      </c>
      <c r="T369" s="164" t="s">
        <v>259</v>
      </c>
      <c r="U369" s="150">
        <v>0</v>
      </c>
      <c r="V369" s="150">
        <f>ROUND(E369*U369,2)</f>
        <v>0</v>
      </c>
      <c r="W369" s="150"/>
      <c r="X369" s="150" t="s">
        <v>218</v>
      </c>
      <c r="Y369" s="145"/>
      <c r="Z369" s="145"/>
      <c r="AA369" s="145"/>
      <c r="AB369" s="145"/>
      <c r="AC369" s="145"/>
      <c r="AD369" s="145"/>
      <c r="AE369" s="145"/>
      <c r="AF369" s="145"/>
      <c r="AG369" s="145" t="s">
        <v>370</v>
      </c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</row>
    <row r="370" spans="1:60" outlineLevel="1" x14ac:dyDescent="0.2">
      <c r="A370" s="148"/>
      <c r="B370" s="149"/>
      <c r="C370" s="173" t="s">
        <v>538</v>
      </c>
      <c r="D370" s="151"/>
      <c r="E370" s="177">
        <v>78.8</v>
      </c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45"/>
      <c r="Z370" s="145"/>
      <c r="AA370" s="145"/>
      <c r="AB370" s="145"/>
      <c r="AC370" s="145"/>
      <c r="AD370" s="145"/>
      <c r="AE370" s="145"/>
      <c r="AF370" s="145"/>
      <c r="AG370" s="145" t="s">
        <v>137</v>
      </c>
      <c r="AH370" s="145">
        <v>0</v>
      </c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</row>
    <row r="371" spans="1:60" outlineLevel="1" x14ac:dyDescent="0.2">
      <c r="A371" s="148"/>
      <c r="B371" s="149"/>
      <c r="C371" s="173" t="s">
        <v>539</v>
      </c>
      <c r="D371" s="151"/>
      <c r="E371" s="177">
        <v>72.89</v>
      </c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45"/>
      <c r="Z371" s="145"/>
      <c r="AA371" s="145"/>
      <c r="AB371" s="145"/>
      <c r="AC371" s="145"/>
      <c r="AD371" s="145"/>
      <c r="AE371" s="145"/>
      <c r="AF371" s="145"/>
      <c r="AG371" s="145" t="s">
        <v>137</v>
      </c>
      <c r="AH371" s="145">
        <v>0</v>
      </c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</row>
    <row r="372" spans="1:60" outlineLevel="1" x14ac:dyDescent="0.2">
      <c r="A372" s="165">
        <v>130</v>
      </c>
      <c r="B372" s="166" t="s">
        <v>511</v>
      </c>
      <c r="C372" s="174" t="s">
        <v>512</v>
      </c>
      <c r="D372" s="167" t="s">
        <v>357</v>
      </c>
      <c r="E372" s="168">
        <v>0.15168999999999999</v>
      </c>
      <c r="F372" s="179">
        <v>0</v>
      </c>
      <c r="G372" s="169">
        <f>ROUND(E372*F372,2)</f>
        <v>0</v>
      </c>
      <c r="H372" s="169">
        <v>0</v>
      </c>
      <c r="I372" s="169">
        <f>ROUND(E372*H372,2)</f>
        <v>0</v>
      </c>
      <c r="J372" s="169">
        <v>1224</v>
      </c>
      <c r="K372" s="169">
        <f>ROUND(E372*J372,2)</f>
        <v>185.67</v>
      </c>
      <c r="L372" s="169">
        <v>21</v>
      </c>
      <c r="M372" s="169">
        <f>G372*(1+L372/100)</f>
        <v>0</v>
      </c>
      <c r="N372" s="169">
        <v>0</v>
      </c>
      <c r="O372" s="169">
        <f>ROUND(E372*N372,2)</f>
        <v>0</v>
      </c>
      <c r="P372" s="169">
        <v>0</v>
      </c>
      <c r="Q372" s="169">
        <f>ROUND(E372*P372,2)</f>
        <v>0</v>
      </c>
      <c r="R372" s="169"/>
      <c r="S372" s="169" t="s">
        <v>132</v>
      </c>
      <c r="T372" s="170" t="s">
        <v>133</v>
      </c>
      <c r="U372" s="150">
        <v>3.33</v>
      </c>
      <c r="V372" s="150">
        <f>ROUND(E372*U372,2)</f>
        <v>0.51</v>
      </c>
      <c r="W372" s="150"/>
      <c r="X372" s="150" t="s">
        <v>358</v>
      </c>
      <c r="Y372" s="145"/>
      <c r="Z372" s="145"/>
      <c r="AA372" s="145"/>
      <c r="AB372" s="145"/>
      <c r="AC372" s="145"/>
      <c r="AD372" s="145"/>
      <c r="AE372" s="145"/>
      <c r="AF372" s="145"/>
      <c r="AG372" s="145" t="s">
        <v>359</v>
      </c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</row>
    <row r="373" spans="1:60" x14ac:dyDescent="0.2">
      <c r="A373" s="153" t="s">
        <v>127</v>
      </c>
      <c r="B373" s="154" t="s">
        <v>89</v>
      </c>
      <c r="C373" s="171" t="s">
        <v>90</v>
      </c>
      <c r="D373" s="155"/>
      <c r="E373" s="156"/>
      <c r="F373" s="157"/>
      <c r="G373" s="157">
        <f>SUMIF(AG374:AG377,"&lt;&gt;NOR",G374:G377)</f>
        <v>0</v>
      </c>
      <c r="H373" s="157"/>
      <c r="I373" s="157">
        <f>SUM(I374:I377)</f>
        <v>50835.02</v>
      </c>
      <c r="J373" s="157"/>
      <c r="K373" s="157">
        <f>SUM(K374:K377)</f>
        <v>13844.99</v>
      </c>
      <c r="L373" s="157"/>
      <c r="M373" s="157">
        <f>SUM(M374:M377)</f>
        <v>0</v>
      </c>
      <c r="N373" s="157"/>
      <c r="O373" s="157">
        <f>SUM(O374:O377)</f>
        <v>1.28</v>
      </c>
      <c r="P373" s="157"/>
      <c r="Q373" s="157">
        <f>SUM(Q374:Q377)</f>
        <v>0</v>
      </c>
      <c r="R373" s="157"/>
      <c r="S373" s="157"/>
      <c r="T373" s="158"/>
      <c r="U373" s="152"/>
      <c r="V373" s="152">
        <f>SUM(V374:V377)</f>
        <v>6.78</v>
      </c>
      <c r="W373" s="152"/>
      <c r="X373" s="152"/>
      <c r="AG373" t="s">
        <v>128</v>
      </c>
    </row>
    <row r="374" spans="1:60" outlineLevel="1" x14ac:dyDescent="0.2">
      <c r="A374" s="159">
        <v>131</v>
      </c>
      <c r="B374" s="160" t="s">
        <v>540</v>
      </c>
      <c r="C374" s="172" t="s">
        <v>541</v>
      </c>
      <c r="D374" s="161" t="s">
        <v>131</v>
      </c>
      <c r="E374" s="162">
        <v>38.5</v>
      </c>
      <c r="F374" s="178">
        <v>0</v>
      </c>
      <c r="G374" s="163">
        <f>ROUND(E374*F374,2)</f>
        <v>0</v>
      </c>
      <c r="H374" s="163">
        <v>30.39</v>
      </c>
      <c r="I374" s="163">
        <f>ROUND(E374*H374,2)</f>
        <v>1170.02</v>
      </c>
      <c r="J374" s="163">
        <v>359.61</v>
      </c>
      <c r="K374" s="163">
        <f>ROUND(E374*J374,2)</f>
        <v>13844.99</v>
      </c>
      <c r="L374" s="163">
        <v>21</v>
      </c>
      <c r="M374" s="163">
        <f>G374*(1+L374/100)</f>
        <v>0</v>
      </c>
      <c r="N374" s="163">
        <v>1.6000000000000001E-4</v>
      </c>
      <c r="O374" s="163">
        <f>ROUND(E374*N374,2)</f>
        <v>0.01</v>
      </c>
      <c r="P374" s="163">
        <v>0</v>
      </c>
      <c r="Q374" s="163">
        <f>ROUND(E374*P374,2)</f>
        <v>0</v>
      </c>
      <c r="R374" s="163"/>
      <c r="S374" s="163" t="s">
        <v>132</v>
      </c>
      <c r="T374" s="164" t="s">
        <v>259</v>
      </c>
      <c r="U374" s="150">
        <v>0.17599999999999999</v>
      </c>
      <c r="V374" s="150">
        <f>ROUND(E374*U374,2)</f>
        <v>6.78</v>
      </c>
      <c r="W374" s="150"/>
      <c r="X374" s="150" t="s">
        <v>134</v>
      </c>
      <c r="Y374" s="145"/>
      <c r="Z374" s="145"/>
      <c r="AA374" s="145"/>
      <c r="AB374" s="145"/>
      <c r="AC374" s="145"/>
      <c r="AD374" s="145"/>
      <c r="AE374" s="145"/>
      <c r="AF374" s="145"/>
      <c r="AG374" s="145" t="s">
        <v>542</v>
      </c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</row>
    <row r="375" spans="1:60" ht="22.5" outlineLevel="1" x14ac:dyDescent="0.2">
      <c r="A375" s="148"/>
      <c r="B375" s="149"/>
      <c r="C375" s="173" t="s">
        <v>543</v>
      </c>
      <c r="D375" s="151"/>
      <c r="E375" s="177">
        <v>38.5</v>
      </c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45"/>
      <c r="Z375" s="145"/>
      <c r="AA375" s="145"/>
      <c r="AB375" s="145"/>
      <c r="AC375" s="145"/>
      <c r="AD375" s="145"/>
      <c r="AE375" s="145"/>
      <c r="AF375" s="145"/>
      <c r="AG375" s="145" t="s">
        <v>137</v>
      </c>
      <c r="AH375" s="145">
        <v>0</v>
      </c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</row>
    <row r="376" spans="1:60" outlineLevel="1" x14ac:dyDescent="0.2">
      <c r="A376" s="159">
        <v>132</v>
      </c>
      <c r="B376" s="160" t="s">
        <v>544</v>
      </c>
      <c r="C376" s="172" t="s">
        <v>545</v>
      </c>
      <c r="D376" s="161" t="s">
        <v>148</v>
      </c>
      <c r="E376" s="162">
        <v>2.31</v>
      </c>
      <c r="F376" s="178">
        <v>0</v>
      </c>
      <c r="G376" s="163">
        <f>ROUND(E376*F376,2)</f>
        <v>0</v>
      </c>
      <c r="H376" s="163">
        <v>21500</v>
      </c>
      <c r="I376" s="163">
        <f>ROUND(E376*H376,2)</f>
        <v>49665</v>
      </c>
      <c r="J376" s="163">
        <v>0</v>
      </c>
      <c r="K376" s="163">
        <f>ROUND(E376*J376,2)</f>
        <v>0</v>
      </c>
      <c r="L376" s="163">
        <v>21</v>
      </c>
      <c r="M376" s="163">
        <f>G376*(1+L376/100)</f>
        <v>0</v>
      </c>
      <c r="N376" s="163">
        <v>0.55000000000000004</v>
      </c>
      <c r="O376" s="163">
        <f>ROUND(E376*N376,2)</f>
        <v>1.27</v>
      </c>
      <c r="P376" s="163">
        <v>0</v>
      </c>
      <c r="Q376" s="163">
        <f>ROUND(E376*P376,2)</f>
        <v>0</v>
      </c>
      <c r="R376" s="163"/>
      <c r="S376" s="163" t="s">
        <v>254</v>
      </c>
      <c r="T376" s="164" t="s">
        <v>259</v>
      </c>
      <c r="U376" s="150">
        <v>0</v>
      </c>
      <c r="V376" s="150">
        <f>ROUND(E376*U376,2)</f>
        <v>0</v>
      </c>
      <c r="W376" s="150"/>
      <c r="X376" s="150" t="s">
        <v>218</v>
      </c>
      <c r="Y376" s="145"/>
      <c r="Z376" s="145"/>
      <c r="AA376" s="145"/>
      <c r="AB376" s="145"/>
      <c r="AC376" s="145"/>
      <c r="AD376" s="145"/>
      <c r="AE376" s="145"/>
      <c r="AF376" s="145"/>
      <c r="AG376" s="145" t="s">
        <v>470</v>
      </c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</row>
    <row r="377" spans="1:60" outlineLevel="1" x14ac:dyDescent="0.2">
      <c r="A377" s="148"/>
      <c r="B377" s="149"/>
      <c r="C377" s="173" t="s">
        <v>546</v>
      </c>
      <c r="D377" s="151"/>
      <c r="E377" s="177">
        <v>2.31</v>
      </c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45"/>
      <c r="Z377" s="145"/>
      <c r="AA377" s="145"/>
      <c r="AB377" s="145"/>
      <c r="AC377" s="145"/>
      <c r="AD377" s="145"/>
      <c r="AE377" s="145"/>
      <c r="AF377" s="145"/>
      <c r="AG377" s="145" t="s">
        <v>137</v>
      </c>
      <c r="AH377" s="145">
        <v>0</v>
      </c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</row>
    <row r="378" spans="1:60" x14ac:dyDescent="0.2">
      <c r="A378" s="153" t="s">
        <v>127</v>
      </c>
      <c r="B378" s="154" t="s">
        <v>91</v>
      </c>
      <c r="C378" s="171" t="s">
        <v>92</v>
      </c>
      <c r="D378" s="155"/>
      <c r="E378" s="156"/>
      <c r="F378" s="157"/>
      <c r="G378" s="157">
        <f>SUMIF(AG379:AG382,"&lt;&gt;NOR",G379:G382)</f>
        <v>0</v>
      </c>
      <c r="H378" s="157"/>
      <c r="I378" s="157">
        <f>SUM(I379:I382)</f>
        <v>1188.45</v>
      </c>
      <c r="J378" s="157"/>
      <c r="K378" s="157">
        <f>SUM(K379:K382)</f>
        <v>17365.05</v>
      </c>
      <c r="L378" s="157"/>
      <c r="M378" s="157">
        <f>SUM(M379:M382)</f>
        <v>0</v>
      </c>
      <c r="N378" s="157"/>
      <c r="O378" s="157">
        <f>SUM(O379:O382)</f>
        <v>0.04</v>
      </c>
      <c r="P378" s="157"/>
      <c r="Q378" s="157">
        <f>SUM(Q379:Q382)</f>
        <v>1.32</v>
      </c>
      <c r="R378" s="157"/>
      <c r="S378" s="157"/>
      <c r="T378" s="158"/>
      <c r="U378" s="152"/>
      <c r="V378" s="152">
        <f>SUM(V379:V382)</f>
        <v>124.2</v>
      </c>
      <c r="W378" s="152"/>
      <c r="X378" s="152"/>
      <c r="AG378" t="s">
        <v>128</v>
      </c>
    </row>
    <row r="379" spans="1:60" outlineLevel="1" x14ac:dyDescent="0.2">
      <c r="A379" s="159">
        <v>133</v>
      </c>
      <c r="B379" s="160" t="s">
        <v>547</v>
      </c>
      <c r="C379" s="172" t="s">
        <v>548</v>
      </c>
      <c r="D379" s="161" t="s">
        <v>216</v>
      </c>
      <c r="E379" s="162">
        <v>855</v>
      </c>
      <c r="F379" s="178">
        <v>0</v>
      </c>
      <c r="G379" s="163">
        <f>ROUND(E379*F379,2)</f>
        <v>0</v>
      </c>
      <c r="H379" s="163">
        <v>1.39</v>
      </c>
      <c r="I379" s="163">
        <f>ROUND(E379*H379,2)</f>
        <v>1188.45</v>
      </c>
      <c r="J379" s="163">
        <v>10.61</v>
      </c>
      <c r="K379" s="163">
        <f>ROUND(E379*J379,2)</f>
        <v>9071.5499999999993</v>
      </c>
      <c r="L379" s="163">
        <v>21</v>
      </c>
      <c r="M379" s="163">
        <f>G379*(1+L379/100)</f>
        <v>0</v>
      </c>
      <c r="N379" s="163">
        <v>5.0000000000000002E-5</v>
      </c>
      <c r="O379" s="163">
        <f>ROUND(E379*N379,2)</f>
        <v>0.04</v>
      </c>
      <c r="P379" s="163">
        <v>1E-3</v>
      </c>
      <c r="Q379" s="163">
        <f>ROUND(E379*P379,2)</f>
        <v>0.86</v>
      </c>
      <c r="R379" s="163"/>
      <c r="S379" s="163" t="s">
        <v>132</v>
      </c>
      <c r="T379" s="164" t="s">
        <v>259</v>
      </c>
      <c r="U379" s="150">
        <v>0.1</v>
      </c>
      <c r="V379" s="150">
        <f>ROUND(E379*U379,2)</f>
        <v>85.5</v>
      </c>
      <c r="W379" s="150"/>
      <c r="X379" s="150" t="s">
        <v>134</v>
      </c>
      <c r="Y379" s="145"/>
      <c r="Z379" s="145"/>
      <c r="AA379" s="145"/>
      <c r="AB379" s="145"/>
      <c r="AC379" s="145"/>
      <c r="AD379" s="145"/>
      <c r="AE379" s="145"/>
      <c r="AF379" s="145"/>
      <c r="AG379" s="145" t="s">
        <v>135</v>
      </c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</row>
    <row r="380" spans="1:60" outlineLevel="1" x14ac:dyDescent="0.2">
      <c r="A380" s="148"/>
      <c r="B380" s="149"/>
      <c r="C380" s="173" t="s">
        <v>549</v>
      </c>
      <c r="D380" s="151"/>
      <c r="E380" s="177">
        <v>855</v>
      </c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45"/>
      <c r="Z380" s="145"/>
      <c r="AA380" s="145"/>
      <c r="AB380" s="145"/>
      <c r="AC380" s="145"/>
      <c r="AD380" s="145"/>
      <c r="AE380" s="145"/>
      <c r="AF380" s="145"/>
      <c r="AG380" s="145" t="s">
        <v>137</v>
      </c>
      <c r="AH380" s="145">
        <v>0</v>
      </c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</row>
    <row r="381" spans="1:60" outlineLevel="1" x14ac:dyDescent="0.2">
      <c r="A381" s="159">
        <v>134</v>
      </c>
      <c r="B381" s="160" t="s">
        <v>550</v>
      </c>
      <c r="C381" s="172" t="s">
        <v>551</v>
      </c>
      <c r="D381" s="161" t="s">
        <v>179</v>
      </c>
      <c r="E381" s="162">
        <v>184.3</v>
      </c>
      <c r="F381" s="178">
        <v>0</v>
      </c>
      <c r="G381" s="163">
        <f>ROUND(E381*F381,2)</f>
        <v>0</v>
      </c>
      <c r="H381" s="163">
        <v>0</v>
      </c>
      <c r="I381" s="163">
        <f>ROUND(E381*H381,2)</f>
        <v>0</v>
      </c>
      <c r="J381" s="163">
        <v>45</v>
      </c>
      <c r="K381" s="163">
        <f>ROUND(E381*J381,2)</f>
        <v>8293.5</v>
      </c>
      <c r="L381" s="163">
        <v>21</v>
      </c>
      <c r="M381" s="163">
        <f>G381*(1+L381/100)</f>
        <v>0</v>
      </c>
      <c r="N381" s="163">
        <v>0</v>
      </c>
      <c r="O381" s="163">
        <f>ROUND(E381*N381,2)</f>
        <v>0</v>
      </c>
      <c r="P381" s="163">
        <v>2.48E-3</v>
      </c>
      <c r="Q381" s="163">
        <f>ROUND(E381*P381,2)</f>
        <v>0.46</v>
      </c>
      <c r="R381" s="163"/>
      <c r="S381" s="163" t="s">
        <v>254</v>
      </c>
      <c r="T381" s="164" t="s">
        <v>259</v>
      </c>
      <c r="U381" s="150">
        <v>0.21</v>
      </c>
      <c r="V381" s="150">
        <f>ROUND(E381*U381,2)</f>
        <v>38.700000000000003</v>
      </c>
      <c r="W381" s="150"/>
      <c r="X381" s="150" t="s">
        <v>134</v>
      </c>
      <c r="Y381" s="145"/>
      <c r="Z381" s="145"/>
      <c r="AA381" s="145"/>
      <c r="AB381" s="145"/>
      <c r="AC381" s="145"/>
      <c r="AD381" s="145"/>
      <c r="AE381" s="145"/>
      <c r="AF381" s="145"/>
      <c r="AG381" s="145" t="s">
        <v>135</v>
      </c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</row>
    <row r="382" spans="1:60" outlineLevel="1" x14ac:dyDescent="0.2">
      <c r="A382" s="148"/>
      <c r="B382" s="149"/>
      <c r="C382" s="173" t="s">
        <v>552</v>
      </c>
      <c r="D382" s="151"/>
      <c r="E382" s="177">
        <v>184.3</v>
      </c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45"/>
      <c r="Z382" s="145"/>
      <c r="AA382" s="145"/>
      <c r="AB382" s="145"/>
      <c r="AC382" s="145"/>
      <c r="AD382" s="145"/>
      <c r="AE382" s="145"/>
      <c r="AF382" s="145"/>
      <c r="AG382" s="145" t="s">
        <v>137</v>
      </c>
      <c r="AH382" s="145">
        <v>0</v>
      </c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</row>
    <row r="383" spans="1:60" x14ac:dyDescent="0.2">
      <c r="A383" s="153" t="s">
        <v>127</v>
      </c>
      <c r="B383" s="154" t="s">
        <v>93</v>
      </c>
      <c r="C383" s="171" t="s">
        <v>94</v>
      </c>
      <c r="D383" s="155"/>
      <c r="E383" s="156"/>
      <c r="F383" s="157"/>
      <c r="G383" s="157">
        <f>SUMIF(AG384:AG386,"&lt;&gt;NOR",G384:G386)</f>
        <v>0</v>
      </c>
      <c r="H383" s="157"/>
      <c r="I383" s="157">
        <f>SUM(I384:I386)</f>
        <v>2311.5</v>
      </c>
      <c r="J383" s="157"/>
      <c r="K383" s="157">
        <f>SUM(K384:K386)</f>
        <v>3509.7</v>
      </c>
      <c r="L383" s="157"/>
      <c r="M383" s="157">
        <f>SUM(M384:M386)</f>
        <v>0</v>
      </c>
      <c r="N383" s="157"/>
      <c r="O383" s="157">
        <f>SUM(O384:O386)</f>
        <v>0.03</v>
      </c>
      <c r="P383" s="157"/>
      <c r="Q383" s="157">
        <f>SUM(Q384:Q386)</f>
        <v>0</v>
      </c>
      <c r="R383" s="157"/>
      <c r="S383" s="157"/>
      <c r="T383" s="158"/>
      <c r="U383" s="152"/>
      <c r="V383" s="152">
        <f>SUM(V384:V386)</f>
        <v>7.84</v>
      </c>
      <c r="W383" s="152"/>
      <c r="X383" s="152"/>
      <c r="AG383" t="s">
        <v>128</v>
      </c>
    </row>
    <row r="384" spans="1:60" ht="22.5" outlineLevel="1" x14ac:dyDescent="0.2">
      <c r="A384" s="159">
        <v>135</v>
      </c>
      <c r="B384" s="160" t="s">
        <v>553</v>
      </c>
      <c r="C384" s="172" t="s">
        <v>554</v>
      </c>
      <c r="D384" s="161" t="s">
        <v>131</v>
      </c>
      <c r="E384" s="162">
        <v>80.849999999999994</v>
      </c>
      <c r="F384" s="178">
        <v>0</v>
      </c>
      <c r="G384" s="163">
        <f>ROUND(E384*F384,2)</f>
        <v>0</v>
      </c>
      <c r="H384" s="163">
        <v>28.59</v>
      </c>
      <c r="I384" s="163">
        <f>ROUND(E384*H384,2)</f>
        <v>2311.5</v>
      </c>
      <c r="J384" s="163">
        <v>43.41</v>
      </c>
      <c r="K384" s="163">
        <f>ROUND(E384*J384,2)</f>
        <v>3509.7</v>
      </c>
      <c r="L384" s="163">
        <v>21</v>
      </c>
      <c r="M384" s="163">
        <f>G384*(1+L384/100)</f>
        <v>0</v>
      </c>
      <c r="N384" s="163">
        <v>3.2000000000000003E-4</v>
      </c>
      <c r="O384" s="163">
        <f>ROUND(E384*N384,2)</f>
        <v>0.03</v>
      </c>
      <c r="P384" s="163">
        <v>0</v>
      </c>
      <c r="Q384" s="163">
        <f>ROUND(E384*P384,2)</f>
        <v>0</v>
      </c>
      <c r="R384" s="163"/>
      <c r="S384" s="163" t="s">
        <v>132</v>
      </c>
      <c r="T384" s="164" t="s">
        <v>133</v>
      </c>
      <c r="U384" s="150">
        <v>9.7000000000000003E-2</v>
      </c>
      <c r="V384" s="150">
        <f>ROUND(E384*U384,2)</f>
        <v>7.84</v>
      </c>
      <c r="W384" s="150"/>
      <c r="X384" s="150" t="s">
        <v>302</v>
      </c>
      <c r="Y384" s="145"/>
      <c r="Z384" s="145"/>
      <c r="AA384" s="145"/>
      <c r="AB384" s="145"/>
      <c r="AC384" s="145"/>
      <c r="AD384" s="145"/>
      <c r="AE384" s="145"/>
      <c r="AF384" s="145"/>
      <c r="AG384" s="145" t="s">
        <v>555</v>
      </c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</row>
    <row r="385" spans="1:60" outlineLevel="1" x14ac:dyDescent="0.2">
      <c r="A385" s="148"/>
      <c r="B385" s="149"/>
      <c r="C385" s="173" t="s">
        <v>556</v>
      </c>
      <c r="D385" s="151"/>
      <c r="E385" s="177">
        <v>77</v>
      </c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45"/>
      <c r="Z385" s="145"/>
      <c r="AA385" s="145"/>
      <c r="AB385" s="145"/>
      <c r="AC385" s="145"/>
      <c r="AD385" s="145"/>
      <c r="AE385" s="145"/>
      <c r="AF385" s="145"/>
      <c r="AG385" s="145" t="s">
        <v>137</v>
      </c>
      <c r="AH385" s="145">
        <v>0</v>
      </c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</row>
    <row r="386" spans="1:60" outlineLevel="1" x14ac:dyDescent="0.2">
      <c r="A386" s="148"/>
      <c r="B386" s="149"/>
      <c r="C386" s="173" t="s">
        <v>557</v>
      </c>
      <c r="D386" s="151"/>
      <c r="E386" s="177">
        <v>3.85</v>
      </c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45"/>
      <c r="Z386" s="145"/>
      <c r="AA386" s="145"/>
      <c r="AB386" s="145"/>
      <c r="AC386" s="145"/>
      <c r="AD386" s="145"/>
      <c r="AE386" s="145"/>
      <c r="AF386" s="145"/>
      <c r="AG386" s="145" t="s">
        <v>137</v>
      </c>
      <c r="AH386" s="145">
        <v>0</v>
      </c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</row>
    <row r="387" spans="1:60" x14ac:dyDescent="0.2">
      <c r="A387" s="153" t="s">
        <v>127</v>
      </c>
      <c r="B387" s="154" t="s">
        <v>95</v>
      </c>
      <c r="C387" s="171" t="s">
        <v>96</v>
      </c>
      <c r="D387" s="155"/>
      <c r="E387" s="156"/>
      <c r="F387" s="157"/>
      <c r="G387" s="157">
        <f>SUMIF(AG388:AG391,"&lt;&gt;NOR",G388:G391)</f>
        <v>0</v>
      </c>
      <c r="H387" s="157"/>
      <c r="I387" s="157">
        <f>SUM(I388:I391)</f>
        <v>31000</v>
      </c>
      <c r="J387" s="157"/>
      <c r="K387" s="157">
        <f>SUM(K388:K391)</f>
        <v>0</v>
      </c>
      <c r="L387" s="157"/>
      <c r="M387" s="157">
        <f>SUM(M388:M391)</f>
        <v>0</v>
      </c>
      <c r="N387" s="157"/>
      <c r="O387" s="157">
        <f>SUM(O388:O391)</f>
        <v>0</v>
      </c>
      <c r="P387" s="157"/>
      <c r="Q387" s="157">
        <f>SUM(Q388:Q391)</f>
        <v>0</v>
      </c>
      <c r="R387" s="157"/>
      <c r="S387" s="157"/>
      <c r="T387" s="158"/>
      <c r="U387" s="152"/>
      <c r="V387" s="152">
        <f>SUM(V388:V391)</f>
        <v>0</v>
      </c>
      <c r="W387" s="152"/>
      <c r="X387" s="152"/>
      <c r="AG387" t="s">
        <v>128</v>
      </c>
    </row>
    <row r="388" spans="1:60" ht="33.75" outlineLevel="1" x14ac:dyDescent="0.2">
      <c r="A388" s="159">
        <v>136</v>
      </c>
      <c r="B388" s="160" t="s">
        <v>558</v>
      </c>
      <c r="C388" s="172" t="s">
        <v>559</v>
      </c>
      <c r="D388" s="161" t="s">
        <v>354</v>
      </c>
      <c r="E388" s="162">
        <v>1</v>
      </c>
      <c r="F388" s="178">
        <v>0</v>
      </c>
      <c r="G388" s="163">
        <f>ROUND(E388*F388,2)</f>
        <v>0</v>
      </c>
      <c r="H388" s="163">
        <v>5200</v>
      </c>
      <c r="I388" s="163">
        <f>ROUND(E388*H388,2)</f>
        <v>5200</v>
      </c>
      <c r="J388" s="163">
        <v>0</v>
      </c>
      <c r="K388" s="163">
        <f>ROUND(E388*J388,2)</f>
        <v>0</v>
      </c>
      <c r="L388" s="163">
        <v>21</v>
      </c>
      <c r="M388" s="163">
        <f>G388*(1+L388/100)</f>
        <v>0</v>
      </c>
      <c r="N388" s="163">
        <v>0</v>
      </c>
      <c r="O388" s="163">
        <f>ROUND(E388*N388,2)</f>
        <v>0</v>
      </c>
      <c r="P388" s="163">
        <v>0</v>
      </c>
      <c r="Q388" s="163">
        <f>ROUND(E388*P388,2)</f>
        <v>0</v>
      </c>
      <c r="R388" s="163"/>
      <c r="S388" s="163" t="s">
        <v>254</v>
      </c>
      <c r="T388" s="164" t="s">
        <v>259</v>
      </c>
      <c r="U388" s="150">
        <v>0</v>
      </c>
      <c r="V388" s="150">
        <f>ROUND(E388*U388,2)</f>
        <v>0</v>
      </c>
      <c r="W388" s="150"/>
      <c r="X388" s="150" t="s">
        <v>218</v>
      </c>
      <c r="Y388" s="145"/>
      <c r="Z388" s="145"/>
      <c r="AA388" s="145"/>
      <c r="AB388" s="145"/>
      <c r="AC388" s="145"/>
      <c r="AD388" s="145"/>
      <c r="AE388" s="145"/>
      <c r="AF388" s="145"/>
      <c r="AG388" s="145" t="s">
        <v>370</v>
      </c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</row>
    <row r="389" spans="1:60" outlineLevel="1" x14ac:dyDescent="0.2">
      <c r="A389" s="148"/>
      <c r="B389" s="149"/>
      <c r="C389" s="173" t="s">
        <v>43</v>
      </c>
      <c r="D389" s="151"/>
      <c r="E389" s="177">
        <v>1</v>
      </c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45"/>
      <c r="Z389" s="145"/>
      <c r="AA389" s="145"/>
      <c r="AB389" s="145"/>
      <c r="AC389" s="145"/>
      <c r="AD389" s="145"/>
      <c r="AE389" s="145"/>
      <c r="AF389" s="145"/>
      <c r="AG389" s="145" t="s">
        <v>137</v>
      </c>
      <c r="AH389" s="145">
        <v>0</v>
      </c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</row>
    <row r="390" spans="1:60" ht="33.75" outlineLevel="1" x14ac:dyDescent="0.2">
      <c r="A390" s="159">
        <v>137</v>
      </c>
      <c r="B390" s="160" t="s">
        <v>560</v>
      </c>
      <c r="C390" s="172" t="s">
        <v>561</v>
      </c>
      <c r="D390" s="161" t="s">
        <v>354</v>
      </c>
      <c r="E390" s="162">
        <v>1</v>
      </c>
      <c r="F390" s="178">
        <v>0</v>
      </c>
      <c r="G390" s="163">
        <f>ROUND(E390*F390,2)</f>
        <v>0</v>
      </c>
      <c r="H390" s="163">
        <v>25800</v>
      </c>
      <c r="I390" s="163">
        <f>ROUND(E390*H390,2)</f>
        <v>25800</v>
      </c>
      <c r="J390" s="163">
        <v>0</v>
      </c>
      <c r="K390" s="163">
        <f>ROUND(E390*J390,2)</f>
        <v>0</v>
      </c>
      <c r="L390" s="163">
        <v>21</v>
      </c>
      <c r="M390" s="163">
        <f>G390*(1+L390/100)</f>
        <v>0</v>
      </c>
      <c r="N390" s="163">
        <v>0</v>
      </c>
      <c r="O390" s="163">
        <f>ROUND(E390*N390,2)</f>
        <v>0</v>
      </c>
      <c r="P390" s="163">
        <v>0</v>
      </c>
      <c r="Q390" s="163">
        <f>ROUND(E390*P390,2)</f>
        <v>0</v>
      </c>
      <c r="R390" s="163"/>
      <c r="S390" s="163" t="s">
        <v>254</v>
      </c>
      <c r="T390" s="164" t="s">
        <v>259</v>
      </c>
      <c r="U390" s="150">
        <v>0</v>
      </c>
      <c r="V390" s="150">
        <f>ROUND(E390*U390,2)</f>
        <v>0</v>
      </c>
      <c r="W390" s="150"/>
      <c r="X390" s="150" t="s">
        <v>218</v>
      </c>
      <c r="Y390" s="145"/>
      <c r="Z390" s="145"/>
      <c r="AA390" s="145"/>
      <c r="AB390" s="145"/>
      <c r="AC390" s="145"/>
      <c r="AD390" s="145"/>
      <c r="AE390" s="145"/>
      <c r="AF390" s="145"/>
      <c r="AG390" s="145" t="s">
        <v>370</v>
      </c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</row>
    <row r="391" spans="1:60" outlineLevel="1" x14ac:dyDescent="0.2">
      <c r="A391" s="148"/>
      <c r="B391" s="149"/>
      <c r="C391" s="173" t="s">
        <v>43</v>
      </c>
      <c r="D391" s="151"/>
      <c r="E391" s="177">
        <v>1</v>
      </c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45"/>
      <c r="Z391" s="145"/>
      <c r="AA391" s="145"/>
      <c r="AB391" s="145"/>
      <c r="AC391" s="145"/>
      <c r="AD391" s="145"/>
      <c r="AE391" s="145"/>
      <c r="AF391" s="145"/>
      <c r="AG391" s="145" t="s">
        <v>137</v>
      </c>
      <c r="AH391" s="145">
        <v>0</v>
      </c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</row>
    <row r="392" spans="1:60" x14ac:dyDescent="0.2">
      <c r="A392" s="153" t="s">
        <v>127</v>
      </c>
      <c r="B392" s="154" t="s">
        <v>97</v>
      </c>
      <c r="C392" s="171" t="s">
        <v>98</v>
      </c>
      <c r="D392" s="155"/>
      <c r="E392" s="156"/>
      <c r="F392" s="157"/>
      <c r="G392" s="157">
        <f>SUMIF(AG393:AG396,"&lt;&gt;NOR",G393:G396)</f>
        <v>0</v>
      </c>
      <c r="H392" s="157"/>
      <c r="I392" s="157">
        <f>SUM(I393:I396)</f>
        <v>0</v>
      </c>
      <c r="J392" s="157"/>
      <c r="K392" s="157">
        <f>SUM(K393:K396)</f>
        <v>1071981.83</v>
      </c>
      <c r="L392" s="157"/>
      <c r="M392" s="157">
        <f>SUM(M393:M396)</f>
        <v>0</v>
      </c>
      <c r="N392" s="157"/>
      <c r="O392" s="157">
        <f>SUM(O393:O396)</f>
        <v>0</v>
      </c>
      <c r="P392" s="157"/>
      <c r="Q392" s="157">
        <f>SUM(Q393:Q396)</f>
        <v>0</v>
      </c>
      <c r="R392" s="157"/>
      <c r="S392" s="157"/>
      <c r="T392" s="158"/>
      <c r="U392" s="152"/>
      <c r="V392" s="152">
        <f>SUM(V393:V396)</f>
        <v>833.95</v>
      </c>
      <c r="W392" s="152"/>
      <c r="X392" s="152"/>
      <c r="AG392" t="s">
        <v>128</v>
      </c>
    </row>
    <row r="393" spans="1:60" outlineLevel="1" x14ac:dyDescent="0.2">
      <c r="A393" s="165">
        <v>138</v>
      </c>
      <c r="B393" s="166" t="s">
        <v>562</v>
      </c>
      <c r="C393" s="174" t="s">
        <v>563</v>
      </c>
      <c r="D393" s="167" t="s">
        <v>357</v>
      </c>
      <c r="E393" s="168">
        <v>1104.56654</v>
      </c>
      <c r="F393" s="179">
        <v>0</v>
      </c>
      <c r="G393" s="169">
        <f>ROUND(E393*F393,2)</f>
        <v>0</v>
      </c>
      <c r="H393" s="169">
        <v>0</v>
      </c>
      <c r="I393" s="169">
        <f>ROUND(E393*H393,2)</f>
        <v>0</v>
      </c>
      <c r="J393" s="169">
        <v>220</v>
      </c>
      <c r="K393" s="169">
        <f>ROUND(E393*J393,2)</f>
        <v>243004.64</v>
      </c>
      <c r="L393" s="169">
        <v>21</v>
      </c>
      <c r="M393" s="169">
        <f>G393*(1+L393/100)</f>
        <v>0</v>
      </c>
      <c r="N393" s="169">
        <v>0</v>
      </c>
      <c r="O393" s="169">
        <f>ROUND(E393*N393,2)</f>
        <v>0</v>
      </c>
      <c r="P393" s="169">
        <v>0</v>
      </c>
      <c r="Q393" s="169">
        <f>ROUND(E393*P393,2)</f>
        <v>0</v>
      </c>
      <c r="R393" s="169"/>
      <c r="S393" s="169" t="s">
        <v>132</v>
      </c>
      <c r="T393" s="170" t="s">
        <v>132</v>
      </c>
      <c r="U393" s="150">
        <v>0.49</v>
      </c>
      <c r="V393" s="150">
        <f>ROUND(E393*U393,2)</f>
        <v>541.24</v>
      </c>
      <c r="W393" s="150"/>
      <c r="X393" s="150" t="s">
        <v>564</v>
      </c>
      <c r="Y393" s="145"/>
      <c r="Z393" s="145"/>
      <c r="AA393" s="145"/>
      <c r="AB393" s="145"/>
      <c r="AC393" s="145"/>
      <c r="AD393" s="145"/>
      <c r="AE393" s="145"/>
      <c r="AF393" s="145"/>
      <c r="AG393" s="145" t="s">
        <v>565</v>
      </c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</row>
    <row r="394" spans="1:60" outlineLevel="1" x14ac:dyDescent="0.2">
      <c r="A394" s="165">
        <v>139</v>
      </c>
      <c r="B394" s="166" t="s">
        <v>566</v>
      </c>
      <c r="C394" s="174" t="s">
        <v>567</v>
      </c>
      <c r="D394" s="167" t="s">
        <v>357</v>
      </c>
      <c r="E394" s="168">
        <v>11045.665440000001</v>
      </c>
      <c r="F394" s="179">
        <v>0</v>
      </c>
      <c r="G394" s="169">
        <f>ROUND(E394*F394,2)</f>
        <v>0</v>
      </c>
      <c r="H394" s="169">
        <v>0</v>
      </c>
      <c r="I394" s="169">
        <f>ROUND(E394*H394,2)</f>
        <v>0</v>
      </c>
      <c r="J394" s="169">
        <v>15.7</v>
      </c>
      <c r="K394" s="169">
        <f>ROUND(E394*J394,2)</f>
        <v>173416.95</v>
      </c>
      <c r="L394" s="169">
        <v>21</v>
      </c>
      <c r="M394" s="169">
        <f>G394*(1+L394/100)</f>
        <v>0</v>
      </c>
      <c r="N394" s="169">
        <v>0</v>
      </c>
      <c r="O394" s="169">
        <f>ROUND(E394*N394,2)</f>
        <v>0</v>
      </c>
      <c r="P394" s="169">
        <v>0</v>
      </c>
      <c r="Q394" s="169">
        <f>ROUND(E394*P394,2)</f>
        <v>0</v>
      </c>
      <c r="R394" s="169"/>
      <c r="S394" s="169" t="s">
        <v>132</v>
      </c>
      <c r="T394" s="170" t="s">
        <v>132</v>
      </c>
      <c r="U394" s="150">
        <v>0</v>
      </c>
      <c r="V394" s="150">
        <f>ROUND(E394*U394,2)</f>
        <v>0</v>
      </c>
      <c r="W394" s="150"/>
      <c r="X394" s="150" t="s">
        <v>564</v>
      </c>
      <c r="Y394" s="145"/>
      <c r="Z394" s="145"/>
      <c r="AA394" s="145"/>
      <c r="AB394" s="145"/>
      <c r="AC394" s="145"/>
      <c r="AD394" s="145"/>
      <c r="AE394" s="145"/>
      <c r="AF394" s="145"/>
      <c r="AG394" s="145" t="s">
        <v>565</v>
      </c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</row>
    <row r="395" spans="1:60" outlineLevel="1" x14ac:dyDescent="0.2">
      <c r="A395" s="165">
        <v>140</v>
      </c>
      <c r="B395" s="166" t="s">
        <v>568</v>
      </c>
      <c r="C395" s="174" t="s">
        <v>569</v>
      </c>
      <c r="D395" s="167" t="s">
        <v>357</v>
      </c>
      <c r="E395" s="168">
        <v>1104.56654</v>
      </c>
      <c r="F395" s="179">
        <v>0</v>
      </c>
      <c r="G395" s="169">
        <f>ROUND(E395*F395,2)</f>
        <v>0</v>
      </c>
      <c r="H395" s="169">
        <v>0</v>
      </c>
      <c r="I395" s="169">
        <f>ROUND(E395*H395,2)</f>
        <v>0</v>
      </c>
      <c r="J395" s="169">
        <v>293.5</v>
      </c>
      <c r="K395" s="169">
        <f>ROUND(E395*J395,2)</f>
        <v>324190.28000000003</v>
      </c>
      <c r="L395" s="169">
        <v>21</v>
      </c>
      <c r="M395" s="169">
        <f>G395*(1+L395/100)</f>
        <v>0</v>
      </c>
      <c r="N395" s="169">
        <v>0</v>
      </c>
      <c r="O395" s="169">
        <f>ROUND(E395*N395,2)</f>
        <v>0</v>
      </c>
      <c r="P395" s="169">
        <v>0</v>
      </c>
      <c r="Q395" s="169">
        <f>ROUND(E395*P395,2)</f>
        <v>0</v>
      </c>
      <c r="R395" s="169"/>
      <c r="S395" s="169" t="s">
        <v>132</v>
      </c>
      <c r="T395" s="170" t="s">
        <v>132</v>
      </c>
      <c r="U395" s="150">
        <v>0.26500000000000001</v>
      </c>
      <c r="V395" s="150">
        <f>ROUND(E395*U395,2)</f>
        <v>292.70999999999998</v>
      </c>
      <c r="W395" s="150"/>
      <c r="X395" s="150" t="s">
        <v>564</v>
      </c>
      <c r="Y395" s="145"/>
      <c r="Z395" s="145"/>
      <c r="AA395" s="145"/>
      <c r="AB395" s="145"/>
      <c r="AC395" s="145"/>
      <c r="AD395" s="145"/>
      <c r="AE395" s="145"/>
      <c r="AF395" s="145"/>
      <c r="AG395" s="145" t="s">
        <v>565</v>
      </c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</row>
    <row r="396" spans="1:60" outlineLevel="1" x14ac:dyDescent="0.2">
      <c r="A396" s="165">
        <v>141</v>
      </c>
      <c r="B396" s="166" t="s">
        <v>570</v>
      </c>
      <c r="C396" s="174" t="s">
        <v>571</v>
      </c>
      <c r="D396" s="167" t="s">
        <v>357</v>
      </c>
      <c r="E396" s="168">
        <v>1104.56654</v>
      </c>
      <c r="F396" s="179">
        <v>0</v>
      </c>
      <c r="G396" s="169">
        <f>ROUND(E396*F396,2)</f>
        <v>0</v>
      </c>
      <c r="H396" s="169">
        <v>0</v>
      </c>
      <c r="I396" s="169">
        <f>ROUND(E396*H396,2)</f>
        <v>0</v>
      </c>
      <c r="J396" s="169">
        <v>300</v>
      </c>
      <c r="K396" s="169">
        <f>ROUND(E396*J396,2)</f>
        <v>331369.96000000002</v>
      </c>
      <c r="L396" s="169">
        <v>21</v>
      </c>
      <c r="M396" s="169">
        <f>G396*(1+L396/100)</f>
        <v>0</v>
      </c>
      <c r="N396" s="169">
        <v>0</v>
      </c>
      <c r="O396" s="169">
        <f>ROUND(E396*N396,2)</f>
        <v>0</v>
      </c>
      <c r="P396" s="169">
        <v>0</v>
      </c>
      <c r="Q396" s="169">
        <f>ROUND(E396*P396,2)</f>
        <v>0</v>
      </c>
      <c r="R396" s="169"/>
      <c r="S396" s="169" t="s">
        <v>132</v>
      </c>
      <c r="T396" s="170" t="s">
        <v>132</v>
      </c>
      <c r="U396" s="150">
        <v>0</v>
      </c>
      <c r="V396" s="150">
        <f>ROUND(E396*U396,2)</f>
        <v>0</v>
      </c>
      <c r="W396" s="150"/>
      <c r="X396" s="150" t="s">
        <v>564</v>
      </c>
      <c r="Y396" s="145"/>
      <c r="Z396" s="145"/>
      <c r="AA396" s="145"/>
      <c r="AB396" s="145"/>
      <c r="AC396" s="145"/>
      <c r="AD396" s="145"/>
      <c r="AE396" s="145"/>
      <c r="AF396" s="145"/>
      <c r="AG396" s="145" t="s">
        <v>565</v>
      </c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</row>
    <row r="397" spans="1:60" x14ac:dyDescent="0.2">
      <c r="A397" s="153" t="s">
        <v>127</v>
      </c>
      <c r="B397" s="154" t="s">
        <v>100</v>
      </c>
      <c r="C397" s="171" t="s">
        <v>29</v>
      </c>
      <c r="D397" s="155"/>
      <c r="E397" s="156"/>
      <c r="F397" s="157"/>
      <c r="G397" s="157">
        <f>SUMIF(AG398:AG402,"&lt;&gt;NOR",G398:G402)</f>
        <v>0</v>
      </c>
      <c r="H397" s="157"/>
      <c r="I397" s="157">
        <f>SUM(I398:I402)</f>
        <v>0</v>
      </c>
      <c r="J397" s="157"/>
      <c r="K397" s="157">
        <f>SUM(K398:K402)</f>
        <v>85000</v>
      </c>
      <c r="L397" s="157"/>
      <c r="M397" s="157">
        <f>SUM(M398:M402)</f>
        <v>0</v>
      </c>
      <c r="N397" s="157"/>
      <c r="O397" s="157">
        <f>SUM(O398:O402)</f>
        <v>0</v>
      </c>
      <c r="P397" s="157"/>
      <c r="Q397" s="157">
        <f>SUM(Q398:Q402)</f>
        <v>0</v>
      </c>
      <c r="R397" s="157"/>
      <c r="S397" s="157"/>
      <c r="T397" s="158"/>
      <c r="U397" s="152"/>
      <c r="V397" s="152">
        <f>SUM(V398:V402)</f>
        <v>0</v>
      </c>
      <c r="W397" s="152"/>
      <c r="X397" s="152"/>
      <c r="AG397" t="s">
        <v>128</v>
      </c>
    </row>
    <row r="398" spans="1:60" outlineLevel="1" x14ac:dyDescent="0.2">
      <c r="A398" s="165">
        <v>142</v>
      </c>
      <c r="B398" s="166" t="s">
        <v>572</v>
      </c>
      <c r="C398" s="174" t="s">
        <v>573</v>
      </c>
      <c r="D398" s="167" t="s">
        <v>574</v>
      </c>
      <c r="E398" s="168">
        <v>1</v>
      </c>
      <c r="F398" s="179">
        <v>0</v>
      </c>
      <c r="G398" s="169">
        <f>ROUND(E398*F398,2)</f>
        <v>0</v>
      </c>
      <c r="H398" s="169">
        <v>0</v>
      </c>
      <c r="I398" s="169">
        <f>ROUND(E398*H398,2)</f>
        <v>0</v>
      </c>
      <c r="J398" s="169">
        <v>30000</v>
      </c>
      <c r="K398" s="169">
        <f>ROUND(E398*J398,2)</f>
        <v>30000</v>
      </c>
      <c r="L398" s="169">
        <v>21</v>
      </c>
      <c r="M398" s="169">
        <f>G398*(1+L398/100)</f>
        <v>0</v>
      </c>
      <c r="N398" s="169">
        <v>0</v>
      </c>
      <c r="O398" s="169">
        <f>ROUND(E398*N398,2)</f>
        <v>0</v>
      </c>
      <c r="P398" s="169">
        <v>0</v>
      </c>
      <c r="Q398" s="169">
        <f>ROUND(E398*P398,2)</f>
        <v>0</v>
      </c>
      <c r="R398" s="169"/>
      <c r="S398" s="169" t="s">
        <v>254</v>
      </c>
      <c r="T398" s="170" t="s">
        <v>259</v>
      </c>
      <c r="U398" s="150">
        <v>0</v>
      </c>
      <c r="V398" s="150">
        <f>ROUND(E398*U398,2)</f>
        <v>0</v>
      </c>
      <c r="W398" s="150"/>
      <c r="X398" s="150" t="s">
        <v>575</v>
      </c>
      <c r="Y398" s="145"/>
      <c r="Z398" s="145"/>
      <c r="AA398" s="145"/>
      <c r="AB398" s="145"/>
      <c r="AC398" s="145"/>
      <c r="AD398" s="145"/>
      <c r="AE398" s="145"/>
      <c r="AF398" s="145"/>
      <c r="AG398" s="145" t="s">
        <v>576</v>
      </c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</row>
    <row r="399" spans="1:60" outlineLevel="1" x14ac:dyDescent="0.2">
      <c r="A399" s="159">
        <v>143</v>
      </c>
      <c r="B399" s="160" t="s">
        <v>577</v>
      </c>
      <c r="C399" s="172" t="s">
        <v>578</v>
      </c>
      <c r="D399" s="161" t="s">
        <v>574</v>
      </c>
      <c r="E399" s="162">
        <v>1</v>
      </c>
      <c r="F399" s="178">
        <v>0</v>
      </c>
      <c r="G399" s="163">
        <f>ROUND(E399*F399,2)</f>
        <v>0</v>
      </c>
      <c r="H399" s="163">
        <v>0</v>
      </c>
      <c r="I399" s="163">
        <f>ROUND(E399*H399,2)</f>
        <v>0</v>
      </c>
      <c r="J399" s="163">
        <v>40000</v>
      </c>
      <c r="K399" s="163">
        <f>ROUND(E399*J399,2)</f>
        <v>40000</v>
      </c>
      <c r="L399" s="163">
        <v>21</v>
      </c>
      <c r="M399" s="163">
        <f>G399*(1+L399/100)</f>
        <v>0</v>
      </c>
      <c r="N399" s="163">
        <v>0</v>
      </c>
      <c r="O399" s="163">
        <f>ROUND(E399*N399,2)</f>
        <v>0</v>
      </c>
      <c r="P399" s="163">
        <v>0</v>
      </c>
      <c r="Q399" s="163">
        <f>ROUND(E399*P399,2)</f>
        <v>0</v>
      </c>
      <c r="R399" s="163"/>
      <c r="S399" s="163" t="s">
        <v>254</v>
      </c>
      <c r="T399" s="164" t="s">
        <v>259</v>
      </c>
      <c r="U399" s="150">
        <v>0</v>
      </c>
      <c r="V399" s="150">
        <f>ROUND(E399*U399,2)</f>
        <v>0</v>
      </c>
      <c r="W399" s="150"/>
      <c r="X399" s="150" t="s">
        <v>575</v>
      </c>
      <c r="Y399" s="145"/>
      <c r="Z399" s="145"/>
      <c r="AA399" s="145"/>
      <c r="AB399" s="145"/>
      <c r="AC399" s="145"/>
      <c r="AD399" s="145"/>
      <c r="AE399" s="145"/>
      <c r="AF399" s="145"/>
      <c r="AG399" s="145" t="s">
        <v>576</v>
      </c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</row>
    <row r="400" spans="1:60" outlineLevel="1" x14ac:dyDescent="0.2">
      <c r="A400" s="148"/>
      <c r="B400" s="149"/>
      <c r="C400" s="173" t="s">
        <v>43</v>
      </c>
      <c r="D400" s="151"/>
      <c r="E400" s="177">
        <v>1</v>
      </c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45"/>
      <c r="Z400" s="145"/>
      <c r="AA400" s="145"/>
      <c r="AB400" s="145"/>
      <c r="AC400" s="145"/>
      <c r="AD400" s="145"/>
      <c r="AE400" s="145"/>
      <c r="AF400" s="145"/>
      <c r="AG400" s="145" t="s">
        <v>137</v>
      </c>
      <c r="AH400" s="145">
        <v>0</v>
      </c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</row>
    <row r="401" spans="1:60" outlineLevel="1" x14ac:dyDescent="0.2">
      <c r="A401" s="159">
        <v>144</v>
      </c>
      <c r="B401" s="160" t="s">
        <v>579</v>
      </c>
      <c r="C401" s="172" t="s">
        <v>580</v>
      </c>
      <c r="D401" s="161" t="s">
        <v>574</v>
      </c>
      <c r="E401" s="162">
        <v>1</v>
      </c>
      <c r="F401" s="178">
        <v>0</v>
      </c>
      <c r="G401" s="163">
        <f>ROUND(E401*F401,2)</f>
        <v>0</v>
      </c>
      <c r="H401" s="163">
        <v>0</v>
      </c>
      <c r="I401" s="163">
        <f>ROUND(E401*H401,2)</f>
        <v>0</v>
      </c>
      <c r="J401" s="163">
        <v>15000</v>
      </c>
      <c r="K401" s="163">
        <f>ROUND(E401*J401,2)</f>
        <v>15000</v>
      </c>
      <c r="L401" s="163">
        <v>21</v>
      </c>
      <c r="M401" s="163">
        <f>G401*(1+L401/100)</f>
        <v>0</v>
      </c>
      <c r="N401" s="163">
        <v>0</v>
      </c>
      <c r="O401" s="163">
        <f>ROUND(E401*N401,2)</f>
        <v>0</v>
      </c>
      <c r="P401" s="163">
        <v>0</v>
      </c>
      <c r="Q401" s="163">
        <f>ROUND(E401*P401,2)</f>
        <v>0</v>
      </c>
      <c r="R401" s="163"/>
      <c r="S401" s="163" t="s">
        <v>254</v>
      </c>
      <c r="T401" s="164" t="s">
        <v>259</v>
      </c>
      <c r="U401" s="150">
        <v>0</v>
      </c>
      <c r="V401" s="150">
        <f>ROUND(E401*U401,2)</f>
        <v>0</v>
      </c>
      <c r="W401" s="150"/>
      <c r="X401" s="150" t="s">
        <v>575</v>
      </c>
      <c r="Y401" s="145"/>
      <c r="Z401" s="145"/>
      <c r="AA401" s="145"/>
      <c r="AB401" s="145"/>
      <c r="AC401" s="145"/>
      <c r="AD401" s="145"/>
      <c r="AE401" s="145"/>
      <c r="AF401" s="145"/>
      <c r="AG401" s="145" t="s">
        <v>576</v>
      </c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</row>
    <row r="402" spans="1:60" outlineLevel="1" x14ac:dyDescent="0.2">
      <c r="A402" s="148"/>
      <c r="B402" s="149"/>
      <c r="C402" s="173" t="s">
        <v>43</v>
      </c>
      <c r="D402" s="151"/>
      <c r="E402" s="177">
        <v>1</v>
      </c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45"/>
      <c r="Z402" s="145"/>
      <c r="AA402" s="145"/>
      <c r="AB402" s="145"/>
      <c r="AC402" s="145"/>
      <c r="AD402" s="145"/>
      <c r="AE402" s="145"/>
      <c r="AF402" s="145"/>
      <c r="AG402" s="145" t="s">
        <v>137</v>
      </c>
      <c r="AH402" s="145">
        <v>0</v>
      </c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</row>
    <row r="403" spans="1:60" x14ac:dyDescent="0.2">
      <c r="A403" s="3"/>
      <c r="B403" s="4"/>
      <c r="C403" s="175"/>
      <c r="D403" s="6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AE403">
        <v>15</v>
      </c>
      <c r="AF403">
        <v>21</v>
      </c>
      <c r="AG403" t="s">
        <v>114</v>
      </c>
    </row>
    <row r="404" spans="1:60" x14ac:dyDescent="0.2">
      <c r="C404" s="176"/>
      <c r="D404" s="10"/>
      <c r="AG404" t="s">
        <v>581</v>
      </c>
    </row>
    <row r="405" spans="1:60" x14ac:dyDescent="0.2">
      <c r="D405" s="10"/>
    </row>
    <row r="406" spans="1:60" x14ac:dyDescent="0.2">
      <c r="D406" s="10"/>
    </row>
    <row r="407" spans="1:60" x14ac:dyDescent="0.2">
      <c r="D407" s="10"/>
    </row>
    <row r="408" spans="1:60" x14ac:dyDescent="0.2">
      <c r="D408" s="10"/>
    </row>
    <row r="409" spans="1:60" x14ac:dyDescent="0.2">
      <c r="D409" s="10"/>
    </row>
    <row r="410" spans="1:60" x14ac:dyDescent="0.2">
      <c r="D410" s="10"/>
    </row>
    <row r="411" spans="1:60" x14ac:dyDescent="0.2">
      <c r="D411" s="10"/>
    </row>
    <row r="412" spans="1:60" x14ac:dyDescent="0.2">
      <c r="D412" s="10"/>
    </row>
    <row r="413" spans="1:60" x14ac:dyDescent="0.2">
      <c r="D413" s="10"/>
    </row>
    <row r="414" spans="1:60" x14ac:dyDescent="0.2">
      <c r="D414" s="10"/>
    </row>
    <row r="415" spans="1:60" x14ac:dyDescent="0.2">
      <c r="D415" s="10"/>
    </row>
    <row r="416" spans="1:60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sheet="1" objects="1" scenarios="1"/>
  <protectedRanges>
    <protectedRange sqref="F1:F1048576" name="Oblast2"/>
    <protectedRange sqref="F1:F1048576" name="Oblast1"/>
  </protectedRanges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Janský</dc:creator>
  <cp:lastModifiedBy>Libor Havlík</cp:lastModifiedBy>
  <cp:lastPrinted>2019-11-01T12:03:11Z</cp:lastPrinted>
  <dcterms:created xsi:type="dcterms:W3CDTF">2009-04-08T07:15:50Z</dcterms:created>
  <dcterms:modified xsi:type="dcterms:W3CDTF">2025-09-30T11:58:11Z</dcterms:modified>
</cp:coreProperties>
</file>