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7 - LP s obsahem účinné látky RANIBIZUMAB II\"/>
    </mc:Choice>
  </mc:AlternateContent>
  <xr:revisionPtr revIDLastSave="0" documentId="13_ncr:1_{75543D70-F0D2-4F32-8FCE-2033B097E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NIBIZUMAB II, čá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M9" i="1"/>
  <c r="N9" i="1" s="1"/>
  <c r="O10" i="1" l="1"/>
  <c r="P10" i="1"/>
</calcChain>
</file>

<file path=xl/sharedStrings.xml><?xml version="1.0" encoding="utf-8"?>
<sst xmlns="http://schemas.openxmlformats.org/spreadsheetml/2006/main" count="47" uniqueCount="47">
  <si>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</si>
  <si>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</si>
  <si>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</si>
  <si>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</si>
  <si>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</si>
  <si>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</si>
  <si>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</si>
  <si>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</si>
  <si>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</si>
  <si>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</si>
  <si>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</si>
  <si>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</si>
  <si>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</si>
  <si>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</si>
  <si>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</si>
  <si>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</si>
  <si>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</si>
  <si>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</si>
  <si>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</si>
  <si>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</si>
  <si>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</si>
  <si>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</si>
  <si>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</si>
  <si>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</si>
  <si>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</si>
  <si>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</si>
  <si>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Cena za 1 balení bez DPH</t>
  </si>
  <si>
    <t>DPH za 1 balení</t>
  </si>
  <si>
    <t>Cena za 1 balení včetně DPH</t>
  </si>
  <si>
    <t>Účinná látka</t>
  </si>
  <si>
    <t>15.</t>
  </si>
  <si>
    <t>Maximální cena za 1 balení bez DPH</t>
  </si>
  <si>
    <t>Příloha č. 1 Smlouvy - Cenová tabulka</t>
  </si>
  <si>
    <t>Příloha č. 1.1 ZD - Cenová tabulka</t>
  </si>
  <si>
    <t>RANIBIZUMAB</t>
  </si>
  <si>
    <t>S01LA04</t>
  </si>
  <si>
    <t>Injekční roztok</t>
  </si>
  <si>
    <t>Objem</t>
  </si>
  <si>
    <t>0,23ML</t>
  </si>
  <si>
    <t>ks</t>
  </si>
  <si>
    <t>Celková nabídková cena bez DPH při předpokládaném počtu ks za 2 roky</t>
  </si>
  <si>
    <t>Celková nabídková cena včetně DPH při předpokládaném počtu ks za 2 roky</t>
  </si>
  <si>
    <t>Druh obalu</t>
  </si>
  <si>
    <t>Injekční lahvička</t>
  </si>
  <si>
    <t>16.</t>
  </si>
  <si>
    <t>Předpokládaný odběr ks za 2 roky</t>
  </si>
  <si>
    <t>Lečivý přípravek s obsahem účinné látky RANIBIZUMAB II,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</si>
</sst>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8" fillId="0" borderId="21" xfId="1" applyFont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75" workbookViewId="0">
      <selection activeCell="A6" sqref="A6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7.44140625" style="3" bestFit="1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1" t="s">
        <v>33</v>
      </c>
      <c r="B1" s="21"/>
      <c r="C1" s="6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1" t="s">
        <v>32</v>
      </c>
      <c r="B2" s="21"/>
      <c r="C2" s="6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A3" s="21"/>
      <c r="B3" s="6"/>
      <c r="C3" s="6"/>
      <c r="D3" s="2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A4" s="21"/>
      <c r="B4" s="6"/>
      <c r="C4" s="6"/>
      <c r="D4" s="2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A5" s="41" t="s">
        <v>46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5" customFormat="1" ht="16.5" customHeight="1" x14ac:dyDescent="0.3">
      <c r="A6" s="23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30</v>
      </c>
      <c r="P6" s="34" t="s">
        <v>44</v>
      </c>
    </row>
    <row r="7" spans="1:16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  <c r="K7" s="11" t="s">
        <v>8</v>
      </c>
      <c r="L7" s="44" t="s">
        <v>0</v>
      </c>
      <c r="M7" s="44"/>
      <c r="N7" s="45"/>
      <c r="O7" s="39" t="s">
        <v>6</v>
      </c>
      <c r="P7" s="40"/>
    </row>
    <row r="8" spans="1:16" s="2" customFormat="1" ht="57.6" x14ac:dyDescent="0.3">
      <c r="A8" s="12" t="s">
        <v>29</v>
      </c>
      <c r="B8" s="13" t="s">
        <v>1</v>
      </c>
      <c r="C8" s="14" t="s">
        <v>45</v>
      </c>
      <c r="D8" s="14" t="s">
        <v>2</v>
      </c>
      <c r="E8" s="14" t="s">
        <v>5</v>
      </c>
      <c r="F8" s="14" t="s">
        <v>24</v>
      </c>
      <c r="G8" s="15" t="s">
        <v>42</v>
      </c>
      <c r="H8" s="15" t="s">
        <v>37</v>
      </c>
      <c r="I8" s="14" t="s">
        <v>10</v>
      </c>
      <c r="J8" s="37" t="s">
        <v>31</v>
      </c>
      <c r="K8" s="15" t="s">
        <v>9</v>
      </c>
      <c r="L8" s="16" t="s">
        <v>26</v>
      </c>
      <c r="M8" s="16" t="s">
        <v>27</v>
      </c>
      <c r="N8" s="17" t="s">
        <v>28</v>
      </c>
      <c r="O8" s="17" t="s">
        <v>40</v>
      </c>
      <c r="P8" s="18" t="s">
        <v>41</v>
      </c>
    </row>
    <row r="9" spans="1:16" s="2" customFormat="1" ht="36.6" customHeight="1" x14ac:dyDescent="0.3">
      <c r="A9" s="33" t="s">
        <v>34</v>
      </c>
      <c r="B9" s="28" t="s">
        <v>35</v>
      </c>
      <c r="C9" s="19">
        <v>1140</v>
      </c>
      <c r="D9" s="35"/>
      <c r="E9" s="36"/>
      <c r="F9" s="29" t="s">
        <v>36</v>
      </c>
      <c r="G9" s="29" t="s">
        <v>43</v>
      </c>
      <c r="H9" s="19" t="s">
        <v>38</v>
      </c>
      <c r="I9" s="19" t="s">
        <v>39</v>
      </c>
      <c r="J9" s="38">
        <v>6895.3183330000002</v>
      </c>
      <c r="K9" s="30"/>
      <c r="L9" s="31"/>
      <c r="M9" s="31">
        <f>L9*0.12</f>
        <v>0</v>
      </c>
      <c r="N9" s="31">
        <f>L9+M9</f>
        <v>0</v>
      </c>
      <c r="O9" s="31">
        <f>C9*L9</f>
        <v>0</v>
      </c>
      <c r="P9" s="32">
        <f>O9*1.12</f>
        <v>0</v>
      </c>
    </row>
    <row r="10" spans="1:16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26">
        <f>SUM(O9:O9)</f>
        <v>0</v>
      </c>
      <c r="P10" s="27">
        <f>SUM(P9:P9)</f>
        <v>0</v>
      </c>
    </row>
    <row r="11" spans="1:16" s="1" customFormat="1" ht="25.5" customHeight="1" x14ac:dyDescent="0.3">
      <c r="A11" s="46"/>
      <c r="B11" s="4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1"/>
    </row>
    <row r="12" spans="1:16" s="1" customFormat="1" ht="14.4" x14ac:dyDescent="0.3">
      <c r="A12" s="21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1" customFormat="1" ht="14.4" x14ac:dyDescent="0.3">
      <c r="A13" s="22"/>
      <c r="B13" s="2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4" x14ac:dyDescent="0.3">
      <c r="A14" s="22"/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4" x14ac:dyDescent="0.3">
      <c r="A15" s="22"/>
      <c r="B15" s="2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4" x14ac:dyDescent="0.3">
      <c r="A16" s="22"/>
      <c r="B16" s="2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4" x14ac:dyDescent="0.3">
      <c r="A17" s="22"/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A18" s="22"/>
      <c r="B18" s="2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A19" s="22"/>
      <c r="B19" s="2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A20" s="22"/>
      <c r="B20" s="2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A21" s="22"/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6"/>
    </row>
    <row r="22" spans="1:16" ht="14.4" x14ac:dyDescent="0.3">
      <c r="A22" s="22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42" t="s">
        <v>7</v>
      </c>
      <c r="N22" s="43"/>
      <c r="O22" s="43"/>
      <c r="P22" s="6"/>
    </row>
    <row r="23" spans="1:16" ht="14.4" x14ac:dyDescent="0.3">
      <c r="A23" s="22"/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A24" s="22"/>
      <c r="B24" s="2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A25" s="22"/>
      <c r="B25" s="2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4" x14ac:dyDescent="0.3">
      <c r="A26" s="22"/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6">
    <mergeCell ref="O7:P7"/>
    <mergeCell ref="A5:P5"/>
    <mergeCell ref="M22:O22"/>
    <mergeCell ref="L7:N7"/>
    <mergeCell ref="A11:B11"/>
    <mergeCell ref="A10:N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RANIBIZUMAB II, 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2025-10-28T19:38:40Z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