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ot\Desktop\PG\"/>
    </mc:Choice>
  </mc:AlternateContent>
  <xr:revisionPtr revIDLastSave="0" documentId="8_{2E7F3086-6C2A-4D97-85D4-FAB7C9196710}" xr6:coauthVersionLast="47" xr6:coauthVersionMax="47" xr10:uidLastSave="{00000000-0000-0000-0000-000000000000}"/>
  <bookViews>
    <workbookView xWindow="38280" yWindow="-120" windowWidth="38640" windowHeight="211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1_2018_A 2 Pol" sheetId="12" r:id="rId4"/>
    <sheet name="11_2018_A 4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'11_2018_A 2 Pol'!$1:$7</definedName>
    <definedName name="_xlnm.Print_Titles" localSheetId="4">'11_2018_A 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'11_2018_A 2 Pol'!$A$1:$Y$246</definedName>
    <definedName name="_xlnm.Print_Area" localSheetId="4">'11_2018_A 4 Pol'!$A$1:$Y$78</definedName>
    <definedName name="_xlnm.Print_Area" localSheetId="1">Stavba!$A$1:$J$82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1" l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G42" i="1"/>
  <c r="F42" i="1"/>
  <c r="G41" i="1"/>
  <c r="F41" i="1"/>
  <c r="G40" i="1"/>
  <c r="F40" i="1"/>
  <c r="G39" i="1"/>
  <c r="F39" i="1"/>
  <c r="H39" i="1" s="1"/>
  <c r="H43" i="1" s="1"/>
  <c r="G68" i="13"/>
  <c r="G9" i="13"/>
  <c r="M9" i="13" s="1"/>
  <c r="I9" i="13"/>
  <c r="I8" i="13" s="1"/>
  <c r="K9" i="13"/>
  <c r="K8" i="13" s="1"/>
  <c r="O9" i="13"/>
  <c r="O8" i="13" s="1"/>
  <c r="Q9" i="13"/>
  <c r="Q8" i="13" s="1"/>
  <c r="V9" i="13"/>
  <c r="G10" i="13"/>
  <c r="M10" i="13" s="1"/>
  <c r="I10" i="13"/>
  <c r="K10" i="13"/>
  <c r="O10" i="13"/>
  <c r="Q10" i="13"/>
  <c r="V10" i="13"/>
  <c r="G11" i="13"/>
  <c r="I11" i="13"/>
  <c r="K11" i="13"/>
  <c r="M11" i="13"/>
  <c r="O11" i="13"/>
  <c r="Q11" i="13"/>
  <c r="V11" i="13"/>
  <c r="G12" i="13"/>
  <c r="I12" i="13"/>
  <c r="K12" i="13"/>
  <c r="M12" i="13"/>
  <c r="O12" i="13"/>
  <c r="Q12" i="13"/>
  <c r="V12" i="13"/>
  <c r="G13" i="13"/>
  <c r="I13" i="13"/>
  <c r="K13" i="13"/>
  <c r="M13" i="13"/>
  <c r="O13" i="13"/>
  <c r="Q13" i="13"/>
  <c r="V13" i="13"/>
  <c r="G14" i="13"/>
  <c r="I14" i="13"/>
  <c r="K14" i="13"/>
  <c r="M14" i="13"/>
  <c r="O14" i="13"/>
  <c r="Q14" i="13"/>
  <c r="V14" i="13"/>
  <c r="V8" i="13" s="1"/>
  <c r="G15" i="13"/>
  <c r="I15" i="13"/>
  <c r="K15" i="13"/>
  <c r="M15" i="13"/>
  <c r="O15" i="13"/>
  <c r="Q15" i="13"/>
  <c r="V15" i="13"/>
  <c r="G16" i="13"/>
  <c r="G8" i="13" s="1"/>
  <c r="I16" i="13"/>
  <c r="K16" i="13"/>
  <c r="O16" i="13"/>
  <c r="Q16" i="13"/>
  <c r="V16" i="13"/>
  <c r="G17" i="13"/>
  <c r="M17" i="13" s="1"/>
  <c r="I17" i="13"/>
  <c r="K17" i="13"/>
  <c r="O17" i="13"/>
  <c r="Q17" i="13"/>
  <c r="V17" i="13"/>
  <c r="G19" i="13"/>
  <c r="I19" i="13"/>
  <c r="I18" i="13" s="1"/>
  <c r="K19" i="13"/>
  <c r="M19" i="13"/>
  <c r="O19" i="13"/>
  <c r="O18" i="13" s="1"/>
  <c r="Q19" i="13"/>
  <c r="Q18" i="13" s="1"/>
  <c r="V19" i="13"/>
  <c r="G20" i="13"/>
  <c r="I20" i="13"/>
  <c r="K20" i="13"/>
  <c r="K18" i="13" s="1"/>
  <c r="M20" i="13"/>
  <c r="O20" i="13"/>
  <c r="Q20" i="13"/>
  <c r="V20" i="13"/>
  <c r="V18" i="13" s="1"/>
  <c r="G21" i="13"/>
  <c r="I21" i="13"/>
  <c r="K21" i="13"/>
  <c r="M21" i="13"/>
  <c r="O21" i="13"/>
  <c r="Q21" i="13"/>
  <c r="V21" i="13"/>
  <c r="G22" i="13"/>
  <c r="I22" i="13"/>
  <c r="K22" i="13"/>
  <c r="M22" i="13"/>
  <c r="O22" i="13"/>
  <c r="Q22" i="13"/>
  <c r="V22" i="13"/>
  <c r="G23" i="13"/>
  <c r="I23" i="13"/>
  <c r="K23" i="13"/>
  <c r="M23" i="13"/>
  <c r="O23" i="13"/>
  <c r="Q23" i="13"/>
  <c r="V23" i="13"/>
  <c r="G24" i="13"/>
  <c r="M24" i="13" s="1"/>
  <c r="I24" i="13"/>
  <c r="K24" i="13"/>
  <c r="O24" i="13"/>
  <c r="Q24" i="13"/>
  <c r="V24" i="13"/>
  <c r="G25" i="13"/>
  <c r="M25" i="13" s="1"/>
  <c r="I25" i="13"/>
  <c r="K25" i="13"/>
  <c r="O25" i="13"/>
  <c r="Q25" i="13"/>
  <c r="V25" i="13"/>
  <c r="G26" i="13"/>
  <c r="M26" i="13" s="1"/>
  <c r="I26" i="13"/>
  <c r="K26" i="13"/>
  <c r="O26" i="13"/>
  <c r="Q26" i="13"/>
  <c r="V26" i="13"/>
  <c r="G27" i="13"/>
  <c r="I27" i="13"/>
  <c r="K27" i="13"/>
  <c r="M27" i="13"/>
  <c r="O27" i="13"/>
  <c r="Q27" i="13"/>
  <c r="V27" i="13"/>
  <c r="G28" i="13"/>
  <c r="I28" i="13"/>
  <c r="K28" i="13"/>
  <c r="M28" i="13"/>
  <c r="O28" i="13"/>
  <c r="Q28" i="13"/>
  <c r="V28" i="13"/>
  <c r="G29" i="13"/>
  <c r="I29" i="13"/>
  <c r="K29" i="13"/>
  <c r="M29" i="13"/>
  <c r="O29" i="13"/>
  <c r="Q29" i="13"/>
  <c r="V29" i="13"/>
  <c r="G30" i="13"/>
  <c r="M30" i="13" s="1"/>
  <c r="I30" i="13"/>
  <c r="K30" i="13"/>
  <c r="O30" i="13"/>
  <c r="Q30" i="13"/>
  <c r="V30" i="13"/>
  <c r="G31" i="13"/>
  <c r="I31" i="13"/>
  <c r="K31" i="13"/>
  <c r="M31" i="13"/>
  <c r="O31" i="13"/>
  <c r="Q31" i="13"/>
  <c r="V31" i="13"/>
  <c r="G32" i="13"/>
  <c r="M32" i="13" s="1"/>
  <c r="I32" i="13"/>
  <c r="K32" i="13"/>
  <c r="O32" i="13"/>
  <c r="Q32" i="13"/>
  <c r="V32" i="13"/>
  <c r="G33" i="13"/>
  <c r="M33" i="13" s="1"/>
  <c r="I33" i="13"/>
  <c r="K33" i="13"/>
  <c r="O33" i="13"/>
  <c r="Q33" i="13"/>
  <c r="V33" i="13"/>
  <c r="G34" i="13"/>
  <c r="M34" i="13" s="1"/>
  <c r="I34" i="13"/>
  <c r="K34" i="13"/>
  <c r="O34" i="13"/>
  <c r="Q34" i="13"/>
  <c r="V34" i="13"/>
  <c r="G36" i="13"/>
  <c r="I36" i="13"/>
  <c r="K36" i="13"/>
  <c r="K35" i="13" s="1"/>
  <c r="M36" i="13"/>
  <c r="O36" i="13"/>
  <c r="O35" i="13" s="1"/>
  <c r="Q36" i="13"/>
  <c r="Q35" i="13" s="1"/>
  <c r="V36" i="13"/>
  <c r="V35" i="13" s="1"/>
  <c r="G37" i="13"/>
  <c r="I37" i="13"/>
  <c r="K37" i="13"/>
  <c r="M37" i="13"/>
  <c r="O37" i="13"/>
  <c r="Q37" i="13"/>
  <c r="V37" i="13"/>
  <c r="G38" i="13"/>
  <c r="I38" i="13"/>
  <c r="K38" i="13"/>
  <c r="M38" i="13"/>
  <c r="O38" i="13"/>
  <c r="Q38" i="13"/>
  <c r="V38" i="13"/>
  <c r="G39" i="13"/>
  <c r="I39" i="13"/>
  <c r="K39" i="13"/>
  <c r="M39" i="13"/>
  <c r="O39" i="13"/>
  <c r="Q39" i="13"/>
  <c r="V39" i="13"/>
  <c r="G40" i="13"/>
  <c r="M40" i="13" s="1"/>
  <c r="I40" i="13"/>
  <c r="K40" i="13"/>
  <c r="O40" i="13"/>
  <c r="Q40" i="13"/>
  <c r="V40" i="13"/>
  <c r="G41" i="13"/>
  <c r="M41" i="13" s="1"/>
  <c r="I41" i="13"/>
  <c r="I35" i="13" s="1"/>
  <c r="K41" i="13"/>
  <c r="O41" i="13"/>
  <c r="Q41" i="13"/>
  <c r="V41" i="13"/>
  <c r="G42" i="13"/>
  <c r="M42" i="13" s="1"/>
  <c r="I42" i="13"/>
  <c r="K42" i="13"/>
  <c r="O42" i="13"/>
  <c r="Q42" i="13"/>
  <c r="V42" i="13"/>
  <c r="G43" i="13"/>
  <c r="I43" i="13"/>
  <c r="K43" i="13"/>
  <c r="M43" i="13"/>
  <c r="O43" i="13"/>
  <c r="Q43" i="13"/>
  <c r="V43" i="13"/>
  <c r="G44" i="13"/>
  <c r="I44" i="13"/>
  <c r="K44" i="13"/>
  <c r="M44" i="13"/>
  <c r="O44" i="13"/>
  <c r="Q44" i="13"/>
  <c r="V44" i="13"/>
  <c r="G45" i="13"/>
  <c r="I45" i="13"/>
  <c r="K45" i="13"/>
  <c r="M45" i="13"/>
  <c r="O45" i="13"/>
  <c r="Q45" i="13"/>
  <c r="V45" i="13"/>
  <c r="G46" i="13"/>
  <c r="I46" i="13"/>
  <c r="K46" i="13"/>
  <c r="M46" i="13"/>
  <c r="O46" i="13"/>
  <c r="Q46" i="13"/>
  <c r="V46" i="13"/>
  <c r="G47" i="13"/>
  <c r="I47" i="13"/>
  <c r="K47" i="13"/>
  <c r="M47" i="13"/>
  <c r="O47" i="13"/>
  <c r="Q47" i="13"/>
  <c r="V47" i="13"/>
  <c r="G48" i="13"/>
  <c r="M48" i="13" s="1"/>
  <c r="I48" i="13"/>
  <c r="K48" i="13"/>
  <c r="O48" i="13"/>
  <c r="Q48" i="13"/>
  <c r="V48" i="13"/>
  <c r="G49" i="13"/>
  <c r="M49" i="13" s="1"/>
  <c r="I49" i="13"/>
  <c r="K49" i="13"/>
  <c r="O49" i="13"/>
  <c r="Q49" i="13"/>
  <c r="V49" i="13"/>
  <c r="G50" i="13"/>
  <c r="M50" i="13" s="1"/>
  <c r="I50" i="13"/>
  <c r="K50" i="13"/>
  <c r="O50" i="13"/>
  <c r="Q50" i="13"/>
  <c r="V50" i="13"/>
  <c r="G51" i="13"/>
  <c r="I51" i="13"/>
  <c r="K51" i="13"/>
  <c r="M51" i="13"/>
  <c r="O51" i="13"/>
  <c r="Q51" i="13"/>
  <c r="V51" i="13"/>
  <c r="G52" i="13"/>
  <c r="I52" i="13"/>
  <c r="K52" i="13"/>
  <c r="G53" i="13"/>
  <c r="I53" i="13"/>
  <c r="K53" i="13"/>
  <c r="M53" i="13"/>
  <c r="M52" i="13" s="1"/>
  <c r="O53" i="13"/>
  <c r="Q53" i="13"/>
  <c r="Q52" i="13" s="1"/>
  <c r="V53" i="13"/>
  <c r="G54" i="13"/>
  <c r="I54" i="13"/>
  <c r="K54" i="13"/>
  <c r="M54" i="13"/>
  <c r="O54" i="13"/>
  <c r="O52" i="13" s="1"/>
  <c r="Q54" i="13"/>
  <c r="V54" i="13"/>
  <c r="V52" i="13" s="1"/>
  <c r="G56" i="13"/>
  <c r="G55" i="13" s="1"/>
  <c r="I56" i="13"/>
  <c r="I55" i="13" s="1"/>
  <c r="K56" i="13"/>
  <c r="K55" i="13" s="1"/>
  <c r="O56" i="13"/>
  <c r="Q56" i="13"/>
  <c r="V56" i="13"/>
  <c r="V55" i="13" s="1"/>
  <c r="G57" i="13"/>
  <c r="M57" i="13" s="1"/>
  <c r="I57" i="13"/>
  <c r="K57" i="13"/>
  <c r="O57" i="13"/>
  <c r="Q57" i="13"/>
  <c r="V57" i="13"/>
  <c r="G58" i="13"/>
  <c r="M58" i="13" s="1"/>
  <c r="I58" i="13"/>
  <c r="K58" i="13"/>
  <c r="O58" i="13"/>
  <c r="Q58" i="13"/>
  <c r="V58" i="13"/>
  <c r="G59" i="13"/>
  <c r="I59" i="13"/>
  <c r="K59" i="13"/>
  <c r="M59" i="13"/>
  <c r="O59" i="13"/>
  <c r="Q59" i="13"/>
  <c r="V59" i="13"/>
  <c r="G60" i="13"/>
  <c r="M60" i="13" s="1"/>
  <c r="I60" i="13"/>
  <c r="K60" i="13"/>
  <c r="O60" i="13"/>
  <c r="O55" i="13" s="1"/>
  <c r="Q60" i="13"/>
  <c r="V60" i="13"/>
  <c r="G61" i="13"/>
  <c r="I61" i="13"/>
  <c r="K61" i="13"/>
  <c r="M61" i="13"/>
  <c r="O61" i="13"/>
  <c r="Q61" i="13"/>
  <c r="Q55" i="13" s="1"/>
  <c r="V61" i="13"/>
  <c r="G62" i="13"/>
  <c r="I62" i="13"/>
  <c r="K62" i="13"/>
  <c r="M62" i="13"/>
  <c r="O62" i="13"/>
  <c r="Q62" i="13"/>
  <c r="V62" i="13"/>
  <c r="O63" i="13"/>
  <c r="Q63" i="13"/>
  <c r="G64" i="13"/>
  <c r="G63" i="13" s="1"/>
  <c r="I64" i="13"/>
  <c r="I63" i="13" s="1"/>
  <c r="K64" i="13"/>
  <c r="K63" i="13" s="1"/>
  <c r="O64" i="13"/>
  <c r="Q64" i="13"/>
  <c r="V64" i="13"/>
  <c r="V63" i="13" s="1"/>
  <c r="G65" i="13"/>
  <c r="I65" i="13"/>
  <c r="K65" i="13"/>
  <c r="M65" i="13"/>
  <c r="O65" i="13"/>
  <c r="Q65" i="13"/>
  <c r="V65" i="13"/>
  <c r="G66" i="13"/>
  <c r="M66" i="13" s="1"/>
  <c r="I66" i="13"/>
  <c r="K66" i="13"/>
  <c r="O66" i="13"/>
  <c r="Q66" i="13"/>
  <c r="V66" i="13"/>
  <c r="AE68" i="13"/>
  <c r="AF68" i="13"/>
  <c r="G236" i="12"/>
  <c r="G9" i="12"/>
  <c r="G8" i="12" s="1"/>
  <c r="I9" i="12"/>
  <c r="I8" i="12" s="1"/>
  <c r="K9" i="12"/>
  <c r="K8" i="12" s="1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1" i="12"/>
  <c r="I11" i="12"/>
  <c r="K11" i="12"/>
  <c r="M11" i="12"/>
  <c r="O11" i="12"/>
  <c r="Q11" i="12"/>
  <c r="V11" i="12"/>
  <c r="G13" i="12"/>
  <c r="I13" i="12"/>
  <c r="I12" i="12" s="1"/>
  <c r="K13" i="12"/>
  <c r="K12" i="12" s="1"/>
  <c r="M13" i="12"/>
  <c r="O13" i="12"/>
  <c r="O12" i="12" s="1"/>
  <c r="Q13" i="12"/>
  <c r="Q12" i="12" s="1"/>
  <c r="V13" i="12"/>
  <c r="V12" i="12" s="1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M16" i="12" s="1"/>
  <c r="M12" i="12" s="1"/>
  <c r="I16" i="12"/>
  <c r="K16" i="12"/>
  <c r="O16" i="12"/>
  <c r="Q16" i="12"/>
  <c r="V16" i="12"/>
  <c r="G17" i="12"/>
  <c r="Q17" i="12"/>
  <c r="G18" i="12"/>
  <c r="M18" i="12" s="1"/>
  <c r="M17" i="12" s="1"/>
  <c r="I18" i="12"/>
  <c r="I17" i="12" s="1"/>
  <c r="K18" i="12"/>
  <c r="K17" i="12" s="1"/>
  <c r="O18" i="12"/>
  <c r="O17" i="12" s="1"/>
  <c r="Q18" i="12"/>
  <c r="V18" i="12"/>
  <c r="V17" i="12" s="1"/>
  <c r="K19" i="12"/>
  <c r="G20" i="12"/>
  <c r="G19" i="12" s="1"/>
  <c r="I20" i="12"/>
  <c r="I19" i="12" s="1"/>
  <c r="K20" i="12"/>
  <c r="M20" i="12"/>
  <c r="M19" i="12" s="1"/>
  <c r="O20" i="12"/>
  <c r="O19" i="12" s="1"/>
  <c r="Q20" i="12"/>
  <c r="Q19" i="12" s="1"/>
  <c r="V20" i="12"/>
  <c r="V19" i="12" s="1"/>
  <c r="G21" i="12"/>
  <c r="K21" i="12"/>
  <c r="O21" i="12"/>
  <c r="G22" i="12"/>
  <c r="I22" i="12"/>
  <c r="I21" i="12" s="1"/>
  <c r="K22" i="12"/>
  <c r="M22" i="12"/>
  <c r="M21" i="12" s="1"/>
  <c r="O22" i="12"/>
  <c r="Q22" i="12"/>
  <c r="Q21" i="12" s="1"/>
  <c r="V22" i="12"/>
  <c r="V21" i="12" s="1"/>
  <c r="K23" i="12"/>
  <c r="O23" i="12"/>
  <c r="V23" i="12"/>
  <c r="G24" i="12"/>
  <c r="G23" i="12" s="1"/>
  <c r="I24" i="12"/>
  <c r="I23" i="12" s="1"/>
  <c r="K24" i="12"/>
  <c r="O24" i="12"/>
  <c r="Q24" i="12"/>
  <c r="Q23" i="12" s="1"/>
  <c r="V24" i="12"/>
  <c r="G25" i="12"/>
  <c r="G26" i="12"/>
  <c r="I26" i="12"/>
  <c r="I25" i="12" s="1"/>
  <c r="K26" i="12"/>
  <c r="K25" i="12" s="1"/>
  <c r="M26" i="12"/>
  <c r="M25" i="12" s="1"/>
  <c r="O26" i="12"/>
  <c r="Q26" i="12"/>
  <c r="Q25" i="12" s="1"/>
  <c r="V26" i="12"/>
  <c r="G27" i="12"/>
  <c r="I27" i="12"/>
  <c r="K27" i="12"/>
  <c r="M27" i="12"/>
  <c r="O27" i="12"/>
  <c r="O25" i="12" s="1"/>
  <c r="Q27" i="12"/>
  <c r="V27" i="12"/>
  <c r="V25" i="12" s="1"/>
  <c r="G28" i="12"/>
  <c r="G29" i="12"/>
  <c r="M29" i="12" s="1"/>
  <c r="M28" i="12" s="1"/>
  <c r="I29" i="12"/>
  <c r="I28" i="12" s="1"/>
  <c r="K29" i="12"/>
  <c r="K28" i="12" s="1"/>
  <c r="O29" i="12"/>
  <c r="O28" i="12" s="1"/>
  <c r="Q29" i="12"/>
  <c r="Q28" i="12" s="1"/>
  <c r="V29" i="12"/>
  <c r="V28" i="12" s="1"/>
  <c r="G30" i="12"/>
  <c r="I30" i="12"/>
  <c r="K30" i="12"/>
  <c r="M30" i="12"/>
  <c r="O30" i="12"/>
  <c r="Q30" i="12"/>
  <c r="V30" i="12"/>
  <c r="G31" i="12"/>
  <c r="I31" i="12"/>
  <c r="K31" i="12"/>
  <c r="M31" i="12"/>
  <c r="O31" i="12"/>
  <c r="Q31" i="12"/>
  <c r="V31" i="12"/>
  <c r="O32" i="12"/>
  <c r="G33" i="12"/>
  <c r="G32" i="12" s="1"/>
  <c r="I33" i="12"/>
  <c r="I32" i="12" s="1"/>
  <c r="K33" i="12"/>
  <c r="K32" i="12" s="1"/>
  <c r="O33" i="12"/>
  <c r="Q33" i="12"/>
  <c r="Q32" i="12" s="1"/>
  <c r="V33" i="12"/>
  <c r="V32" i="12" s="1"/>
  <c r="I34" i="12"/>
  <c r="G35" i="12"/>
  <c r="G34" i="12" s="1"/>
  <c r="I35" i="12"/>
  <c r="K35" i="12"/>
  <c r="K34" i="12" s="1"/>
  <c r="M35" i="12"/>
  <c r="M34" i="12" s="1"/>
  <c r="O35" i="12"/>
  <c r="O34" i="12" s="1"/>
  <c r="Q35" i="12"/>
  <c r="V35" i="12"/>
  <c r="G36" i="12"/>
  <c r="I36" i="12"/>
  <c r="K36" i="12"/>
  <c r="M36" i="12"/>
  <c r="O36" i="12"/>
  <c r="Q36" i="12"/>
  <c r="Q34" i="12" s="1"/>
  <c r="V36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Q38" i="12"/>
  <c r="V38" i="12"/>
  <c r="V34" i="12" s="1"/>
  <c r="G39" i="12"/>
  <c r="I39" i="12"/>
  <c r="K39" i="12"/>
  <c r="M39" i="12"/>
  <c r="O39" i="12"/>
  <c r="Q39" i="12"/>
  <c r="V39" i="12"/>
  <c r="V40" i="12"/>
  <c r="G41" i="12"/>
  <c r="G40" i="12" s="1"/>
  <c r="I41" i="12"/>
  <c r="I40" i="12" s="1"/>
  <c r="K41" i="12"/>
  <c r="K40" i="12" s="1"/>
  <c r="O41" i="12"/>
  <c r="O40" i="12" s="1"/>
  <c r="Q41" i="12"/>
  <c r="Q40" i="12" s="1"/>
  <c r="V41" i="12"/>
  <c r="G42" i="12"/>
  <c r="I42" i="12"/>
  <c r="Q42" i="12"/>
  <c r="G43" i="12"/>
  <c r="I43" i="12"/>
  <c r="K43" i="12"/>
  <c r="K42" i="12" s="1"/>
  <c r="M43" i="12"/>
  <c r="M42" i="12" s="1"/>
  <c r="O43" i="12"/>
  <c r="O42" i="12" s="1"/>
  <c r="Q43" i="12"/>
  <c r="V43" i="12"/>
  <c r="V42" i="12" s="1"/>
  <c r="G44" i="12"/>
  <c r="K44" i="12"/>
  <c r="M44" i="12"/>
  <c r="G45" i="12"/>
  <c r="I45" i="12"/>
  <c r="I44" i="12" s="1"/>
  <c r="K45" i="12"/>
  <c r="M45" i="12"/>
  <c r="O45" i="12"/>
  <c r="O44" i="12" s="1"/>
  <c r="Q45" i="12"/>
  <c r="Q44" i="12" s="1"/>
  <c r="V45" i="12"/>
  <c r="V44" i="12" s="1"/>
  <c r="G46" i="12"/>
  <c r="I46" i="12"/>
  <c r="K46" i="12"/>
  <c r="M46" i="12"/>
  <c r="O46" i="12"/>
  <c r="Q46" i="12"/>
  <c r="V46" i="12"/>
  <c r="K47" i="12"/>
  <c r="Q47" i="12"/>
  <c r="V47" i="12"/>
  <c r="G48" i="12"/>
  <c r="G47" i="12" s="1"/>
  <c r="I48" i="12"/>
  <c r="I47" i="12" s="1"/>
  <c r="K48" i="12"/>
  <c r="O48" i="12"/>
  <c r="O47" i="12" s="1"/>
  <c r="Q48" i="12"/>
  <c r="V48" i="12"/>
  <c r="G49" i="12"/>
  <c r="O49" i="12"/>
  <c r="Q49" i="12"/>
  <c r="G50" i="12"/>
  <c r="M50" i="12" s="1"/>
  <c r="M49" i="12" s="1"/>
  <c r="I50" i="12"/>
  <c r="I49" i="12" s="1"/>
  <c r="K50" i="12"/>
  <c r="K49" i="12" s="1"/>
  <c r="O50" i="12"/>
  <c r="Q50" i="12"/>
  <c r="V50" i="12"/>
  <c r="V49" i="12" s="1"/>
  <c r="I51" i="12"/>
  <c r="K51" i="12"/>
  <c r="G52" i="12"/>
  <c r="G51" i="12" s="1"/>
  <c r="I52" i="12"/>
  <c r="K52" i="12"/>
  <c r="M52" i="12"/>
  <c r="M51" i="12" s="1"/>
  <c r="O52" i="12"/>
  <c r="O51" i="12" s="1"/>
  <c r="Q52" i="12"/>
  <c r="Q51" i="12" s="1"/>
  <c r="V52" i="12"/>
  <c r="G53" i="12"/>
  <c r="I53" i="12"/>
  <c r="K53" i="12"/>
  <c r="M53" i="12"/>
  <c r="O53" i="12"/>
  <c r="Q53" i="12"/>
  <c r="V53" i="12"/>
  <c r="V51" i="12" s="1"/>
  <c r="I54" i="12"/>
  <c r="K54" i="12"/>
  <c r="O54" i="12"/>
  <c r="Q54" i="12"/>
  <c r="G55" i="12"/>
  <c r="G54" i="12" s="1"/>
  <c r="I55" i="12"/>
  <c r="K55" i="12"/>
  <c r="O55" i="12"/>
  <c r="Q55" i="12"/>
  <c r="V55" i="12"/>
  <c r="V54" i="12" s="1"/>
  <c r="Q56" i="12"/>
  <c r="V56" i="12"/>
  <c r="G57" i="12"/>
  <c r="G56" i="12" s="1"/>
  <c r="I57" i="12"/>
  <c r="I56" i="12" s="1"/>
  <c r="K57" i="12"/>
  <c r="K56" i="12" s="1"/>
  <c r="O57" i="12"/>
  <c r="Q57" i="12"/>
  <c r="V57" i="12"/>
  <c r="G58" i="12"/>
  <c r="M58" i="12" s="1"/>
  <c r="I58" i="12"/>
  <c r="K58" i="12"/>
  <c r="O58" i="12"/>
  <c r="Q58" i="12"/>
  <c r="V58" i="12"/>
  <c r="G59" i="12"/>
  <c r="I59" i="12"/>
  <c r="K59" i="12"/>
  <c r="M59" i="12"/>
  <c r="O59" i="12"/>
  <c r="O56" i="12" s="1"/>
  <c r="Q59" i="12"/>
  <c r="V59" i="12"/>
  <c r="G60" i="12"/>
  <c r="M60" i="12"/>
  <c r="G61" i="12"/>
  <c r="I61" i="12"/>
  <c r="I60" i="12" s="1"/>
  <c r="K61" i="12"/>
  <c r="K60" i="12" s="1"/>
  <c r="M61" i="12"/>
  <c r="O61" i="12"/>
  <c r="O60" i="12" s="1"/>
  <c r="Q61" i="12"/>
  <c r="Q60" i="12" s="1"/>
  <c r="V61" i="12"/>
  <c r="V60" i="12" s="1"/>
  <c r="Q62" i="12"/>
  <c r="G63" i="12"/>
  <c r="G62" i="12" s="1"/>
  <c r="I63" i="12"/>
  <c r="I62" i="12" s="1"/>
  <c r="K63" i="12"/>
  <c r="M63" i="12"/>
  <c r="O63" i="12"/>
  <c r="Q63" i="12"/>
  <c r="V63" i="12"/>
  <c r="V62" i="12" s="1"/>
  <c r="G64" i="12"/>
  <c r="M64" i="12" s="1"/>
  <c r="I64" i="12"/>
  <c r="K64" i="12"/>
  <c r="O64" i="12"/>
  <c r="O62" i="12" s="1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K62" i="12" s="1"/>
  <c r="O66" i="12"/>
  <c r="Q66" i="12"/>
  <c r="V66" i="12"/>
  <c r="G67" i="12"/>
  <c r="K67" i="12"/>
  <c r="G68" i="12"/>
  <c r="I68" i="12"/>
  <c r="I67" i="12" s="1"/>
  <c r="K68" i="12"/>
  <c r="M68" i="12"/>
  <c r="M67" i="12" s="1"/>
  <c r="O68" i="12"/>
  <c r="O67" i="12" s="1"/>
  <c r="Q68" i="12"/>
  <c r="Q67" i="12" s="1"/>
  <c r="V68" i="12"/>
  <c r="V67" i="12" s="1"/>
  <c r="G69" i="12"/>
  <c r="K69" i="12"/>
  <c r="O69" i="12"/>
  <c r="G70" i="12"/>
  <c r="I70" i="12"/>
  <c r="I69" i="12" s="1"/>
  <c r="K70" i="12"/>
  <c r="M70" i="12"/>
  <c r="M69" i="12" s="1"/>
  <c r="O70" i="12"/>
  <c r="Q70" i="12"/>
  <c r="Q69" i="12" s="1"/>
  <c r="V70" i="12"/>
  <c r="V69" i="12" s="1"/>
  <c r="V71" i="12"/>
  <c r="G72" i="12"/>
  <c r="G71" i="12" s="1"/>
  <c r="I72" i="12"/>
  <c r="I71" i="12" s="1"/>
  <c r="K72" i="12"/>
  <c r="O72" i="12"/>
  <c r="Q72" i="12"/>
  <c r="Q71" i="12" s="1"/>
  <c r="V72" i="12"/>
  <c r="G73" i="12"/>
  <c r="M73" i="12" s="1"/>
  <c r="I73" i="12"/>
  <c r="K73" i="12"/>
  <c r="K71" i="12" s="1"/>
  <c r="O73" i="12"/>
  <c r="O71" i="12" s="1"/>
  <c r="Q73" i="12"/>
  <c r="V73" i="12"/>
  <c r="I74" i="12"/>
  <c r="G75" i="12"/>
  <c r="M75" i="12" s="1"/>
  <c r="M74" i="12" s="1"/>
  <c r="I75" i="12"/>
  <c r="K75" i="12"/>
  <c r="K74" i="12" s="1"/>
  <c r="O75" i="12"/>
  <c r="O74" i="12" s="1"/>
  <c r="Q75" i="12"/>
  <c r="V75" i="12"/>
  <c r="V74" i="12" s="1"/>
  <c r="G76" i="12"/>
  <c r="I76" i="12"/>
  <c r="K76" i="12"/>
  <c r="M76" i="12"/>
  <c r="O76" i="12"/>
  <c r="Q76" i="12"/>
  <c r="Q74" i="12" s="1"/>
  <c r="V76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80" i="12"/>
  <c r="M80" i="12" s="1"/>
  <c r="I80" i="12"/>
  <c r="I79" i="12" s="1"/>
  <c r="K80" i="12"/>
  <c r="O80" i="12"/>
  <c r="Q80" i="12"/>
  <c r="Q79" i="12" s="1"/>
  <c r="V80" i="12"/>
  <c r="G81" i="12"/>
  <c r="G79" i="12" s="1"/>
  <c r="I81" i="12"/>
  <c r="K81" i="12"/>
  <c r="K79" i="12" s="1"/>
  <c r="O81" i="12"/>
  <c r="O79" i="12" s="1"/>
  <c r="Q81" i="12"/>
  <c r="V81" i="12"/>
  <c r="G82" i="12"/>
  <c r="I82" i="12"/>
  <c r="K82" i="12"/>
  <c r="M82" i="12"/>
  <c r="O82" i="12"/>
  <c r="Q82" i="12"/>
  <c r="V82" i="12"/>
  <c r="G83" i="12"/>
  <c r="M83" i="12" s="1"/>
  <c r="I83" i="12"/>
  <c r="K83" i="12"/>
  <c r="O83" i="12"/>
  <c r="Q83" i="12"/>
  <c r="V83" i="12"/>
  <c r="G84" i="12"/>
  <c r="I84" i="12"/>
  <c r="K84" i="12"/>
  <c r="M84" i="12"/>
  <c r="O84" i="12"/>
  <c r="Q84" i="12"/>
  <c r="V84" i="12"/>
  <c r="G85" i="12"/>
  <c r="I85" i="12"/>
  <c r="K85" i="12"/>
  <c r="M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V79" i="12" s="1"/>
  <c r="G89" i="12"/>
  <c r="G88" i="12" s="1"/>
  <c r="I89" i="12"/>
  <c r="I88" i="12" s="1"/>
  <c r="K89" i="12"/>
  <c r="K88" i="12" s="1"/>
  <c r="O89" i="12"/>
  <c r="O88" i="12" s="1"/>
  <c r="Q89" i="12"/>
  <c r="V89" i="12"/>
  <c r="V88" i="12" s="1"/>
  <c r="G90" i="12"/>
  <c r="I90" i="12"/>
  <c r="K90" i="12"/>
  <c r="M90" i="12"/>
  <c r="O90" i="12"/>
  <c r="Q90" i="12"/>
  <c r="Q88" i="12" s="1"/>
  <c r="V90" i="12"/>
  <c r="G91" i="12"/>
  <c r="I91" i="12"/>
  <c r="K91" i="12"/>
  <c r="M91" i="12"/>
  <c r="O91" i="12"/>
  <c r="Q91" i="12"/>
  <c r="V91" i="12"/>
  <c r="I92" i="12"/>
  <c r="M92" i="12"/>
  <c r="G93" i="12"/>
  <c r="G92" i="12" s="1"/>
  <c r="I93" i="12"/>
  <c r="K93" i="12"/>
  <c r="K92" i="12" s="1"/>
  <c r="M93" i="12"/>
  <c r="O93" i="12"/>
  <c r="O92" i="12" s="1"/>
  <c r="Q93" i="12"/>
  <c r="Q92" i="12" s="1"/>
  <c r="V93" i="12"/>
  <c r="V92" i="12" s="1"/>
  <c r="I94" i="12"/>
  <c r="Q94" i="12"/>
  <c r="G95" i="12"/>
  <c r="G94" i="12" s="1"/>
  <c r="I95" i="12"/>
  <c r="K95" i="12"/>
  <c r="K94" i="12" s="1"/>
  <c r="O95" i="12"/>
  <c r="O94" i="12" s="1"/>
  <c r="Q95" i="12"/>
  <c r="V95" i="12"/>
  <c r="V94" i="12" s="1"/>
  <c r="G97" i="12"/>
  <c r="G96" i="12" s="1"/>
  <c r="I97" i="12"/>
  <c r="I96" i="12" s="1"/>
  <c r="K97" i="12"/>
  <c r="K96" i="12" s="1"/>
  <c r="O97" i="12"/>
  <c r="O96" i="12" s="1"/>
  <c r="Q97" i="12"/>
  <c r="V97" i="12"/>
  <c r="V96" i="12" s="1"/>
  <c r="G98" i="12"/>
  <c r="I98" i="12"/>
  <c r="K98" i="12"/>
  <c r="M98" i="12"/>
  <c r="O98" i="12"/>
  <c r="Q98" i="12"/>
  <c r="Q96" i="12" s="1"/>
  <c r="V98" i="12"/>
  <c r="G99" i="12"/>
  <c r="K99" i="12"/>
  <c r="V99" i="12"/>
  <c r="G100" i="12"/>
  <c r="I100" i="12"/>
  <c r="I99" i="12" s="1"/>
  <c r="K100" i="12"/>
  <c r="M100" i="12"/>
  <c r="M99" i="12" s="1"/>
  <c r="O100" i="12"/>
  <c r="O99" i="12" s="1"/>
  <c r="Q100" i="12"/>
  <c r="Q99" i="12" s="1"/>
  <c r="V100" i="12"/>
  <c r="O101" i="12"/>
  <c r="G102" i="12"/>
  <c r="I102" i="12"/>
  <c r="I101" i="12" s="1"/>
  <c r="K102" i="12"/>
  <c r="M102" i="12"/>
  <c r="O102" i="12"/>
  <c r="Q102" i="12"/>
  <c r="Q101" i="12" s="1"/>
  <c r="V102" i="12"/>
  <c r="V101" i="12" s="1"/>
  <c r="G103" i="12"/>
  <c r="G101" i="12" s="1"/>
  <c r="I103" i="12"/>
  <c r="K103" i="12"/>
  <c r="K101" i="12" s="1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I106" i="12"/>
  <c r="K106" i="12"/>
  <c r="M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I108" i="12"/>
  <c r="K108" i="12"/>
  <c r="M108" i="12"/>
  <c r="O108" i="12"/>
  <c r="Q108" i="12"/>
  <c r="V108" i="12"/>
  <c r="O109" i="12"/>
  <c r="G110" i="12"/>
  <c r="I110" i="12"/>
  <c r="I109" i="12" s="1"/>
  <c r="K110" i="12"/>
  <c r="M110" i="12"/>
  <c r="O110" i="12"/>
  <c r="Q110" i="12"/>
  <c r="Q109" i="12" s="1"/>
  <c r="V110" i="12"/>
  <c r="V109" i="12" s="1"/>
  <c r="G111" i="12"/>
  <c r="M111" i="12" s="1"/>
  <c r="I111" i="12"/>
  <c r="K111" i="12"/>
  <c r="K109" i="12" s="1"/>
  <c r="O111" i="12"/>
  <c r="Q111" i="12"/>
  <c r="V111" i="12"/>
  <c r="G112" i="12"/>
  <c r="I112" i="12"/>
  <c r="K112" i="12"/>
  <c r="M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I114" i="12"/>
  <c r="K114" i="12"/>
  <c r="M114" i="12"/>
  <c r="O114" i="12"/>
  <c r="Q114" i="12"/>
  <c r="V114" i="12"/>
  <c r="G115" i="12"/>
  <c r="K115" i="12"/>
  <c r="V115" i="12"/>
  <c r="G116" i="12"/>
  <c r="I116" i="12"/>
  <c r="I115" i="12" s="1"/>
  <c r="K116" i="12"/>
  <c r="M116" i="12"/>
  <c r="M115" i="12" s="1"/>
  <c r="O116" i="12"/>
  <c r="O115" i="12" s="1"/>
  <c r="Q116" i="12"/>
  <c r="Q115" i="12" s="1"/>
  <c r="V116" i="12"/>
  <c r="O117" i="12"/>
  <c r="G118" i="12"/>
  <c r="I118" i="12"/>
  <c r="I117" i="12" s="1"/>
  <c r="K118" i="12"/>
  <c r="M118" i="12"/>
  <c r="O118" i="12"/>
  <c r="Q118" i="12"/>
  <c r="Q117" i="12" s="1"/>
  <c r="V118" i="12"/>
  <c r="V117" i="12" s="1"/>
  <c r="G119" i="12"/>
  <c r="M119" i="12" s="1"/>
  <c r="I119" i="12"/>
  <c r="K119" i="12"/>
  <c r="K117" i="12" s="1"/>
  <c r="O119" i="12"/>
  <c r="Q119" i="12"/>
  <c r="V119" i="12"/>
  <c r="G120" i="12"/>
  <c r="I120" i="12"/>
  <c r="K120" i="12"/>
  <c r="M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I122" i="12"/>
  <c r="K122" i="12"/>
  <c r="M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I124" i="12"/>
  <c r="K124" i="12"/>
  <c r="M124" i="12"/>
  <c r="O124" i="12"/>
  <c r="Q124" i="12"/>
  <c r="V124" i="12"/>
  <c r="G125" i="12"/>
  <c r="O125" i="12"/>
  <c r="G126" i="12"/>
  <c r="I126" i="12"/>
  <c r="I125" i="12" s="1"/>
  <c r="K126" i="12"/>
  <c r="M126" i="12"/>
  <c r="M125" i="12" s="1"/>
  <c r="O126" i="12"/>
  <c r="Q126" i="12"/>
  <c r="Q125" i="12" s="1"/>
  <c r="V126" i="12"/>
  <c r="V125" i="12" s="1"/>
  <c r="G127" i="12"/>
  <c r="M127" i="12" s="1"/>
  <c r="I127" i="12"/>
  <c r="K127" i="12"/>
  <c r="K125" i="12" s="1"/>
  <c r="O127" i="12"/>
  <c r="Q127" i="12"/>
  <c r="V127" i="12"/>
  <c r="G129" i="12"/>
  <c r="G128" i="12" s="1"/>
  <c r="I129" i="12"/>
  <c r="I128" i="12" s="1"/>
  <c r="K129" i="12"/>
  <c r="K128" i="12" s="1"/>
  <c r="O129" i="12"/>
  <c r="O128" i="12" s="1"/>
  <c r="Q129" i="12"/>
  <c r="V129" i="12"/>
  <c r="V128" i="12" s="1"/>
  <c r="G130" i="12"/>
  <c r="I130" i="12"/>
  <c r="K130" i="12"/>
  <c r="M130" i="12"/>
  <c r="O130" i="12"/>
  <c r="Q130" i="12"/>
  <c r="Q128" i="12" s="1"/>
  <c r="V130" i="12"/>
  <c r="G131" i="12"/>
  <c r="K131" i="12"/>
  <c r="V131" i="12"/>
  <c r="G132" i="12"/>
  <c r="I132" i="12"/>
  <c r="I131" i="12" s="1"/>
  <c r="K132" i="12"/>
  <c r="M132" i="12"/>
  <c r="M131" i="12" s="1"/>
  <c r="O132" i="12"/>
  <c r="O131" i="12" s="1"/>
  <c r="Q132" i="12"/>
  <c r="Q131" i="12" s="1"/>
  <c r="V132" i="12"/>
  <c r="G133" i="12"/>
  <c r="O133" i="12"/>
  <c r="G134" i="12"/>
  <c r="I134" i="12"/>
  <c r="I133" i="12" s="1"/>
  <c r="K134" i="12"/>
  <c r="M134" i="12"/>
  <c r="M133" i="12" s="1"/>
  <c r="O134" i="12"/>
  <c r="Q134" i="12"/>
  <c r="Q133" i="12" s="1"/>
  <c r="V134" i="12"/>
  <c r="V133" i="12" s="1"/>
  <c r="G135" i="12"/>
  <c r="M135" i="12" s="1"/>
  <c r="I135" i="12"/>
  <c r="K135" i="12"/>
  <c r="K133" i="12" s="1"/>
  <c r="O135" i="12"/>
  <c r="Q135" i="12"/>
  <c r="V135" i="12"/>
  <c r="G136" i="12"/>
  <c r="I136" i="12"/>
  <c r="K136" i="12"/>
  <c r="M136" i="12"/>
  <c r="O136" i="12"/>
  <c r="Q136" i="12"/>
  <c r="V136" i="12"/>
  <c r="G137" i="12"/>
  <c r="O137" i="12"/>
  <c r="V137" i="12"/>
  <c r="G138" i="12"/>
  <c r="I138" i="12"/>
  <c r="I137" i="12" s="1"/>
  <c r="K138" i="12"/>
  <c r="K137" i="12" s="1"/>
  <c r="M138" i="12"/>
  <c r="M137" i="12" s="1"/>
  <c r="O138" i="12"/>
  <c r="Q138" i="12"/>
  <c r="Q137" i="12" s="1"/>
  <c r="V138" i="12"/>
  <c r="G139" i="12"/>
  <c r="K139" i="12"/>
  <c r="Q139" i="12"/>
  <c r="V139" i="12"/>
  <c r="G140" i="12"/>
  <c r="I140" i="12"/>
  <c r="I139" i="12" s="1"/>
  <c r="K140" i="12"/>
  <c r="M140" i="12"/>
  <c r="M139" i="12" s="1"/>
  <c r="O140" i="12"/>
  <c r="O139" i="12" s="1"/>
  <c r="Q140" i="12"/>
  <c r="V140" i="12"/>
  <c r="O141" i="12"/>
  <c r="G142" i="12"/>
  <c r="M142" i="12" s="1"/>
  <c r="M141" i="12" s="1"/>
  <c r="I142" i="12"/>
  <c r="I141" i="12" s="1"/>
  <c r="K142" i="12"/>
  <c r="O142" i="12"/>
  <c r="Q142" i="12"/>
  <c r="Q141" i="12" s="1"/>
  <c r="V142" i="12"/>
  <c r="V141" i="12" s="1"/>
  <c r="G143" i="12"/>
  <c r="M143" i="12" s="1"/>
  <c r="I143" i="12"/>
  <c r="K143" i="12"/>
  <c r="K141" i="12" s="1"/>
  <c r="O143" i="12"/>
  <c r="Q143" i="12"/>
  <c r="V143" i="12"/>
  <c r="G144" i="12"/>
  <c r="I144" i="12"/>
  <c r="K144" i="12"/>
  <c r="M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I146" i="12"/>
  <c r="K146" i="12"/>
  <c r="M146" i="12"/>
  <c r="O146" i="12"/>
  <c r="Q146" i="12"/>
  <c r="V146" i="12"/>
  <c r="G147" i="12"/>
  <c r="M147" i="12" s="1"/>
  <c r="I147" i="12"/>
  <c r="K147" i="12"/>
  <c r="O147" i="12"/>
  <c r="Q147" i="12"/>
  <c r="V147" i="12"/>
  <c r="G148" i="12"/>
  <c r="I148" i="12"/>
  <c r="K148" i="12"/>
  <c r="M148" i="12"/>
  <c r="O148" i="12"/>
  <c r="Q148" i="12"/>
  <c r="V148" i="12"/>
  <c r="G149" i="12"/>
  <c r="K149" i="12"/>
  <c r="O149" i="12"/>
  <c r="G150" i="12"/>
  <c r="M150" i="12" s="1"/>
  <c r="M149" i="12" s="1"/>
  <c r="I150" i="12"/>
  <c r="I149" i="12" s="1"/>
  <c r="K150" i="12"/>
  <c r="O150" i="12"/>
  <c r="Q150" i="12"/>
  <c r="Q149" i="12" s="1"/>
  <c r="V150" i="12"/>
  <c r="V149" i="12" s="1"/>
  <c r="G152" i="12"/>
  <c r="I152" i="12"/>
  <c r="K152" i="12"/>
  <c r="M152" i="12"/>
  <c r="O152" i="12"/>
  <c r="Q152" i="12"/>
  <c r="Q151" i="12" s="1"/>
  <c r="V152" i="12"/>
  <c r="G153" i="12"/>
  <c r="G151" i="12" s="1"/>
  <c r="I153" i="12"/>
  <c r="K153" i="12"/>
  <c r="O153" i="12"/>
  <c r="O151" i="12" s="1"/>
  <c r="Q153" i="12"/>
  <c r="V153" i="12"/>
  <c r="G154" i="12"/>
  <c r="I154" i="12"/>
  <c r="I151" i="12" s="1"/>
  <c r="K154" i="12"/>
  <c r="M154" i="12"/>
  <c r="O154" i="12"/>
  <c r="Q154" i="12"/>
  <c r="V154" i="12"/>
  <c r="G155" i="12"/>
  <c r="M155" i="12" s="1"/>
  <c r="I155" i="12"/>
  <c r="K155" i="12"/>
  <c r="K151" i="12" s="1"/>
  <c r="O155" i="12"/>
  <c r="Q155" i="12"/>
  <c r="V155" i="12"/>
  <c r="G156" i="12"/>
  <c r="I156" i="12"/>
  <c r="K156" i="12"/>
  <c r="M156" i="12"/>
  <c r="O156" i="12"/>
  <c r="Q156" i="12"/>
  <c r="V156" i="12"/>
  <c r="G157" i="12"/>
  <c r="M157" i="12" s="1"/>
  <c r="I157" i="12"/>
  <c r="K157" i="12"/>
  <c r="O157" i="12"/>
  <c r="Q157" i="12"/>
  <c r="V157" i="12"/>
  <c r="G158" i="12"/>
  <c r="M158" i="12" s="1"/>
  <c r="I158" i="12"/>
  <c r="K158" i="12"/>
  <c r="O158" i="12"/>
  <c r="Q158" i="12"/>
  <c r="V158" i="12"/>
  <c r="G159" i="12"/>
  <c r="M159" i="12" s="1"/>
  <c r="I159" i="12"/>
  <c r="K159" i="12"/>
  <c r="O159" i="12"/>
  <c r="Q159" i="12"/>
  <c r="V159" i="12"/>
  <c r="V151" i="12" s="1"/>
  <c r="G160" i="12"/>
  <c r="I160" i="12"/>
  <c r="K160" i="12"/>
  <c r="M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I162" i="12"/>
  <c r="K162" i="12"/>
  <c r="M162" i="12"/>
  <c r="O162" i="12"/>
  <c r="Q162" i="12"/>
  <c r="V162" i="12"/>
  <c r="G163" i="12"/>
  <c r="M163" i="12" s="1"/>
  <c r="I163" i="12"/>
  <c r="K163" i="12"/>
  <c r="O163" i="12"/>
  <c r="Q163" i="12"/>
  <c r="V163" i="12"/>
  <c r="G164" i="12"/>
  <c r="I164" i="12"/>
  <c r="K164" i="12"/>
  <c r="M164" i="12"/>
  <c r="O164" i="12"/>
  <c r="Q164" i="12"/>
  <c r="V164" i="12"/>
  <c r="G165" i="12"/>
  <c r="M165" i="12" s="1"/>
  <c r="I165" i="12"/>
  <c r="K165" i="12"/>
  <c r="O165" i="12"/>
  <c r="Q165" i="12"/>
  <c r="V165" i="12"/>
  <c r="G166" i="12"/>
  <c r="I166" i="12"/>
  <c r="Q166" i="12"/>
  <c r="G167" i="12"/>
  <c r="M167" i="12" s="1"/>
  <c r="M166" i="12" s="1"/>
  <c r="I167" i="12"/>
  <c r="K167" i="12"/>
  <c r="K166" i="12" s="1"/>
  <c r="O167" i="12"/>
  <c r="O166" i="12" s="1"/>
  <c r="Q167" i="12"/>
  <c r="V167" i="12"/>
  <c r="V166" i="12" s="1"/>
  <c r="I168" i="12"/>
  <c r="K168" i="12"/>
  <c r="Q168" i="12"/>
  <c r="G169" i="12"/>
  <c r="G168" i="12" s="1"/>
  <c r="I169" i="12"/>
  <c r="K169" i="12"/>
  <c r="O169" i="12"/>
  <c r="O168" i="12" s="1"/>
  <c r="Q169" i="12"/>
  <c r="V169" i="12"/>
  <c r="V168" i="12" s="1"/>
  <c r="I170" i="12"/>
  <c r="G171" i="12"/>
  <c r="M171" i="12" s="1"/>
  <c r="I171" i="12"/>
  <c r="K171" i="12"/>
  <c r="K170" i="12" s="1"/>
  <c r="O171" i="12"/>
  <c r="Q171" i="12"/>
  <c r="V171" i="12"/>
  <c r="V170" i="12" s="1"/>
  <c r="G172" i="12"/>
  <c r="I172" i="12"/>
  <c r="K172" i="12"/>
  <c r="M172" i="12"/>
  <c r="O172" i="12"/>
  <c r="Q172" i="12"/>
  <c r="V172" i="12"/>
  <c r="G173" i="12"/>
  <c r="M173" i="12" s="1"/>
  <c r="I173" i="12"/>
  <c r="K173" i="12"/>
  <c r="O173" i="12"/>
  <c r="O170" i="12" s="1"/>
  <c r="Q173" i="12"/>
  <c r="V173" i="12"/>
  <c r="G174" i="12"/>
  <c r="M174" i="12" s="1"/>
  <c r="I174" i="12"/>
  <c r="K174" i="12"/>
  <c r="O174" i="12"/>
  <c r="Q174" i="12"/>
  <c r="Q170" i="12" s="1"/>
  <c r="V174" i="12"/>
  <c r="G175" i="12"/>
  <c r="M175" i="12" s="1"/>
  <c r="I175" i="12"/>
  <c r="K175" i="12"/>
  <c r="O175" i="12"/>
  <c r="Q175" i="12"/>
  <c r="V175" i="12"/>
  <c r="G177" i="12"/>
  <c r="G176" i="12" s="1"/>
  <c r="I177" i="12"/>
  <c r="K177" i="12"/>
  <c r="O177" i="12"/>
  <c r="O176" i="12" s="1"/>
  <c r="Q177" i="12"/>
  <c r="V177" i="12"/>
  <c r="V176" i="12" s="1"/>
  <c r="G178" i="12"/>
  <c r="I178" i="12"/>
  <c r="I176" i="12" s="1"/>
  <c r="K178" i="12"/>
  <c r="M178" i="12"/>
  <c r="O178" i="12"/>
  <c r="Q178" i="12"/>
  <c r="Q176" i="12" s="1"/>
  <c r="V178" i="12"/>
  <c r="G179" i="12"/>
  <c r="M179" i="12" s="1"/>
  <c r="I179" i="12"/>
  <c r="K179" i="12"/>
  <c r="K176" i="12" s="1"/>
  <c r="O179" i="12"/>
  <c r="Q179" i="12"/>
  <c r="V179" i="12"/>
  <c r="G180" i="12"/>
  <c r="I180" i="12"/>
  <c r="K180" i="12"/>
  <c r="M180" i="12"/>
  <c r="O180" i="12"/>
  <c r="Q180" i="12"/>
  <c r="V180" i="12"/>
  <c r="G181" i="12"/>
  <c r="M181" i="12" s="1"/>
  <c r="I181" i="12"/>
  <c r="K181" i="12"/>
  <c r="O181" i="12"/>
  <c r="Q181" i="12"/>
  <c r="V181" i="12"/>
  <c r="G182" i="12"/>
  <c r="M182" i="12" s="1"/>
  <c r="I182" i="12"/>
  <c r="K182" i="12"/>
  <c r="O182" i="12"/>
  <c r="Q182" i="12"/>
  <c r="V182" i="12"/>
  <c r="G183" i="12"/>
  <c r="M183" i="12" s="1"/>
  <c r="I183" i="12"/>
  <c r="K183" i="12"/>
  <c r="O183" i="12"/>
  <c r="Q183" i="12"/>
  <c r="V183" i="12"/>
  <c r="G185" i="12"/>
  <c r="G184" i="12" s="1"/>
  <c r="I185" i="12"/>
  <c r="I184" i="12" s="1"/>
  <c r="K185" i="12"/>
  <c r="O185" i="12"/>
  <c r="O184" i="12" s="1"/>
  <c r="Q185" i="12"/>
  <c r="V185" i="12"/>
  <c r="V184" i="12" s="1"/>
  <c r="G186" i="12"/>
  <c r="I186" i="12"/>
  <c r="K186" i="12"/>
  <c r="M186" i="12"/>
  <c r="O186" i="12"/>
  <c r="Q186" i="12"/>
  <c r="Q184" i="12" s="1"/>
  <c r="V186" i="12"/>
  <c r="G187" i="12"/>
  <c r="M187" i="12" s="1"/>
  <c r="I187" i="12"/>
  <c r="K187" i="12"/>
  <c r="K184" i="12" s="1"/>
  <c r="O187" i="12"/>
  <c r="Q187" i="12"/>
  <c r="V187" i="12"/>
  <c r="G188" i="12"/>
  <c r="I188" i="12"/>
  <c r="K188" i="12"/>
  <c r="M188" i="12"/>
  <c r="O188" i="12"/>
  <c r="Q188" i="12"/>
  <c r="V188" i="12"/>
  <c r="G189" i="12"/>
  <c r="M189" i="12" s="1"/>
  <c r="I189" i="12"/>
  <c r="K189" i="12"/>
  <c r="O189" i="12"/>
  <c r="Q189" i="12"/>
  <c r="V189" i="12"/>
  <c r="G190" i="12"/>
  <c r="M190" i="12" s="1"/>
  <c r="I190" i="12"/>
  <c r="K190" i="12"/>
  <c r="O190" i="12"/>
  <c r="Q190" i="12"/>
  <c r="V190" i="12"/>
  <c r="G191" i="12"/>
  <c r="I191" i="12"/>
  <c r="K191" i="12"/>
  <c r="O191" i="12"/>
  <c r="V191" i="12"/>
  <c r="G192" i="12"/>
  <c r="I192" i="12"/>
  <c r="K192" i="12"/>
  <c r="M192" i="12"/>
  <c r="M191" i="12" s="1"/>
  <c r="O192" i="12"/>
  <c r="Q192" i="12"/>
  <c r="Q191" i="12" s="1"/>
  <c r="V192" i="12"/>
  <c r="G193" i="12"/>
  <c r="K193" i="12"/>
  <c r="M193" i="12"/>
  <c r="O193" i="12"/>
  <c r="V193" i="12"/>
  <c r="G194" i="12"/>
  <c r="I194" i="12"/>
  <c r="I193" i="12" s="1"/>
  <c r="K194" i="12"/>
  <c r="M194" i="12"/>
  <c r="O194" i="12"/>
  <c r="Q194" i="12"/>
  <c r="Q193" i="12" s="1"/>
  <c r="V194" i="12"/>
  <c r="K195" i="12"/>
  <c r="G196" i="12"/>
  <c r="I196" i="12"/>
  <c r="I195" i="12" s="1"/>
  <c r="K196" i="12"/>
  <c r="M196" i="12"/>
  <c r="O196" i="12"/>
  <c r="Q196" i="12"/>
  <c r="V196" i="12"/>
  <c r="G197" i="12"/>
  <c r="G195" i="12" s="1"/>
  <c r="I197" i="12"/>
  <c r="K197" i="12"/>
  <c r="O197" i="12"/>
  <c r="O195" i="12" s="1"/>
  <c r="Q197" i="12"/>
  <c r="V197" i="12"/>
  <c r="G198" i="12"/>
  <c r="M198" i="12" s="1"/>
  <c r="I198" i="12"/>
  <c r="K198" i="12"/>
  <c r="O198" i="12"/>
  <c r="Q198" i="12"/>
  <c r="Q195" i="12" s="1"/>
  <c r="V198" i="12"/>
  <c r="G199" i="12"/>
  <c r="M199" i="12" s="1"/>
  <c r="I199" i="12"/>
  <c r="K199" i="12"/>
  <c r="O199" i="12"/>
  <c r="Q199" i="12"/>
  <c r="V199" i="12"/>
  <c r="V195" i="12" s="1"/>
  <c r="G200" i="12"/>
  <c r="I200" i="12"/>
  <c r="K200" i="12"/>
  <c r="M200" i="12"/>
  <c r="O200" i="12"/>
  <c r="Q200" i="12"/>
  <c r="V200" i="12"/>
  <c r="G201" i="12"/>
  <c r="O201" i="12"/>
  <c r="G202" i="12"/>
  <c r="I202" i="12"/>
  <c r="I201" i="12" s="1"/>
  <c r="K202" i="12"/>
  <c r="M202" i="12"/>
  <c r="O202" i="12"/>
  <c r="Q202" i="12"/>
  <c r="Q201" i="12" s="1"/>
  <c r="V202" i="12"/>
  <c r="G203" i="12"/>
  <c r="M203" i="12" s="1"/>
  <c r="M201" i="12" s="1"/>
  <c r="I203" i="12"/>
  <c r="K203" i="12"/>
  <c r="K201" i="12" s="1"/>
  <c r="O203" i="12"/>
  <c r="Q203" i="12"/>
  <c r="V203" i="12"/>
  <c r="V201" i="12" s="1"/>
  <c r="G205" i="12"/>
  <c r="G204" i="12" s="1"/>
  <c r="I205" i="12"/>
  <c r="K205" i="12"/>
  <c r="K204" i="12" s="1"/>
  <c r="O205" i="12"/>
  <c r="O204" i="12" s="1"/>
  <c r="Q205" i="12"/>
  <c r="V205" i="12"/>
  <c r="G206" i="12"/>
  <c r="M206" i="12" s="1"/>
  <c r="I206" i="12"/>
  <c r="I204" i="12" s="1"/>
  <c r="K206" i="12"/>
  <c r="O206" i="12"/>
  <c r="Q206" i="12"/>
  <c r="Q204" i="12" s="1"/>
  <c r="V206" i="12"/>
  <c r="G207" i="12"/>
  <c r="M207" i="12" s="1"/>
  <c r="I207" i="12"/>
  <c r="K207" i="12"/>
  <c r="O207" i="12"/>
  <c r="Q207" i="12"/>
  <c r="V207" i="12"/>
  <c r="V204" i="12" s="1"/>
  <c r="G209" i="12"/>
  <c r="G208" i="12" s="1"/>
  <c r="I209" i="12"/>
  <c r="K209" i="12"/>
  <c r="O209" i="12"/>
  <c r="O208" i="12" s="1"/>
  <c r="Q209" i="12"/>
  <c r="V209" i="12"/>
  <c r="V208" i="12" s="1"/>
  <c r="G210" i="12"/>
  <c r="I210" i="12"/>
  <c r="I208" i="12" s="1"/>
  <c r="K210" i="12"/>
  <c r="M210" i="12"/>
  <c r="O210" i="12"/>
  <c r="Q210" i="12"/>
  <c r="Q208" i="12" s="1"/>
  <c r="V210" i="12"/>
  <c r="G211" i="12"/>
  <c r="M211" i="12" s="1"/>
  <c r="I211" i="12"/>
  <c r="K211" i="12"/>
  <c r="K208" i="12" s="1"/>
  <c r="O211" i="12"/>
  <c r="Q211" i="12"/>
  <c r="V211" i="12"/>
  <c r="G212" i="12"/>
  <c r="I212" i="12"/>
  <c r="K212" i="12"/>
  <c r="M212" i="12"/>
  <c r="O212" i="12"/>
  <c r="Q212" i="12"/>
  <c r="V212" i="12"/>
  <c r="G213" i="12"/>
  <c r="M213" i="12" s="1"/>
  <c r="I213" i="12"/>
  <c r="K213" i="12"/>
  <c r="O213" i="12"/>
  <c r="Q213" i="12"/>
  <c r="V213" i="12"/>
  <c r="G214" i="12"/>
  <c r="M214" i="12" s="1"/>
  <c r="I214" i="12"/>
  <c r="K214" i="12"/>
  <c r="O214" i="12"/>
  <c r="Q214" i="12"/>
  <c r="V214" i="12"/>
  <c r="G215" i="12"/>
  <c r="M215" i="12" s="1"/>
  <c r="I215" i="12"/>
  <c r="K215" i="12"/>
  <c r="O215" i="12"/>
  <c r="Q215" i="12"/>
  <c r="V215" i="12"/>
  <c r="G217" i="12"/>
  <c r="G216" i="12" s="1"/>
  <c r="I217" i="12"/>
  <c r="K217" i="12"/>
  <c r="O217" i="12"/>
  <c r="O216" i="12" s="1"/>
  <c r="Q217" i="12"/>
  <c r="V217" i="12"/>
  <c r="V216" i="12" s="1"/>
  <c r="G218" i="12"/>
  <c r="I218" i="12"/>
  <c r="I216" i="12" s="1"/>
  <c r="K218" i="12"/>
  <c r="M218" i="12"/>
  <c r="O218" i="12"/>
  <c r="Q218" i="12"/>
  <c r="Q216" i="12" s="1"/>
  <c r="V218" i="12"/>
  <c r="G219" i="12"/>
  <c r="M219" i="12" s="1"/>
  <c r="I219" i="12"/>
  <c r="K219" i="12"/>
  <c r="K216" i="12" s="1"/>
  <c r="O219" i="12"/>
  <c r="Q219" i="12"/>
  <c r="V219" i="12"/>
  <c r="G221" i="12"/>
  <c r="G220" i="12" s="1"/>
  <c r="I221" i="12"/>
  <c r="K221" i="12"/>
  <c r="K220" i="12" s="1"/>
  <c r="O221" i="12"/>
  <c r="O220" i="12" s="1"/>
  <c r="Q221" i="12"/>
  <c r="V221" i="12"/>
  <c r="G222" i="12"/>
  <c r="M222" i="12" s="1"/>
  <c r="I222" i="12"/>
  <c r="I220" i="12" s="1"/>
  <c r="K222" i="12"/>
  <c r="O222" i="12"/>
  <c r="Q222" i="12"/>
  <c r="Q220" i="12" s="1"/>
  <c r="V222" i="12"/>
  <c r="G223" i="12"/>
  <c r="M223" i="12" s="1"/>
  <c r="I223" i="12"/>
  <c r="K223" i="12"/>
  <c r="O223" i="12"/>
  <c r="Q223" i="12"/>
  <c r="V223" i="12"/>
  <c r="V220" i="12" s="1"/>
  <c r="G224" i="12"/>
  <c r="I224" i="12"/>
  <c r="K224" i="12"/>
  <c r="M224" i="12"/>
  <c r="O224" i="12"/>
  <c r="Q224" i="12"/>
  <c r="V224" i="12"/>
  <c r="G225" i="12"/>
  <c r="M225" i="12" s="1"/>
  <c r="I225" i="12"/>
  <c r="K225" i="12"/>
  <c r="O225" i="12"/>
  <c r="Q225" i="12"/>
  <c r="V225" i="12"/>
  <c r="I226" i="12"/>
  <c r="G227" i="12"/>
  <c r="M227" i="12" s="1"/>
  <c r="I227" i="12"/>
  <c r="K227" i="12"/>
  <c r="K226" i="12" s="1"/>
  <c r="O227" i="12"/>
  <c r="Q227" i="12"/>
  <c r="V227" i="12"/>
  <c r="V226" i="12" s="1"/>
  <c r="G228" i="12"/>
  <c r="I228" i="12"/>
  <c r="K228" i="12"/>
  <c r="M228" i="12"/>
  <c r="O228" i="12"/>
  <c r="Q228" i="12"/>
  <c r="V228" i="12"/>
  <c r="G229" i="12"/>
  <c r="M229" i="12" s="1"/>
  <c r="I229" i="12"/>
  <c r="K229" i="12"/>
  <c r="O229" i="12"/>
  <c r="O226" i="12" s="1"/>
  <c r="Q229" i="12"/>
  <c r="V229" i="12"/>
  <c r="G230" i="12"/>
  <c r="M230" i="12" s="1"/>
  <c r="I230" i="12"/>
  <c r="K230" i="12"/>
  <c r="O230" i="12"/>
  <c r="Q230" i="12"/>
  <c r="Q226" i="12" s="1"/>
  <c r="V230" i="12"/>
  <c r="G231" i="12"/>
  <c r="I231" i="12"/>
  <c r="K231" i="12"/>
  <c r="O231" i="12"/>
  <c r="V231" i="12"/>
  <c r="G232" i="12"/>
  <c r="I232" i="12"/>
  <c r="K232" i="12"/>
  <c r="M232" i="12"/>
  <c r="M231" i="12" s="1"/>
  <c r="O232" i="12"/>
  <c r="Q232" i="12"/>
  <c r="Q231" i="12" s="1"/>
  <c r="V232" i="12"/>
  <c r="G233" i="12"/>
  <c r="K233" i="12"/>
  <c r="M233" i="12"/>
  <c r="O233" i="12"/>
  <c r="V233" i="12"/>
  <c r="G234" i="12"/>
  <c r="I234" i="12"/>
  <c r="I233" i="12" s="1"/>
  <c r="K234" i="12"/>
  <c r="M234" i="12"/>
  <c r="O234" i="12"/>
  <c r="Q234" i="12"/>
  <c r="Q233" i="12" s="1"/>
  <c r="V234" i="12"/>
  <c r="AE236" i="12"/>
  <c r="I20" i="1"/>
  <c r="I19" i="1"/>
  <c r="I18" i="1"/>
  <c r="I17" i="1"/>
  <c r="I16" i="1"/>
  <c r="I82" i="1"/>
  <c r="J81" i="1" s="1"/>
  <c r="F43" i="1"/>
  <c r="G23" i="1" s="1"/>
  <c r="G43" i="1"/>
  <c r="G25" i="1" s="1"/>
  <c r="A25" i="1" s="1"/>
  <c r="H42" i="1"/>
  <c r="I42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J69" i="1" l="1"/>
  <c r="J57" i="1"/>
  <c r="J78" i="1"/>
  <c r="J65" i="1"/>
  <c r="J73" i="1"/>
  <c r="J61" i="1"/>
  <c r="J54" i="1"/>
  <c r="J58" i="1"/>
  <c r="J62" i="1"/>
  <c r="J66" i="1"/>
  <c r="J70" i="1"/>
  <c r="J74" i="1"/>
  <c r="J79" i="1"/>
  <c r="J55" i="1"/>
  <c r="J59" i="1"/>
  <c r="J63" i="1"/>
  <c r="J67" i="1"/>
  <c r="J71" i="1"/>
  <c r="J75" i="1"/>
  <c r="J80" i="1"/>
  <c r="J56" i="1"/>
  <c r="J60" i="1"/>
  <c r="J64" i="1"/>
  <c r="J68" i="1"/>
  <c r="J72" i="1"/>
  <c r="J76" i="1"/>
  <c r="A26" i="1"/>
  <c r="G26" i="1"/>
  <c r="A23" i="1"/>
  <c r="G28" i="1"/>
  <c r="M35" i="13"/>
  <c r="M18" i="13"/>
  <c r="G18" i="13"/>
  <c r="G35" i="13"/>
  <c r="M64" i="13"/>
  <c r="M63" i="13" s="1"/>
  <c r="M56" i="13"/>
  <c r="M55" i="13" s="1"/>
  <c r="M16" i="13"/>
  <c r="M8" i="13" s="1"/>
  <c r="M109" i="12"/>
  <c r="M101" i="12"/>
  <c r="M226" i="12"/>
  <c r="M170" i="12"/>
  <c r="M117" i="12"/>
  <c r="M62" i="12"/>
  <c r="AF236" i="12"/>
  <c r="G226" i="12"/>
  <c r="M221" i="12"/>
  <c r="M220" i="12" s="1"/>
  <c r="M205" i="12"/>
  <c r="M204" i="12" s="1"/>
  <c r="M197" i="12"/>
  <c r="M195" i="12" s="1"/>
  <c r="G170" i="12"/>
  <c r="G74" i="12"/>
  <c r="M103" i="12"/>
  <c r="M95" i="12"/>
  <c r="M94" i="12" s="1"/>
  <c r="M55" i="12"/>
  <c r="M54" i="12" s="1"/>
  <c r="G12" i="12"/>
  <c r="G141" i="12"/>
  <c r="G117" i="12"/>
  <c r="G109" i="12"/>
  <c r="M72" i="12"/>
  <c r="M71" i="12" s="1"/>
  <c r="M48" i="12"/>
  <c r="M47" i="12" s="1"/>
  <c r="M24" i="12"/>
  <c r="M23" i="12" s="1"/>
  <c r="M209" i="12"/>
  <c r="M208" i="12" s="1"/>
  <c r="M185" i="12"/>
  <c r="M184" i="12" s="1"/>
  <c r="M177" i="12"/>
  <c r="M176" i="12" s="1"/>
  <c r="M169" i="12"/>
  <c r="M168" i="12" s="1"/>
  <c r="M153" i="12"/>
  <c r="M151" i="12" s="1"/>
  <c r="M129" i="12"/>
  <c r="M128" i="12" s="1"/>
  <c r="M97" i="12"/>
  <c r="M96" i="12" s="1"/>
  <c r="M89" i="12"/>
  <c r="M88" i="12" s="1"/>
  <c r="M81" i="12"/>
  <c r="M79" i="12" s="1"/>
  <c r="M57" i="12"/>
  <c r="M56" i="12" s="1"/>
  <c r="M41" i="12"/>
  <c r="M40" i="12" s="1"/>
  <c r="M33" i="12"/>
  <c r="M32" i="12" s="1"/>
  <c r="M9" i="12"/>
  <c r="M8" i="12" s="1"/>
  <c r="M217" i="12"/>
  <c r="M216" i="12" s="1"/>
  <c r="I21" i="1"/>
  <c r="J77" i="1"/>
  <c r="I39" i="1"/>
  <c r="I43" i="1" s="1"/>
  <c r="J82" i="1" l="1"/>
  <c r="G24" i="1"/>
  <c r="A27" i="1" s="1"/>
  <c r="A24" i="1"/>
  <c r="J41" i="1"/>
  <c r="J40" i="1"/>
  <c r="J42" i="1"/>
  <c r="J39" i="1"/>
  <c r="J43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FCDD084E-4AFB-4766-92AF-AC306F875B6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9401F9E-6363-41BD-9BBB-85F2DA57274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25BB5554-2651-4FD6-8DB4-8423560C79F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F1CD423-66F8-490C-A9AD-44748B25F8C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<sst xmlns="http://schemas.openxmlformats.org/spreadsheetml/2006/main" count="2303" uniqueCount="592">
  <si>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</si>
  <si>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</si>
  <si>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</si>
  <si>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</si>
  <si>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</si>
  <si>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</si>
  <si>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</si>
  <si>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</si>
  <si>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</si>
  <si>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</si>
  <si>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</si>
  <si>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</si>
  <si>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</si>
  <si>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</si>
  <si>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</si>
  <si>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</si>
  <si>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</si>
  <si>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</si>
  <si>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</si>
  <si>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</si>
  <si>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</si>
  <si>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</si>
  <si>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</si>
  <si>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</si>
  <si>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</si>
  <si>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</si>
  <si>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</si>
  <si>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</si>
  <si>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</si>
  <si>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</si>
  <si>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</si>
  <si>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</si>
  <si>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</si>
  <si>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</si>
  <si>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</si>
  <si>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</si>
  <si>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</si>
  <si>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</si>
  <si>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</si>
  <si>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</si>
  <si>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</si>
  <si>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</si>
  <si>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</si>
  <si>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11/2018_2_1</t>
  </si>
  <si>
    <t>Domov mládeže Dvořákova č.p. 1594/19, Znojmo - střecha, hromosvod</t>
  </si>
  <si>
    <t>Stavba</t>
  </si>
  <si>
    <t>11/2018/A</t>
  </si>
  <si>
    <t>Domov mládeže</t>
  </si>
  <si>
    <t>2</t>
  </si>
  <si>
    <t>Stavební práce</t>
  </si>
  <si>
    <t>4</t>
  </si>
  <si>
    <t>Hromosvod</t>
  </si>
  <si>
    <t>Celkem za stavbu</t>
  </si>
  <si>
    <t>CZK</t>
  </si>
  <si>
    <t>#POPS</t>
  </si>
  <si>
    <t>Popis stavby: 11/2018_2_1 - Domov mládeže Dvořákova č.p. 1594/19, Znojmo - střecha, hromosvod</t>
  </si>
  <si>
    <t>#POPO</t>
  </si>
  <si>
    <t>Popis objektu: 11/2018/A - Domov mládeže</t>
  </si>
  <si>
    <t>#POPR</t>
  </si>
  <si>
    <t>Popis rozpočtu: 2 - Stavební práce</t>
  </si>
  <si>
    <t>Popis rozpočtu: 4 - Hromosvod</t>
  </si>
  <si>
    <t>Rekapitulace dílů</t>
  </si>
  <si>
    <t>Typ dílu</t>
  </si>
  <si>
    <t>1</t>
  </si>
  <si>
    <t>Zemní práce</t>
  </si>
  <si>
    <t>3</t>
  </si>
  <si>
    <t>Svislé a kompletní konstrukce</t>
  </si>
  <si>
    <t>Vodorovné konstrukce</t>
  </si>
  <si>
    <t>5</t>
  </si>
  <si>
    <t>Komunikace</t>
  </si>
  <si>
    <t>61</t>
  </si>
  <si>
    <t>Úpravy povrchů vnitřní</t>
  </si>
  <si>
    <t>62</t>
  </si>
  <si>
    <t>Úpravy povrchů vnější</t>
  </si>
  <si>
    <t>90</t>
  </si>
  <si>
    <t>Přípočty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</si>
  <si>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</si>
  <si>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</si>
  <si>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</si>
  <si>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</si>
  <si>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</si>
  <si>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</si>
  <si>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</si>
  <si>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</si>
  <si>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</si>
  <si>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</si>
  <si>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712</t>
  </si>
  <si>
    <t>Povlakové krytiny</t>
  </si>
  <si>
    <t>713</t>
  </si>
  <si>
    <t>Izolace tepelné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</si>
  <si>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</si>
  <si>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</si>
  <si>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</si>
  <si>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</si>
  <si>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</si>
  <si>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</si>
  <si>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</si>
  <si>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</si>
  <si>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</si>
  <si>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</si>
  <si>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</si>
  <si>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</si>
  <si>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783</t>
  </si>
  <si>
    <t>Nátěry</t>
  </si>
  <si>
    <t>784</t>
  </si>
  <si>
    <t>Malby</t>
  </si>
  <si>
    <t>M21-1</t>
  </si>
  <si>
    <t>Montážní práce - ochrana před bleskem</t>
  </si>
  <si>
    <t>M21-2</t>
  </si>
  <si>
    <t>Materiál - ochrana před bleskem</t>
  </si>
  <si>
    <t>M21-3</t>
  </si>
  <si>
    <t>Revize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</si>
  <si>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</si>
  <si>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</si>
  <si>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</si>
  <si>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</si>
  <si>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</si>
  <si>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</si>
  <si>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</si>
  <si>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</si>
  <si>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</si>
  <si>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</si>
  <si>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</si>
  <si>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</si>
  <si>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</si>
  <si>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</si>
  <si>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</si>
  <si>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</si>
  <si>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</si>
  <si>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</si>
  <si>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</si>
  <si>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</si>
  <si>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</si>
  <si>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</si>
  <si>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</si>
  <si>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</si>
  <si>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</si>
  <si>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</si>
  <si>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</si>
  <si>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</si>
  <si>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</si>
  <si>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</si>
  <si>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</si>
  <si>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</si>
  <si>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</si>
  <si>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767-001</t>
  </si>
  <si>
    <t>Demontáž, repasa, zpětná montáž žebříku na komíně</t>
  </si>
  <si>
    <t>kpl</t>
  </si>
  <si>
    <t>Vlastní</t>
  </si>
  <si>
    <t>Indiv</t>
  </si>
  <si>
    <t>OPN</t>
  </si>
  <si>
    <t>Běžná</t>
  </si>
  <si>
    <t>POL13_0</t>
  </si>
  <si>
    <t>767-002</t>
  </si>
  <si>
    <t>Demontáž a zpětná montáž antény</t>
  </si>
  <si>
    <t>998767202</t>
  </si>
  <si>
    <t>Přesun hmot pro zámečnické konstr., výšky do 12 m</t>
  </si>
  <si>
    <t>RTS 24/ I</t>
  </si>
  <si>
    <t>Práce</t>
  </si>
  <si>
    <t>POL1_</t>
  </si>
  <si>
    <t>968062245</t>
  </si>
  <si>
    <t>Vybourání dřevěných rámů oken jednoduch. pl. 2 m2</t>
  </si>
  <si>
    <t>m2</t>
  </si>
  <si>
    <t>968062246</t>
  </si>
  <si>
    <t>Vybourání dřevěných rámů oken jednoduch. pl. 4 m2</t>
  </si>
  <si>
    <t>968061112</t>
  </si>
  <si>
    <t>Vyvěšení dřevěných okenních křídel pl. do 1,5 m2</t>
  </si>
  <si>
    <t>kus</t>
  </si>
  <si>
    <t>978015291</t>
  </si>
  <si>
    <t>Otlučení omítek vnějších MVC v složit.1-4 do 100 %</t>
  </si>
  <si>
    <t>596811111</t>
  </si>
  <si>
    <t>Kladení dlaždic kom.pro pěší, lože z kameniva těž. včetně dlaždic betonových HBB 50/50/5 cm</t>
  </si>
  <si>
    <t>784221101</t>
  </si>
  <si>
    <t>Penetrace podkladu, 1x</t>
  </si>
  <si>
    <t>766_001</t>
  </si>
  <si>
    <t>O12 Plastové okno 1800X1450 mm - dodávka</t>
  </si>
  <si>
    <t>ks</t>
  </si>
  <si>
    <t>612409991</t>
  </si>
  <si>
    <t>Začištění omítek kolem oken,dveří apod., s použitím suché maltové směsi</t>
  </si>
  <si>
    <t>m</t>
  </si>
  <si>
    <t>622318636</t>
  </si>
  <si>
    <t>Zatepl.systém Webertherm flex,fasáda, EPS F 180 mm, s omítkou weberpas silikon, zrno 2 mm</t>
  </si>
  <si>
    <t>622318653RT11</t>
  </si>
  <si>
    <t>Zatepl. syst. Webertherm flex,přesahu střech, EPS F 30 mm, s omítkou weberpas silikon, zrno 2 mm</t>
  </si>
  <si>
    <t>766_002</t>
  </si>
  <si>
    <t>O13 Plastové okno 1800x1450 mm - dodávka</t>
  </si>
  <si>
    <t>766_003</t>
  </si>
  <si>
    <t>O14 Plastové okno 1140x1450 mm - dodávka</t>
  </si>
  <si>
    <t>766_004</t>
  </si>
  <si>
    <t>O21 Kyvné střešní okno 750x1200 mm - dodávka</t>
  </si>
  <si>
    <t>764775337</t>
  </si>
  <si>
    <t>PREFA STUCCO lemování střeš.oken VELUX 78x118 cm</t>
  </si>
  <si>
    <t>766624042</t>
  </si>
  <si>
    <t>Montáž střešních oken rozměr 78/98 - 118 cm</t>
  </si>
  <si>
    <t>61140283.A</t>
  </si>
  <si>
    <t>Lemování okna Velux EDW 0000 MK06   78x118 cm</t>
  </si>
  <si>
    <t>SPCM</t>
  </si>
  <si>
    <t>RTS 23/ II</t>
  </si>
  <si>
    <t>Specifikace</t>
  </si>
  <si>
    <t>POL3_</t>
  </si>
  <si>
    <t>611405905</t>
  </si>
  <si>
    <t>Sada zateplovací Velux BDX 2000 MK06 78x118 cm</t>
  </si>
  <si>
    <t>766629302</t>
  </si>
  <si>
    <t>Montáž oken plastových plochy do 2,70 m2</t>
  </si>
  <si>
    <t>766601213</t>
  </si>
  <si>
    <t>Těsnění okenní spáry, ostění, PT folie + PP folie PT folie šířky 100 mm; PP folie šířky 100 mm</t>
  </si>
  <si>
    <t>319201311</t>
  </si>
  <si>
    <t>Vyrovnání povrchu zdiva maltou tl.do 3 cm</t>
  </si>
  <si>
    <t>631508593</t>
  </si>
  <si>
    <t>Pás izolační ISOVER UNIROL PROFI 4000x1200x 120 mm 30 kg/m3</t>
  </si>
  <si>
    <t>765311810</t>
  </si>
  <si>
    <t>Demontáž krytiny bobrovky na sucho, do suti</t>
  </si>
  <si>
    <t>765361810</t>
  </si>
  <si>
    <t>Demontáž šindelové krytiny, do suti</t>
  </si>
  <si>
    <t>711130101</t>
  </si>
  <si>
    <t>Odstr.izolace proti vlhk.vodor. pásy na sucho,1vrs</t>
  </si>
  <si>
    <t>762131811</t>
  </si>
  <si>
    <t>Demontáž bednění stěn z hrubých prken, latí</t>
  </si>
  <si>
    <t>766421811</t>
  </si>
  <si>
    <t>Demontáž obložení podhledů panely do 1,5 m2</t>
  </si>
  <si>
    <t>766421822</t>
  </si>
  <si>
    <t>Demontáž podkladových roštů obložení podhledů</t>
  </si>
  <si>
    <t>765799301</t>
  </si>
  <si>
    <t xml:space="preserve">Demontáž podstřešní fólie </t>
  </si>
  <si>
    <t>762341811</t>
  </si>
  <si>
    <t>Demontáž bednění střech rovných z prken hrubých</t>
  </si>
  <si>
    <t>762342811</t>
  </si>
  <si>
    <t>Demontáž laťování střech, rozteč latí do 22 cm</t>
  </si>
  <si>
    <t>762342814</t>
  </si>
  <si>
    <t>Demontáž dřevěných kontralatí</t>
  </si>
  <si>
    <t>764311822</t>
  </si>
  <si>
    <t>Demont. krytiny, tabule 2 x 1 m, nad 25 m2, do 30°</t>
  </si>
  <si>
    <t>713111111</t>
  </si>
  <si>
    <t>Izolace tepelné stropů vrchem kladené volně 1 vrstva - materiál ve specifikaci</t>
  </si>
  <si>
    <t>713111130</t>
  </si>
  <si>
    <t>Izolace tepelné stropů, vložená mezi krokve, 1 vrstva - materiál ve specifikaci</t>
  </si>
  <si>
    <t>713131130</t>
  </si>
  <si>
    <t>Izolace tepelná stěn vložením do konstrukce</t>
  </si>
  <si>
    <t>998713202</t>
  </si>
  <si>
    <t>Přesun hmot pro izolace tepelné, výšky do 12 m</t>
  </si>
  <si>
    <t>Přesun hmot</t>
  </si>
  <si>
    <t>POL7_</t>
  </si>
  <si>
    <t>963016342</t>
  </si>
  <si>
    <t>DMTZ podkroví SDK, dřevěný rošt, 1xoplášť.15 mm</t>
  </si>
  <si>
    <t>416021126</t>
  </si>
  <si>
    <t>Podhledy SDK, kovová.kce CD. 1x deska RF 15 mm</t>
  </si>
  <si>
    <t>713111221</t>
  </si>
  <si>
    <t>Montáž parozábrany, zavěšené podhl., přelep. spojů Jutafol N AL 170 speciál</t>
  </si>
  <si>
    <t>713111275</t>
  </si>
  <si>
    <t>Utěsnění styku parozábr. s jinou konstrukcí tmelem včetně lepidla DELTA-TIXX</t>
  </si>
  <si>
    <t>60515824</t>
  </si>
  <si>
    <t>Hranol konstrukční masivní KVH NSi 80x160 mm l=5 m NSi - nepohledový, SM, kvalita S10, vlhkost 15%</t>
  </si>
  <si>
    <t>m3</t>
  </si>
  <si>
    <t>60515833</t>
  </si>
  <si>
    <t>Hranol konstrukční masivní KVH NSi 100x160mm l=5 m NSi - nepohledový, SM, kvalita S10, vlhkost 15%</t>
  </si>
  <si>
    <t>60515840</t>
  </si>
  <si>
    <t>Hranol konstrukční masivní KVH NSi 120x120mm l=5 m NSi - nepohledový, SM, kvalita S10, vlhkost 15%</t>
  </si>
  <si>
    <t>60515850</t>
  </si>
  <si>
    <t>Hranol konstrukční masivní KVH NSi 140x140mm l=5 m NSi - nepohledový, SM, kvalita S10, vlhkost 15%</t>
  </si>
  <si>
    <t>622473187</t>
  </si>
  <si>
    <t>Příplatek za okenní lištu (APU) - montáž, včetně dodávky lišty</t>
  </si>
  <si>
    <t>602016195</t>
  </si>
  <si>
    <t>Penetrace hloubková stěn PROFI Silikat-Tiefengrund</t>
  </si>
  <si>
    <t>771315113</t>
  </si>
  <si>
    <t>Penetrace podkladu z OSB a Cetris desek, P203</t>
  </si>
  <si>
    <t>622481211</t>
  </si>
  <si>
    <t xml:space="preserve">Montáž výztužné sítě(perlinky)do stěrky-vněj.stěny včetně výztužné sítě a stěrkového tmelu </t>
  </si>
  <si>
    <t>602015187</t>
  </si>
  <si>
    <t>Stěrka na stěnách weberpas silikon zatíraná, zrnitost 2,0 mm</t>
  </si>
  <si>
    <t>602016191</t>
  </si>
  <si>
    <t xml:space="preserve">Penetrační nátěr stěn </t>
  </si>
  <si>
    <t>622421121</t>
  </si>
  <si>
    <t>Omítka vnější stěn, MVC, hrubá zatřená</t>
  </si>
  <si>
    <t>602016101</t>
  </si>
  <si>
    <t>Postřik stěn cementový PROFI Spritzer ručně</t>
  </si>
  <si>
    <t>60515852</t>
  </si>
  <si>
    <t>Hranol konstrukční masivní KVH NSi 140x180mm l=5 m NSi - nepohledový, SM, kvalita S10, vlhkost 15%</t>
  </si>
  <si>
    <t>60515801</t>
  </si>
  <si>
    <t>Hranol konstrukční masivní KVH NSi 40x60 mm l=5 m NSi - nepohledový, SM, kvalita S10, vlhkost 15%</t>
  </si>
  <si>
    <t>762711820</t>
  </si>
  <si>
    <t>Demontáž vázaných konstrukcí hraněných do 224 cm2</t>
  </si>
  <si>
    <t>962032231</t>
  </si>
  <si>
    <t>Bourání zdiva z cihel pálených na MVC</t>
  </si>
  <si>
    <t>139601102</t>
  </si>
  <si>
    <t>Ruční výkop jam, rýh a šachet v hornině tř. 3</t>
  </si>
  <si>
    <t>965043341</t>
  </si>
  <si>
    <t>Bourání podkladů bet., potěr tl. 10 cm, nad 4 m2</t>
  </si>
  <si>
    <t>965042241</t>
  </si>
  <si>
    <t>Bourání mazanin betonových tl. nad 10 cm, nad 4 m2 pneumat. kladivo, tl. mazaniny 15 - 20 cm</t>
  </si>
  <si>
    <t>919735124</t>
  </si>
  <si>
    <t>Řezání stávajícího betonového krytu tl. 15 - 20 cm</t>
  </si>
  <si>
    <t>941941041</t>
  </si>
  <si>
    <t>Montáž lešení leh.řad.s podlahami,š.1,2 m, H 10 m</t>
  </si>
  <si>
    <t>941941291</t>
  </si>
  <si>
    <t>Příplatek za každý měsíc použití lešení k pol.1041</t>
  </si>
  <si>
    <t>941944841</t>
  </si>
  <si>
    <t>Demontáž lešení leh.řad.bez podlah,š.1,2 m,H 10 m</t>
  </si>
  <si>
    <t>944944011</t>
  </si>
  <si>
    <t>Montáž ochranné sítě z umělých vláken</t>
  </si>
  <si>
    <t>944944031</t>
  </si>
  <si>
    <t>Příplatek za každý měsíc použití sítí k pol. 4011</t>
  </si>
  <si>
    <t>944944081</t>
  </si>
  <si>
    <t>Demontáž ochranné sítě z umělých vláken</t>
  </si>
  <si>
    <t>941941502</t>
  </si>
  <si>
    <t xml:space="preserve">Doprava lešení pronaj-dovoz a odvoz sady do 250m2 </t>
  </si>
  <si>
    <t>km</t>
  </si>
  <si>
    <t>175101101</t>
  </si>
  <si>
    <t>Obsyp potrubí bez prohození sypaniny</t>
  </si>
  <si>
    <t>111203201</t>
  </si>
  <si>
    <t>Odstranění křovin s ponech. kořenů, pl.do 1000 m2</t>
  </si>
  <si>
    <t>112101101</t>
  </si>
  <si>
    <t>Kácení stromů listnatých o průměru kmene 10-30 cm</t>
  </si>
  <si>
    <t>162301501</t>
  </si>
  <si>
    <t>Vodorovné přemístění křovin do  5000 m</t>
  </si>
  <si>
    <t>113106121</t>
  </si>
  <si>
    <t>Rozebrání dlažeb z betonových dlaždic na sucho</t>
  </si>
  <si>
    <t>311231114</t>
  </si>
  <si>
    <t>Zdivo nosné cihelné z CP 29 P15 na MVC 2,5</t>
  </si>
  <si>
    <t>762332120</t>
  </si>
  <si>
    <t>Montáž vázaných krovů pravidelných do 224 cm2</t>
  </si>
  <si>
    <t>762332130</t>
  </si>
  <si>
    <t>Montáž vázaných krovů pravidelných do 288 cm2</t>
  </si>
  <si>
    <t>762342203</t>
  </si>
  <si>
    <t>Montáž laťování střech, vzdálenost latí 22 - 36 cm</t>
  </si>
  <si>
    <t>762342212</t>
  </si>
  <si>
    <t>Montáž kontralatí přes vláknitou izolaci tl.120 mm</t>
  </si>
  <si>
    <t>762395000</t>
  </si>
  <si>
    <t>Spojovací a ochranné prostředky pro střechy</t>
  </si>
  <si>
    <t>998762202</t>
  </si>
  <si>
    <t>Přesun hmot pro tesařské konstrukce, výšky do 12 m</t>
  </si>
  <si>
    <t>60715328</t>
  </si>
  <si>
    <t>Deska dřevovlák. STEICO Special dry 1800x600x120mm P+D</t>
  </si>
  <si>
    <t>713141312</t>
  </si>
  <si>
    <t>Izolace tepelná střech do tl.160 mm,1vrstva,kotvy</t>
  </si>
  <si>
    <t>766427112</t>
  </si>
  <si>
    <t>Podkladový rošt pro obložení podhledů</t>
  </si>
  <si>
    <t>998766202</t>
  </si>
  <si>
    <t>Přesun hmot pro truhlářské konstr., výšky do 12 m</t>
  </si>
  <si>
    <t>765901311</t>
  </si>
  <si>
    <t>Páska těsnicí pod kontralatě š. 5 cm</t>
  </si>
  <si>
    <t>763613132</t>
  </si>
  <si>
    <t>M.záklopu stropů z desek do tl.18 mm,P+D,šroubov. vč. dodávky desky OSB ECO 3N tl. 18 mm</t>
  </si>
  <si>
    <t>RTS 23/ I</t>
  </si>
  <si>
    <t>RTS 20/ II</t>
  </si>
  <si>
    <t>763612231</t>
  </si>
  <si>
    <t>M.obložení stěn z desek nad tl.18mm,na sraz,šroubo vč. dodávky desky OSB ECO 3N tl. 22 mm</t>
  </si>
  <si>
    <t>763613232</t>
  </si>
  <si>
    <t>M.záklopu stropů z desek nad tl.18 mm,P+D,šroubov. vč. dodávky desky OSB ECO 3N tl. 22 mm</t>
  </si>
  <si>
    <t>762812370</t>
  </si>
  <si>
    <t>Montáž záklopu, vrchní na pero, hoblovaná prkna včetně dodávky řeziva, palubky tl. 24 mm</t>
  </si>
  <si>
    <t>998763201</t>
  </si>
  <si>
    <t>Přesun hmot pro dřevostavby, výšky do 12 m</t>
  </si>
  <si>
    <t>764311201</t>
  </si>
  <si>
    <t>Krytina hladká z Pz, tabule 2 x 1 m, do 30° z plechu tl. 0,55 mm, plocha 10 - 25 m2</t>
  </si>
  <si>
    <t>764812220</t>
  </si>
  <si>
    <t>Oplechování okapů, tvrdá krytina, lak.Pz,rš 330 mm K14</t>
  </si>
  <si>
    <t>712378004</t>
  </si>
  <si>
    <t>Závětrná lišta VIPLANYL RŠ 290 mm K15</t>
  </si>
  <si>
    <t>712378003</t>
  </si>
  <si>
    <t>Atiková okapnice VIPLANYL RŠ 270 mm K16</t>
  </si>
  <si>
    <t>712378007</t>
  </si>
  <si>
    <t>Rohová lišta vnitřní VIPLANYL RŠ 270 mm K17</t>
  </si>
  <si>
    <t>764813160</t>
  </si>
  <si>
    <t>Lemování zdí z lak.Pz plechu,tvr.krytina,rš 645 mm K18</t>
  </si>
  <si>
    <t>764819213</t>
  </si>
  <si>
    <t>Odpadní trouby kruhové z lak.Pz plechu, D 120 mm K10</t>
  </si>
  <si>
    <t xml:space="preserve">900      </t>
  </si>
  <si>
    <t>HZS Práce v tarifní třídě 4 (např. tesař)</t>
  </si>
  <si>
    <t>h</t>
  </si>
  <si>
    <t>Prav.M</t>
  </si>
  <si>
    <t>HZS</t>
  </si>
  <si>
    <t>POL10_</t>
  </si>
  <si>
    <t>764815812</t>
  </si>
  <si>
    <t>Kotlík žlabový oválný z lak. Pz plechu, 330/120 mm</t>
  </si>
  <si>
    <t>764_002</t>
  </si>
  <si>
    <t xml:space="preserve">Demontáž stávajících klempířských prvků </t>
  </si>
  <si>
    <t>764_003</t>
  </si>
  <si>
    <t>Odpojení, dopojení nových žlabů na stávající okapové svody včetně pomocného materiálu</t>
  </si>
  <si>
    <t>764816420</t>
  </si>
  <si>
    <t>Okapnice z lakovaného Pz plechu, rš 240 mm K19</t>
  </si>
  <si>
    <t>764813140</t>
  </si>
  <si>
    <t>Lemování zdí z lak.Pz plechu,tvr.krytina,rš 400 mm K20</t>
  </si>
  <si>
    <t>764814533</t>
  </si>
  <si>
    <t>Závětrná lišta z lakovaného Pz plechu, rš 330 mm K21</t>
  </si>
  <si>
    <t>764813810</t>
  </si>
  <si>
    <t>Lemování z lak.Pz,komínů na vlnité krytině,v ploše K22</t>
  </si>
  <si>
    <t>764_001</t>
  </si>
  <si>
    <t>Lišta Viplanyl RŠ 210 mm K23</t>
  </si>
  <si>
    <t>764352203</t>
  </si>
  <si>
    <t>Žlaby z Pz plechu podokapní půlkruhové, rš 330 mm K12</t>
  </si>
  <si>
    <t>764352205</t>
  </si>
  <si>
    <t>Žlaby z Pz plechu podokapní půlkruhové, rš 400 mm K13</t>
  </si>
  <si>
    <t>764410250</t>
  </si>
  <si>
    <t>Oplechování parapetů včetně rohů Pz, rš 270 mm K1</t>
  </si>
  <si>
    <t>764421250</t>
  </si>
  <si>
    <t>Oplechování říms z Pz plechu, rš 330 mm K2</t>
  </si>
  <si>
    <t>764421270</t>
  </si>
  <si>
    <t>Oplechování říms z Pz plechu, rš 500 mm K3</t>
  </si>
  <si>
    <t>998764202</t>
  </si>
  <si>
    <t>Přesun hmot pro klempířské konstr., výšky do 12 m</t>
  </si>
  <si>
    <t>765_001</t>
  </si>
  <si>
    <t>Dřevěná pochozí lávka na půdě - fošna š.40cm + podkladky</t>
  </si>
  <si>
    <t>952901114</t>
  </si>
  <si>
    <t>Vyčištění budov o výšce podlaží nad 4 m</t>
  </si>
  <si>
    <t>59660855</t>
  </si>
  <si>
    <t>Taška Stodo12 engoba posuvná větrací 27,5x43,3 cm</t>
  </si>
  <si>
    <t>59660854</t>
  </si>
  <si>
    <t>Taška Stodo12 engoba větrací 27,5x43,3 cm</t>
  </si>
  <si>
    <t>59660859</t>
  </si>
  <si>
    <t>Taška Stodo12 engoba protisněhová 27,5x43,3 cm</t>
  </si>
  <si>
    <t>59661061</t>
  </si>
  <si>
    <t>Komplet odvětrání kanalizace Stodo 12 engoba</t>
  </si>
  <si>
    <t>sada</t>
  </si>
  <si>
    <t>59661161</t>
  </si>
  <si>
    <t>Komplet anténní Stodo 12 engoba</t>
  </si>
  <si>
    <t>712_001</t>
  </si>
  <si>
    <t>Sněhové "tašky" na fólii - vařené k fólii</t>
  </si>
  <si>
    <t>712391171</t>
  </si>
  <si>
    <t>Povlaková krytina střech do 10°, podklad. textilie 1 vrstva - včetně dodávky textilie geoNETEX</t>
  </si>
  <si>
    <t>998712202</t>
  </si>
  <si>
    <t>Přesun hmot pro povlakové krytiny, výšky do 12 m</t>
  </si>
  <si>
    <t>712371801</t>
  </si>
  <si>
    <t>Povlaková krytina střech do 10°, fólií PVC 1 vrstva - fólie ve specifikaci</t>
  </si>
  <si>
    <t>28322017</t>
  </si>
  <si>
    <t>Fólie ALKORPLAN 35177 tl. 1,5 mm š. 2050 mm se skelnou výztuží, šedá</t>
  </si>
  <si>
    <t>712_002</t>
  </si>
  <si>
    <t>Příplatek za červený odstín fólie</t>
  </si>
  <si>
    <t>712_003</t>
  </si>
  <si>
    <t>Příplatek za kotvení fólie do bednění</t>
  </si>
  <si>
    <t>765312386</t>
  </si>
  <si>
    <t>Pás ochranný větrací okapní 500/10 cm hliník</t>
  </si>
  <si>
    <t>765311721</t>
  </si>
  <si>
    <t>Větrací mřížka jednoduchá 1000 x 55 mm</t>
  </si>
  <si>
    <t>765312612</t>
  </si>
  <si>
    <t>Krytina střech jednoduchých, engoba</t>
  </si>
  <si>
    <t>765312617</t>
  </si>
  <si>
    <t>Přiřezání a uchycení tašek</t>
  </si>
  <si>
    <t>765313131</t>
  </si>
  <si>
    <t>Hřeben z hřebenáčů č.2 na větrací pás s kartáči z hřebenáčů engobovaných</t>
  </si>
  <si>
    <t>RTS 19/ I</t>
  </si>
  <si>
    <t>RTS 18/ II</t>
  </si>
  <si>
    <t>765319421</t>
  </si>
  <si>
    <t>Montáž nároží z hřebenáčů s větracím pásem vč. hřebenáče s engobou a větracího pásu z hliníku</t>
  </si>
  <si>
    <t>784195212</t>
  </si>
  <si>
    <t>Malba Plus, bílá, bez penetrace, 2 x</t>
  </si>
  <si>
    <t>998765202</t>
  </si>
  <si>
    <t>Přesun hmot pro krytiny tvrdé, výšky do 12 m</t>
  </si>
  <si>
    <t>783_001</t>
  </si>
  <si>
    <t>Nátěry stávajícího přesahu střechy kotelny - broušení, lakování</t>
  </si>
  <si>
    <t>783782221</t>
  </si>
  <si>
    <t>Nátěr tesařských konstrukcí Lignofix I Profi 2x</t>
  </si>
  <si>
    <t>783896210</t>
  </si>
  <si>
    <t>Penetrace betonových podkladů BASF 1x</t>
  </si>
  <si>
    <t>783626300</t>
  </si>
  <si>
    <t>Nátěr lazurovací truhlářských výrobků 3x lakování</t>
  </si>
  <si>
    <t>783522000</t>
  </si>
  <si>
    <t>Nátěr syntet. klempířských konstrukcí, Z + 2 x</t>
  </si>
  <si>
    <t>762441111</t>
  </si>
  <si>
    <t>Montáž obložení říms,OSB desky,1vrst.,přibíjením včetně dodávky desky OSB ECO 3 N tl. 22 mm</t>
  </si>
  <si>
    <t>762_001</t>
  </si>
  <si>
    <t>Příložkování krovů SM fošna tl. 50 mm - dodávka, montáž včetně kotvení</t>
  </si>
  <si>
    <t>765901001</t>
  </si>
  <si>
    <t>Montáž podstřešní fólie</t>
  </si>
  <si>
    <t>67352438</t>
  </si>
  <si>
    <t>DEKTEN MULTI-PRO II fólie hydroizolační 1,5 x 50 m tl. 0,48 mm</t>
  </si>
  <si>
    <t>765901108</t>
  </si>
  <si>
    <t>Fólie podstřešní paropropustná Delta Trela</t>
  </si>
  <si>
    <t>979012112</t>
  </si>
  <si>
    <t>Svislá doprava suti na výšku do 3,5 m</t>
  </si>
  <si>
    <t>t</t>
  </si>
  <si>
    <t>Přesun suti</t>
  </si>
  <si>
    <t>POL8_</t>
  </si>
  <si>
    <t>979012119</t>
  </si>
  <si>
    <t>Příplatek k suti za každých dalších 3,5 m výšky</t>
  </si>
  <si>
    <t>979081111</t>
  </si>
  <si>
    <t>Odvoz suti a vybour. hmot na skládku do 1 km</t>
  </si>
  <si>
    <t>979081121</t>
  </si>
  <si>
    <t>Příplatek k odvozu za každý další 1 km</t>
  </si>
  <si>
    <t>979087112</t>
  </si>
  <si>
    <t>Nakládání suti na dopravní prostředky - mosty</t>
  </si>
  <si>
    <t>979093111</t>
  </si>
  <si>
    <t>Uložení suti na skládku bez zhutnění</t>
  </si>
  <si>
    <t>979990001</t>
  </si>
  <si>
    <t>Poplatek za skládku stavební suti</t>
  </si>
  <si>
    <t>RTS 20/ I</t>
  </si>
  <si>
    <t>005122R</t>
  </si>
  <si>
    <t>Provozní vlivy</t>
  </si>
  <si>
    <t>Soubor</t>
  </si>
  <si>
    <t>VRN</t>
  </si>
  <si>
    <t>POL99_8</t>
  </si>
  <si>
    <t>VRN1</t>
  </si>
  <si>
    <t>Mimostaveništní doprava</t>
  </si>
  <si>
    <t>soubor</t>
  </si>
  <si>
    <t>VRN2</t>
  </si>
  <si>
    <t>Přesun stavebních kapacit</t>
  </si>
  <si>
    <t>005211010R</t>
  </si>
  <si>
    <t>Předání a převzetí staveniště</t>
  </si>
  <si>
    <t>00523R</t>
  </si>
  <si>
    <t>Zkoušky a revize</t>
  </si>
  <si>
    <t>00524R</t>
  </si>
  <si>
    <t>Předání a převzetí díla</t>
  </si>
  <si>
    <t>005211040R</t>
  </si>
  <si>
    <t xml:space="preserve">Užívání veřejných ploch a prostranství  </t>
  </si>
  <si>
    <t>005261010R</t>
  </si>
  <si>
    <t>Pojištění dodavatele a pojištění díla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</si>
  <si>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</si>
  <si>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</si>
  <si>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</si>
  <si>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</si>
  <si>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</si>
  <si>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</si>
  <si>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</si>
  <si>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</t>
  </si>
  <si>
    <t>999281108</t>
  </si>
  <si>
    <t>Přesun hmot pro opravy a údržbu do výšky 12 m</t>
  </si>
  <si>
    <t>564861111</t>
  </si>
  <si>
    <t>Podklad ze štěrkodrti po zhutnění tloušťky 20 cm</t>
  </si>
  <si>
    <t>SUM</t>
  </si>
  <si>
    <t>Poznámky uchazeče k zadání</t>
  </si>
  <si>
    <t>POPUZIV</t>
  </si>
  <si>
    <t>END</t>
  </si>
  <si>
    <t>10001</t>
  </si>
  <si>
    <t>Vytyčení trasy v zast. území</t>
  </si>
  <si>
    <t>10002</t>
  </si>
  <si>
    <t>Zajištění stáv. sítí ve výkopu</t>
  </si>
  <si>
    <t>10003</t>
  </si>
  <si>
    <t>Výkop kabel. rýhy 50x80cm ručně, tř. 3</t>
  </si>
  <si>
    <t>10004</t>
  </si>
  <si>
    <t>Narušení bet. povrchů</t>
  </si>
  <si>
    <t>10005</t>
  </si>
  <si>
    <t>Zához kabel. rýhy 50x80cm ručně, tř. 3</t>
  </si>
  <si>
    <t>10006</t>
  </si>
  <si>
    <t>Oprava bet. povrchů</t>
  </si>
  <si>
    <t>10007</t>
  </si>
  <si>
    <t>Vytrhání dlažby vč. opětného zadláždění</t>
  </si>
  <si>
    <t>10008</t>
  </si>
  <si>
    <t>Odvoz zeminy do vzdálenosti 1km</t>
  </si>
  <si>
    <t>10009</t>
  </si>
  <si>
    <t>Provizorní úprava terénu</t>
  </si>
  <si>
    <t>M21-001</t>
  </si>
  <si>
    <t>Krabice hromosvod pro SZ</t>
  </si>
  <si>
    <t>M21-002</t>
  </si>
  <si>
    <t>Vodič CY1PEx16</t>
  </si>
  <si>
    <t>M21-003</t>
  </si>
  <si>
    <t>Hl. ochranná přípojnice HOP</t>
  </si>
  <si>
    <t>M21-004</t>
  </si>
  <si>
    <t>Vodič AlMgSi8mm vč. podpěr</t>
  </si>
  <si>
    <t>M21-005</t>
  </si>
  <si>
    <t>Vodič FeZn10mm</t>
  </si>
  <si>
    <t>M21-006</t>
  </si>
  <si>
    <t>Páska FeZn30x4mm v zemi</t>
  </si>
  <si>
    <t>M21-007</t>
  </si>
  <si>
    <t>Jímací tyč JT 2,0m</t>
  </si>
  <si>
    <t>M21-008</t>
  </si>
  <si>
    <t>Jímací tyč JT 3,0m</t>
  </si>
  <si>
    <t>M21-009</t>
  </si>
  <si>
    <t>Svorka SZ</t>
  </si>
  <si>
    <t>M21-010</t>
  </si>
  <si>
    <t>Svorka SK</t>
  </si>
  <si>
    <t>M21-011</t>
  </si>
  <si>
    <t>Svorka SS</t>
  </si>
  <si>
    <t>M21-012</t>
  </si>
  <si>
    <t>Svorka SP1</t>
  </si>
  <si>
    <t>M21-013</t>
  </si>
  <si>
    <t>Svorka SRO2</t>
  </si>
  <si>
    <t>M21-014</t>
  </si>
  <si>
    <t>Svorka SRO3</t>
  </si>
  <si>
    <t>M21-015</t>
  </si>
  <si>
    <t>Ochranný úhelník</t>
  </si>
  <si>
    <t>M21-016</t>
  </si>
  <si>
    <t>Štítek označovací ŠO</t>
  </si>
  <si>
    <t>M21-001B</t>
  </si>
  <si>
    <t>M21-002B</t>
  </si>
  <si>
    <t>M21-003B</t>
  </si>
  <si>
    <t>M21-004B</t>
  </si>
  <si>
    <t>M21-005B</t>
  </si>
  <si>
    <t>M21-006B</t>
  </si>
  <si>
    <t>M21-007B</t>
  </si>
  <si>
    <t>M21-008B</t>
  </si>
  <si>
    <t>M21-009B</t>
  </si>
  <si>
    <t>M21-010B</t>
  </si>
  <si>
    <t>M21-011B</t>
  </si>
  <si>
    <t>M21-012B</t>
  </si>
  <si>
    <t>M21-013B</t>
  </si>
  <si>
    <t>M21-014B</t>
  </si>
  <si>
    <t>M21-015B</t>
  </si>
  <si>
    <t>M21-016B</t>
  </si>
  <si>
    <t>M21-301</t>
  </si>
  <si>
    <t>Demontáž stávajících svodů hromosvodů</t>
  </si>
  <si>
    <t>hod.</t>
  </si>
  <si>
    <t>M21-302</t>
  </si>
  <si>
    <t>Výchozí revize hromosvodů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</si>
</sst>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5" fillId="3" borderId="0" xfId="0" applyNumberFormat="1" applyFont="1" applyFill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5" fillId="3" borderId="12" xfId="0" applyFont="1" applyFill="1" applyBorder="1" applyAlignment="1">
      <alignment horizontal="center" vertical="top" shrinkToFit="1"/>
    </xf>
    <xf numFmtId="165" fontId="5" fillId="3" borderId="12" xfId="0" applyNumberFormat="1" applyFont="1" applyFill="1" applyBorder="1" applyAlignment="1">
      <alignment vertical="top" shrinkToFit="1"/>
    </xf>
    <xf numFmtId="4" fontId="5" fillId="3" borderId="12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K36" sqref="K36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5"/>
  <sheetViews>
    <sheetView showGridLines="0" tabSelected="1" topLeftCell="B1" zoomScaleNormal="100" zoomScaleSheetLayoutView="75" workbookViewId="0">
      <selection activeCell="E2" sqref="E2:J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SUMIF(F54:F81,A16,I54:I81)+SUMIF(F54:F81,"PSU",I54:I81)</f>
        <v>0</v>
      </c>
      <c r="J16" s="85"/>
    </row>
    <row r="17" spans="1:10" ht="23.25" customHeight="1" x14ac:dyDescent="0.2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SUMIF(F54:F81,A17,I54:I81)</f>
        <v>0</v>
      </c>
      <c r="J17" s="85"/>
    </row>
    <row r="18" spans="1:10" ht="23.25" customHeight="1" x14ac:dyDescent="0.2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SUMIF(F54:F81,A18,I54:I81)</f>
        <v>0</v>
      </c>
      <c r="J18" s="85"/>
    </row>
    <row r="19" spans="1:10" ht="23.25" customHeight="1" x14ac:dyDescent="0.2">
      <c r="A19" s="194" t="s">
        <v>115</v>
      </c>
      <c r="B19" s="38" t="s">
        <v>29</v>
      </c>
      <c r="C19" s="62"/>
      <c r="D19" s="63"/>
      <c r="E19" s="83"/>
      <c r="F19" s="84"/>
      <c r="G19" s="83"/>
      <c r="H19" s="84"/>
      <c r="I19" s="83">
        <f>SUMIF(F54:F81,A19,I54:I81)</f>
        <v>0</v>
      </c>
      <c r="J19" s="85"/>
    </row>
    <row r="20" spans="1:10" ht="23.25" customHeight="1" x14ac:dyDescent="0.2">
      <c r="A20" s="194" t="s">
        <v>116</v>
      </c>
      <c r="B20" s="38" t="s">
        <v>30</v>
      </c>
      <c r="C20" s="62"/>
      <c r="D20" s="63"/>
      <c r="E20" s="83"/>
      <c r="F20" s="84"/>
      <c r="G20" s="83"/>
      <c r="H20" s="84"/>
      <c r="I20" s="83">
        <f>SUMIF(F54:F81,A20,I54:I81)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45</v>
      </c>
      <c r="C39" s="145"/>
      <c r="D39" s="145"/>
      <c r="E39" s="145"/>
      <c r="F39" s="146">
        <f>'11_2018_A 2 Pol'!AE236+'11_2018_A 4 Pol'!AE68</f>
        <v>0</v>
      </c>
      <c r="G39" s="147">
        <f>'11_2018_A 2 Pol'!AF236+'11_2018_A 4 Pol'!AF68</f>
        <v>0</v>
      </c>
      <c r="H39" s="148">
        <f>(F39*SazbaDPH1/100)+(G39*SazbaDPH2/100)</f>
        <v>0</v>
      </c>
      <c r="I39" s="148">
        <f>F39+G39+H39</f>
        <v>0</v>
      </c>
      <c r="J39" s="149" t="str">
        <f>IF(_xlfn.SINGLE(CenaCelkemVypocet)=0,"",I39/_xlfn.SINGLE(CenaCelkemVypocet)*100)</f>
        <v/>
      </c>
    </row>
    <row r="40" spans="1:10" ht="25.5" customHeight="1" x14ac:dyDescent="0.2">
      <c r="A40" s="134">
        <v>2</v>
      </c>
      <c r="B40" s="150" t="s">
        <v>46</v>
      </c>
      <c r="C40" s="151" t="s">
        <v>47</v>
      </c>
      <c r="D40" s="151"/>
      <c r="E40" s="151"/>
      <c r="F40" s="152">
        <f>'11_2018_A 2 Pol'!AE236+'11_2018_A 4 Pol'!AE68</f>
        <v>0</v>
      </c>
      <c r="G40" s="153">
        <f>'11_2018_A 2 Pol'!AF236+'11_2018_A 4 Pol'!AF68</f>
        <v>0</v>
      </c>
      <c r="H40" s="153">
        <f>(F40*SazbaDPH1/100)+(G40*SazbaDPH2/100)</f>
        <v>0</v>
      </c>
      <c r="I40" s="153">
        <f>F40+G40+H40</f>
        <v>0</v>
      </c>
      <c r="J40" s="154" t="str">
        <f>IF(_xlfn.SINGLE(CenaCelkemVypocet)=0,"",I40/_xlfn.SINGLE(CenaCelkemVypocet)*100)</f>
        <v/>
      </c>
    </row>
    <row r="41" spans="1:10" ht="25.5" customHeight="1" x14ac:dyDescent="0.2">
      <c r="A41" s="134">
        <v>3</v>
      </c>
      <c r="B41" s="155" t="s">
        <v>48</v>
      </c>
      <c r="C41" s="145" t="s">
        <v>49</v>
      </c>
      <c r="D41" s="145"/>
      <c r="E41" s="145"/>
      <c r="F41" s="156">
        <f>'11_2018_A 2 Pol'!AE236</f>
        <v>0</v>
      </c>
      <c r="G41" s="148">
        <f>'11_2018_A 2 Pol'!AF236</f>
        <v>0</v>
      </c>
      <c r="H41" s="148">
        <f>(F41*SazbaDPH1/100)+(G41*SazbaDPH2/100)</f>
        <v>0</v>
      </c>
      <c r="I41" s="148">
        <f>F41+G41+H41</f>
        <v>0</v>
      </c>
      <c r="J41" s="149" t="str">
        <f>IF(_xlfn.SINGLE(CenaCelkemVypocet)=0,"",I41/_xlfn.SINGLE(CenaCelkemVypocet)*100)</f>
        <v/>
      </c>
    </row>
    <row r="42" spans="1:10" ht="25.5" customHeight="1" x14ac:dyDescent="0.2">
      <c r="A42" s="134">
        <v>3</v>
      </c>
      <c r="B42" s="155" t="s">
        <v>50</v>
      </c>
      <c r="C42" s="145" t="s">
        <v>51</v>
      </c>
      <c r="D42" s="145"/>
      <c r="E42" s="145"/>
      <c r="F42" s="156">
        <f>'11_2018_A 4 Pol'!AE68</f>
        <v>0</v>
      </c>
      <c r="G42" s="148">
        <f>'11_2018_A 4 Pol'!AF68</f>
        <v>0</v>
      </c>
      <c r="H42" s="148">
        <f>(F42*SazbaDPH1/100)+(G42*SazbaDPH2/100)</f>
        <v>0</v>
      </c>
      <c r="I42" s="148">
        <f>F42+G42+H42</f>
        <v>0</v>
      </c>
      <c r="J42" s="149" t="str">
        <f>IF(_xlfn.SINGLE(CenaCelkemVypocet)=0,"",I42/_xlfn.SINGLE(CenaCelkemVypocet)*100)</f>
        <v/>
      </c>
    </row>
    <row r="43" spans="1:10" ht="25.5" customHeight="1" x14ac:dyDescent="0.2">
      <c r="A43" s="134"/>
      <c r="B43" s="157" t="s">
        <v>52</v>
      </c>
      <c r="C43" s="158"/>
      <c r="D43" s="158"/>
      <c r="E43" s="159"/>
      <c r="F43" s="160">
        <f>SUMIF(A39:A42,"=1",F39:F42)</f>
        <v>0</v>
      </c>
      <c r="G43" s="161">
        <f>SUMIF(A39:A42,"=1",G39:G42)</f>
        <v>0</v>
      </c>
      <c r="H43" s="161">
        <f>SUMIF(A39:A42,"=1",H39:H42)</f>
        <v>0</v>
      </c>
      <c r="I43" s="161">
        <f>SUMIF(A39:A42,"=1",I39:I42)</f>
        <v>0</v>
      </c>
      <c r="J43" s="162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48" spans="1:10" x14ac:dyDescent="0.2">
      <c r="A48" t="s">
        <v>58</v>
      </c>
      <c r="B48" t="s">
        <v>60</v>
      </c>
    </row>
    <row r="51" spans="1:10" ht="15.75" x14ac:dyDescent="0.25">
      <c r="B51" s="173" t="s">
        <v>61</v>
      </c>
    </row>
    <row r="53" spans="1:10" ht="25.5" customHeight="1" x14ac:dyDescent="0.2">
      <c r="A53" s="175"/>
      <c r="B53" s="178" t="s">
        <v>18</v>
      </c>
      <c r="C53" s="178" t="s">
        <v>6</v>
      </c>
      <c r="D53" s="179"/>
      <c r="E53" s="179"/>
      <c r="F53" s="180" t="s">
        <v>62</v>
      </c>
      <c r="G53" s="180"/>
      <c r="H53" s="180"/>
      <c r="I53" s="180" t="s">
        <v>31</v>
      </c>
      <c r="J53" s="180" t="s">
        <v>0</v>
      </c>
    </row>
    <row r="54" spans="1:10" ht="36.75" customHeight="1" x14ac:dyDescent="0.2">
      <c r="A54" s="176"/>
      <c r="B54" s="181" t="s">
        <v>63</v>
      </c>
      <c r="C54" s="182" t="s">
        <v>64</v>
      </c>
      <c r="D54" s="183"/>
      <c r="E54" s="183"/>
      <c r="F54" s="190" t="s">
        <v>26</v>
      </c>
      <c r="G54" s="191"/>
      <c r="H54" s="191"/>
      <c r="I54" s="191">
        <f>'11_2018_A 2 Pol'!G94+'11_2018_A 2 Pol'!G109+'11_2018_A 4 Pol'!G8</f>
        <v>0</v>
      </c>
      <c r="J54" s="187" t="str">
        <f>IF(I82=0,"",I54/I82*100)</f>
        <v/>
      </c>
    </row>
    <row r="55" spans="1:10" ht="36.75" customHeight="1" x14ac:dyDescent="0.2">
      <c r="A55" s="176"/>
      <c r="B55" s="181" t="s">
        <v>65</v>
      </c>
      <c r="C55" s="182" t="s">
        <v>66</v>
      </c>
      <c r="D55" s="183"/>
      <c r="E55" s="183"/>
      <c r="F55" s="190" t="s">
        <v>26</v>
      </c>
      <c r="G55" s="191"/>
      <c r="H55" s="191"/>
      <c r="I55" s="191">
        <f>'11_2018_A 2 Pol'!G40+'11_2018_A 2 Pol'!G115</f>
        <v>0</v>
      </c>
      <c r="J55" s="187" t="str">
        <f>IF(I82=0,"",I55/I82*100)</f>
        <v/>
      </c>
    </row>
    <row r="56" spans="1:10" ht="36.75" customHeight="1" x14ac:dyDescent="0.2">
      <c r="A56" s="176"/>
      <c r="B56" s="181" t="s">
        <v>50</v>
      </c>
      <c r="C56" s="182" t="s">
        <v>67</v>
      </c>
      <c r="D56" s="183"/>
      <c r="E56" s="183"/>
      <c r="F56" s="190" t="s">
        <v>26</v>
      </c>
      <c r="G56" s="191"/>
      <c r="H56" s="191"/>
      <c r="I56" s="191">
        <f>'11_2018_A 2 Pol'!G69</f>
        <v>0</v>
      </c>
      <c r="J56" s="187" t="str">
        <f>IF(I82=0,"",I56/I82*100)</f>
        <v/>
      </c>
    </row>
    <row r="57" spans="1:10" ht="36.75" customHeight="1" x14ac:dyDescent="0.2">
      <c r="A57" s="176"/>
      <c r="B57" s="181" t="s">
        <v>68</v>
      </c>
      <c r="C57" s="182" t="s">
        <v>69</v>
      </c>
      <c r="D57" s="183"/>
      <c r="E57" s="183"/>
      <c r="F57" s="190" t="s">
        <v>26</v>
      </c>
      <c r="G57" s="191"/>
      <c r="H57" s="191"/>
      <c r="I57" s="191">
        <f>'11_2018_A 2 Pol'!G17+'11_2018_A 2 Pol'!G233</f>
        <v>0</v>
      </c>
      <c r="J57" s="187" t="str">
        <f>IF(I82=0,"",I57/I82*100)</f>
        <v/>
      </c>
    </row>
    <row r="58" spans="1:10" ht="36.75" customHeight="1" x14ac:dyDescent="0.2">
      <c r="A58" s="176"/>
      <c r="B58" s="181" t="s">
        <v>70</v>
      </c>
      <c r="C58" s="182" t="s">
        <v>71</v>
      </c>
      <c r="D58" s="183"/>
      <c r="E58" s="183"/>
      <c r="F58" s="190" t="s">
        <v>26</v>
      </c>
      <c r="G58" s="191"/>
      <c r="H58" s="191"/>
      <c r="I58" s="191">
        <f>'11_2018_A 2 Pol'!G23</f>
        <v>0</v>
      </c>
      <c r="J58" s="187" t="str">
        <f>IF(I82=0,"",I58/I82*100)</f>
        <v/>
      </c>
    </row>
    <row r="59" spans="1:10" ht="36.75" customHeight="1" x14ac:dyDescent="0.2">
      <c r="A59" s="176"/>
      <c r="B59" s="181" t="s">
        <v>72</v>
      </c>
      <c r="C59" s="182" t="s">
        <v>73</v>
      </c>
      <c r="D59" s="183"/>
      <c r="E59" s="183"/>
      <c r="F59" s="190" t="s">
        <v>26</v>
      </c>
      <c r="G59" s="191"/>
      <c r="H59" s="191"/>
      <c r="I59" s="191">
        <f>'11_2018_A 2 Pol'!G25+'11_2018_A 2 Pol'!G79</f>
        <v>0</v>
      </c>
      <c r="J59" s="187" t="str">
        <f>IF(I82=0,"",I59/I82*100)</f>
        <v/>
      </c>
    </row>
    <row r="60" spans="1:10" ht="36.75" customHeight="1" x14ac:dyDescent="0.2">
      <c r="A60" s="176"/>
      <c r="B60" s="181" t="s">
        <v>74</v>
      </c>
      <c r="C60" s="182" t="s">
        <v>75</v>
      </c>
      <c r="D60" s="183"/>
      <c r="E60" s="183"/>
      <c r="F60" s="190" t="s">
        <v>26</v>
      </c>
      <c r="G60" s="191"/>
      <c r="H60" s="191"/>
      <c r="I60" s="191">
        <f>'11_2018_A 2 Pol'!G149</f>
        <v>0</v>
      </c>
      <c r="J60" s="187" t="str">
        <f>IF(I82=0,"",I60/I82*100)</f>
        <v/>
      </c>
    </row>
    <row r="61" spans="1:10" ht="36.75" customHeight="1" x14ac:dyDescent="0.2">
      <c r="A61" s="176"/>
      <c r="B61" s="181" t="s">
        <v>76</v>
      </c>
      <c r="C61" s="182" t="s">
        <v>77</v>
      </c>
      <c r="D61" s="183"/>
      <c r="E61" s="183"/>
      <c r="F61" s="190" t="s">
        <v>26</v>
      </c>
      <c r="G61" s="191"/>
      <c r="H61" s="191"/>
      <c r="I61" s="191">
        <f>'11_2018_A 2 Pol'!G99</f>
        <v>0</v>
      </c>
      <c r="J61" s="187" t="str">
        <f>IF(I82=0,"",I61/I82*100)</f>
        <v/>
      </c>
    </row>
    <row r="62" spans="1:10" ht="36.75" customHeight="1" x14ac:dyDescent="0.2">
      <c r="A62" s="176"/>
      <c r="B62" s="181" t="s">
        <v>78</v>
      </c>
      <c r="C62" s="182" t="s">
        <v>79</v>
      </c>
      <c r="D62" s="183"/>
      <c r="E62" s="183"/>
      <c r="F62" s="190" t="s">
        <v>26</v>
      </c>
      <c r="G62" s="191"/>
      <c r="H62" s="191"/>
      <c r="I62" s="191">
        <f>'11_2018_A 2 Pol'!G101</f>
        <v>0</v>
      </c>
      <c r="J62" s="187" t="str">
        <f>IF(I82=0,"",I62/I82*100)</f>
        <v/>
      </c>
    </row>
    <row r="63" spans="1:10" ht="36.75" customHeight="1" x14ac:dyDescent="0.2">
      <c r="A63" s="176"/>
      <c r="B63" s="181" t="s">
        <v>80</v>
      </c>
      <c r="C63" s="182" t="s">
        <v>81</v>
      </c>
      <c r="D63" s="183"/>
      <c r="E63" s="183"/>
      <c r="F63" s="190" t="s">
        <v>26</v>
      </c>
      <c r="G63" s="191"/>
      <c r="H63" s="191"/>
      <c r="I63" s="191">
        <f>'11_2018_A 2 Pol'!G168</f>
        <v>0</v>
      </c>
      <c r="J63" s="187" t="str">
        <f>IF(I82=0,"",I63/I82*100)</f>
        <v/>
      </c>
    </row>
    <row r="64" spans="1:10" ht="36.75" customHeight="1" x14ac:dyDescent="0.2">
      <c r="A64" s="176"/>
      <c r="B64" s="181" t="s">
        <v>82</v>
      </c>
      <c r="C64" s="182" t="s">
        <v>83</v>
      </c>
      <c r="D64" s="183"/>
      <c r="E64" s="183"/>
      <c r="F64" s="190" t="s">
        <v>26</v>
      </c>
      <c r="G64" s="191"/>
      <c r="H64" s="191"/>
      <c r="I64" s="191">
        <f>'11_2018_A 2 Pol'!G12+'11_2018_A 2 Pol'!G67+'11_2018_A 2 Pol'!G92+'11_2018_A 2 Pol'!G96</f>
        <v>0</v>
      </c>
      <c r="J64" s="187" t="str">
        <f>IF(I82=0,"",I64/I82*100)</f>
        <v/>
      </c>
    </row>
    <row r="65" spans="1:10" ht="36.75" customHeight="1" x14ac:dyDescent="0.2">
      <c r="A65" s="176"/>
      <c r="B65" s="181" t="s">
        <v>84</v>
      </c>
      <c r="C65" s="182" t="s">
        <v>85</v>
      </c>
      <c r="D65" s="183"/>
      <c r="E65" s="183"/>
      <c r="F65" s="190" t="s">
        <v>26</v>
      </c>
      <c r="G65" s="191"/>
      <c r="H65" s="191"/>
      <c r="I65" s="191">
        <f>'11_2018_A 2 Pol'!G231</f>
        <v>0</v>
      </c>
      <c r="J65" s="187" t="str">
        <f>IF(I82=0,"",I65/I82*100)</f>
        <v/>
      </c>
    </row>
    <row r="66" spans="1:10" ht="36.75" customHeight="1" x14ac:dyDescent="0.2">
      <c r="A66" s="176"/>
      <c r="B66" s="181" t="s">
        <v>86</v>
      </c>
      <c r="C66" s="182" t="s">
        <v>87</v>
      </c>
      <c r="D66" s="183"/>
      <c r="E66" s="183"/>
      <c r="F66" s="190" t="s">
        <v>27</v>
      </c>
      <c r="G66" s="191"/>
      <c r="H66" s="191"/>
      <c r="I66" s="191">
        <f>'11_2018_A 2 Pol'!G47+'11_2018_A 2 Pol'!G176</f>
        <v>0</v>
      </c>
      <c r="J66" s="187" t="str">
        <f>IF(I82=0,"",I66/I82*100)</f>
        <v/>
      </c>
    </row>
    <row r="67" spans="1:10" ht="36.75" customHeight="1" x14ac:dyDescent="0.2">
      <c r="A67" s="176"/>
      <c r="B67" s="181" t="s">
        <v>88</v>
      </c>
      <c r="C67" s="182" t="s">
        <v>89</v>
      </c>
      <c r="D67" s="183"/>
      <c r="E67" s="183"/>
      <c r="F67" s="190" t="s">
        <v>27</v>
      </c>
      <c r="G67" s="191"/>
      <c r="H67" s="191"/>
      <c r="I67" s="191">
        <f>'11_2018_A 2 Pol'!G42+'11_2018_A 2 Pol'!G62+'11_2018_A 2 Pol'!G71+'11_2018_A 2 Pol'!G125</f>
        <v>0</v>
      </c>
      <c r="J67" s="187" t="str">
        <f>IF(I82=0,"",I67/I82*100)</f>
        <v/>
      </c>
    </row>
    <row r="68" spans="1:10" ht="36.75" customHeight="1" x14ac:dyDescent="0.2">
      <c r="A68" s="176"/>
      <c r="B68" s="181" t="s">
        <v>90</v>
      </c>
      <c r="C68" s="182" t="s">
        <v>91</v>
      </c>
      <c r="D68" s="183"/>
      <c r="E68" s="183"/>
      <c r="F68" s="190" t="s">
        <v>27</v>
      </c>
      <c r="G68" s="191"/>
      <c r="H68" s="191"/>
      <c r="I68" s="191">
        <f>'11_2018_A 2 Pol'!G49+'11_2018_A 2 Pol'!G56+'11_2018_A 2 Pol'!G74+'11_2018_A 2 Pol'!G88+'11_2018_A 2 Pol'!G117+'11_2018_A 2 Pol'!G137+'11_2018_A 2 Pol'!G201</f>
        <v>0</v>
      </c>
      <c r="J68" s="187" t="str">
        <f>IF(I82=0,"",I68/I82*100)</f>
        <v/>
      </c>
    </row>
    <row r="69" spans="1:10" ht="36.75" customHeight="1" x14ac:dyDescent="0.2">
      <c r="A69" s="176"/>
      <c r="B69" s="181" t="s">
        <v>92</v>
      </c>
      <c r="C69" s="182" t="s">
        <v>93</v>
      </c>
      <c r="D69" s="183"/>
      <c r="E69" s="183"/>
      <c r="F69" s="190" t="s">
        <v>27</v>
      </c>
      <c r="G69" s="191"/>
      <c r="H69" s="191"/>
      <c r="I69" s="191">
        <f>'11_2018_A 2 Pol'!G133+'11_2018_A 2 Pol'!G139</f>
        <v>0</v>
      </c>
      <c r="J69" s="187" t="str">
        <f>IF(I82=0,"",I69/I82*100)</f>
        <v/>
      </c>
    </row>
    <row r="70" spans="1:10" ht="36.75" customHeight="1" x14ac:dyDescent="0.2">
      <c r="A70" s="176"/>
      <c r="B70" s="181" t="s">
        <v>94</v>
      </c>
      <c r="C70" s="182" t="s">
        <v>95</v>
      </c>
      <c r="D70" s="183"/>
      <c r="E70" s="183"/>
      <c r="F70" s="190" t="s">
        <v>27</v>
      </c>
      <c r="G70" s="191"/>
      <c r="H70" s="191"/>
      <c r="I70" s="191">
        <f>'11_2018_A 2 Pol'!G32+'11_2018_A 2 Pol'!G60+'11_2018_A 2 Pol'!G141+'11_2018_A 2 Pol'!G151</f>
        <v>0</v>
      </c>
      <c r="J70" s="187" t="str">
        <f>IF(I82=0,"",I70/I82*100)</f>
        <v/>
      </c>
    </row>
    <row r="71" spans="1:10" ht="36.75" customHeight="1" x14ac:dyDescent="0.2">
      <c r="A71" s="176"/>
      <c r="B71" s="181" t="s">
        <v>96</v>
      </c>
      <c r="C71" s="182" t="s">
        <v>97</v>
      </c>
      <c r="D71" s="183"/>
      <c r="E71" s="183"/>
      <c r="F71" s="190" t="s">
        <v>27</v>
      </c>
      <c r="G71" s="191"/>
      <c r="H71" s="191"/>
      <c r="I71" s="191">
        <f>'11_2018_A 2 Pol'!G44+'11_2018_A 2 Pol'!G54+'11_2018_A 2 Pol'!G131+'11_2018_A 2 Pol'!G166+'11_2018_A 2 Pol'!G170+'11_2018_A 2 Pol'!G184+'11_2018_A 2 Pol'!G193+'11_2018_A 2 Pol'!G204</f>
        <v>0</v>
      </c>
      <c r="J71" s="187" t="str">
        <f>IF(I82=0,"",I71/I82*100)</f>
        <v/>
      </c>
    </row>
    <row r="72" spans="1:10" ht="36.75" customHeight="1" x14ac:dyDescent="0.2">
      <c r="A72" s="176"/>
      <c r="B72" s="181" t="s">
        <v>98</v>
      </c>
      <c r="C72" s="182" t="s">
        <v>99</v>
      </c>
      <c r="D72" s="183"/>
      <c r="E72" s="183"/>
      <c r="F72" s="190" t="s">
        <v>27</v>
      </c>
      <c r="G72" s="191"/>
      <c r="H72" s="191"/>
      <c r="I72" s="191">
        <f>'11_2018_A 2 Pol'!G21+'11_2018_A 2 Pol'!G28+'11_2018_A 2 Pol'!G34+'11_2018_A 2 Pol'!G51+'11_2018_A 2 Pol'!G128</f>
        <v>0</v>
      </c>
      <c r="J72" s="187" t="str">
        <f>IF(I82=0,"",I72/I82*100)</f>
        <v/>
      </c>
    </row>
    <row r="73" spans="1:10" ht="36.75" customHeight="1" x14ac:dyDescent="0.2">
      <c r="A73" s="176"/>
      <c r="B73" s="181" t="s">
        <v>100</v>
      </c>
      <c r="C73" s="182" t="s">
        <v>101</v>
      </c>
      <c r="D73" s="183"/>
      <c r="E73" s="183"/>
      <c r="F73" s="190" t="s">
        <v>27</v>
      </c>
      <c r="G73" s="191"/>
      <c r="H73" s="191"/>
      <c r="I73" s="191">
        <f>'11_2018_A 2 Pol'!G8</f>
        <v>0</v>
      </c>
      <c r="J73" s="187" t="str">
        <f>IF(I82=0,"",I73/I82*100)</f>
        <v/>
      </c>
    </row>
    <row r="74" spans="1:10" ht="36.75" customHeight="1" x14ac:dyDescent="0.2">
      <c r="A74" s="176"/>
      <c r="B74" s="181" t="s">
        <v>102</v>
      </c>
      <c r="C74" s="182" t="s">
        <v>103</v>
      </c>
      <c r="D74" s="183"/>
      <c r="E74" s="183"/>
      <c r="F74" s="190" t="s">
        <v>27</v>
      </c>
      <c r="G74" s="191"/>
      <c r="H74" s="191"/>
      <c r="I74" s="191">
        <f>'11_2018_A 2 Pol'!G195</f>
        <v>0</v>
      </c>
      <c r="J74" s="187" t="str">
        <f>IF(I82=0,"",I74/I82*100)</f>
        <v/>
      </c>
    </row>
    <row r="75" spans="1:10" ht="36.75" customHeight="1" x14ac:dyDescent="0.2">
      <c r="A75" s="176"/>
      <c r="B75" s="181" t="s">
        <v>104</v>
      </c>
      <c r="C75" s="182" t="s">
        <v>105</v>
      </c>
      <c r="D75" s="183"/>
      <c r="E75" s="183"/>
      <c r="F75" s="190" t="s">
        <v>27</v>
      </c>
      <c r="G75" s="191"/>
      <c r="H75" s="191"/>
      <c r="I75" s="191">
        <f>'11_2018_A 2 Pol'!G19+'11_2018_A 2 Pol'!G191</f>
        <v>0</v>
      </c>
      <c r="J75" s="187" t="str">
        <f>IF(I82=0,"",I75/I82*100)</f>
        <v/>
      </c>
    </row>
    <row r="76" spans="1:10" ht="36.75" customHeight="1" x14ac:dyDescent="0.2">
      <c r="A76" s="176"/>
      <c r="B76" s="181" t="s">
        <v>106</v>
      </c>
      <c r="C76" s="182" t="s">
        <v>107</v>
      </c>
      <c r="D76" s="183"/>
      <c r="E76" s="183"/>
      <c r="F76" s="190" t="s">
        <v>28</v>
      </c>
      <c r="G76" s="191"/>
      <c r="H76" s="191"/>
      <c r="I76" s="191">
        <f>'11_2018_A 4 Pol'!G18</f>
        <v>0</v>
      </c>
      <c r="J76" s="187" t="str">
        <f>IF(I82=0,"",I76/I82*100)</f>
        <v/>
      </c>
    </row>
    <row r="77" spans="1:10" ht="36.75" customHeight="1" x14ac:dyDescent="0.2">
      <c r="A77" s="176"/>
      <c r="B77" s="181" t="s">
        <v>108</v>
      </c>
      <c r="C77" s="182" t="s">
        <v>109</v>
      </c>
      <c r="D77" s="183"/>
      <c r="E77" s="183"/>
      <c r="F77" s="190" t="s">
        <v>28</v>
      </c>
      <c r="G77" s="191"/>
      <c r="H77" s="191"/>
      <c r="I77" s="191">
        <f>'11_2018_A 4 Pol'!G35</f>
        <v>0</v>
      </c>
      <c r="J77" s="187" t="str">
        <f>IF(I82=0,"",I77/I82*100)</f>
        <v/>
      </c>
    </row>
    <row r="78" spans="1:10" ht="36.75" customHeight="1" x14ac:dyDescent="0.2">
      <c r="A78" s="176"/>
      <c r="B78" s="181" t="s">
        <v>110</v>
      </c>
      <c r="C78" s="182" t="s">
        <v>111</v>
      </c>
      <c r="D78" s="183"/>
      <c r="E78" s="183"/>
      <c r="F78" s="190" t="s">
        <v>28</v>
      </c>
      <c r="G78" s="191"/>
      <c r="H78" s="191"/>
      <c r="I78" s="191">
        <f>'11_2018_A 4 Pol'!G52</f>
        <v>0</v>
      </c>
      <c r="J78" s="187" t="str">
        <f>IF(I82=0,"",I78/I82*100)</f>
        <v/>
      </c>
    </row>
    <row r="79" spans="1:10" ht="36.75" customHeight="1" x14ac:dyDescent="0.2">
      <c r="A79" s="176"/>
      <c r="B79" s="181" t="s">
        <v>112</v>
      </c>
      <c r="C79" s="182" t="s">
        <v>113</v>
      </c>
      <c r="D79" s="183"/>
      <c r="E79" s="183"/>
      <c r="F79" s="190" t="s">
        <v>114</v>
      </c>
      <c r="G79" s="191"/>
      <c r="H79" s="191"/>
      <c r="I79" s="191">
        <f>'11_2018_A 2 Pol'!G208</f>
        <v>0</v>
      </c>
      <c r="J79" s="187" t="str">
        <f>IF(I82=0,"",I79/I82*100)</f>
        <v/>
      </c>
    </row>
    <row r="80" spans="1:10" ht="36.75" customHeight="1" x14ac:dyDescent="0.2">
      <c r="A80" s="176"/>
      <c r="B80" s="181" t="s">
        <v>115</v>
      </c>
      <c r="C80" s="182" t="s">
        <v>29</v>
      </c>
      <c r="D80" s="183"/>
      <c r="E80" s="183"/>
      <c r="F80" s="190" t="s">
        <v>115</v>
      </c>
      <c r="G80" s="191"/>
      <c r="H80" s="191"/>
      <c r="I80" s="191">
        <f>'11_2018_A 2 Pol'!G216+'11_2018_A 2 Pol'!G226+'11_2018_A 4 Pol'!G55</f>
        <v>0</v>
      </c>
      <c r="J80" s="187" t="str">
        <f>IF(I82=0,"",I80/I82*100)</f>
        <v/>
      </c>
    </row>
    <row r="81" spans="1:10" ht="36.75" customHeight="1" x14ac:dyDescent="0.2">
      <c r="A81" s="176"/>
      <c r="B81" s="181" t="s">
        <v>116</v>
      </c>
      <c r="C81" s="182" t="s">
        <v>30</v>
      </c>
      <c r="D81" s="183"/>
      <c r="E81" s="183"/>
      <c r="F81" s="190" t="s">
        <v>116</v>
      </c>
      <c r="G81" s="191"/>
      <c r="H81" s="191"/>
      <c r="I81" s="191">
        <f>'11_2018_A 2 Pol'!G220+'11_2018_A 4 Pol'!G63</f>
        <v>0</v>
      </c>
      <c r="J81" s="187" t="str">
        <f>IF(I82=0,"",I81/I82*100)</f>
        <v/>
      </c>
    </row>
    <row r="82" spans="1:10" ht="25.5" customHeight="1" x14ac:dyDescent="0.2">
      <c r="A82" s="177"/>
      <c r="B82" s="184" t="s">
        <v>1</v>
      </c>
      <c r="C82" s="185"/>
      <c r="D82" s="186"/>
      <c r="E82" s="186"/>
      <c r="F82" s="192"/>
      <c r="G82" s="193"/>
      <c r="H82" s="193"/>
      <c r="I82" s="193">
        <f>SUM(I54:I81)</f>
        <v>0</v>
      </c>
      <c r="J82" s="188">
        <f>SUM(J54:J81)</f>
        <v>0</v>
      </c>
    </row>
    <row r="83" spans="1:10" x14ac:dyDescent="0.2">
      <c r="F83" s="133"/>
      <c r="G83" s="133"/>
      <c r="H83" s="133"/>
      <c r="I83" s="133"/>
      <c r="J83" s="189"/>
    </row>
    <row r="84" spans="1:10" x14ac:dyDescent="0.2">
      <c r="F84" s="133"/>
      <c r="G84" s="133"/>
      <c r="H84" s="133"/>
      <c r="I84" s="133"/>
      <c r="J84" s="189"/>
    </row>
    <row r="85" spans="1:10" x14ac:dyDescent="0.2">
      <c r="F85" s="133"/>
      <c r="G85" s="133"/>
      <c r="H85" s="133"/>
      <c r="I85" s="133"/>
      <c r="J85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4">
    <mergeCell ref="C79:E79"/>
    <mergeCell ref="C80:E80"/>
    <mergeCell ref="C81:E81"/>
    <mergeCell ref="C74:E74"/>
    <mergeCell ref="C75:E75"/>
    <mergeCell ref="C76:E76"/>
    <mergeCell ref="C77:E77"/>
    <mergeCell ref="C78:E78"/>
    <mergeCell ref="C69:E69"/>
    <mergeCell ref="C70:E70"/>
    <mergeCell ref="C71:E71"/>
    <mergeCell ref="C72:E72"/>
    <mergeCell ref="C73:E73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C54:E54"/>
    <mergeCell ref="C55:E55"/>
    <mergeCell ref="C56:E56"/>
    <mergeCell ref="C57:E57"/>
    <mergeCell ref="C58:E58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F917-D4E1-4FA9-83B7-9786CE735A6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117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118</v>
      </c>
    </row>
    <row r="3" spans="1:60" ht="24.95" customHeight="1" x14ac:dyDescent="0.2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118</v>
      </c>
      <c r="AG3" t="s">
        <v>119</v>
      </c>
    </row>
    <row r="4" spans="1:60" ht="24.95" customHeight="1" x14ac:dyDescent="0.2">
      <c r="A4" s="200" t="s">
        <v>10</v>
      </c>
      <c r="B4" s="201" t="s">
        <v>48</v>
      </c>
      <c r="C4" s="202" t="s">
        <v>49</v>
      </c>
      <c r="D4" s="203"/>
      <c r="E4" s="203"/>
      <c r="F4" s="203"/>
      <c r="G4" s="204"/>
      <c r="AG4" t="s">
        <v>120</v>
      </c>
    </row>
    <row r="5" spans="1:60" x14ac:dyDescent="0.2">
      <c r="D5" s="10"/>
    </row>
    <row r="6" spans="1:60" ht="38.25" x14ac:dyDescent="0.2">
      <c r="A6" s="206" t="s">
        <v>121</v>
      </c>
      <c r="B6" s="208" t="s">
        <v>122</v>
      </c>
      <c r="C6" s="208" t="s">
        <v>123</v>
      </c>
      <c r="D6" s="207" t="s">
        <v>124</v>
      </c>
      <c r="E6" s="206" t="s">
        <v>125</v>
      </c>
      <c r="F6" s="205" t="s">
        <v>126</v>
      </c>
      <c r="G6" s="206" t="s">
        <v>31</v>
      </c>
      <c r="H6" s="209" t="s">
        <v>32</v>
      </c>
      <c r="I6" s="209" t="s">
        <v>127</v>
      </c>
      <c r="J6" s="209" t="s">
        <v>33</v>
      </c>
      <c r="K6" s="209" t="s">
        <v>128</v>
      </c>
      <c r="L6" s="209" t="s">
        <v>129</v>
      </c>
      <c r="M6" s="209" t="s">
        <v>130</v>
      </c>
      <c r="N6" s="209" t="s">
        <v>131</v>
      </c>
      <c r="O6" s="209" t="s">
        <v>132</v>
      </c>
      <c r="P6" s="209" t="s">
        <v>133</v>
      </c>
      <c r="Q6" s="209" t="s">
        <v>134</v>
      </c>
      <c r="R6" s="209" t="s">
        <v>135</v>
      </c>
      <c r="S6" s="209" t="s">
        <v>136</v>
      </c>
      <c r="T6" s="209" t="s">
        <v>137</v>
      </c>
      <c r="U6" s="209" t="s">
        <v>138</v>
      </c>
      <c r="V6" s="209" t="s">
        <v>139</v>
      </c>
      <c r="W6" s="209" t="s">
        <v>140</v>
      </c>
      <c r="X6" s="209" t="s">
        <v>141</v>
      </c>
      <c r="Y6" s="209" t="s">
        <v>142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5" t="s">
        <v>143</v>
      </c>
      <c r="B8" s="236" t="s">
        <v>100</v>
      </c>
      <c r="C8" s="258" t="s">
        <v>101</v>
      </c>
      <c r="D8" s="237"/>
      <c r="E8" s="238"/>
      <c r="F8" s="239"/>
      <c r="G8" s="240">
        <f>SUMIF(AG9:AG11,"&lt;&gt;NOR",G9:G11)</f>
        <v>0</v>
      </c>
      <c r="H8" s="234"/>
      <c r="I8" s="234">
        <f>SUM(I9:I11)</f>
        <v>0</v>
      </c>
      <c r="J8" s="234"/>
      <c r="K8" s="234">
        <f>SUM(K9:K11)</f>
        <v>0</v>
      </c>
      <c r="L8" s="234"/>
      <c r="M8" s="234">
        <f>SUM(M9:M11)</f>
        <v>0</v>
      </c>
      <c r="N8" s="233"/>
      <c r="O8" s="233">
        <f>SUM(O9:O11)</f>
        <v>0</v>
      </c>
      <c r="P8" s="233"/>
      <c r="Q8" s="233">
        <f>SUM(Q9:Q11)</f>
        <v>0</v>
      </c>
      <c r="R8" s="234"/>
      <c r="S8" s="234"/>
      <c r="T8" s="234"/>
      <c r="U8" s="234"/>
      <c r="V8" s="234">
        <f>SUM(V9:V11)</f>
        <v>0</v>
      </c>
      <c r="W8" s="234"/>
      <c r="X8" s="234"/>
      <c r="Y8" s="234"/>
      <c r="AG8" t="s">
        <v>144</v>
      </c>
    </row>
    <row r="9" spans="1:60" outlineLevel="1" x14ac:dyDescent="0.2">
      <c r="A9" s="251">
        <v>1</v>
      </c>
      <c r="B9" s="252" t="s">
        <v>145</v>
      </c>
      <c r="C9" s="259" t="s">
        <v>146</v>
      </c>
      <c r="D9" s="253" t="s">
        <v>147</v>
      </c>
      <c r="E9" s="254">
        <v>1</v>
      </c>
      <c r="F9" s="255"/>
      <c r="G9" s="256">
        <f>ROUND(E9*F9,2)</f>
        <v>0</v>
      </c>
      <c r="H9" s="232"/>
      <c r="I9" s="231">
        <f>ROUND(E9*H9,2)</f>
        <v>0</v>
      </c>
      <c r="J9" s="232"/>
      <c r="K9" s="231">
        <f>ROUND(E9*J9,2)</f>
        <v>0</v>
      </c>
      <c r="L9" s="231">
        <v>21</v>
      </c>
      <c r="M9" s="231">
        <f>G9*(1+L9/100)</f>
        <v>0</v>
      </c>
      <c r="N9" s="230">
        <v>0</v>
      </c>
      <c r="O9" s="230">
        <f>ROUND(E9*N9,2)</f>
        <v>0</v>
      </c>
      <c r="P9" s="230">
        <v>0</v>
      </c>
      <c r="Q9" s="230">
        <f>ROUND(E9*P9,2)</f>
        <v>0</v>
      </c>
      <c r="R9" s="231"/>
      <c r="S9" s="231" t="s">
        <v>148</v>
      </c>
      <c r="T9" s="231" t="s">
        <v>149</v>
      </c>
      <c r="U9" s="231">
        <v>0</v>
      </c>
      <c r="V9" s="231">
        <f>ROUND(E9*U9,2)</f>
        <v>0</v>
      </c>
      <c r="W9" s="231"/>
      <c r="X9" s="231" t="s">
        <v>150</v>
      </c>
      <c r="Y9" s="231" t="s">
        <v>151</v>
      </c>
      <c r="Z9" s="210"/>
      <c r="AA9" s="210"/>
      <c r="AB9" s="210"/>
      <c r="AC9" s="210"/>
      <c r="AD9" s="210"/>
      <c r="AE9" s="210"/>
      <c r="AF9" s="210"/>
      <c r="AG9" s="210" t="s">
        <v>152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51">
        <v>2</v>
      </c>
      <c r="B10" s="252" t="s">
        <v>153</v>
      </c>
      <c r="C10" s="259" t="s">
        <v>154</v>
      </c>
      <c r="D10" s="253" t="s">
        <v>147</v>
      </c>
      <c r="E10" s="254">
        <v>1</v>
      </c>
      <c r="F10" s="255"/>
      <c r="G10" s="256">
        <f>ROUND(E10*F10,2)</f>
        <v>0</v>
      </c>
      <c r="H10" s="232"/>
      <c r="I10" s="231">
        <f>ROUND(E10*H10,2)</f>
        <v>0</v>
      </c>
      <c r="J10" s="232"/>
      <c r="K10" s="231">
        <f>ROUND(E10*J10,2)</f>
        <v>0</v>
      </c>
      <c r="L10" s="231">
        <v>21</v>
      </c>
      <c r="M10" s="231">
        <f>G10*(1+L10/100)</f>
        <v>0</v>
      </c>
      <c r="N10" s="230">
        <v>0</v>
      </c>
      <c r="O10" s="230">
        <f>ROUND(E10*N10,2)</f>
        <v>0</v>
      </c>
      <c r="P10" s="230">
        <v>0</v>
      </c>
      <c r="Q10" s="230">
        <f>ROUND(E10*P10,2)</f>
        <v>0</v>
      </c>
      <c r="R10" s="231"/>
      <c r="S10" s="231" t="s">
        <v>148</v>
      </c>
      <c r="T10" s="231" t="s">
        <v>149</v>
      </c>
      <c r="U10" s="231">
        <v>0</v>
      </c>
      <c r="V10" s="231">
        <f>ROUND(E10*U10,2)</f>
        <v>0</v>
      </c>
      <c r="W10" s="231"/>
      <c r="X10" s="231" t="s">
        <v>150</v>
      </c>
      <c r="Y10" s="231" t="s">
        <v>151</v>
      </c>
      <c r="Z10" s="210"/>
      <c r="AA10" s="210"/>
      <c r="AB10" s="210"/>
      <c r="AC10" s="210"/>
      <c r="AD10" s="210"/>
      <c r="AE10" s="210"/>
      <c r="AF10" s="210"/>
      <c r="AG10" s="210" t="s">
        <v>152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51">
        <v>3</v>
      </c>
      <c r="B11" s="252" t="s">
        <v>155</v>
      </c>
      <c r="C11" s="259" t="s">
        <v>156</v>
      </c>
      <c r="D11" s="253" t="s">
        <v>0</v>
      </c>
      <c r="E11" s="254">
        <v>83</v>
      </c>
      <c r="F11" s="255"/>
      <c r="G11" s="256">
        <f>ROUND(E11*F11,2)</f>
        <v>0</v>
      </c>
      <c r="H11" s="232"/>
      <c r="I11" s="231">
        <f>ROUND(E11*H11,2)</f>
        <v>0</v>
      </c>
      <c r="J11" s="232"/>
      <c r="K11" s="231">
        <f>ROUND(E11*J11,2)</f>
        <v>0</v>
      </c>
      <c r="L11" s="231">
        <v>21</v>
      </c>
      <c r="M11" s="231">
        <f>G11*(1+L11/100)</f>
        <v>0</v>
      </c>
      <c r="N11" s="230">
        <v>0</v>
      </c>
      <c r="O11" s="230">
        <f>ROUND(E11*N11,2)</f>
        <v>0</v>
      </c>
      <c r="P11" s="230">
        <v>0</v>
      </c>
      <c r="Q11" s="230">
        <f>ROUND(E11*P11,2)</f>
        <v>0</v>
      </c>
      <c r="R11" s="231"/>
      <c r="S11" s="231" t="s">
        <v>157</v>
      </c>
      <c r="T11" s="231" t="s">
        <v>157</v>
      </c>
      <c r="U11" s="231">
        <v>0</v>
      </c>
      <c r="V11" s="231">
        <f>ROUND(E11*U11,2)</f>
        <v>0</v>
      </c>
      <c r="W11" s="231"/>
      <c r="X11" s="231" t="s">
        <v>158</v>
      </c>
      <c r="Y11" s="231" t="s">
        <v>151</v>
      </c>
      <c r="Z11" s="210"/>
      <c r="AA11" s="210"/>
      <c r="AB11" s="210"/>
      <c r="AC11" s="210"/>
      <c r="AD11" s="210"/>
      <c r="AE11" s="210"/>
      <c r="AF11" s="210"/>
      <c r="AG11" s="210" t="s">
        <v>159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x14ac:dyDescent="0.2">
      <c r="A12" s="235" t="s">
        <v>143</v>
      </c>
      <c r="B12" s="236" t="s">
        <v>82</v>
      </c>
      <c r="C12" s="258" t="s">
        <v>83</v>
      </c>
      <c r="D12" s="237"/>
      <c r="E12" s="238"/>
      <c r="F12" s="239"/>
      <c r="G12" s="240">
        <f>SUMIF(AG13:AG16,"&lt;&gt;NOR",G13:G16)</f>
        <v>0</v>
      </c>
      <c r="H12" s="234"/>
      <c r="I12" s="234">
        <f>SUM(I13:I16)</f>
        <v>0</v>
      </c>
      <c r="J12" s="234"/>
      <c r="K12" s="234">
        <f>SUM(K13:K16)</f>
        <v>0</v>
      </c>
      <c r="L12" s="234"/>
      <c r="M12" s="234">
        <f>SUM(M13:M16)</f>
        <v>0</v>
      </c>
      <c r="N12" s="233"/>
      <c r="O12" s="233">
        <f>SUM(O13:O16)</f>
        <v>0.03</v>
      </c>
      <c r="P12" s="233"/>
      <c r="Q12" s="233">
        <f>SUM(Q13:Q16)</f>
        <v>1.54</v>
      </c>
      <c r="R12" s="234"/>
      <c r="S12" s="234"/>
      <c r="T12" s="234"/>
      <c r="U12" s="234"/>
      <c r="V12" s="234">
        <f>SUM(V13:V16)</f>
        <v>11.22</v>
      </c>
      <c r="W12" s="234"/>
      <c r="X12" s="234"/>
      <c r="Y12" s="234"/>
      <c r="AG12" t="s">
        <v>144</v>
      </c>
    </row>
    <row r="13" spans="1:60" outlineLevel="1" x14ac:dyDescent="0.2">
      <c r="A13" s="251">
        <v>4</v>
      </c>
      <c r="B13" s="252" t="s">
        <v>160</v>
      </c>
      <c r="C13" s="259" t="s">
        <v>161</v>
      </c>
      <c r="D13" s="253" t="s">
        <v>162</v>
      </c>
      <c r="E13" s="254">
        <v>1.653</v>
      </c>
      <c r="F13" s="255"/>
      <c r="G13" s="256">
        <f>ROUND(E13*F13,2)</f>
        <v>0</v>
      </c>
      <c r="H13" s="232"/>
      <c r="I13" s="231">
        <f>ROUND(E13*H13,2)</f>
        <v>0</v>
      </c>
      <c r="J13" s="232"/>
      <c r="K13" s="231">
        <f>ROUND(E13*J13,2)</f>
        <v>0</v>
      </c>
      <c r="L13" s="231">
        <v>21</v>
      </c>
      <c r="M13" s="231">
        <f>G13*(1+L13/100)</f>
        <v>0</v>
      </c>
      <c r="N13" s="230">
        <v>1E-3</v>
      </c>
      <c r="O13" s="230">
        <f>ROUND(E13*N13,2)</f>
        <v>0</v>
      </c>
      <c r="P13" s="230">
        <v>3.1E-2</v>
      </c>
      <c r="Q13" s="230">
        <f>ROUND(E13*P13,2)</f>
        <v>0.05</v>
      </c>
      <c r="R13" s="231"/>
      <c r="S13" s="231" t="s">
        <v>157</v>
      </c>
      <c r="T13" s="231" t="s">
        <v>149</v>
      </c>
      <c r="U13" s="231">
        <v>0.33100000000000002</v>
      </c>
      <c r="V13" s="231">
        <f>ROUND(E13*U13,2)</f>
        <v>0.55000000000000004</v>
      </c>
      <c r="W13" s="231"/>
      <c r="X13" s="231" t="s">
        <v>158</v>
      </c>
      <c r="Y13" s="231" t="s">
        <v>151</v>
      </c>
      <c r="Z13" s="210"/>
      <c r="AA13" s="210"/>
      <c r="AB13" s="210"/>
      <c r="AC13" s="210"/>
      <c r="AD13" s="210"/>
      <c r="AE13" s="210"/>
      <c r="AF13" s="210"/>
      <c r="AG13" s="210" t="s">
        <v>159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51">
        <v>5</v>
      </c>
      <c r="B14" s="252" t="s">
        <v>163</v>
      </c>
      <c r="C14" s="259" t="s">
        <v>164</v>
      </c>
      <c r="D14" s="253" t="s">
        <v>162</v>
      </c>
      <c r="E14" s="254">
        <v>28.71</v>
      </c>
      <c r="F14" s="255"/>
      <c r="G14" s="256">
        <f>ROUND(E14*F14,2)</f>
        <v>0</v>
      </c>
      <c r="H14" s="232"/>
      <c r="I14" s="231">
        <f>ROUND(E14*H14,2)</f>
        <v>0</v>
      </c>
      <c r="J14" s="232"/>
      <c r="K14" s="231">
        <f>ROUND(E14*J14,2)</f>
        <v>0</v>
      </c>
      <c r="L14" s="231">
        <v>21</v>
      </c>
      <c r="M14" s="231">
        <f>G14*(1+L14/100)</f>
        <v>0</v>
      </c>
      <c r="N14" s="230">
        <v>9.2000000000000003E-4</v>
      </c>
      <c r="O14" s="230">
        <f>ROUND(E14*N14,2)</f>
        <v>0.03</v>
      </c>
      <c r="P14" s="230">
        <v>2.7E-2</v>
      </c>
      <c r="Q14" s="230">
        <f>ROUND(E14*P14,2)</f>
        <v>0.78</v>
      </c>
      <c r="R14" s="231"/>
      <c r="S14" s="231" t="s">
        <v>157</v>
      </c>
      <c r="T14" s="231" t="s">
        <v>149</v>
      </c>
      <c r="U14" s="231">
        <v>0.26300000000000001</v>
      </c>
      <c r="V14" s="231">
        <f>ROUND(E14*U14,2)</f>
        <v>7.55</v>
      </c>
      <c r="W14" s="231"/>
      <c r="X14" s="231" t="s">
        <v>158</v>
      </c>
      <c r="Y14" s="231" t="s">
        <v>151</v>
      </c>
      <c r="Z14" s="210"/>
      <c r="AA14" s="210"/>
      <c r="AB14" s="210"/>
      <c r="AC14" s="210"/>
      <c r="AD14" s="210"/>
      <c r="AE14" s="210"/>
      <c r="AF14" s="210"/>
      <c r="AG14" s="210" t="s">
        <v>159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51">
        <v>6</v>
      </c>
      <c r="B15" s="252" t="s">
        <v>165</v>
      </c>
      <c r="C15" s="259" t="s">
        <v>166</v>
      </c>
      <c r="D15" s="253" t="s">
        <v>167</v>
      </c>
      <c r="E15" s="254">
        <v>24</v>
      </c>
      <c r="F15" s="255"/>
      <c r="G15" s="256">
        <f>ROUND(E15*F15,2)</f>
        <v>0</v>
      </c>
      <c r="H15" s="232"/>
      <c r="I15" s="231">
        <f>ROUND(E15*H15,2)</f>
        <v>0</v>
      </c>
      <c r="J15" s="232"/>
      <c r="K15" s="231">
        <f>ROUND(E15*J15,2)</f>
        <v>0</v>
      </c>
      <c r="L15" s="231">
        <v>21</v>
      </c>
      <c r="M15" s="231">
        <f>G15*(1+L15/100)</f>
        <v>0</v>
      </c>
      <c r="N15" s="230">
        <v>0</v>
      </c>
      <c r="O15" s="230">
        <f>ROUND(E15*N15,2)</f>
        <v>0</v>
      </c>
      <c r="P15" s="230">
        <v>0</v>
      </c>
      <c r="Q15" s="230">
        <f>ROUND(E15*P15,2)</f>
        <v>0</v>
      </c>
      <c r="R15" s="231"/>
      <c r="S15" s="231" t="s">
        <v>157</v>
      </c>
      <c r="T15" s="231" t="s">
        <v>149</v>
      </c>
      <c r="U15" s="231">
        <v>0.03</v>
      </c>
      <c r="V15" s="231">
        <f>ROUND(E15*U15,2)</f>
        <v>0.72</v>
      </c>
      <c r="W15" s="231"/>
      <c r="X15" s="231" t="s">
        <v>158</v>
      </c>
      <c r="Y15" s="231" t="s">
        <v>151</v>
      </c>
      <c r="Z15" s="210"/>
      <c r="AA15" s="210"/>
      <c r="AB15" s="210"/>
      <c r="AC15" s="210"/>
      <c r="AD15" s="210"/>
      <c r="AE15" s="210"/>
      <c r="AF15" s="210"/>
      <c r="AG15" s="210" t="s">
        <v>159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51">
        <v>7</v>
      </c>
      <c r="B16" s="252" t="s">
        <v>168</v>
      </c>
      <c r="C16" s="259" t="s">
        <v>169</v>
      </c>
      <c r="D16" s="253" t="s">
        <v>162</v>
      </c>
      <c r="E16" s="254">
        <v>12</v>
      </c>
      <c r="F16" s="255"/>
      <c r="G16" s="256">
        <f>ROUND(E16*F16,2)</f>
        <v>0</v>
      </c>
      <c r="H16" s="232"/>
      <c r="I16" s="231">
        <f>ROUND(E16*H16,2)</f>
        <v>0</v>
      </c>
      <c r="J16" s="232"/>
      <c r="K16" s="231">
        <f>ROUND(E16*J16,2)</f>
        <v>0</v>
      </c>
      <c r="L16" s="231">
        <v>21</v>
      </c>
      <c r="M16" s="231">
        <f>G16*(1+L16/100)</f>
        <v>0</v>
      </c>
      <c r="N16" s="230">
        <v>0</v>
      </c>
      <c r="O16" s="230">
        <f>ROUND(E16*N16,2)</f>
        <v>0</v>
      </c>
      <c r="P16" s="230">
        <v>5.8999999999999997E-2</v>
      </c>
      <c r="Q16" s="230">
        <f>ROUND(E16*P16,2)</f>
        <v>0.71</v>
      </c>
      <c r="R16" s="231"/>
      <c r="S16" s="231" t="s">
        <v>157</v>
      </c>
      <c r="T16" s="231" t="s">
        <v>149</v>
      </c>
      <c r="U16" s="231">
        <v>0.2</v>
      </c>
      <c r="V16" s="231">
        <f>ROUND(E16*U16,2)</f>
        <v>2.4</v>
      </c>
      <c r="W16" s="231"/>
      <c r="X16" s="231" t="s">
        <v>158</v>
      </c>
      <c r="Y16" s="231" t="s">
        <v>151</v>
      </c>
      <c r="Z16" s="210"/>
      <c r="AA16" s="210"/>
      <c r="AB16" s="210"/>
      <c r="AC16" s="210"/>
      <c r="AD16" s="210"/>
      <c r="AE16" s="210"/>
      <c r="AF16" s="210"/>
      <c r="AG16" s="210" t="s">
        <v>159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x14ac:dyDescent="0.2">
      <c r="A17" s="235" t="s">
        <v>143</v>
      </c>
      <c r="B17" s="236" t="s">
        <v>68</v>
      </c>
      <c r="C17" s="258" t="s">
        <v>69</v>
      </c>
      <c r="D17" s="237"/>
      <c r="E17" s="238"/>
      <c r="F17" s="239"/>
      <c r="G17" s="240">
        <f>SUMIF(AG18:AG18,"&lt;&gt;NOR",G18:G18)</f>
        <v>0</v>
      </c>
      <c r="H17" s="234"/>
      <c r="I17" s="234">
        <f>SUM(I18:I18)</f>
        <v>0</v>
      </c>
      <c r="J17" s="234"/>
      <c r="K17" s="234">
        <f>SUM(K18:K18)</f>
        <v>0</v>
      </c>
      <c r="L17" s="234"/>
      <c r="M17" s="234">
        <f>SUM(M18:M18)</f>
        <v>0</v>
      </c>
      <c r="N17" s="233"/>
      <c r="O17" s="233">
        <f>SUM(O18:O18)</f>
        <v>12.11</v>
      </c>
      <c r="P17" s="233"/>
      <c r="Q17" s="233">
        <f>SUM(Q18:Q18)</f>
        <v>0</v>
      </c>
      <c r="R17" s="234"/>
      <c r="S17" s="234"/>
      <c r="T17" s="234"/>
      <c r="U17" s="234"/>
      <c r="V17" s="234">
        <f>SUM(V18:V18)</f>
        <v>25.09</v>
      </c>
      <c r="W17" s="234"/>
      <c r="X17" s="234"/>
      <c r="Y17" s="234"/>
      <c r="AG17" t="s">
        <v>144</v>
      </c>
    </row>
    <row r="18" spans="1:60" ht="22.5" outlineLevel="1" x14ac:dyDescent="0.2">
      <c r="A18" s="251">
        <v>8</v>
      </c>
      <c r="B18" s="252" t="s">
        <v>170</v>
      </c>
      <c r="C18" s="259" t="s">
        <v>171</v>
      </c>
      <c r="D18" s="253" t="s">
        <v>162</v>
      </c>
      <c r="E18" s="254">
        <v>66.900000000000006</v>
      </c>
      <c r="F18" s="255"/>
      <c r="G18" s="256">
        <f>ROUND(E18*F18,2)</f>
        <v>0</v>
      </c>
      <c r="H18" s="232"/>
      <c r="I18" s="231">
        <f>ROUND(E18*H18,2)</f>
        <v>0</v>
      </c>
      <c r="J18" s="232"/>
      <c r="K18" s="231">
        <f>ROUND(E18*J18,2)</f>
        <v>0</v>
      </c>
      <c r="L18" s="231">
        <v>21</v>
      </c>
      <c r="M18" s="231">
        <f>G18*(1+L18/100)</f>
        <v>0</v>
      </c>
      <c r="N18" s="230">
        <v>0.18107999999999999</v>
      </c>
      <c r="O18" s="230">
        <f>ROUND(E18*N18,2)</f>
        <v>12.11</v>
      </c>
      <c r="P18" s="230">
        <v>0</v>
      </c>
      <c r="Q18" s="230">
        <f>ROUND(E18*P18,2)</f>
        <v>0</v>
      </c>
      <c r="R18" s="231"/>
      <c r="S18" s="231" t="s">
        <v>157</v>
      </c>
      <c r="T18" s="231" t="s">
        <v>157</v>
      </c>
      <c r="U18" s="231">
        <v>0.375</v>
      </c>
      <c r="V18" s="231">
        <f>ROUND(E18*U18,2)</f>
        <v>25.09</v>
      </c>
      <c r="W18" s="231"/>
      <c r="X18" s="231" t="s">
        <v>158</v>
      </c>
      <c r="Y18" s="231" t="s">
        <v>151</v>
      </c>
      <c r="Z18" s="210"/>
      <c r="AA18" s="210"/>
      <c r="AB18" s="210"/>
      <c r="AC18" s="210"/>
      <c r="AD18" s="210"/>
      <c r="AE18" s="210"/>
      <c r="AF18" s="210"/>
      <c r="AG18" s="210" t="s">
        <v>159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x14ac:dyDescent="0.2">
      <c r="A19" s="235" t="s">
        <v>143</v>
      </c>
      <c r="B19" s="236" t="s">
        <v>104</v>
      </c>
      <c r="C19" s="258" t="s">
        <v>105</v>
      </c>
      <c r="D19" s="237"/>
      <c r="E19" s="238"/>
      <c r="F19" s="239"/>
      <c r="G19" s="240">
        <f>SUMIF(AG20:AG20,"&lt;&gt;NOR",G20:G20)</f>
        <v>0</v>
      </c>
      <c r="H19" s="234"/>
      <c r="I19" s="234">
        <f>SUM(I20:I20)</f>
        <v>0</v>
      </c>
      <c r="J19" s="234"/>
      <c r="K19" s="234">
        <f>SUM(K20:K20)</f>
        <v>0</v>
      </c>
      <c r="L19" s="234"/>
      <c r="M19" s="234">
        <f>SUM(M20:M20)</f>
        <v>0</v>
      </c>
      <c r="N19" s="233"/>
      <c r="O19" s="233">
        <f>SUM(O20:O20)</f>
        <v>0.14000000000000001</v>
      </c>
      <c r="P19" s="233"/>
      <c r="Q19" s="233">
        <f>SUM(Q20:Q20)</f>
        <v>0</v>
      </c>
      <c r="R19" s="234"/>
      <c r="S19" s="234"/>
      <c r="T19" s="234"/>
      <c r="U19" s="234"/>
      <c r="V19" s="234">
        <f>SUM(V20:V20)</f>
        <v>20.38</v>
      </c>
      <c r="W19" s="234"/>
      <c r="X19" s="234"/>
      <c r="Y19" s="234"/>
      <c r="AG19" t="s">
        <v>144</v>
      </c>
    </row>
    <row r="20" spans="1:60" outlineLevel="1" x14ac:dyDescent="0.2">
      <c r="A20" s="251">
        <v>9</v>
      </c>
      <c r="B20" s="252" t="s">
        <v>172</v>
      </c>
      <c r="C20" s="259" t="s">
        <v>173</v>
      </c>
      <c r="D20" s="253" t="s">
        <v>162</v>
      </c>
      <c r="E20" s="254">
        <v>627.44000000000005</v>
      </c>
      <c r="F20" s="255"/>
      <c r="G20" s="256">
        <f>ROUND(E20*F20,2)</f>
        <v>0</v>
      </c>
      <c r="H20" s="232"/>
      <c r="I20" s="231">
        <f>ROUND(E20*H20,2)</f>
        <v>0</v>
      </c>
      <c r="J20" s="232"/>
      <c r="K20" s="231">
        <f>ROUND(E20*J20,2)</f>
        <v>0</v>
      </c>
      <c r="L20" s="231">
        <v>21</v>
      </c>
      <c r="M20" s="231">
        <f>G20*(1+L20/100)</f>
        <v>0</v>
      </c>
      <c r="N20" s="230">
        <v>2.2000000000000001E-4</v>
      </c>
      <c r="O20" s="230">
        <f>ROUND(E20*N20,2)</f>
        <v>0.14000000000000001</v>
      </c>
      <c r="P20" s="230">
        <v>0</v>
      </c>
      <c r="Q20" s="230">
        <f>ROUND(E20*P20,2)</f>
        <v>0</v>
      </c>
      <c r="R20" s="231"/>
      <c r="S20" s="231" t="s">
        <v>157</v>
      </c>
      <c r="T20" s="231" t="s">
        <v>157</v>
      </c>
      <c r="U20" s="231">
        <v>3.2480000000000002E-2</v>
      </c>
      <c r="V20" s="231">
        <f>ROUND(E20*U20,2)</f>
        <v>20.38</v>
      </c>
      <c r="W20" s="231"/>
      <c r="X20" s="231" t="s">
        <v>158</v>
      </c>
      <c r="Y20" s="231" t="s">
        <v>151</v>
      </c>
      <c r="Z20" s="210"/>
      <c r="AA20" s="210"/>
      <c r="AB20" s="210"/>
      <c r="AC20" s="210"/>
      <c r="AD20" s="210"/>
      <c r="AE20" s="210"/>
      <c r="AF20" s="210"/>
      <c r="AG20" s="210" t="s">
        <v>159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x14ac:dyDescent="0.2">
      <c r="A21" s="235" t="s">
        <v>143</v>
      </c>
      <c r="B21" s="236" t="s">
        <v>98</v>
      </c>
      <c r="C21" s="258" t="s">
        <v>99</v>
      </c>
      <c r="D21" s="237"/>
      <c r="E21" s="238"/>
      <c r="F21" s="239"/>
      <c r="G21" s="240">
        <f>SUMIF(AG22:AG22,"&lt;&gt;NOR",G22:G22)</f>
        <v>0</v>
      </c>
      <c r="H21" s="234"/>
      <c r="I21" s="234">
        <f>SUM(I22:I22)</f>
        <v>0</v>
      </c>
      <c r="J21" s="234"/>
      <c r="K21" s="234">
        <f>SUM(K22:K22)</f>
        <v>0</v>
      </c>
      <c r="L21" s="234"/>
      <c r="M21" s="234">
        <f>SUM(M22:M22)</f>
        <v>0</v>
      </c>
      <c r="N21" s="233"/>
      <c r="O21" s="233">
        <f>SUM(O22:O22)</f>
        <v>0</v>
      </c>
      <c r="P21" s="233"/>
      <c r="Q21" s="233">
        <f>SUM(Q22:Q22)</f>
        <v>0</v>
      </c>
      <c r="R21" s="234"/>
      <c r="S21" s="234"/>
      <c r="T21" s="234"/>
      <c r="U21" s="234"/>
      <c r="V21" s="234">
        <f>SUM(V22:V22)</f>
        <v>0</v>
      </c>
      <c r="W21" s="234"/>
      <c r="X21" s="234"/>
      <c r="Y21" s="234"/>
      <c r="AG21" t="s">
        <v>144</v>
      </c>
    </row>
    <row r="22" spans="1:60" outlineLevel="1" x14ac:dyDescent="0.2">
      <c r="A22" s="251">
        <v>10</v>
      </c>
      <c r="B22" s="252" t="s">
        <v>174</v>
      </c>
      <c r="C22" s="259" t="s">
        <v>175</v>
      </c>
      <c r="D22" s="253" t="s">
        <v>176</v>
      </c>
      <c r="E22" s="254">
        <v>9</v>
      </c>
      <c r="F22" s="255"/>
      <c r="G22" s="256">
        <f>ROUND(E22*F22,2)</f>
        <v>0</v>
      </c>
      <c r="H22" s="232"/>
      <c r="I22" s="231">
        <f>ROUND(E22*H22,2)</f>
        <v>0</v>
      </c>
      <c r="J22" s="232"/>
      <c r="K22" s="231">
        <f>ROUND(E22*J22,2)</f>
        <v>0</v>
      </c>
      <c r="L22" s="231">
        <v>21</v>
      </c>
      <c r="M22" s="231">
        <f>G22*(1+L22/100)</f>
        <v>0</v>
      </c>
      <c r="N22" s="230">
        <v>0</v>
      </c>
      <c r="O22" s="230">
        <f>ROUND(E22*N22,2)</f>
        <v>0</v>
      </c>
      <c r="P22" s="230">
        <v>0</v>
      </c>
      <c r="Q22" s="230">
        <f>ROUND(E22*P22,2)</f>
        <v>0</v>
      </c>
      <c r="R22" s="231"/>
      <c r="S22" s="231" t="s">
        <v>148</v>
      </c>
      <c r="T22" s="231" t="s">
        <v>149</v>
      </c>
      <c r="U22" s="231">
        <v>0</v>
      </c>
      <c r="V22" s="231">
        <f>ROUND(E22*U22,2)</f>
        <v>0</v>
      </c>
      <c r="W22" s="231"/>
      <c r="X22" s="231" t="s">
        <v>150</v>
      </c>
      <c r="Y22" s="231" t="s">
        <v>151</v>
      </c>
      <c r="Z22" s="210"/>
      <c r="AA22" s="210"/>
      <c r="AB22" s="210"/>
      <c r="AC22" s="210"/>
      <c r="AD22" s="210"/>
      <c r="AE22" s="210"/>
      <c r="AF22" s="210"/>
      <c r="AG22" s="210" t="s">
        <v>152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x14ac:dyDescent="0.2">
      <c r="A23" s="235" t="s">
        <v>143</v>
      </c>
      <c r="B23" s="236" t="s">
        <v>70</v>
      </c>
      <c r="C23" s="258" t="s">
        <v>71</v>
      </c>
      <c r="D23" s="237"/>
      <c r="E23" s="238"/>
      <c r="F23" s="239"/>
      <c r="G23" s="240">
        <f>SUMIF(AG24:AG24,"&lt;&gt;NOR",G24:G24)</f>
        <v>0</v>
      </c>
      <c r="H23" s="234"/>
      <c r="I23" s="234">
        <f>SUM(I24:I24)</f>
        <v>0</v>
      </c>
      <c r="J23" s="234"/>
      <c r="K23" s="234">
        <f>SUM(K24:K24)</f>
        <v>0</v>
      </c>
      <c r="L23" s="234"/>
      <c r="M23" s="234">
        <f>SUM(M24:M24)</f>
        <v>0</v>
      </c>
      <c r="N23" s="233"/>
      <c r="O23" s="233">
        <f>SUM(O24:O24)</f>
        <v>0.13</v>
      </c>
      <c r="P23" s="233"/>
      <c r="Q23" s="233">
        <f>SUM(Q24:Q24)</f>
        <v>0</v>
      </c>
      <c r="R23" s="234"/>
      <c r="S23" s="234"/>
      <c r="T23" s="234"/>
      <c r="U23" s="234"/>
      <c r="V23" s="234">
        <f>SUM(V24:V24)</f>
        <v>10.16</v>
      </c>
      <c r="W23" s="234"/>
      <c r="X23" s="234"/>
      <c r="Y23" s="234"/>
      <c r="AG23" t="s">
        <v>144</v>
      </c>
    </row>
    <row r="24" spans="1:60" ht="22.5" outlineLevel="1" x14ac:dyDescent="0.2">
      <c r="A24" s="251">
        <v>11</v>
      </c>
      <c r="B24" s="252" t="s">
        <v>177</v>
      </c>
      <c r="C24" s="259" t="s">
        <v>178</v>
      </c>
      <c r="D24" s="253" t="s">
        <v>179</v>
      </c>
      <c r="E24" s="254">
        <v>55.74</v>
      </c>
      <c r="F24" s="255"/>
      <c r="G24" s="256">
        <f>ROUND(E24*F24,2)</f>
        <v>0</v>
      </c>
      <c r="H24" s="232"/>
      <c r="I24" s="231">
        <f>ROUND(E24*H24,2)</f>
        <v>0</v>
      </c>
      <c r="J24" s="232"/>
      <c r="K24" s="231">
        <f>ROUND(E24*J24,2)</f>
        <v>0</v>
      </c>
      <c r="L24" s="231">
        <v>21</v>
      </c>
      <c r="M24" s="231">
        <f>G24*(1+L24/100)</f>
        <v>0</v>
      </c>
      <c r="N24" s="230">
        <v>2.3800000000000002E-3</v>
      </c>
      <c r="O24" s="230">
        <f>ROUND(E24*N24,2)</f>
        <v>0.13</v>
      </c>
      <c r="P24" s="230">
        <v>0</v>
      </c>
      <c r="Q24" s="230">
        <f>ROUND(E24*P24,2)</f>
        <v>0</v>
      </c>
      <c r="R24" s="231"/>
      <c r="S24" s="231" t="s">
        <v>157</v>
      </c>
      <c r="T24" s="231" t="s">
        <v>157</v>
      </c>
      <c r="U24" s="231">
        <v>0.18232999999999999</v>
      </c>
      <c r="V24" s="231">
        <f>ROUND(E24*U24,2)</f>
        <v>10.16</v>
      </c>
      <c r="W24" s="231"/>
      <c r="X24" s="231" t="s">
        <v>158</v>
      </c>
      <c r="Y24" s="231" t="s">
        <v>151</v>
      </c>
      <c r="Z24" s="210"/>
      <c r="AA24" s="210"/>
      <c r="AB24" s="210"/>
      <c r="AC24" s="210"/>
      <c r="AD24" s="210"/>
      <c r="AE24" s="210"/>
      <c r="AF24" s="210"/>
      <c r="AG24" s="210" t="s">
        <v>159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x14ac:dyDescent="0.2">
      <c r="A25" s="235" t="s">
        <v>143</v>
      </c>
      <c r="B25" s="236" t="s">
        <v>72</v>
      </c>
      <c r="C25" s="258" t="s">
        <v>73</v>
      </c>
      <c r="D25" s="237"/>
      <c r="E25" s="238"/>
      <c r="F25" s="239"/>
      <c r="G25" s="240">
        <f>SUMIF(AG26:AG27,"&lt;&gt;NOR",G26:G27)</f>
        <v>0</v>
      </c>
      <c r="H25" s="234"/>
      <c r="I25" s="234">
        <f>SUM(I26:I27)</f>
        <v>0</v>
      </c>
      <c r="J25" s="234"/>
      <c r="K25" s="234">
        <f>SUM(K26:K27)</f>
        <v>0</v>
      </c>
      <c r="L25" s="234"/>
      <c r="M25" s="234">
        <f>SUM(M26:M27)</f>
        <v>0</v>
      </c>
      <c r="N25" s="233"/>
      <c r="O25" s="233">
        <f>SUM(O26:O27)</f>
        <v>3.02</v>
      </c>
      <c r="P25" s="233"/>
      <c r="Q25" s="233">
        <f>SUM(Q26:Q27)</f>
        <v>0</v>
      </c>
      <c r="R25" s="234"/>
      <c r="S25" s="234"/>
      <c r="T25" s="234"/>
      <c r="U25" s="234"/>
      <c r="V25" s="234">
        <f>SUM(V26:V27)</f>
        <v>458.61</v>
      </c>
      <c r="W25" s="234"/>
      <c r="X25" s="234"/>
      <c r="Y25" s="234"/>
      <c r="AG25" t="s">
        <v>144</v>
      </c>
    </row>
    <row r="26" spans="1:60" ht="22.5" outlineLevel="1" x14ac:dyDescent="0.2">
      <c r="A26" s="251">
        <v>12</v>
      </c>
      <c r="B26" s="252" t="s">
        <v>180</v>
      </c>
      <c r="C26" s="259" t="s">
        <v>181</v>
      </c>
      <c r="D26" s="253" t="s">
        <v>162</v>
      </c>
      <c r="E26" s="254">
        <v>74.599999999999994</v>
      </c>
      <c r="F26" s="255"/>
      <c r="G26" s="256">
        <f>ROUND(E26*F26,2)</f>
        <v>0</v>
      </c>
      <c r="H26" s="232"/>
      <c r="I26" s="231">
        <f>ROUND(E26*H26,2)</f>
        <v>0</v>
      </c>
      <c r="J26" s="232"/>
      <c r="K26" s="231">
        <f>ROUND(E26*J26,2)</f>
        <v>0</v>
      </c>
      <c r="L26" s="231">
        <v>21</v>
      </c>
      <c r="M26" s="231">
        <f>G26*(1+L26/100)</f>
        <v>0</v>
      </c>
      <c r="N26" s="230">
        <v>1.566E-2</v>
      </c>
      <c r="O26" s="230">
        <f>ROUND(E26*N26,2)</f>
        <v>1.17</v>
      </c>
      <c r="P26" s="230">
        <v>0</v>
      </c>
      <c r="Q26" s="230">
        <f>ROUND(E26*P26,2)</f>
        <v>0</v>
      </c>
      <c r="R26" s="231"/>
      <c r="S26" s="231" t="s">
        <v>157</v>
      </c>
      <c r="T26" s="231" t="s">
        <v>157</v>
      </c>
      <c r="U26" s="231">
        <v>1.2558</v>
      </c>
      <c r="V26" s="231">
        <f>ROUND(E26*U26,2)</f>
        <v>93.68</v>
      </c>
      <c r="W26" s="231"/>
      <c r="X26" s="231" t="s">
        <v>158</v>
      </c>
      <c r="Y26" s="231" t="s">
        <v>151</v>
      </c>
      <c r="Z26" s="210"/>
      <c r="AA26" s="210"/>
      <c r="AB26" s="210"/>
      <c r="AC26" s="210"/>
      <c r="AD26" s="210"/>
      <c r="AE26" s="210"/>
      <c r="AF26" s="210"/>
      <c r="AG26" s="210" t="s">
        <v>159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1" x14ac:dyDescent="0.2">
      <c r="A27" s="251">
        <v>13</v>
      </c>
      <c r="B27" s="252" t="s">
        <v>182</v>
      </c>
      <c r="C27" s="259" t="s">
        <v>183</v>
      </c>
      <c r="D27" s="253" t="s">
        <v>162</v>
      </c>
      <c r="E27" s="254">
        <v>125.75</v>
      </c>
      <c r="F27" s="255"/>
      <c r="G27" s="256">
        <f>ROUND(E27*F27,2)</f>
        <v>0</v>
      </c>
      <c r="H27" s="232"/>
      <c r="I27" s="231">
        <f>ROUND(E27*H27,2)</f>
        <v>0</v>
      </c>
      <c r="J27" s="232"/>
      <c r="K27" s="231">
        <f>ROUND(E27*J27,2)</f>
        <v>0</v>
      </c>
      <c r="L27" s="231">
        <v>21</v>
      </c>
      <c r="M27" s="231">
        <f>G27*(1+L27/100)</f>
        <v>0</v>
      </c>
      <c r="N27" s="230">
        <v>1.468E-2</v>
      </c>
      <c r="O27" s="230">
        <f>ROUND(E27*N27,2)</f>
        <v>1.85</v>
      </c>
      <c r="P27" s="230">
        <v>0</v>
      </c>
      <c r="Q27" s="230">
        <f>ROUND(E27*P27,2)</f>
        <v>0</v>
      </c>
      <c r="R27" s="231"/>
      <c r="S27" s="231" t="s">
        <v>148</v>
      </c>
      <c r="T27" s="231" t="s">
        <v>149</v>
      </c>
      <c r="U27" s="231">
        <v>2.9020000000000001</v>
      </c>
      <c r="V27" s="231">
        <f>ROUND(E27*U27,2)</f>
        <v>364.93</v>
      </c>
      <c r="W27" s="231"/>
      <c r="X27" s="231" t="s">
        <v>158</v>
      </c>
      <c r="Y27" s="231" t="s">
        <v>151</v>
      </c>
      <c r="Z27" s="210"/>
      <c r="AA27" s="210"/>
      <c r="AB27" s="210"/>
      <c r="AC27" s="210"/>
      <c r="AD27" s="210"/>
      <c r="AE27" s="210"/>
      <c r="AF27" s="210"/>
      <c r="AG27" s="210" t="s">
        <v>159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x14ac:dyDescent="0.2">
      <c r="A28" s="235" t="s">
        <v>143</v>
      </c>
      <c r="B28" s="236" t="s">
        <v>98</v>
      </c>
      <c r="C28" s="258" t="s">
        <v>99</v>
      </c>
      <c r="D28" s="237"/>
      <c r="E28" s="238"/>
      <c r="F28" s="239"/>
      <c r="G28" s="240">
        <f>SUMIF(AG29:AG31,"&lt;&gt;NOR",G29:G31)</f>
        <v>0</v>
      </c>
      <c r="H28" s="234"/>
      <c r="I28" s="234">
        <f>SUM(I29:I31)</f>
        <v>0</v>
      </c>
      <c r="J28" s="234"/>
      <c r="K28" s="234">
        <f>SUM(K29:K31)</f>
        <v>0</v>
      </c>
      <c r="L28" s="234"/>
      <c r="M28" s="234">
        <f>SUM(M29:M31)</f>
        <v>0</v>
      </c>
      <c r="N28" s="233"/>
      <c r="O28" s="233">
        <f>SUM(O29:O31)</f>
        <v>0</v>
      </c>
      <c r="P28" s="233"/>
      <c r="Q28" s="233">
        <f>SUM(Q29:Q31)</f>
        <v>0</v>
      </c>
      <c r="R28" s="234"/>
      <c r="S28" s="234"/>
      <c r="T28" s="234"/>
      <c r="U28" s="234"/>
      <c r="V28" s="234">
        <f>SUM(V29:V31)</f>
        <v>0</v>
      </c>
      <c r="W28" s="234"/>
      <c r="X28" s="234"/>
      <c r="Y28" s="234"/>
      <c r="AG28" t="s">
        <v>144</v>
      </c>
    </row>
    <row r="29" spans="1:60" outlineLevel="1" x14ac:dyDescent="0.2">
      <c r="A29" s="251">
        <v>14</v>
      </c>
      <c r="B29" s="252" t="s">
        <v>184</v>
      </c>
      <c r="C29" s="259" t="s">
        <v>185</v>
      </c>
      <c r="D29" s="253" t="s">
        <v>176</v>
      </c>
      <c r="E29" s="254">
        <v>2</v>
      </c>
      <c r="F29" s="255"/>
      <c r="G29" s="256">
        <f>ROUND(E29*F29,2)</f>
        <v>0</v>
      </c>
      <c r="H29" s="232"/>
      <c r="I29" s="231">
        <f>ROUND(E29*H29,2)</f>
        <v>0</v>
      </c>
      <c r="J29" s="232"/>
      <c r="K29" s="231">
        <f>ROUND(E29*J29,2)</f>
        <v>0</v>
      </c>
      <c r="L29" s="231">
        <v>21</v>
      </c>
      <c r="M29" s="231">
        <f>G29*(1+L29/100)</f>
        <v>0</v>
      </c>
      <c r="N29" s="230">
        <v>0</v>
      </c>
      <c r="O29" s="230">
        <f>ROUND(E29*N29,2)</f>
        <v>0</v>
      </c>
      <c r="P29" s="230">
        <v>0</v>
      </c>
      <c r="Q29" s="230">
        <f>ROUND(E29*P29,2)</f>
        <v>0</v>
      </c>
      <c r="R29" s="231"/>
      <c r="S29" s="231" t="s">
        <v>148</v>
      </c>
      <c r="T29" s="231" t="s">
        <v>149</v>
      </c>
      <c r="U29" s="231">
        <v>0</v>
      </c>
      <c r="V29" s="231">
        <f>ROUND(E29*U29,2)</f>
        <v>0</v>
      </c>
      <c r="W29" s="231"/>
      <c r="X29" s="231" t="s">
        <v>150</v>
      </c>
      <c r="Y29" s="231" t="s">
        <v>151</v>
      </c>
      <c r="Z29" s="210"/>
      <c r="AA29" s="210"/>
      <c r="AB29" s="210"/>
      <c r="AC29" s="210"/>
      <c r="AD29" s="210"/>
      <c r="AE29" s="210"/>
      <c r="AF29" s="210"/>
      <c r="AG29" s="210" t="s">
        <v>152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51">
        <v>15</v>
      </c>
      <c r="B30" s="252" t="s">
        <v>186</v>
      </c>
      <c r="C30" s="259" t="s">
        <v>187</v>
      </c>
      <c r="D30" s="253" t="s">
        <v>176</v>
      </c>
      <c r="E30" s="254">
        <v>1</v>
      </c>
      <c r="F30" s="255"/>
      <c r="G30" s="256">
        <f>ROUND(E30*F30,2)</f>
        <v>0</v>
      </c>
      <c r="H30" s="232"/>
      <c r="I30" s="231">
        <f>ROUND(E30*H30,2)</f>
        <v>0</v>
      </c>
      <c r="J30" s="232"/>
      <c r="K30" s="231">
        <f>ROUND(E30*J30,2)</f>
        <v>0</v>
      </c>
      <c r="L30" s="231">
        <v>21</v>
      </c>
      <c r="M30" s="231">
        <f>G30*(1+L30/100)</f>
        <v>0</v>
      </c>
      <c r="N30" s="230">
        <v>0</v>
      </c>
      <c r="O30" s="230">
        <f>ROUND(E30*N30,2)</f>
        <v>0</v>
      </c>
      <c r="P30" s="230">
        <v>0</v>
      </c>
      <c r="Q30" s="230">
        <f>ROUND(E30*P30,2)</f>
        <v>0</v>
      </c>
      <c r="R30" s="231"/>
      <c r="S30" s="231" t="s">
        <v>148</v>
      </c>
      <c r="T30" s="231" t="s">
        <v>149</v>
      </c>
      <c r="U30" s="231">
        <v>0</v>
      </c>
      <c r="V30" s="231">
        <f>ROUND(E30*U30,2)</f>
        <v>0</v>
      </c>
      <c r="W30" s="231"/>
      <c r="X30" s="231" t="s">
        <v>150</v>
      </c>
      <c r="Y30" s="231" t="s">
        <v>151</v>
      </c>
      <c r="Z30" s="210"/>
      <c r="AA30" s="210"/>
      <c r="AB30" s="210"/>
      <c r="AC30" s="210"/>
      <c r="AD30" s="210"/>
      <c r="AE30" s="210"/>
      <c r="AF30" s="210"/>
      <c r="AG30" s="210" t="s">
        <v>152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51">
        <v>16</v>
      </c>
      <c r="B31" s="252" t="s">
        <v>188</v>
      </c>
      <c r="C31" s="259" t="s">
        <v>189</v>
      </c>
      <c r="D31" s="253" t="s">
        <v>176</v>
      </c>
      <c r="E31" s="254">
        <v>2</v>
      </c>
      <c r="F31" s="255"/>
      <c r="G31" s="256">
        <f>ROUND(E31*F31,2)</f>
        <v>0</v>
      </c>
      <c r="H31" s="232"/>
      <c r="I31" s="231">
        <f>ROUND(E31*H31,2)</f>
        <v>0</v>
      </c>
      <c r="J31" s="232"/>
      <c r="K31" s="231">
        <f>ROUND(E31*J31,2)</f>
        <v>0</v>
      </c>
      <c r="L31" s="231">
        <v>21</v>
      </c>
      <c r="M31" s="231">
        <f>G31*(1+L31/100)</f>
        <v>0</v>
      </c>
      <c r="N31" s="230">
        <v>0</v>
      </c>
      <c r="O31" s="230">
        <f>ROUND(E31*N31,2)</f>
        <v>0</v>
      </c>
      <c r="P31" s="230">
        <v>0</v>
      </c>
      <c r="Q31" s="230">
        <f>ROUND(E31*P31,2)</f>
        <v>0</v>
      </c>
      <c r="R31" s="231"/>
      <c r="S31" s="231" t="s">
        <v>148</v>
      </c>
      <c r="T31" s="231" t="s">
        <v>149</v>
      </c>
      <c r="U31" s="231">
        <v>0</v>
      </c>
      <c r="V31" s="231">
        <f>ROUND(E31*U31,2)</f>
        <v>0</v>
      </c>
      <c r="W31" s="231"/>
      <c r="X31" s="231" t="s">
        <v>150</v>
      </c>
      <c r="Y31" s="231" t="s">
        <v>151</v>
      </c>
      <c r="Z31" s="210"/>
      <c r="AA31" s="210"/>
      <c r="AB31" s="210"/>
      <c r="AC31" s="210"/>
      <c r="AD31" s="210"/>
      <c r="AE31" s="210"/>
      <c r="AF31" s="210"/>
      <c r="AG31" s="210" t="s">
        <v>152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x14ac:dyDescent="0.2">
      <c r="A32" s="235" t="s">
        <v>143</v>
      </c>
      <c r="B32" s="236" t="s">
        <v>94</v>
      </c>
      <c r="C32" s="258" t="s">
        <v>95</v>
      </c>
      <c r="D32" s="237"/>
      <c r="E32" s="238"/>
      <c r="F32" s="239"/>
      <c r="G32" s="240">
        <f>SUMIF(AG33:AG33,"&lt;&gt;NOR",G33:G33)</f>
        <v>0</v>
      </c>
      <c r="H32" s="234"/>
      <c r="I32" s="234">
        <f>SUM(I33:I33)</f>
        <v>0</v>
      </c>
      <c r="J32" s="234"/>
      <c r="K32" s="234">
        <f>SUM(K33:K33)</f>
        <v>0</v>
      </c>
      <c r="L32" s="234"/>
      <c r="M32" s="234">
        <f>SUM(M33:M33)</f>
        <v>0</v>
      </c>
      <c r="N32" s="233"/>
      <c r="O32" s="233">
        <f>SUM(O33:O33)</f>
        <v>0.01</v>
      </c>
      <c r="P32" s="233"/>
      <c r="Q32" s="233">
        <f>SUM(Q33:Q33)</f>
        <v>0</v>
      </c>
      <c r="R32" s="234"/>
      <c r="S32" s="234"/>
      <c r="T32" s="234"/>
      <c r="U32" s="234"/>
      <c r="V32" s="234">
        <f>SUM(V33:V33)</f>
        <v>0.69</v>
      </c>
      <c r="W32" s="234"/>
      <c r="X32" s="234"/>
      <c r="Y32" s="234"/>
      <c r="AG32" t="s">
        <v>144</v>
      </c>
    </row>
    <row r="33" spans="1:60" ht="22.5" outlineLevel="1" x14ac:dyDescent="0.2">
      <c r="A33" s="251">
        <v>17</v>
      </c>
      <c r="B33" s="252" t="s">
        <v>190</v>
      </c>
      <c r="C33" s="259" t="s">
        <v>191</v>
      </c>
      <c r="D33" s="253" t="s">
        <v>167</v>
      </c>
      <c r="E33" s="254">
        <v>2</v>
      </c>
      <c r="F33" s="255"/>
      <c r="G33" s="256">
        <f>ROUND(E33*F33,2)</f>
        <v>0</v>
      </c>
      <c r="H33" s="232"/>
      <c r="I33" s="231">
        <f>ROUND(E33*H33,2)</f>
        <v>0</v>
      </c>
      <c r="J33" s="232"/>
      <c r="K33" s="231">
        <f>ROUND(E33*J33,2)</f>
        <v>0</v>
      </c>
      <c r="L33" s="231">
        <v>21</v>
      </c>
      <c r="M33" s="231">
        <f>G33*(1+L33/100)</f>
        <v>0</v>
      </c>
      <c r="N33" s="230">
        <v>3.82E-3</v>
      </c>
      <c r="O33" s="230">
        <f>ROUND(E33*N33,2)</f>
        <v>0.01</v>
      </c>
      <c r="P33" s="230">
        <v>0</v>
      </c>
      <c r="Q33" s="230">
        <f>ROUND(E33*P33,2)</f>
        <v>0</v>
      </c>
      <c r="R33" s="231"/>
      <c r="S33" s="231" t="s">
        <v>157</v>
      </c>
      <c r="T33" s="231" t="s">
        <v>157</v>
      </c>
      <c r="U33" s="231">
        <v>0.34499999999999997</v>
      </c>
      <c r="V33" s="231">
        <f>ROUND(E33*U33,2)</f>
        <v>0.69</v>
      </c>
      <c r="W33" s="231"/>
      <c r="X33" s="231" t="s">
        <v>158</v>
      </c>
      <c r="Y33" s="231" t="s">
        <v>151</v>
      </c>
      <c r="Z33" s="210"/>
      <c r="AA33" s="210"/>
      <c r="AB33" s="210"/>
      <c r="AC33" s="210"/>
      <c r="AD33" s="210"/>
      <c r="AE33" s="210"/>
      <c r="AF33" s="210"/>
      <c r="AG33" s="210" t="s">
        <v>159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x14ac:dyDescent="0.2">
      <c r="A34" s="235" t="s">
        <v>143</v>
      </c>
      <c r="B34" s="236" t="s">
        <v>98</v>
      </c>
      <c r="C34" s="258" t="s">
        <v>99</v>
      </c>
      <c r="D34" s="237"/>
      <c r="E34" s="238"/>
      <c r="F34" s="239"/>
      <c r="G34" s="240">
        <f>SUMIF(AG35:AG39,"&lt;&gt;NOR",G35:G39)</f>
        <v>0</v>
      </c>
      <c r="H34" s="234"/>
      <c r="I34" s="234">
        <f>SUM(I35:I39)</f>
        <v>0</v>
      </c>
      <c r="J34" s="234"/>
      <c r="K34" s="234">
        <f>SUM(K35:K39)</f>
        <v>0</v>
      </c>
      <c r="L34" s="234"/>
      <c r="M34" s="234">
        <f>SUM(M35:M39)</f>
        <v>0</v>
      </c>
      <c r="N34" s="233"/>
      <c r="O34" s="233">
        <f>SUM(O35:O39)</f>
        <v>0.03</v>
      </c>
      <c r="P34" s="233"/>
      <c r="Q34" s="233">
        <f>SUM(Q35:Q39)</f>
        <v>0</v>
      </c>
      <c r="R34" s="234"/>
      <c r="S34" s="234"/>
      <c r="T34" s="234"/>
      <c r="U34" s="234"/>
      <c r="V34" s="234">
        <f>SUM(V35:V39)</f>
        <v>55.040000000000006</v>
      </c>
      <c r="W34" s="234"/>
      <c r="X34" s="234"/>
      <c r="Y34" s="234"/>
      <c r="AG34" t="s">
        <v>144</v>
      </c>
    </row>
    <row r="35" spans="1:60" outlineLevel="1" x14ac:dyDescent="0.2">
      <c r="A35" s="251">
        <v>18</v>
      </c>
      <c r="B35" s="252" t="s">
        <v>192</v>
      </c>
      <c r="C35" s="259" t="s">
        <v>193</v>
      </c>
      <c r="D35" s="253" t="s">
        <v>167</v>
      </c>
      <c r="E35" s="254">
        <v>2</v>
      </c>
      <c r="F35" s="255"/>
      <c r="G35" s="256">
        <f>ROUND(E35*F35,2)</f>
        <v>0</v>
      </c>
      <c r="H35" s="232"/>
      <c r="I35" s="231">
        <f>ROUND(E35*H35,2)</f>
        <v>0</v>
      </c>
      <c r="J35" s="232"/>
      <c r="K35" s="231">
        <f>ROUND(E35*J35,2)</f>
        <v>0</v>
      </c>
      <c r="L35" s="231">
        <v>21</v>
      </c>
      <c r="M35" s="231">
        <f>G35*(1+L35/100)</f>
        <v>0</v>
      </c>
      <c r="N35" s="230">
        <v>2.7999999999999998E-4</v>
      </c>
      <c r="O35" s="230">
        <f>ROUND(E35*N35,2)</f>
        <v>0</v>
      </c>
      <c r="P35" s="230">
        <v>0</v>
      </c>
      <c r="Q35" s="230">
        <f>ROUND(E35*P35,2)</f>
        <v>0</v>
      </c>
      <c r="R35" s="231"/>
      <c r="S35" s="231" t="s">
        <v>157</v>
      </c>
      <c r="T35" s="231" t="s">
        <v>157</v>
      </c>
      <c r="U35" s="231">
        <v>3.528</v>
      </c>
      <c r="V35" s="231">
        <f>ROUND(E35*U35,2)</f>
        <v>7.06</v>
      </c>
      <c r="W35" s="231"/>
      <c r="X35" s="231" t="s">
        <v>158</v>
      </c>
      <c r="Y35" s="231" t="s">
        <v>151</v>
      </c>
      <c r="Z35" s="210"/>
      <c r="AA35" s="210"/>
      <c r="AB35" s="210"/>
      <c r="AC35" s="210"/>
      <c r="AD35" s="210"/>
      <c r="AE35" s="210"/>
      <c r="AF35" s="210"/>
      <c r="AG35" s="210" t="s">
        <v>159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51">
        <v>19</v>
      </c>
      <c r="B36" s="252" t="s">
        <v>194</v>
      </c>
      <c r="C36" s="259" t="s">
        <v>195</v>
      </c>
      <c r="D36" s="253" t="s">
        <v>167</v>
      </c>
      <c r="E36" s="254">
        <v>2</v>
      </c>
      <c r="F36" s="255"/>
      <c r="G36" s="256">
        <f>ROUND(E36*F36,2)</f>
        <v>0</v>
      </c>
      <c r="H36" s="232"/>
      <c r="I36" s="231">
        <f>ROUND(E36*H36,2)</f>
        <v>0</v>
      </c>
      <c r="J36" s="232"/>
      <c r="K36" s="231">
        <f>ROUND(E36*J36,2)</f>
        <v>0</v>
      </c>
      <c r="L36" s="231">
        <v>21</v>
      </c>
      <c r="M36" s="231">
        <f>G36*(1+L36/100)</f>
        <v>0</v>
      </c>
      <c r="N36" s="230">
        <v>4.4099999999999999E-3</v>
      </c>
      <c r="O36" s="230">
        <f>ROUND(E36*N36,2)</f>
        <v>0.01</v>
      </c>
      <c r="P36" s="230">
        <v>0</v>
      </c>
      <c r="Q36" s="230">
        <f>ROUND(E36*P36,2)</f>
        <v>0</v>
      </c>
      <c r="R36" s="231" t="s">
        <v>196</v>
      </c>
      <c r="S36" s="231" t="s">
        <v>197</v>
      </c>
      <c r="T36" s="231" t="s">
        <v>197</v>
      </c>
      <c r="U36" s="231">
        <v>0</v>
      </c>
      <c r="V36" s="231">
        <f>ROUND(E36*U36,2)</f>
        <v>0</v>
      </c>
      <c r="W36" s="231"/>
      <c r="X36" s="231" t="s">
        <v>198</v>
      </c>
      <c r="Y36" s="231" t="s">
        <v>151</v>
      </c>
      <c r="Z36" s="210"/>
      <c r="AA36" s="210"/>
      <c r="AB36" s="210"/>
      <c r="AC36" s="210"/>
      <c r="AD36" s="210"/>
      <c r="AE36" s="210"/>
      <c r="AF36" s="210"/>
      <c r="AG36" s="210" t="s">
        <v>199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51">
        <v>20</v>
      </c>
      <c r="B37" s="252" t="s">
        <v>200</v>
      </c>
      <c r="C37" s="259" t="s">
        <v>201</v>
      </c>
      <c r="D37" s="253" t="s">
        <v>167</v>
      </c>
      <c r="E37" s="254">
        <v>2</v>
      </c>
      <c r="F37" s="255"/>
      <c r="G37" s="256">
        <f>ROUND(E37*F37,2)</f>
        <v>0</v>
      </c>
      <c r="H37" s="232"/>
      <c r="I37" s="231">
        <f>ROUND(E37*H37,2)</f>
        <v>0</v>
      </c>
      <c r="J37" s="232"/>
      <c r="K37" s="231">
        <f>ROUND(E37*J37,2)</f>
        <v>0</v>
      </c>
      <c r="L37" s="231">
        <v>21</v>
      </c>
      <c r="M37" s="231">
        <f>G37*(1+L37/100)</f>
        <v>0</v>
      </c>
      <c r="N37" s="230">
        <v>3.6700000000000001E-3</v>
      </c>
      <c r="O37" s="230">
        <f>ROUND(E37*N37,2)</f>
        <v>0.01</v>
      </c>
      <c r="P37" s="230">
        <v>0</v>
      </c>
      <c r="Q37" s="230">
        <f>ROUND(E37*P37,2)</f>
        <v>0</v>
      </c>
      <c r="R37" s="231" t="s">
        <v>196</v>
      </c>
      <c r="S37" s="231" t="s">
        <v>157</v>
      </c>
      <c r="T37" s="231" t="s">
        <v>157</v>
      </c>
      <c r="U37" s="231">
        <v>0</v>
      </c>
      <c r="V37" s="231">
        <f>ROUND(E37*U37,2)</f>
        <v>0</v>
      </c>
      <c r="W37" s="231"/>
      <c r="X37" s="231" t="s">
        <v>198</v>
      </c>
      <c r="Y37" s="231" t="s">
        <v>151</v>
      </c>
      <c r="Z37" s="210"/>
      <c r="AA37" s="210"/>
      <c r="AB37" s="210"/>
      <c r="AC37" s="210"/>
      <c r="AD37" s="210"/>
      <c r="AE37" s="210"/>
      <c r="AF37" s="210"/>
      <c r="AG37" s="210" t="s">
        <v>199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51">
        <v>21</v>
      </c>
      <c r="B38" s="252" t="s">
        <v>202</v>
      </c>
      <c r="C38" s="259" t="s">
        <v>203</v>
      </c>
      <c r="D38" s="253" t="s">
        <v>167</v>
      </c>
      <c r="E38" s="254">
        <v>12</v>
      </c>
      <c r="F38" s="255"/>
      <c r="G38" s="256">
        <f>ROUND(E38*F38,2)</f>
        <v>0</v>
      </c>
      <c r="H38" s="232"/>
      <c r="I38" s="231">
        <f>ROUND(E38*H38,2)</f>
        <v>0</v>
      </c>
      <c r="J38" s="232"/>
      <c r="K38" s="231">
        <f>ROUND(E38*J38,2)</f>
        <v>0</v>
      </c>
      <c r="L38" s="231">
        <v>21</v>
      </c>
      <c r="M38" s="231">
        <f>G38*(1+L38/100)</f>
        <v>0</v>
      </c>
      <c r="N38" s="230">
        <v>1.1999999999999999E-3</v>
      </c>
      <c r="O38" s="230">
        <f>ROUND(E38*N38,2)</f>
        <v>0.01</v>
      </c>
      <c r="P38" s="230">
        <v>0</v>
      </c>
      <c r="Q38" s="230">
        <f>ROUND(E38*P38,2)</f>
        <v>0</v>
      </c>
      <c r="R38" s="231"/>
      <c r="S38" s="231" t="s">
        <v>157</v>
      </c>
      <c r="T38" s="231" t="s">
        <v>157</v>
      </c>
      <c r="U38" s="231">
        <v>2.72</v>
      </c>
      <c r="V38" s="231">
        <f>ROUND(E38*U38,2)</f>
        <v>32.64</v>
      </c>
      <c r="W38" s="231"/>
      <c r="X38" s="231" t="s">
        <v>158</v>
      </c>
      <c r="Y38" s="231" t="s">
        <v>151</v>
      </c>
      <c r="Z38" s="210"/>
      <c r="AA38" s="210"/>
      <c r="AB38" s="210"/>
      <c r="AC38" s="210"/>
      <c r="AD38" s="210"/>
      <c r="AE38" s="210"/>
      <c r="AF38" s="210"/>
      <c r="AG38" s="210" t="s">
        <v>159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2.5" outlineLevel="1" x14ac:dyDescent="0.2">
      <c r="A39" s="251">
        <v>22</v>
      </c>
      <c r="B39" s="252" t="s">
        <v>204</v>
      </c>
      <c r="C39" s="259" t="s">
        <v>205</v>
      </c>
      <c r="D39" s="253" t="s">
        <v>179</v>
      </c>
      <c r="E39" s="254">
        <v>76.680000000000007</v>
      </c>
      <c r="F39" s="255"/>
      <c r="G39" s="256">
        <f>ROUND(E39*F39,2)</f>
        <v>0</v>
      </c>
      <c r="H39" s="232"/>
      <c r="I39" s="231">
        <f>ROUND(E39*H39,2)</f>
        <v>0</v>
      </c>
      <c r="J39" s="232"/>
      <c r="K39" s="231">
        <f>ROUND(E39*J39,2)</f>
        <v>0</v>
      </c>
      <c r="L39" s="231">
        <v>21</v>
      </c>
      <c r="M39" s="231">
        <f>G39*(1+L39/100)</f>
        <v>0</v>
      </c>
      <c r="N39" s="230">
        <v>0</v>
      </c>
      <c r="O39" s="230">
        <f>ROUND(E39*N39,2)</f>
        <v>0</v>
      </c>
      <c r="P39" s="230">
        <v>0</v>
      </c>
      <c r="Q39" s="230">
        <f>ROUND(E39*P39,2)</f>
        <v>0</v>
      </c>
      <c r="R39" s="231"/>
      <c r="S39" s="231" t="s">
        <v>157</v>
      </c>
      <c r="T39" s="231" t="s">
        <v>157</v>
      </c>
      <c r="U39" s="231">
        <v>0.20000999999999999</v>
      </c>
      <c r="V39" s="231">
        <f>ROUND(E39*U39,2)</f>
        <v>15.34</v>
      </c>
      <c r="W39" s="231"/>
      <c r="X39" s="231" t="s">
        <v>158</v>
      </c>
      <c r="Y39" s="231" t="s">
        <v>151</v>
      </c>
      <c r="Z39" s="210"/>
      <c r="AA39" s="210"/>
      <c r="AB39" s="210"/>
      <c r="AC39" s="210"/>
      <c r="AD39" s="210"/>
      <c r="AE39" s="210"/>
      <c r="AF39" s="210"/>
      <c r="AG39" s="210" t="s">
        <v>159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x14ac:dyDescent="0.2">
      <c r="A40" s="235" t="s">
        <v>143</v>
      </c>
      <c r="B40" s="236" t="s">
        <v>65</v>
      </c>
      <c r="C40" s="258" t="s">
        <v>66</v>
      </c>
      <c r="D40" s="237"/>
      <c r="E40" s="238"/>
      <c r="F40" s="239"/>
      <c r="G40" s="240">
        <f>SUMIF(AG41:AG41,"&lt;&gt;NOR",G41:G41)</f>
        <v>0</v>
      </c>
      <c r="H40" s="234"/>
      <c r="I40" s="234">
        <f>SUM(I41:I41)</f>
        <v>0</v>
      </c>
      <c r="J40" s="234"/>
      <c r="K40" s="234">
        <f>SUM(K41:K41)</f>
        <v>0</v>
      </c>
      <c r="L40" s="234"/>
      <c r="M40" s="234">
        <f>SUM(M41:M41)</f>
        <v>0</v>
      </c>
      <c r="N40" s="233"/>
      <c r="O40" s="233">
        <f>SUM(O41:O41)</f>
        <v>0.39</v>
      </c>
      <c r="P40" s="233"/>
      <c r="Q40" s="233">
        <f>SUM(Q41:Q41)</f>
        <v>0</v>
      </c>
      <c r="R40" s="234"/>
      <c r="S40" s="234"/>
      <c r="T40" s="234"/>
      <c r="U40" s="234"/>
      <c r="V40" s="234">
        <f>SUM(V41:V41)</f>
        <v>4.29</v>
      </c>
      <c r="W40" s="234"/>
      <c r="X40" s="234"/>
      <c r="Y40" s="234"/>
      <c r="AG40" t="s">
        <v>144</v>
      </c>
    </row>
    <row r="41" spans="1:60" outlineLevel="1" x14ac:dyDescent="0.2">
      <c r="A41" s="251">
        <v>23</v>
      </c>
      <c r="B41" s="252" t="s">
        <v>206</v>
      </c>
      <c r="C41" s="259" t="s">
        <v>207</v>
      </c>
      <c r="D41" s="253" t="s">
        <v>162</v>
      </c>
      <c r="E41" s="254">
        <v>10.47</v>
      </c>
      <c r="F41" s="255"/>
      <c r="G41" s="256">
        <f>ROUND(E41*F41,2)</f>
        <v>0</v>
      </c>
      <c r="H41" s="232"/>
      <c r="I41" s="231">
        <f>ROUND(E41*H41,2)</f>
        <v>0</v>
      </c>
      <c r="J41" s="232"/>
      <c r="K41" s="231">
        <f>ROUND(E41*J41,2)</f>
        <v>0</v>
      </c>
      <c r="L41" s="231">
        <v>21</v>
      </c>
      <c r="M41" s="231">
        <f>G41*(1+L41/100)</f>
        <v>0</v>
      </c>
      <c r="N41" s="230">
        <v>3.7670000000000002E-2</v>
      </c>
      <c r="O41" s="230">
        <f>ROUND(E41*N41,2)</f>
        <v>0.39</v>
      </c>
      <c r="P41" s="230">
        <v>0</v>
      </c>
      <c r="Q41" s="230">
        <f>ROUND(E41*P41,2)</f>
        <v>0</v>
      </c>
      <c r="R41" s="231"/>
      <c r="S41" s="231" t="s">
        <v>157</v>
      </c>
      <c r="T41" s="231" t="s">
        <v>157</v>
      </c>
      <c r="U41" s="231">
        <v>0.41</v>
      </c>
      <c r="V41" s="231">
        <f>ROUND(E41*U41,2)</f>
        <v>4.29</v>
      </c>
      <c r="W41" s="231"/>
      <c r="X41" s="231" t="s">
        <v>158</v>
      </c>
      <c r="Y41" s="231" t="s">
        <v>151</v>
      </c>
      <c r="Z41" s="210"/>
      <c r="AA41" s="210"/>
      <c r="AB41" s="210"/>
      <c r="AC41" s="210"/>
      <c r="AD41" s="210"/>
      <c r="AE41" s="210"/>
      <c r="AF41" s="210"/>
      <c r="AG41" s="210" t="s">
        <v>159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x14ac:dyDescent="0.2">
      <c r="A42" s="235" t="s">
        <v>143</v>
      </c>
      <c r="B42" s="236" t="s">
        <v>88</v>
      </c>
      <c r="C42" s="258" t="s">
        <v>89</v>
      </c>
      <c r="D42" s="237"/>
      <c r="E42" s="238"/>
      <c r="F42" s="239"/>
      <c r="G42" s="240">
        <f>SUMIF(AG43:AG43,"&lt;&gt;NOR",G43:G43)</f>
        <v>0</v>
      </c>
      <c r="H42" s="234"/>
      <c r="I42" s="234">
        <f>SUM(I43:I43)</f>
        <v>0</v>
      </c>
      <c r="J42" s="234"/>
      <c r="K42" s="234">
        <f>SUM(K43:K43)</f>
        <v>0</v>
      </c>
      <c r="L42" s="234"/>
      <c r="M42" s="234">
        <f>SUM(M43:M43)</f>
        <v>0</v>
      </c>
      <c r="N42" s="233"/>
      <c r="O42" s="233">
        <f>SUM(O43:O43)</f>
        <v>1.58</v>
      </c>
      <c r="P42" s="233"/>
      <c r="Q42" s="233">
        <f>SUM(Q43:Q43)</f>
        <v>0</v>
      </c>
      <c r="R42" s="234"/>
      <c r="S42" s="234"/>
      <c r="T42" s="234"/>
      <c r="U42" s="234"/>
      <c r="V42" s="234">
        <f>SUM(V43:V43)</f>
        <v>0</v>
      </c>
      <c r="W42" s="234"/>
      <c r="X42" s="234"/>
      <c r="Y42" s="234"/>
      <c r="AG42" t="s">
        <v>144</v>
      </c>
    </row>
    <row r="43" spans="1:60" ht="22.5" outlineLevel="1" x14ac:dyDescent="0.2">
      <c r="A43" s="251">
        <v>24</v>
      </c>
      <c r="B43" s="252" t="s">
        <v>208</v>
      </c>
      <c r="C43" s="259" t="s">
        <v>209</v>
      </c>
      <c r="D43" s="253" t="s">
        <v>162</v>
      </c>
      <c r="E43" s="254">
        <v>1098.135</v>
      </c>
      <c r="F43" s="255"/>
      <c r="G43" s="256">
        <f>ROUND(E43*F43,2)</f>
        <v>0</v>
      </c>
      <c r="H43" s="232"/>
      <c r="I43" s="231">
        <f>ROUND(E43*H43,2)</f>
        <v>0</v>
      </c>
      <c r="J43" s="232"/>
      <c r="K43" s="231">
        <f>ROUND(E43*J43,2)</f>
        <v>0</v>
      </c>
      <c r="L43" s="231">
        <v>21</v>
      </c>
      <c r="M43" s="231">
        <f>G43*(1+L43/100)</f>
        <v>0</v>
      </c>
      <c r="N43" s="230">
        <v>1.4400000000000001E-3</v>
      </c>
      <c r="O43" s="230">
        <f>ROUND(E43*N43,2)</f>
        <v>1.58</v>
      </c>
      <c r="P43" s="230">
        <v>0</v>
      </c>
      <c r="Q43" s="230">
        <f>ROUND(E43*P43,2)</f>
        <v>0</v>
      </c>
      <c r="R43" s="231" t="s">
        <v>196</v>
      </c>
      <c r="S43" s="231" t="s">
        <v>157</v>
      </c>
      <c r="T43" s="231" t="s">
        <v>157</v>
      </c>
      <c r="U43" s="231">
        <v>0</v>
      </c>
      <c r="V43" s="231">
        <f>ROUND(E43*U43,2)</f>
        <v>0</v>
      </c>
      <c r="W43" s="231"/>
      <c r="X43" s="231" t="s">
        <v>198</v>
      </c>
      <c r="Y43" s="231" t="s">
        <v>151</v>
      </c>
      <c r="Z43" s="210"/>
      <c r="AA43" s="210"/>
      <c r="AB43" s="210"/>
      <c r="AC43" s="210"/>
      <c r="AD43" s="210"/>
      <c r="AE43" s="210"/>
      <c r="AF43" s="210"/>
      <c r="AG43" s="210" t="s">
        <v>199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x14ac:dyDescent="0.2">
      <c r="A44" s="235" t="s">
        <v>143</v>
      </c>
      <c r="B44" s="236" t="s">
        <v>96</v>
      </c>
      <c r="C44" s="258" t="s">
        <v>97</v>
      </c>
      <c r="D44" s="237"/>
      <c r="E44" s="238"/>
      <c r="F44" s="239"/>
      <c r="G44" s="240">
        <f>SUMIF(AG45:AG46,"&lt;&gt;NOR",G45:G46)</f>
        <v>0</v>
      </c>
      <c r="H44" s="234"/>
      <c r="I44" s="234">
        <f>SUM(I45:I46)</f>
        <v>0</v>
      </c>
      <c r="J44" s="234"/>
      <c r="K44" s="234">
        <f>SUM(K45:K46)</f>
        <v>0</v>
      </c>
      <c r="L44" s="234"/>
      <c r="M44" s="234">
        <f>SUM(M45:M46)</f>
        <v>0</v>
      </c>
      <c r="N44" s="233"/>
      <c r="O44" s="233">
        <f>SUM(O45:O46)</f>
        <v>0</v>
      </c>
      <c r="P44" s="233"/>
      <c r="Q44" s="233">
        <f>SUM(Q45:Q46)</f>
        <v>52.67</v>
      </c>
      <c r="R44" s="234"/>
      <c r="S44" s="234"/>
      <c r="T44" s="234"/>
      <c r="U44" s="234"/>
      <c r="V44" s="234">
        <f>SUM(V45:V46)</f>
        <v>169.2</v>
      </c>
      <c r="W44" s="234"/>
      <c r="X44" s="234"/>
      <c r="Y44" s="234"/>
      <c r="AG44" t="s">
        <v>144</v>
      </c>
    </row>
    <row r="45" spans="1:60" outlineLevel="1" x14ac:dyDescent="0.2">
      <c r="A45" s="251">
        <v>25</v>
      </c>
      <c r="B45" s="252" t="s">
        <v>210</v>
      </c>
      <c r="C45" s="259" t="s">
        <v>211</v>
      </c>
      <c r="D45" s="253" t="s">
        <v>162</v>
      </c>
      <c r="E45" s="254">
        <v>782.91</v>
      </c>
      <c r="F45" s="255"/>
      <c r="G45" s="256">
        <f>ROUND(E45*F45,2)</f>
        <v>0</v>
      </c>
      <c r="H45" s="232"/>
      <c r="I45" s="231">
        <f>ROUND(E45*H45,2)</f>
        <v>0</v>
      </c>
      <c r="J45" s="232"/>
      <c r="K45" s="231">
        <f>ROUND(E45*J45,2)</f>
        <v>0</v>
      </c>
      <c r="L45" s="231">
        <v>21</v>
      </c>
      <c r="M45" s="231">
        <f>G45*(1+L45/100)</f>
        <v>0</v>
      </c>
      <c r="N45" s="230">
        <v>0</v>
      </c>
      <c r="O45" s="230">
        <f>ROUND(E45*N45,2)</f>
        <v>0</v>
      </c>
      <c r="P45" s="230">
        <v>6.7000000000000004E-2</v>
      </c>
      <c r="Q45" s="230">
        <f>ROUND(E45*P45,2)</f>
        <v>52.45</v>
      </c>
      <c r="R45" s="231"/>
      <c r="S45" s="231" t="s">
        <v>157</v>
      </c>
      <c r="T45" s="231" t="s">
        <v>149</v>
      </c>
      <c r="U45" s="231">
        <v>0.21099999999999999</v>
      </c>
      <c r="V45" s="231">
        <f>ROUND(E45*U45,2)</f>
        <v>165.19</v>
      </c>
      <c r="W45" s="231"/>
      <c r="X45" s="231" t="s">
        <v>158</v>
      </c>
      <c r="Y45" s="231" t="s">
        <v>151</v>
      </c>
      <c r="Z45" s="210"/>
      <c r="AA45" s="210"/>
      <c r="AB45" s="210"/>
      <c r="AC45" s="210"/>
      <c r="AD45" s="210"/>
      <c r="AE45" s="210"/>
      <c r="AF45" s="210"/>
      <c r="AG45" s="210" t="s">
        <v>159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51">
        <v>26</v>
      </c>
      <c r="B46" s="252" t="s">
        <v>212</v>
      </c>
      <c r="C46" s="259" t="s">
        <v>213</v>
      </c>
      <c r="D46" s="253" t="s">
        <v>162</v>
      </c>
      <c r="E46" s="254">
        <v>12</v>
      </c>
      <c r="F46" s="255"/>
      <c r="G46" s="256">
        <f>ROUND(E46*F46,2)</f>
        <v>0</v>
      </c>
      <c r="H46" s="232"/>
      <c r="I46" s="231">
        <f>ROUND(E46*H46,2)</f>
        <v>0</v>
      </c>
      <c r="J46" s="232"/>
      <c r="K46" s="231">
        <f>ROUND(E46*J46,2)</f>
        <v>0</v>
      </c>
      <c r="L46" s="231">
        <v>21</v>
      </c>
      <c r="M46" s="231">
        <f>G46*(1+L46/100)</f>
        <v>0</v>
      </c>
      <c r="N46" s="230">
        <v>0</v>
      </c>
      <c r="O46" s="230">
        <f>ROUND(E46*N46,2)</f>
        <v>0</v>
      </c>
      <c r="P46" s="230">
        <v>1.7999999999999999E-2</v>
      </c>
      <c r="Q46" s="230">
        <f>ROUND(E46*P46,2)</f>
        <v>0.22</v>
      </c>
      <c r="R46" s="231"/>
      <c r="S46" s="231" t="s">
        <v>157</v>
      </c>
      <c r="T46" s="231" t="s">
        <v>149</v>
      </c>
      <c r="U46" s="231">
        <v>0.33400000000000002</v>
      </c>
      <c r="V46" s="231">
        <f>ROUND(E46*U46,2)</f>
        <v>4.01</v>
      </c>
      <c r="W46" s="231"/>
      <c r="X46" s="231" t="s">
        <v>158</v>
      </c>
      <c r="Y46" s="231" t="s">
        <v>151</v>
      </c>
      <c r="Z46" s="210"/>
      <c r="AA46" s="210"/>
      <c r="AB46" s="210"/>
      <c r="AC46" s="210"/>
      <c r="AD46" s="210"/>
      <c r="AE46" s="210"/>
      <c r="AF46" s="210"/>
      <c r="AG46" s="210" t="s">
        <v>159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x14ac:dyDescent="0.2">
      <c r="A47" s="235" t="s">
        <v>143</v>
      </c>
      <c r="B47" s="236" t="s">
        <v>86</v>
      </c>
      <c r="C47" s="258" t="s">
        <v>87</v>
      </c>
      <c r="D47" s="237"/>
      <c r="E47" s="238"/>
      <c r="F47" s="239"/>
      <c r="G47" s="240">
        <f>SUMIF(AG48:AG48,"&lt;&gt;NOR",G48:G48)</f>
        <v>0</v>
      </c>
      <c r="H47" s="234"/>
      <c r="I47" s="234">
        <f>SUM(I48:I48)</f>
        <v>0</v>
      </c>
      <c r="J47" s="234"/>
      <c r="K47" s="234">
        <f>SUM(K48:K48)</f>
        <v>0</v>
      </c>
      <c r="L47" s="234"/>
      <c r="M47" s="234">
        <f>SUM(M48:M48)</f>
        <v>0</v>
      </c>
      <c r="N47" s="233"/>
      <c r="O47" s="233">
        <f>SUM(O48:O48)</f>
        <v>0</v>
      </c>
      <c r="P47" s="233"/>
      <c r="Q47" s="233">
        <f>SUM(Q48:Q48)</f>
        <v>0.28999999999999998</v>
      </c>
      <c r="R47" s="234"/>
      <c r="S47" s="234"/>
      <c r="T47" s="234"/>
      <c r="U47" s="234"/>
      <c r="V47" s="234">
        <f>SUM(V48:V48)</f>
        <v>8.94</v>
      </c>
      <c r="W47" s="234"/>
      <c r="X47" s="234"/>
      <c r="Y47" s="234"/>
      <c r="AG47" t="s">
        <v>144</v>
      </c>
    </row>
    <row r="48" spans="1:60" outlineLevel="1" x14ac:dyDescent="0.2">
      <c r="A48" s="251">
        <v>27</v>
      </c>
      <c r="B48" s="252" t="s">
        <v>214</v>
      </c>
      <c r="C48" s="259" t="s">
        <v>215</v>
      </c>
      <c r="D48" s="253" t="s">
        <v>162</v>
      </c>
      <c r="E48" s="254">
        <v>255.47</v>
      </c>
      <c r="F48" s="255"/>
      <c r="G48" s="256">
        <f>ROUND(E48*F48,2)</f>
        <v>0</v>
      </c>
      <c r="H48" s="232"/>
      <c r="I48" s="231">
        <f>ROUND(E48*H48,2)</f>
        <v>0</v>
      </c>
      <c r="J48" s="232"/>
      <c r="K48" s="231">
        <f>ROUND(E48*J48,2)</f>
        <v>0</v>
      </c>
      <c r="L48" s="231">
        <v>21</v>
      </c>
      <c r="M48" s="231">
        <f>G48*(1+L48/100)</f>
        <v>0</v>
      </c>
      <c r="N48" s="230">
        <v>0</v>
      </c>
      <c r="O48" s="230">
        <f>ROUND(E48*N48,2)</f>
        <v>0</v>
      </c>
      <c r="P48" s="230">
        <v>1.15E-3</v>
      </c>
      <c r="Q48" s="230">
        <f>ROUND(E48*P48,2)</f>
        <v>0.28999999999999998</v>
      </c>
      <c r="R48" s="231"/>
      <c r="S48" s="231" t="s">
        <v>157</v>
      </c>
      <c r="T48" s="231" t="s">
        <v>157</v>
      </c>
      <c r="U48" s="231">
        <v>3.5000000000000003E-2</v>
      </c>
      <c r="V48" s="231">
        <f>ROUND(E48*U48,2)</f>
        <v>8.94</v>
      </c>
      <c r="W48" s="231"/>
      <c r="X48" s="231" t="s">
        <v>158</v>
      </c>
      <c r="Y48" s="231" t="s">
        <v>151</v>
      </c>
      <c r="Z48" s="210"/>
      <c r="AA48" s="210"/>
      <c r="AB48" s="210"/>
      <c r="AC48" s="210"/>
      <c r="AD48" s="210"/>
      <c r="AE48" s="210"/>
      <c r="AF48" s="210"/>
      <c r="AG48" s="210" t="s">
        <v>159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x14ac:dyDescent="0.2">
      <c r="A49" s="235" t="s">
        <v>143</v>
      </c>
      <c r="B49" s="236" t="s">
        <v>90</v>
      </c>
      <c r="C49" s="258" t="s">
        <v>91</v>
      </c>
      <c r="D49" s="237"/>
      <c r="E49" s="238"/>
      <c r="F49" s="239"/>
      <c r="G49" s="240">
        <f>SUMIF(AG50:AG50,"&lt;&gt;NOR",G50:G50)</f>
        <v>0</v>
      </c>
      <c r="H49" s="234"/>
      <c r="I49" s="234">
        <f>SUM(I50:I50)</f>
        <v>0</v>
      </c>
      <c r="J49" s="234"/>
      <c r="K49" s="234">
        <f>SUM(K50:K50)</f>
        <v>0</v>
      </c>
      <c r="L49" s="234"/>
      <c r="M49" s="234">
        <f>SUM(M50:M50)</f>
        <v>0</v>
      </c>
      <c r="N49" s="233"/>
      <c r="O49" s="233">
        <f>SUM(O50:O50)</f>
        <v>0.02</v>
      </c>
      <c r="P49" s="233"/>
      <c r="Q49" s="233">
        <f>SUM(Q50:Q50)</f>
        <v>1.4</v>
      </c>
      <c r="R49" s="234"/>
      <c r="S49" s="234"/>
      <c r="T49" s="234"/>
      <c r="U49" s="234"/>
      <c r="V49" s="234">
        <f>SUM(V50:V50)</f>
        <v>10.18</v>
      </c>
      <c r="W49" s="234"/>
      <c r="X49" s="234"/>
      <c r="Y49" s="234"/>
      <c r="AG49" t="s">
        <v>144</v>
      </c>
    </row>
    <row r="50" spans="1:60" outlineLevel="1" x14ac:dyDescent="0.2">
      <c r="A50" s="251">
        <v>28</v>
      </c>
      <c r="B50" s="252" t="s">
        <v>216</v>
      </c>
      <c r="C50" s="259" t="s">
        <v>217</v>
      </c>
      <c r="D50" s="253" t="s">
        <v>162</v>
      </c>
      <c r="E50" s="254">
        <v>99.82</v>
      </c>
      <c r="F50" s="255"/>
      <c r="G50" s="256">
        <f>ROUND(E50*F50,2)</f>
        <v>0</v>
      </c>
      <c r="H50" s="232"/>
      <c r="I50" s="231">
        <f>ROUND(E50*H50,2)</f>
        <v>0</v>
      </c>
      <c r="J50" s="232"/>
      <c r="K50" s="231">
        <f>ROUND(E50*J50,2)</f>
        <v>0</v>
      </c>
      <c r="L50" s="231">
        <v>21</v>
      </c>
      <c r="M50" s="231">
        <f>G50*(1+L50/100)</f>
        <v>0</v>
      </c>
      <c r="N50" s="230">
        <v>1.6000000000000001E-4</v>
      </c>
      <c r="O50" s="230">
        <f>ROUND(E50*N50,2)</f>
        <v>0.02</v>
      </c>
      <c r="P50" s="230">
        <v>1.4E-2</v>
      </c>
      <c r="Q50" s="230">
        <f>ROUND(E50*P50,2)</f>
        <v>1.4</v>
      </c>
      <c r="R50" s="231"/>
      <c r="S50" s="231" t="s">
        <v>157</v>
      </c>
      <c r="T50" s="231" t="s">
        <v>157</v>
      </c>
      <c r="U50" s="231">
        <v>0.10199999999999999</v>
      </c>
      <c r="V50" s="231">
        <f>ROUND(E50*U50,2)</f>
        <v>10.18</v>
      </c>
      <c r="W50" s="231"/>
      <c r="X50" s="231" t="s">
        <v>158</v>
      </c>
      <c r="Y50" s="231" t="s">
        <v>151</v>
      </c>
      <c r="Z50" s="210"/>
      <c r="AA50" s="210"/>
      <c r="AB50" s="210"/>
      <c r="AC50" s="210"/>
      <c r="AD50" s="210"/>
      <c r="AE50" s="210"/>
      <c r="AF50" s="210"/>
      <c r="AG50" s="210" t="s">
        <v>159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x14ac:dyDescent="0.2">
      <c r="A51" s="235" t="s">
        <v>143</v>
      </c>
      <c r="B51" s="236" t="s">
        <v>98</v>
      </c>
      <c r="C51" s="258" t="s">
        <v>99</v>
      </c>
      <c r="D51" s="237"/>
      <c r="E51" s="238"/>
      <c r="F51" s="239"/>
      <c r="G51" s="240">
        <f>SUMIF(AG52:AG53,"&lt;&gt;NOR",G52:G53)</f>
        <v>0</v>
      </c>
      <c r="H51" s="234"/>
      <c r="I51" s="234">
        <f>SUM(I52:I53)</f>
        <v>0</v>
      </c>
      <c r="J51" s="234"/>
      <c r="K51" s="234">
        <f>SUM(K52:K53)</f>
        <v>0</v>
      </c>
      <c r="L51" s="234"/>
      <c r="M51" s="234">
        <f>SUM(M52:M53)</f>
        <v>0</v>
      </c>
      <c r="N51" s="233"/>
      <c r="O51" s="233">
        <f>SUM(O52:O53)</f>
        <v>0</v>
      </c>
      <c r="P51" s="233"/>
      <c r="Q51" s="233">
        <f>SUM(Q52:Q53)</f>
        <v>5.79</v>
      </c>
      <c r="R51" s="234"/>
      <c r="S51" s="234"/>
      <c r="T51" s="234"/>
      <c r="U51" s="234"/>
      <c r="V51" s="234">
        <f>SUM(V52:V53)</f>
        <v>64.87</v>
      </c>
      <c r="W51" s="234"/>
      <c r="X51" s="234"/>
      <c r="Y51" s="234"/>
      <c r="AG51" t="s">
        <v>144</v>
      </c>
    </row>
    <row r="52" spans="1:60" outlineLevel="1" x14ac:dyDescent="0.2">
      <c r="A52" s="251">
        <v>29</v>
      </c>
      <c r="B52" s="252" t="s">
        <v>218</v>
      </c>
      <c r="C52" s="259" t="s">
        <v>219</v>
      </c>
      <c r="D52" s="253" t="s">
        <v>162</v>
      </c>
      <c r="E52" s="254">
        <v>177.22</v>
      </c>
      <c r="F52" s="255"/>
      <c r="G52" s="256">
        <f>ROUND(E52*F52,2)</f>
        <v>0</v>
      </c>
      <c r="H52" s="232"/>
      <c r="I52" s="231">
        <f>ROUND(E52*H52,2)</f>
        <v>0</v>
      </c>
      <c r="J52" s="232"/>
      <c r="K52" s="231">
        <f>ROUND(E52*J52,2)</f>
        <v>0</v>
      </c>
      <c r="L52" s="231">
        <v>21</v>
      </c>
      <c r="M52" s="231">
        <f>G52*(1+L52/100)</f>
        <v>0</v>
      </c>
      <c r="N52" s="230">
        <v>0</v>
      </c>
      <c r="O52" s="230">
        <f>ROUND(E52*N52,2)</f>
        <v>0</v>
      </c>
      <c r="P52" s="230">
        <v>2.4649999999999998E-2</v>
      </c>
      <c r="Q52" s="230">
        <f>ROUND(E52*P52,2)</f>
        <v>4.37</v>
      </c>
      <c r="R52" s="231"/>
      <c r="S52" s="231" t="s">
        <v>157</v>
      </c>
      <c r="T52" s="231" t="s">
        <v>157</v>
      </c>
      <c r="U52" s="231">
        <v>0.3</v>
      </c>
      <c r="V52" s="231">
        <f>ROUND(E52*U52,2)</f>
        <v>53.17</v>
      </c>
      <c r="W52" s="231"/>
      <c r="X52" s="231" t="s">
        <v>158</v>
      </c>
      <c r="Y52" s="231" t="s">
        <v>151</v>
      </c>
      <c r="Z52" s="210"/>
      <c r="AA52" s="210"/>
      <c r="AB52" s="210"/>
      <c r="AC52" s="210"/>
      <c r="AD52" s="210"/>
      <c r="AE52" s="210"/>
      <c r="AF52" s="210"/>
      <c r="AG52" s="210" t="s">
        <v>159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51">
        <v>30</v>
      </c>
      <c r="B53" s="252" t="s">
        <v>220</v>
      </c>
      <c r="C53" s="259" t="s">
        <v>221</v>
      </c>
      <c r="D53" s="253" t="s">
        <v>162</v>
      </c>
      <c r="E53" s="254">
        <v>177.22</v>
      </c>
      <c r="F53" s="255"/>
      <c r="G53" s="256">
        <f>ROUND(E53*F53,2)</f>
        <v>0</v>
      </c>
      <c r="H53" s="232"/>
      <c r="I53" s="231">
        <f>ROUND(E53*H53,2)</f>
        <v>0</v>
      </c>
      <c r="J53" s="232"/>
      <c r="K53" s="231">
        <f>ROUND(E53*J53,2)</f>
        <v>0</v>
      </c>
      <c r="L53" s="231">
        <v>21</v>
      </c>
      <c r="M53" s="231">
        <f>G53*(1+L53/100)</f>
        <v>0</v>
      </c>
      <c r="N53" s="230">
        <v>0</v>
      </c>
      <c r="O53" s="230">
        <f>ROUND(E53*N53,2)</f>
        <v>0</v>
      </c>
      <c r="P53" s="230">
        <v>8.0000000000000002E-3</v>
      </c>
      <c r="Q53" s="230">
        <f>ROUND(E53*P53,2)</f>
        <v>1.42</v>
      </c>
      <c r="R53" s="231"/>
      <c r="S53" s="231" t="s">
        <v>157</v>
      </c>
      <c r="T53" s="231" t="s">
        <v>157</v>
      </c>
      <c r="U53" s="231">
        <v>6.6000000000000003E-2</v>
      </c>
      <c r="V53" s="231">
        <f>ROUND(E53*U53,2)</f>
        <v>11.7</v>
      </c>
      <c r="W53" s="231"/>
      <c r="X53" s="231" t="s">
        <v>158</v>
      </c>
      <c r="Y53" s="231" t="s">
        <v>151</v>
      </c>
      <c r="Z53" s="210"/>
      <c r="AA53" s="210"/>
      <c r="AB53" s="210"/>
      <c r="AC53" s="210"/>
      <c r="AD53" s="210"/>
      <c r="AE53" s="210"/>
      <c r="AF53" s="210"/>
      <c r="AG53" s="210" t="s">
        <v>159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x14ac:dyDescent="0.2">
      <c r="A54" s="235" t="s">
        <v>143</v>
      </c>
      <c r="B54" s="236" t="s">
        <v>96</v>
      </c>
      <c r="C54" s="258" t="s">
        <v>97</v>
      </c>
      <c r="D54" s="237"/>
      <c r="E54" s="238"/>
      <c r="F54" s="239"/>
      <c r="G54" s="240">
        <f>SUMIF(AG55:AG55,"&lt;&gt;NOR",G55:G55)</f>
        <v>0</v>
      </c>
      <c r="H54" s="234"/>
      <c r="I54" s="234">
        <f>SUM(I55:I55)</f>
        <v>0</v>
      </c>
      <c r="J54" s="234"/>
      <c r="K54" s="234">
        <f>SUM(K55:K55)</f>
        <v>0</v>
      </c>
      <c r="L54" s="234"/>
      <c r="M54" s="234">
        <f>SUM(M55:M55)</f>
        <v>0</v>
      </c>
      <c r="N54" s="233"/>
      <c r="O54" s="233">
        <f>SUM(O55:O55)</f>
        <v>0</v>
      </c>
      <c r="P54" s="233"/>
      <c r="Q54" s="233">
        <f>SUM(Q55:Q55)</f>
        <v>0.2</v>
      </c>
      <c r="R54" s="234"/>
      <c r="S54" s="234"/>
      <c r="T54" s="234"/>
      <c r="U54" s="234"/>
      <c r="V54" s="234">
        <f>SUM(V55:V55)</f>
        <v>33.79</v>
      </c>
      <c r="W54" s="234"/>
      <c r="X54" s="234"/>
      <c r="Y54" s="234"/>
      <c r="AG54" t="s">
        <v>144</v>
      </c>
    </row>
    <row r="55" spans="1:60" outlineLevel="1" x14ac:dyDescent="0.2">
      <c r="A55" s="251">
        <v>31</v>
      </c>
      <c r="B55" s="252" t="s">
        <v>222</v>
      </c>
      <c r="C55" s="259" t="s">
        <v>223</v>
      </c>
      <c r="D55" s="253" t="s">
        <v>162</v>
      </c>
      <c r="E55" s="254">
        <v>1126.2</v>
      </c>
      <c r="F55" s="255"/>
      <c r="G55" s="256">
        <f>ROUND(E55*F55,2)</f>
        <v>0</v>
      </c>
      <c r="H55" s="232"/>
      <c r="I55" s="231">
        <f>ROUND(E55*H55,2)</f>
        <v>0</v>
      </c>
      <c r="J55" s="232"/>
      <c r="K55" s="231">
        <f>ROUND(E55*J55,2)</f>
        <v>0</v>
      </c>
      <c r="L55" s="231">
        <v>21</v>
      </c>
      <c r="M55" s="231">
        <f>G55*(1+L55/100)</f>
        <v>0</v>
      </c>
      <c r="N55" s="230">
        <v>0</v>
      </c>
      <c r="O55" s="230">
        <f>ROUND(E55*N55,2)</f>
        <v>0</v>
      </c>
      <c r="P55" s="230">
        <v>1.8000000000000001E-4</v>
      </c>
      <c r="Q55" s="230">
        <f>ROUND(E55*P55,2)</f>
        <v>0.2</v>
      </c>
      <c r="R55" s="231"/>
      <c r="S55" s="231" t="s">
        <v>157</v>
      </c>
      <c r="T55" s="231" t="s">
        <v>149</v>
      </c>
      <c r="U55" s="231">
        <v>0.03</v>
      </c>
      <c r="V55" s="231">
        <f>ROUND(E55*U55,2)</f>
        <v>33.79</v>
      </c>
      <c r="W55" s="231"/>
      <c r="X55" s="231" t="s">
        <v>158</v>
      </c>
      <c r="Y55" s="231" t="s">
        <v>151</v>
      </c>
      <c r="Z55" s="210"/>
      <c r="AA55" s="210"/>
      <c r="AB55" s="210"/>
      <c r="AC55" s="210"/>
      <c r="AD55" s="210"/>
      <c r="AE55" s="210"/>
      <c r="AF55" s="210"/>
      <c r="AG55" s="210" t="s">
        <v>159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x14ac:dyDescent="0.2">
      <c r="A56" s="235" t="s">
        <v>143</v>
      </c>
      <c r="B56" s="236" t="s">
        <v>90</v>
      </c>
      <c r="C56" s="258" t="s">
        <v>91</v>
      </c>
      <c r="D56" s="237"/>
      <c r="E56" s="238"/>
      <c r="F56" s="239"/>
      <c r="G56" s="240">
        <f>SUMIF(AG57:AG59,"&lt;&gt;NOR",G57:G59)</f>
        <v>0</v>
      </c>
      <c r="H56" s="234"/>
      <c r="I56" s="234">
        <f>SUM(I57:I59)</f>
        <v>0</v>
      </c>
      <c r="J56" s="234"/>
      <c r="K56" s="234">
        <f>SUM(K57:K59)</f>
        <v>0</v>
      </c>
      <c r="L56" s="234"/>
      <c r="M56" s="234">
        <f>SUM(M57:M59)</f>
        <v>0</v>
      </c>
      <c r="N56" s="233"/>
      <c r="O56" s="233">
        <f>SUM(O57:O59)</f>
        <v>0</v>
      </c>
      <c r="P56" s="233"/>
      <c r="Q56" s="233">
        <f>SUM(Q57:Q59)</f>
        <v>14.65</v>
      </c>
      <c r="R56" s="234"/>
      <c r="S56" s="234"/>
      <c r="T56" s="234"/>
      <c r="U56" s="234"/>
      <c r="V56" s="234">
        <f>SUM(V57:V59)</f>
        <v>128.27000000000001</v>
      </c>
      <c r="W56" s="234"/>
      <c r="X56" s="234"/>
      <c r="Y56" s="234"/>
      <c r="AG56" t="s">
        <v>144</v>
      </c>
    </row>
    <row r="57" spans="1:60" outlineLevel="1" x14ac:dyDescent="0.2">
      <c r="A57" s="251">
        <v>32</v>
      </c>
      <c r="B57" s="252" t="s">
        <v>224</v>
      </c>
      <c r="C57" s="259" t="s">
        <v>225</v>
      </c>
      <c r="D57" s="253" t="s">
        <v>162</v>
      </c>
      <c r="E57" s="254">
        <v>488.75</v>
      </c>
      <c r="F57" s="255"/>
      <c r="G57" s="256">
        <f>ROUND(E57*F57,2)</f>
        <v>0</v>
      </c>
      <c r="H57" s="232"/>
      <c r="I57" s="231">
        <f>ROUND(E57*H57,2)</f>
        <v>0</v>
      </c>
      <c r="J57" s="232"/>
      <c r="K57" s="231">
        <f>ROUND(E57*J57,2)</f>
        <v>0</v>
      </c>
      <c r="L57" s="231">
        <v>21</v>
      </c>
      <c r="M57" s="231">
        <f>G57*(1+L57/100)</f>
        <v>0</v>
      </c>
      <c r="N57" s="230">
        <v>0</v>
      </c>
      <c r="O57" s="230">
        <f>ROUND(E57*N57,2)</f>
        <v>0</v>
      </c>
      <c r="P57" s="230">
        <v>1.4999999999999999E-2</v>
      </c>
      <c r="Q57" s="230">
        <f>ROUND(E57*P57,2)</f>
        <v>7.33</v>
      </c>
      <c r="R57" s="231"/>
      <c r="S57" s="231" t="s">
        <v>157</v>
      </c>
      <c r="T57" s="231" t="s">
        <v>149</v>
      </c>
      <c r="U57" s="231">
        <v>0.09</v>
      </c>
      <c r="V57" s="231">
        <f>ROUND(E57*U57,2)</f>
        <v>43.99</v>
      </c>
      <c r="W57" s="231"/>
      <c r="X57" s="231" t="s">
        <v>158</v>
      </c>
      <c r="Y57" s="231" t="s">
        <v>151</v>
      </c>
      <c r="Z57" s="210"/>
      <c r="AA57" s="210"/>
      <c r="AB57" s="210"/>
      <c r="AC57" s="210"/>
      <c r="AD57" s="210"/>
      <c r="AE57" s="210"/>
      <c r="AF57" s="210"/>
      <c r="AG57" s="210" t="s">
        <v>159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51">
        <v>33</v>
      </c>
      <c r="B58" s="252" t="s">
        <v>226</v>
      </c>
      <c r="C58" s="259" t="s">
        <v>227</v>
      </c>
      <c r="D58" s="253" t="s">
        <v>162</v>
      </c>
      <c r="E58" s="254">
        <v>882.73</v>
      </c>
      <c r="F58" s="255"/>
      <c r="G58" s="256">
        <f>ROUND(E58*F58,2)</f>
        <v>0</v>
      </c>
      <c r="H58" s="232"/>
      <c r="I58" s="231">
        <f>ROUND(E58*H58,2)</f>
        <v>0</v>
      </c>
      <c r="J58" s="232"/>
      <c r="K58" s="231">
        <f>ROUND(E58*J58,2)</f>
        <v>0</v>
      </c>
      <c r="L58" s="231">
        <v>21</v>
      </c>
      <c r="M58" s="231">
        <f>G58*(1+L58/100)</f>
        <v>0</v>
      </c>
      <c r="N58" s="230">
        <v>0</v>
      </c>
      <c r="O58" s="230">
        <f>ROUND(E58*N58,2)</f>
        <v>0</v>
      </c>
      <c r="P58" s="230">
        <v>7.0000000000000001E-3</v>
      </c>
      <c r="Q58" s="230">
        <f>ROUND(E58*P58,2)</f>
        <v>6.18</v>
      </c>
      <c r="R58" s="231"/>
      <c r="S58" s="231" t="s">
        <v>157</v>
      </c>
      <c r="T58" s="231" t="s">
        <v>157</v>
      </c>
      <c r="U58" s="231">
        <v>0.06</v>
      </c>
      <c r="V58" s="231">
        <f>ROUND(E58*U58,2)</f>
        <v>52.96</v>
      </c>
      <c r="W58" s="231"/>
      <c r="X58" s="231" t="s">
        <v>158</v>
      </c>
      <c r="Y58" s="231" t="s">
        <v>151</v>
      </c>
      <c r="Z58" s="210"/>
      <c r="AA58" s="210"/>
      <c r="AB58" s="210"/>
      <c r="AC58" s="210"/>
      <c r="AD58" s="210"/>
      <c r="AE58" s="210"/>
      <c r="AF58" s="210"/>
      <c r="AG58" s="210" t="s">
        <v>159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51">
        <v>34</v>
      </c>
      <c r="B59" s="252" t="s">
        <v>228</v>
      </c>
      <c r="C59" s="259" t="s">
        <v>229</v>
      </c>
      <c r="D59" s="253" t="s">
        <v>162</v>
      </c>
      <c r="E59" s="254">
        <v>782.91</v>
      </c>
      <c r="F59" s="255"/>
      <c r="G59" s="256">
        <f>ROUND(E59*F59,2)</f>
        <v>0</v>
      </c>
      <c r="H59" s="232"/>
      <c r="I59" s="231">
        <f>ROUND(E59*H59,2)</f>
        <v>0</v>
      </c>
      <c r="J59" s="232"/>
      <c r="K59" s="231">
        <f>ROUND(E59*J59,2)</f>
        <v>0</v>
      </c>
      <c r="L59" s="231">
        <v>21</v>
      </c>
      <c r="M59" s="231">
        <f>G59*(1+L59/100)</f>
        <v>0</v>
      </c>
      <c r="N59" s="230">
        <v>0</v>
      </c>
      <c r="O59" s="230">
        <f>ROUND(E59*N59,2)</f>
        <v>0</v>
      </c>
      <c r="P59" s="230">
        <v>1.4499999999999999E-3</v>
      </c>
      <c r="Q59" s="230">
        <f>ROUND(E59*P59,2)</f>
        <v>1.1399999999999999</v>
      </c>
      <c r="R59" s="231"/>
      <c r="S59" s="231" t="s">
        <v>157</v>
      </c>
      <c r="T59" s="231" t="s">
        <v>157</v>
      </c>
      <c r="U59" s="231">
        <v>0.04</v>
      </c>
      <c r="V59" s="231">
        <f>ROUND(E59*U59,2)</f>
        <v>31.32</v>
      </c>
      <c r="W59" s="231"/>
      <c r="X59" s="231" t="s">
        <v>158</v>
      </c>
      <c r="Y59" s="231" t="s">
        <v>151</v>
      </c>
      <c r="Z59" s="210"/>
      <c r="AA59" s="210"/>
      <c r="AB59" s="210"/>
      <c r="AC59" s="210"/>
      <c r="AD59" s="210"/>
      <c r="AE59" s="210"/>
      <c r="AF59" s="210"/>
      <c r="AG59" s="210" t="s">
        <v>159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x14ac:dyDescent="0.2">
      <c r="A60" s="235" t="s">
        <v>143</v>
      </c>
      <c r="B60" s="236" t="s">
        <v>94</v>
      </c>
      <c r="C60" s="258" t="s">
        <v>95</v>
      </c>
      <c r="D60" s="237"/>
      <c r="E60" s="238"/>
      <c r="F60" s="239"/>
      <c r="G60" s="240">
        <f>SUMIF(AG61:AG61,"&lt;&gt;NOR",G61:G61)</f>
        <v>0</v>
      </c>
      <c r="H60" s="234"/>
      <c r="I60" s="234">
        <f>SUM(I61:I61)</f>
        <v>0</v>
      </c>
      <c r="J60" s="234"/>
      <c r="K60" s="234">
        <f>SUM(K61:K61)</f>
        <v>0</v>
      </c>
      <c r="L60" s="234"/>
      <c r="M60" s="234">
        <f>SUM(M61:M61)</f>
        <v>0</v>
      </c>
      <c r="N60" s="233"/>
      <c r="O60" s="233">
        <f>SUM(O61:O61)</f>
        <v>0</v>
      </c>
      <c r="P60" s="233"/>
      <c r="Q60" s="233">
        <f>SUM(Q61:Q61)</f>
        <v>1.78</v>
      </c>
      <c r="R60" s="234"/>
      <c r="S60" s="234"/>
      <c r="T60" s="234"/>
      <c r="U60" s="234"/>
      <c r="V60" s="234">
        <f>SUM(V61:V61)</f>
        <v>22.4</v>
      </c>
      <c r="W60" s="234"/>
      <c r="X60" s="234"/>
      <c r="Y60" s="234"/>
      <c r="AG60" t="s">
        <v>144</v>
      </c>
    </row>
    <row r="61" spans="1:60" outlineLevel="1" x14ac:dyDescent="0.2">
      <c r="A61" s="251">
        <v>35</v>
      </c>
      <c r="B61" s="252" t="s">
        <v>230</v>
      </c>
      <c r="C61" s="259" t="s">
        <v>231</v>
      </c>
      <c r="D61" s="253" t="s">
        <v>162</v>
      </c>
      <c r="E61" s="254">
        <v>243.47</v>
      </c>
      <c r="F61" s="255"/>
      <c r="G61" s="256">
        <f>ROUND(E61*F61,2)</f>
        <v>0</v>
      </c>
      <c r="H61" s="232"/>
      <c r="I61" s="231">
        <f>ROUND(E61*H61,2)</f>
        <v>0</v>
      </c>
      <c r="J61" s="232"/>
      <c r="K61" s="231">
        <f>ROUND(E61*J61,2)</f>
        <v>0</v>
      </c>
      <c r="L61" s="231">
        <v>21</v>
      </c>
      <c r="M61" s="231">
        <f>G61*(1+L61/100)</f>
        <v>0</v>
      </c>
      <c r="N61" s="230">
        <v>0</v>
      </c>
      <c r="O61" s="230">
        <f>ROUND(E61*N61,2)</f>
        <v>0</v>
      </c>
      <c r="P61" s="230">
        <v>7.3200000000000001E-3</v>
      </c>
      <c r="Q61" s="230">
        <f>ROUND(E61*P61,2)</f>
        <v>1.78</v>
      </c>
      <c r="R61" s="231"/>
      <c r="S61" s="231" t="s">
        <v>157</v>
      </c>
      <c r="T61" s="231" t="s">
        <v>157</v>
      </c>
      <c r="U61" s="231">
        <v>9.1999999999999998E-2</v>
      </c>
      <c r="V61" s="231">
        <f>ROUND(E61*U61,2)</f>
        <v>22.4</v>
      </c>
      <c r="W61" s="231"/>
      <c r="X61" s="231" t="s">
        <v>158</v>
      </c>
      <c r="Y61" s="231" t="s">
        <v>151</v>
      </c>
      <c r="Z61" s="210"/>
      <c r="AA61" s="210"/>
      <c r="AB61" s="210"/>
      <c r="AC61" s="210"/>
      <c r="AD61" s="210"/>
      <c r="AE61" s="210"/>
      <c r="AF61" s="210"/>
      <c r="AG61" s="210" t="s">
        <v>159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x14ac:dyDescent="0.2">
      <c r="A62" s="235" t="s">
        <v>143</v>
      </c>
      <c r="B62" s="236" t="s">
        <v>88</v>
      </c>
      <c r="C62" s="258" t="s">
        <v>89</v>
      </c>
      <c r="D62" s="237"/>
      <c r="E62" s="238"/>
      <c r="F62" s="239"/>
      <c r="G62" s="240">
        <f>SUMIF(AG63:AG66,"&lt;&gt;NOR",G63:G66)</f>
        <v>0</v>
      </c>
      <c r="H62" s="234"/>
      <c r="I62" s="234">
        <f>SUM(I63:I66)</f>
        <v>0</v>
      </c>
      <c r="J62" s="234"/>
      <c r="K62" s="234">
        <f>SUM(K63:K66)</f>
        <v>0</v>
      </c>
      <c r="L62" s="234"/>
      <c r="M62" s="234">
        <f>SUM(M63:M66)</f>
        <v>0</v>
      </c>
      <c r="N62" s="233"/>
      <c r="O62" s="233">
        <f>SUM(O63:O66)</f>
        <v>0.09</v>
      </c>
      <c r="P62" s="233"/>
      <c r="Q62" s="233">
        <f>SUM(Q63:Q66)</f>
        <v>0</v>
      </c>
      <c r="R62" s="234"/>
      <c r="S62" s="234"/>
      <c r="T62" s="234"/>
      <c r="U62" s="234"/>
      <c r="V62" s="234">
        <f>SUM(V63:V66)</f>
        <v>122.04999999999998</v>
      </c>
      <c r="W62" s="234"/>
      <c r="X62" s="234"/>
      <c r="Y62" s="234"/>
      <c r="AG62" t="s">
        <v>144</v>
      </c>
    </row>
    <row r="63" spans="1:60" ht="22.5" outlineLevel="1" x14ac:dyDescent="0.2">
      <c r="A63" s="251">
        <v>36</v>
      </c>
      <c r="B63" s="252" t="s">
        <v>232</v>
      </c>
      <c r="C63" s="259" t="s">
        <v>233</v>
      </c>
      <c r="D63" s="253" t="s">
        <v>162</v>
      </c>
      <c r="E63" s="254">
        <v>611.5</v>
      </c>
      <c r="F63" s="255"/>
      <c r="G63" s="256">
        <f>ROUND(E63*F63,2)</f>
        <v>0</v>
      </c>
      <c r="H63" s="232"/>
      <c r="I63" s="231">
        <f>ROUND(E63*H63,2)</f>
        <v>0</v>
      </c>
      <c r="J63" s="232"/>
      <c r="K63" s="231">
        <f>ROUND(E63*J63,2)</f>
        <v>0</v>
      </c>
      <c r="L63" s="231">
        <v>21</v>
      </c>
      <c r="M63" s="231">
        <f>G63*(1+L63/100)</f>
        <v>0</v>
      </c>
      <c r="N63" s="230">
        <v>0</v>
      </c>
      <c r="O63" s="230">
        <f>ROUND(E63*N63,2)</f>
        <v>0</v>
      </c>
      <c r="P63" s="230">
        <v>0</v>
      </c>
      <c r="Q63" s="230">
        <f>ROUND(E63*P63,2)</f>
        <v>0</v>
      </c>
      <c r="R63" s="231"/>
      <c r="S63" s="231" t="s">
        <v>157</v>
      </c>
      <c r="T63" s="231" t="s">
        <v>157</v>
      </c>
      <c r="U63" s="231">
        <v>0.09</v>
      </c>
      <c r="V63" s="231">
        <f>ROUND(E63*U63,2)</f>
        <v>55.04</v>
      </c>
      <c r="W63" s="231"/>
      <c r="X63" s="231" t="s">
        <v>158</v>
      </c>
      <c r="Y63" s="231" t="s">
        <v>151</v>
      </c>
      <c r="Z63" s="210"/>
      <c r="AA63" s="210"/>
      <c r="AB63" s="210"/>
      <c r="AC63" s="210"/>
      <c r="AD63" s="210"/>
      <c r="AE63" s="210"/>
      <c r="AF63" s="210"/>
      <c r="AG63" s="210" t="s">
        <v>159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ht="22.5" outlineLevel="1" x14ac:dyDescent="0.2">
      <c r="A64" s="251">
        <v>37</v>
      </c>
      <c r="B64" s="252" t="s">
        <v>234</v>
      </c>
      <c r="C64" s="259" t="s">
        <v>235</v>
      </c>
      <c r="D64" s="253" t="s">
        <v>162</v>
      </c>
      <c r="E64" s="254">
        <v>343.4</v>
      </c>
      <c r="F64" s="255"/>
      <c r="G64" s="256">
        <f>ROUND(E64*F64,2)</f>
        <v>0</v>
      </c>
      <c r="H64" s="232"/>
      <c r="I64" s="231">
        <f>ROUND(E64*H64,2)</f>
        <v>0</v>
      </c>
      <c r="J64" s="232"/>
      <c r="K64" s="231">
        <f>ROUND(E64*J64,2)</f>
        <v>0</v>
      </c>
      <c r="L64" s="231">
        <v>21</v>
      </c>
      <c r="M64" s="231">
        <f>G64*(1+L64/100)</f>
        <v>0</v>
      </c>
      <c r="N64" s="230">
        <v>2.3000000000000001E-4</v>
      </c>
      <c r="O64" s="230">
        <f>ROUND(E64*N64,2)</f>
        <v>0.08</v>
      </c>
      <c r="P64" s="230">
        <v>0</v>
      </c>
      <c r="Q64" s="230">
        <f>ROUND(E64*P64,2)</f>
        <v>0</v>
      </c>
      <c r="R64" s="231"/>
      <c r="S64" s="231" t="s">
        <v>157</v>
      </c>
      <c r="T64" s="231" t="s">
        <v>157</v>
      </c>
      <c r="U64" s="231">
        <v>0.18099999999999999</v>
      </c>
      <c r="V64" s="231">
        <f>ROUND(E64*U64,2)</f>
        <v>62.16</v>
      </c>
      <c r="W64" s="231"/>
      <c r="X64" s="231" t="s">
        <v>158</v>
      </c>
      <c r="Y64" s="231" t="s">
        <v>151</v>
      </c>
      <c r="Z64" s="210"/>
      <c r="AA64" s="210"/>
      <c r="AB64" s="210"/>
      <c r="AC64" s="210"/>
      <c r="AD64" s="210"/>
      <c r="AE64" s="210"/>
      <c r="AF64" s="210"/>
      <c r="AG64" s="210" t="s">
        <v>159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">
      <c r="A65" s="245">
        <v>38</v>
      </c>
      <c r="B65" s="246" t="s">
        <v>236</v>
      </c>
      <c r="C65" s="260" t="s">
        <v>237</v>
      </c>
      <c r="D65" s="247" t="s">
        <v>162</v>
      </c>
      <c r="E65" s="248">
        <v>30.12</v>
      </c>
      <c r="F65" s="249"/>
      <c r="G65" s="250">
        <f>ROUND(E65*F65,2)</f>
        <v>0</v>
      </c>
      <c r="H65" s="232"/>
      <c r="I65" s="231">
        <f>ROUND(E65*H65,2)</f>
        <v>0</v>
      </c>
      <c r="J65" s="232"/>
      <c r="K65" s="231">
        <f>ROUND(E65*J65,2)</f>
        <v>0</v>
      </c>
      <c r="L65" s="231">
        <v>21</v>
      </c>
      <c r="M65" s="231">
        <f>G65*(1+L65/100)</f>
        <v>0</v>
      </c>
      <c r="N65" s="230">
        <v>2.3000000000000001E-4</v>
      </c>
      <c r="O65" s="230">
        <f>ROUND(E65*N65,2)</f>
        <v>0.01</v>
      </c>
      <c r="P65" s="230">
        <v>0</v>
      </c>
      <c r="Q65" s="230">
        <f>ROUND(E65*P65,2)</f>
        <v>0</v>
      </c>
      <c r="R65" s="231"/>
      <c r="S65" s="231" t="s">
        <v>157</v>
      </c>
      <c r="T65" s="231" t="s">
        <v>157</v>
      </c>
      <c r="U65" s="231">
        <v>0.161</v>
      </c>
      <c r="V65" s="231">
        <f>ROUND(E65*U65,2)</f>
        <v>4.8499999999999996</v>
      </c>
      <c r="W65" s="231"/>
      <c r="X65" s="231" t="s">
        <v>158</v>
      </c>
      <c r="Y65" s="231" t="s">
        <v>151</v>
      </c>
      <c r="Z65" s="210"/>
      <c r="AA65" s="210"/>
      <c r="AB65" s="210"/>
      <c r="AC65" s="210"/>
      <c r="AD65" s="210"/>
      <c r="AE65" s="210"/>
      <c r="AF65" s="210"/>
      <c r="AG65" s="210" t="s">
        <v>159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27">
        <v>39</v>
      </c>
      <c r="B66" s="228" t="s">
        <v>238</v>
      </c>
      <c r="C66" s="261" t="s">
        <v>239</v>
      </c>
      <c r="D66" s="229" t="s">
        <v>0</v>
      </c>
      <c r="E66" s="257"/>
      <c r="F66" s="232"/>
      <c r="G66" s="231">
        <f>ROUND(E66*F66,2)</f>
        <v>0</v>
      </c>
      <c r="H66" s="232"/>
      <c r="I66" s="231">
        <f>ROUND(E66*H66,2)</f>
        <v>0</v>
      </c>
      <c r="J66" s="232"/>
      <c r="K66" s="231">
        <f>ROUND(E66*J66,2)</f>
        <v>0</v>
      </c>
      <c r="L66" s="231">
        <v>21</v>
      </c>
      <c r="M66" s="231">
        <f>G66*(1+L66/100)</f>
        <v>0</v>
      </c>
      <c r="N66" s="230">
        <v>0</v>
      </c>
      <c r="O66" s="230">
        <f>ROUND(E66*N66,2)</f>
        <v>0</v>
      </c>
      <c r="P66" s="230">
        <v>0</v>
      </c>
      <c r="Q66" s="230">
        <f>ROUND(E66*P66,2)</f>
        <v>0</v>
      </c>
      <c r="R66" s="231"/>
      <c r="S66" s="231" t="s">
        <v>157</v>
      </c>
      <c r="T66" s="231" t="s">
        <v>157</v>
      </c>
      <c r="U66" s="231">
        <v>0</v>
      </c>
      <c r="V66" s="231">
        <f>ROUND(E66*U66,2)</f>
        <v>0</v>
      </c>
      <c r="W66" s="231"/>
      <c r="X66" s="231" t="s">
        <v>240</v>
      </c>
      <c r="Y66" s="231" t="s">
        <v>151</v>
      </c>
      <c r="Z66" s="210"/>
      <c r="AA66" s="210"/>
      <c r="AB66" s="210"/>
      <c r="AC66" s="210"/>
      <c r="AD66" s="210"/>
      <c r="AE66" s="210"/>
      <c r="AF66" s="210"/>
      <c r="AG66" s="210" t="s">
        <v>241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x14ac:dyDescent="0.2">
      <c r="A67" s="235" t="s">
        <v>143</v>
      </c>
      <c r="B67" s="236" t="s">
        <v>82</v>
      </c>
      <c r="C67" s="258" t="s">
        <v>83</v>
      </c>
      <c r="D67" s="237"/>
      <c r="E67" s="238"/>
      <c r="F67" s="239"/>
      <c r="G67" s="240">
        <f>SUMIF(AG68:AG68,"&lt;&gt;NOR",G68:G68)</f>
        <v>0</v>
      </c>
      <c r="H67" s="234"/>
      <c r="I67" s="234">
        <f>SUM(I68:I68)</f>
        <v>0</v>
      </c>
      <c r="J67" s="234"/>
      <c r="K67" s="234">
        <f>SUM(K68:K68)</f>
        <v>0</v>
      </c>
      <c r="L67" s="234"/>
      <c r="M67" s="234">
        <f>SUM(M68:M68)</f>
        <v>0</v>
      </c>
      <c r="N67" s="233"/>
      <c r="O67" s="233">
        <f>SUM(O68:O68)</f>
        <v>0.04</v>
      </c>
      <c r="P67" s="233"/>
      <c r="Q67" s="233">
        <f>SUM(Q68:Q68)</f>
        <v>1.64</v>
      </c>
      <c r="R67" s="234"/>
      <c r="S67" s="234"/>
      <c r="T67" s="234"/>
      <c r="U67" s="234"/>
      <c r="V67" s="234">
        <f>SUM(V68:V68)</f>
        <v>53.21</v>
      </c>
      <c r="W67" s="234"/>
      <c r="X67" s="234"/>
      <c r="Y67" s="234"/>
      <c r="AG67" t="s">
        <v>144</v>
      </c>
    </row>
    <row r="68" spans="1:60" outlineLevel="1" x14ac:dyDescent="0.2">
      <c r="A68" s="251">
        <v>40</v>
      </c>
      <c r="B68" s="252" t="s">
        <v>242</v>
      </c>
      <c r="C68" s="259" t="s">
        <v>243</v>
      </c>
      <c r="D68" s="253" t="s">
        <v>162</v>
      </c>
      <c r="E68" s="254">
        <v>109</v>
      </c>
      <c r="F68" s="255"/>
      <c r="G68" s="256">
        <f>ROUND(E68*F68,2)</f>
        <v>0</v>
      </c>
      <c r="H68" s="232"/>
      <c r="I68" s="231">
        <f>ROUND(E68*H68,2)</f>
        <v>0</v>
      </c>
      <c r="J68" s="232"/>
      <c r="K68" s="231">
        <f>ROUND(E68*J68,2)</f>
        <v>0</v>
      </c>
      <c r="L68" s="231">
        <v>21</v>
      </c>
      <c r="M68" s="231">
        <f>G68*(1+L68/100)</f>
        <v>0</v>
      </c>
      <c r="N68" s="230">
        <v>3.3E-4</v>
      </c>
      <c r="O68" s="230">
        <f>ROUND(E68*N68,2)</f>
        <v>0.04</v>
      </c>
      <c r="P68" s="230">
        <v>1.508E-2</v>
      </c>
      <c r="Q68" s="230">
        <f>ROUND(E68*P68,2)</f>
        <v>1.64</v>
      </c>
      <c r="R68" s="231"/>
      <c r="S68" s="231" t="s">
        <v>157</v>
      </c>
      <c r="T68" s="231" t="s">
        <v>157</v>
      </c>
      <c r="U68" s="231">
        <v>0.48820000000000002</v>
      </c>
      <c r="V68" s="231">
        <f>ROUND(E68*U68,2)</f>
        <v>53.21</v>
      </c>
      <c r="W68" s="231"/>
      <c r="X68" s="231" t="s">
        <v>158</v>
      </c>
      <c r="Y68" s="231" t="s">
        <v>151</v>
      </c>
      <c r="Z68" s="210"/>
      <c r="AA68" s="210"/>
      <c r="AB68" s="210"/>
      <c r="AC68" s="210"/>
      <c r="AD68" s="210"/>
      <c r="AE68" s="210"/>
      <c r="AF68" s="210"/>
      <c r="AG68" s="210" t="s">
        <v>159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x14ac:dyDescent="0.2">
      <c r="A69" s="235" t="s">
        <v>143</v>
      </c>
      <c r="B69" s="236" t="s">
        <v>50</v>
      </c>
      <c r="C69" s="258" t="s">
        <v>67</v>
      </c>
      <c r="D69" s="237"/>
      <c r="E69" s="238"/>
      <c r="F69" s="239"/>
      <c r="G69" s="240">
        <f>SUMIF(AG70:AG70,"&lt;&gt;NOR",G70:G70)</f>
        <v>0</v>
      </c>
      <c r="H69" s="234"/>
      <c r="I69" s="234">
        <f>SUM(I70:I70)</f>
        <v>0</v>
      </c>
      <c r="J69" s="234"/>
      <c r="K69" s="234">
        <f>SUM(K70:K70)</f>
        <v>0</v>
      </c>
      <c r="L69" s="234"/>
      <c r="M69" s="234">
        <f>SUM(M70:M70)</f>
        <v>0</v>
      </c>
      <c r="N69" s="233"/>
      <c r="O69" s="233">
        <f>SUM(O70:O70)</f>
        <v>2.0099999999999998</v>
      </c>
      <c r="P69" s="233"/>
      <c r="Q69" s="233">
        <f>SUM(Q70:Q70)</f>
        <v>0</v>
      </c>
      <c r="R69" s="234"/>
      <c r="S69" s="234"/>
      <c r="T69" s="234"/>
      <c r="U69" s="234"/>
      <c r="V69" s="234">
        <f>SUM(V70:V70)</f>
        <v>109</v>
      </c>
      <c r="W69" s="234"/>
      <c r="X69" s="234"/>
      <c r="Y69" s="234"/>
      <c r="AG69" t="s">
        <v>144</v>
      </c>
    </row>
    <row r="70" spans="1:60" outlineLevel="1" x14ac:dyDescent="0.2">
      <c r="A70" s="251">
        <v>41</v>
      </c>
      <c r="B70" s="252" t="s">
        <v>244</v>
      </c>
      <c r="C70" s="259" t="s">
        <v>245</v>
      </c>
      <c r="D70" s="253" t="s">
        <v>162</v>
      </c>
      <c r="E70" s="254">
        <v>109</v>
      </c>
      <c r="F70" s="255"/>
      <c r="G70" s="256">
        <f>ROUND(E70*F70,2)</f>
        <v>0</v>
      </c>
      <c r="H70" s="232"/>
      <c r="I70" s="231">
        <f>ROUND(E70*H70,2)</f>
        <v>0</v>
      </c>
      <c r="J70" s="232"/>
      <c r="K70" s="231">
        <f>ROUND(E70*J70,2)</f>
        <v>0</v>
      </c>
      <c r="L70" s="231">
        <v>21</v>
      </c>
      <c r="M70" s="231">
        <f>G70*(1+L70/100)</f>
        <v>0</v>
      </c>
      <c r="N70" s="230">
        <v>1.8460000000000001E-2</v>
      </c>
      <c r="O70" s="230">
        <f>ROUND(E70*N70,2)</f>
        <v>2.0099999999999998</v>
      </c>
      <c r="P70" s="230">
        <v>0</v>
      </c>
      <c r="Q70" s="230">
        <f>ROUND(E70*P70,2)</f>
        <v>0</v>
      </c>
      <c r="R70" s="231"/>
      <c r="S70" s="231" t="s">
        <v>157</v>
      </c>
      <c r="T70" s="231" t="s">
        <v>157</v>
      </c>
      <c r="U70" s="231">
        <v>1</v>
      </c>
      <c r="V70" s="231">
        <f>ROUND(E70*U70,2)</f>
        <v>109</v>
      </c>
      <c r="W70" s="231"/>
      <c r="X70" s="231" t="s">
        <v>158</v>
      </c>
      <c r="Y70" s="231" t="s">
        <v>151</v>
      </c>
      <c r="Z70" s="210"/>
      <c r="AA70" s="210"/>
      <c r="AB70" s="210"/>
      <c r="AC70" s="210"/>
      <c r="AD70" s="210"/>
      <c r="AE70" s="210"/>
      <c r="AF70" s="210"/>
      <c r="AG70" s="210" t="s">
        <v>159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x14ac:dyDescent="0.2">
      <c r="A71" s="235" t="s">
        <v>143</v>
      </c>
      <c r="B71" s="236" t="s">
        <v>88</v>
      </c>
      <c r="C71" s="258" t="s">
        <v>89</v>
      </c>
      <c r="D71" s="237"/>
      <c r="E71" s="238"/>
      <c r="F71" s="239"/>
      <c r="G71" s="240">
        <f>SUMIF(AG72:AG73,"&lt;&gt;NOR",G72:G73)</f>
        <v>0</v>
      </c>
      <c r="H71" s="234"/>
      <c r="I71" s="234">
        <f>SUM(I72:I73)</f>
        <v>0</v>
      </c>
      <c r="J71" s="234"/>
      <c r="K71" s="234">
        <f>SUM(K72:K73)</f>
        <v>0</v>
      </c>
      <c r="L71" s="234"/>
      <c r="M71" s="234">
        <f>SUM(M72:M73)</f>
        <v>0</v>
      </c>
      <c r="N71" s="233"/>
      <c r="O71" s="233">
        <f>SUM(O72:O73)</f>
        <v>0.04</v>
      </c>
      <c r="P71" s="233"/>
      <c r="Q71" s="233">
        <f>SUM(Q72:Q73)</f>
        <v>0</v>
      </c>
      <c r="R71" s="234"/>
      <c r="S71" s="234"/>
      <c r="T71" s="234"/>
      <c r="U71" s="234"/>
      <c r="V71" s="234">
        <f>SUM(V72:V73)</f>
        <v>19.600000000000001</v>
      </c>
      <c r="W71" s="234"/>
      <c r="X71" s="234"/>
      <c r="Y71" s="234"/>
      <c r="AG71" t="s">
        <v>144</v>
      </c>
    </row>
    <row r="72" spans="1:60" ht="22.5" outlineLevel="1" x14ac:dyDescent="0.2">
      <c r="A72" s="251">
        <v>42</v>
      </c>
      <c r="B72" s="252" t="s">
        <v>246</v>
      </c>
      <c r="C72" s="259" t="s">
        <v>247</v>
      </c>
      <c r="D72" s="253" t="s">
        <v>162</v>
      </c>
      <c r="E72" s="254">
        <v>109</v>
      </c>
      <c r="F72" s="255"/>
      <c r="G72" s="256">
        <f>ROUND(E72*F72,2)</f>
        <v>0</v>
      </c>
      <c r="H72" s="232"/>
      <c r="I72" s="231">
        <f>ROUND(E72*H72,2)</f>
        <v>0</v>
      </c>
      <c r="J72" s="232"/>
      <c r="K72" s="231">
        <f>ROUND(E72*J72,2)</f>
        <v>0</v>
      </c>
      <c r="L72" s="231">
        <v>21</v>
      </c>
      <c r="M72" s="231">
        <f>G72*(1+L72/100)</f>
        <v>0</v>
      </c>
      <c r="N72" s="230">
        <v>2.1000000000000001E-4</v>
      </c>
      <c r="O72" s="230">
        <f>ROUND(E72*N72,2)</f>
        <v>0.02</v>
      </c>
      <c r="P72" s="230">
        <v>0</v>
      </c>
      <c r="Q72" s="230">
        <f>ROUND(E72*P72,2)</f>
        <v>0</v>
      </c>
      <c r="R72" s="231"/>
      <c r="S72" s="231" t="s">
        <v>157</v>
      </c>
      <c r="T72" s="231" t="s">
        <v>157</v>
      </c>
      <c r="U72" s="231">
        <v>0.16</v>
      </c>
      <c r="V72" s="231">
        <f>ROUND(E72*U72,2)</f>
        <v>17.440000000000001</v>
      </c>
      <c r="W72" s="231"/>
      <c r="X72" s="231" t="s">
        <v>158</v>
      </c>
      <c r="Y72" s="231" t="s">
        <v>151</v>
      </c>
      <c r="Z72" s="210"/>
      <c r="AA72" s="210"/>
      <c r="AB72" s="210"/>
      <c r="AC72" s="210"/>
      <c r="AD72" s="210"/>
      <c r="AE72" s="210"/>
      <c r="AF72" s="210"/>
      <c r="AG72" s="210" t="s">
        <v>159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ht="22.5" outlineLevel="1" x14ac:dyDescent="0.2">
      <c r="A73" s="251">
        <v>43</v>
      </c>
      <c r="B73" s="252" t="s">
        <v>248</v>
      </c>
      <c r="C73" s="259" t="s">
        <v>249</v>
      </c>
      <c r="D73" s="253" t="s">
        <v>179</v>
      </c>
      <c r="E73" s="254">
        <v>216</v>
      </c>
      <c r="F73" s="255"/>
      <c r="G73" s="256">
        <f>ROUND(E73*F73,2)</f>
        <v>0</v>
      </c>
      <c r="H73" s="232"/>
      <c r="I73" s="231">
        <f>ROUND(E73*H73,2)</f>
        <v>0</v>
      </c>
      <c r="J73" s="232"/>
      <c r="K73" s="231">
        <f>ROUND(E73*J73,2)</f>
        <v>0</v>
      </c>
      <c r="L73" s="231">
        <v>21</v>
      </c>
      <c r="M73" s="231">
        <f>G73*(1+L73/100)</f>
        <v>0</v>
      </c>
      <c r="N73" s="230">
        <v>6.9999999999999994E-5</v>
      </c>
      <c r="O73" s="230">
        <f>ROUND(E73*N73,2)</f>
        <v>0.02</v>
      </c>
      <c r="P73" s="230">
        <v>0</v>
      </c>
      <c r="Q73" s="230">
        <f>ROUND(E73*P73,2)</f>
        <v>0</v>
      </c>
      <c r="R73" s="231"/>
      <c r="S73" s="231" t="s">
        <v>157</v>
      </c>
      <c r="T73" s="231" t="s">
        <v>157</v>
      </c>
      <c r="U73" s="231">
        <v>0.01</v>
      </c>
      <c r="V73" s="231">
        <f>ROUND(E73*U73,2)</f>
        <v>2.16</v>
      </c>
      <c r="W73" s="231"/>
      <c r="X73" s="231" t="s">
        <v>158</v>
      </c>
      <c r="Y73" s="231" t="s">
        <v>151</v>
      </c>
      <c r="Z73" s="210"/>
      <c r="AA73" s="210"/>
      <c r="AB73" s="210"/>
      <c r="AC73" s="210"/>
      <c r="AD73" s="210"/>
      <c r="AE73" s="210"/>
      <c r="AF73" s="210"/>
      <c r="AG73" s="210" t="s">
        <v>159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x14ac:dyDescent="0.2">
      <c r="A74" s="235" t="s">
        <v>143</v>
      </c>
      <c r="B74" s="236" t="s">
        <v>90</v>
      </c>
      <c r="C74" s="258" t="s">
        <v>91</v>
      </c>
      <c r="D74" s="237"/>
      <c r="E74" s="238"/>
      <c r="F74" s="239"/>
      <c r="G74" s="240">
        <f>SUMIF(AG75:AG78,"&lt;&gt;NOR",G75:G78)</f>
        <v>0</v>
      </c>
      <c r="H74" s="234"/>
      <c r="I74" s="234">
        <f>SUM(I75:I78)</f>
        <v>0</v>
      </c>
      <c r="J74" s="234"/>
      <c r="K74" s="234">
        <f>SUM(K75:K78)</f>
        <v>0</v>
      </c>
      <c r="L74" s="234"/>
      <c r="M74" s="234">
        <f>SUM(M75:M78)</f>
        <v>0</v>
      </c>
      <c r="N74" s="233"/>
      <c r="O74" s="233">
        <f>SUM(O75:O78)</f>
        <v>7.25</v>
      </c>
      <c r="P74" s="233"/>
      <c r="Q74" s="233">
        <f>SUM(Q75:Q78)</f>
        <v>0</v>
      </c>
      <c r="R74" s="234"/>
      <c r="S74" s="234"/>
      <c r="T74" s="234"/>
      <c r="U74" s="234"/>
      <c r="V74" s="234">
        <f>SUM(V75:V78)</f>
        <v>0</v>
      </c>
      <c r="W74" s="234"/>
      <c r="X74" s="234"/>
      <c r="Y74" s="234"/>
      <c r="AG74" t="s">
        <v>144</v>
      </c>
    </row>
    <row r="75" spans="1:60" ht="22.5" outlineLevel="1" x14ac:dyDescent="0.2">
      <c r="A75" s="251">
        <v>44</v>
      </c>
      <c r="B75" s="252" t="s">
        <v>250</v>
      </c>
      <c r="C75" s="259" t="s">
        <v>251</v>
      </c>
      <c r="D75" s="253" t="s">
        <v>252</v>
      </c>
      <c r="E75" s="254">
        <v>2.8174100000000002</v>
      </c>
      <c r="F75" s="255"/>
      <c r="G75" s="256">
        <f>ROUND(E75*F75,2)</f>
        <v>0</v>
      </c>
      <c r="H75" s="232"/>
      <c r="I75" s="231">
        <f>ROUND(E75*H75,2)</f>
        <v>0</v>
      </c>
      <c r="J75" s="232"/>
      <c r="K75" s="231">
        <f>ROUND(E75*J75,2)</f>
        <v>0</v>
      </c>
      <c r="L75" s="231">
        <v>21</v>
      </c>
      <c r="M75" s="231">
        <f>G75*(1+L75/100)</f>
        <v>0</v>
      </c>
      <c r="N75" s="230">
        <v>0.5</v>
      </c>
      <c r="O75" s="230">
        <f>ROUND(E75*N75,2)</f>
        <v>1.41</v>
      </c>
      <c r="P75" s="230">
        <v>0</v>
      </c>
      <c r="Q75" s="230">
        <f>ROUND(E75*P75,2)</f>
        <v>0</v>
      </c>
      <c r="R75" s="231" t="s">
        <v>196</v>
      </c>
      <c r="S75" s="231" t="s">
        <v>157</v>
      </c>
      <c r="T75" s="231" t="s">
        <v>157</v>
      </c>
      <c r="U75" s="231">
        <v>0</v>
      </c>
      <c r="V75" s="231">
        <f>ROUND(E75*U75,2)</f>
        <v>0</v>
      </c>
      <c r="W75" s="231"/>
      <c r="X75" s="231" t="s">
        <v>198</v>
      </c>
      <c r="Y75" s="231" t="s">
        <v>151</v>
      </c>
      <c r="Z75" s="210"/>
      <c r="AA75" s="210"/>
      <c r="AB75" s="210"/>
      <c r="AC75" s="210"/>
      <c r="AD75" s="210"/>
      <c r="AE75" s="210"/>
      <c r="AF75" s="210"/>
      <c r="AG75" s="210" t="s">
        <v>199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ht="22.5" outlineLevel="1" x14ac:dyDescent="0.2">
      <c r="A76" s="251">
        <v>45</v>
      </c>
      <c r="B76" s="252" t="s">
        <v>253</v>
      </c>
      <c r="C76" s="259" t="s">
        <v>254</v>
      </c>
      <c r="D76" s="253" t="s">
        <v>252</v>
      </c>
      <c r="E76" s="254">
        <v>5.0968</v>
      </c>
      <c r="F76" s="255"/>
      <c r="G76" s="256">
        <f>ROUND(E76*F76,2)</f>
        <v>0</v>
      </c>
      <c r="H76" s="232"/>
      <c r="I76" s="231">
        <f>ROUND(E76*H76,2)</f>
        <v>0</v>
      </c>
      <c r="J76" s="232"/>
      <c r="K76" s="231">
        <f>ROUND(E76*J76,2)</f>
        <v>0</v>
      </c>
      <c r="L76" s="231">
        <v>21</v>
      </c>
      <c r="M76" s="231">
        <f>G76*(1+L76/100)</f>
        <v>0</v>
      </c>
      <c r="N76" s="230">
        <v>0.5</v>
      </c>
      <c r="O76" s="230">
        <f>ROUND(E76*N76,2)</f>
        <v>2.5499999999999998</v>
      </c>
      <c r="P76" s="230">
        <v>0</v>
      </c>
      <c r="Q76" s="230">
        <f>ROUND(E76*P76,2)</f>
        <v>0</v>
      </c>
      <c r="R76" s="231" t="s">
        <v>196</v>
      </c>
      <c r="S76" s="231" t="s">
        <v>157</v>
      </c>
      <c r="T76" s="231" t="s">
        <v>157</v>
      </c>
      <c r="U76" s="231">
        <v>0</v>
      </c>
      <c r="V76" s="231">
        <f>ROUND(E76*U76,2)</f>
        <v>0</v>
      </c>
      <c r="W76" s="231"/>
      <c r="X76" s="231" t="s">
        <v>198</v>
      </c>
      <c r="Y76" s="231" t="s">
        <v>151</v>
      </c>
      <c r="Z76" s="210"/>
      <c r="AA76" s="210"/>
      <c r="AB76" s="210"/>
      <c r="AC76" s="210"/>
      <c r="AD76" s="210"/>
      <c r="AE76" s="210"/>
      <c r="AF76" s="210"/>
      <c r="AG76" s="210" t="s">
        <v>199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ht="22.5" outlineLevel="1" x14ac:dyDescent="0.2">
      <c r="A77" s="251">
        <v>46</v>
      </c>
      <c r="B77" s="252" t="s">
        <v>255</v>
      </c>
      <c r="C77" s="259" t="s">
        <v>256</v>
      </c>
      <c r="D77" s="253" t="s">
        <v>252</v>
      </c>
      <c r="E77" s="254">
        <v>4.1648399999999999</v>
      </c>
      <c r="F77" s="255"/>
      <c r="G77" s="256">
        <f>ROUND(E77*F77,2)</f>
        <v>0</v>
      </c>
      <c r="H77" s="232"/>
      <c r="I77" s="231">
        <f>ROUND(E77*H77,2)</f>
        <v>0</v>
      </c>
      <c r="J77" s="232"/>
      <c r="K77" s="231">
        <f>ROUND(E77*J77,2)</f>
        <v>0</v>
      </c>
      <c r="L77" s="231">
        <v>21</v>
      </c>
      <c r="M77" s="231">
        <f>G77*(1+L77/100)</f>
        <v>0</v>
      </c>
      <c r="N77" s="230">
        <v>0.5</v>
      </c>
      <c r="O77" s="230">
        <f>ROUND(E77*N77,2)</f>
        <v>2.08</v>
      </c>
      <c r="P77" s="230">
        <v>0</v>
      </c>
      <c r="Q77" s="230">
        <f>ROUND(E77*P77,2)</f>
        <v>0</v>
      </c>
      <c r="R77" s="231" t="s">
        <v>196</v>
      </c>
      <c r="S77" s="231" t="s">
        <v>157</v>
      </c>
      <c r="T77" s="231" t="s">
        <v>157</v>
      </c>
      <c r="U77" s="231">
        <v>0</v>
      </c>
      <c r="V77" s="231">
        <f>ROUND(E77*U77,2)</f>
        <v>0</v>
      </c>
      <c r="W77" s="231"/>
      <c r="X77" s="231" t="s">
        <v>198</v>
      </c>
      <c r="Y77" s="231" t="s">
        <v>151</v>
      </c>
      <c r="Z77" s="210"/>
      <c r="AA77" s="210"/>
      <c r="AB77" s="210"/>
      <c r="AC77" s="210"/>
      <c r="AD77" s="210"/>
      <c r="AE77" s="210"/>
      <c r="AF77" s="210"/>
      <c r="AG77" s="210" t="s">
        <v>199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ht="22.5" outlineLevel="1" x14ac:dyDescent="0.2">
      <c r="A78" s="251">
        <v>47</v>
      </c>
      <c r="B78" s="252" t="s">
        <v>257</v>
      </c>
      <c r="C78" s="259" t="s">
        <v>258</v>
      </c>
      <c r="D78" s="253" t="s">
        <v>252</v>
      </c>
      <c r="E78" s="254">
        <v>2.4277799999999998</v>
      </c>
      <c r="F78" s="255"/>
      <c r="G78" s="256">
        <f>ROUND(E78*F78,2)</f>
        <v>0</v>
      </c>
      <c r="H78" s="232"/>
      <c r="I78" s="231">
        <f>ROUND(E78*H78,2)</f>
        <v>0</v>
      </c>
      <c r="J78" s="232"/>
      <c r="K78" s="231">
        <f>ROUND(E78*J78,2)</f>
        <v>0</v>
      </c>
      <c r="L78" s="231">
        <v>21</v>
      </c>
      <c r="M78" s="231">
        <f>G78*(1+L78/100)</f>
        <v>0</v>
      </c>
      <c r="N78" s="230">
        <v>0.5</v>
      </c>
      <c r="O78" s="230">
        <f>ROUND(E78*N78,2)</f>
        <v>1.21</v>
      </c>
      <c r="P78" s="230">
        <v>0</v>
      </c>
      <c r="Q78" s="230">
        <f>ROUND(E78*P78,2)</f>
        <v>0</v>
      </c>
      <c r="R78" s="231" t="s">
        <v>196</v>
      </c>
      <c r="S78" s="231" t="s">
        <v>157</v>
      </c>
      <c r="T78" s="231" t="s">
        <v>157</v>
      </c>
      <c r="U78" s="231">
        <v>0</v>
      </c>
      <c r="V78" s="231">
        <f>ROUND(E78*U78,2)</f>
        <v>0</v>
      </c>
      <c r="W78" s="231"/>
      <c r="X78" s="231" t="s">
        <v>198</v>
      </c>
      <c r="Y78" s="231" t="s">
        <v>151</v>
      </c>
      <c r="Z78" s="210"/>
      <c r="AA78" s="210"/>
      <c r="AB78" s="210"/>
      <c r="AC78" s="210"/>
      <c r="AD78" s="210"/>
      <c r="AE78" s="210"/>
      <c r="AF78" s="210"/>
      <c r="AG78" s="210" t="s">
        <v>199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x14ac:dyDescent="0.2">
      <c r="A79" s="235" t="s">
        <v>143</v>
      </c>
      <c r="B79" s="236" t="s">
        <v>72</v>
      </c>
      <c r="C79" s="258" t="s">
        <v>73</v>
      </c>
      <c r="D79" s="237"/>
      <c r="E79" s="238"/>
      <c r="F79" s="239"/>
      <c r="G79" s="240">
        <f>SUMIF(AG80:AG87,"&lt;&gt;NOR",G80:G87)</f>
        <v>0</v>
      </c>
      <c r="H79" s="234"/>
      <c r="I79" s="234">
        <f>SUM(I80:I87)</f>
        <v>0</v>
      </c>
      <c r="J79" s="234"/>
      <c r="K79" s="234">
        <f>SUM(K80:K87)</f>
        <v>0</v>
      </c>
      <c r="L79" s="234"/>
      <c r="M79" s="234">
        <f>SUM(M80:M87)</f>
        <v>0</v>
      </c>
      <c r="N79" s="233"/>
      <c r="O79" s="233">
        <f>SUM(O80:O87)</f>
        <v>0.79</v>
      </c>
      <c r="P79" s="233"/>
      <c r="Q79" s="233">
        <f>SUM(Q80:Q87)</f>
        <v>0</v>
      </c>
      <c r="R79" s="234"/>
      <c r="S79" s="234"/>
      <c r="T79" s="234"/>
      <c r="U79" s="234"/>
      <c r="V79" s="234">
        <f>SUM(V80:V87)</f>
        <v>31.08</v>
      </c>
      <c r="W79" s="234"/>
      <c r="X79" s="234"/>
      <c r="Y79" s="234"/>
      <c r="AG79" t="s">
        <v>144</v>
      </c>
    </row>
    <row r="80" spans="1:60" ht="22.5" outlineLevel="1" x14ac:dyDescent="0.2">
      <c r="A80" s="251">
        <v>48</v>
      </c>
      <c r="B80" s="252" t="s">
        <v>259</v>
      </c>
      <c r="C80" s="259" t="s">
        <v>260</v>
      </c>
      <c r="D80" s="253" t="s">
        <v>179</v>
      </c>
      <c r="E80" s="254">
        <v>76.680000000000007</v>
      </c>
      <c r="F80" s="255"/>
      <c r="G80" s="256">
        <f>ROUND(E80*F80,2)</f>
        <v>0</v>
      </c>
      <c r="H80" s="232"/>
      <c r="I80" s="231">
        <f>ROUND(E80*H80,2)</f>
        <v>0</v>
      </c>
      <c r="J80" s="232"/>
      <c r="K80" s="231">
        <f>ROUND(E80*J80,2)</f>
        <v>0</v>
      </c>
      <c r="L80" s="231">
        <v>21</v>
      </c>
      <c r="M80" s="231">
        <f>G80*(1+L80/100)</f>
        <v>0</v>
      </c>
      <c r="N80" s="230">
        <v>1.4999999999999999E-4</v>
      </c>
      <c r="O80" s="230">
        <f>ROUND(E80*N80,2)</f>
        <v>0.01</v>
      </c>
      <c r="P80" s="230">
        <v>0</v>
      </c>
      <c r="Q80" s="230">
        <f>ROUND(E80*P80,2)</f>
        <v>0</v>
      </c>
      <c r="R80" s="231"/>
      <c r="S80" s="231" t="s">
        <v>157</v>
      </c>
      <c r="T80" s="231" t="s">
        <v>157</v>
      </c>
      <c r="U80" s="231">
        <v>0.06</v>
      </c>
      <c r="V80" s="231">
        <f>ROUND(E80*U80,2)</f>
        <v>4.5999999999999996</v>
      </c>
      <c r="W80" s="231"/>
      <c r="X80" s="231" t="s">
        <v>158</v>
      </c>
      <c r="Y80" s="231" t="s">
        <v>151</v>
      </c>
      <c r="Z80" s="210"/>
      <c r="AA80" s="210"/>
      <c r="AB80" s="210"/>
      <c r="AC80" s="210"/>
      <c r="AD80" s="210"/>
      <c r="AE80" s="210"/>
      <c r="AF80" s="210"/>
      <c r="AG80" s="210" t="s">
        <v>159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51">
        <v>49</v>
      </c>
      <c r="B81" s="252" t="s">
        <v>261</v>
      </c>
      <c r="C81" s="259" t="s">
        <v>262</v>
      </c>
      <c r="D81" s="253" t="s">
        <v>162</v>
      </c>
      <c r="E81" s="254">
        <v>74.599999999999994</v>
      </c>
      <c r="F81" s="255"/>
      <c r="G81" s="256">
        <f>ROUND(E81*F81,2)</f>
        <v>0</v>
      </c>
      <c r="H81" s="232"/>
      <c r="I81" s="231">
        <f>ROUND(E81*H81,2)</f>
        <v>0</v>
      </c>
      <c r="J81" s="232"/>
      <c r="K81" s="231">
        <f>ROUND(E81*J81,2)</f>
        <v>0</v>
      </c>
      <c r="L81" s="231">
        <v>21</v>
      </c>
      <c r="M81" s="231">
        <f>G81*(1+L81/100)</f>
        <v>0</v>
      </c>
      <c r="N81" s="230">
        <v>3.2000000000000003E-4</v>
      </c>
      <c r="O81" s="230">
        <f>ROUND(E81*N81,2)</f>
        <v>0.02</v>
      </c>
      <c r="P81" s="230">
        <v>0</v>
      </c>
      <c r="Q81" s="230">
        <f>ROUND(E81*P81,2)</f>
        <v>0</v>
      </c>
      <c r="R81" s="231"/>
      <c r="S81" s="231" t="s">
        <v>157</v>
      </c>
      <c r="T81" s="231" t="s">
        <v>157</v>
      </c>
      <c r="U81" s="231">
        <v>7.0000000000000007E-2</v>
      </c>
      <c r="V81" s="231">
        <f>ROUND(E81*U81,2)</f>
        <v>5.22</v>
      </c>
      <c r="W81" s="231"/>
      <c r="X81" s="231" t="s">
        <v>158</v>
      </c>
      <c r="Y81" s="231" t="s">
        <v>151</v>
      </c>
      <c r="Z81" s="210"/>
      <c r="AA81" s="210"/>
      <c r="AB81" s="210"/>
      <c r="AC81" s="210"/>
      <c r="AD81" s="210"/>
      <c r="AE81" s="210"/>
      <c r="AF81" s="210"/>
      <c r="AG81" s="210" t="s">
        <v>159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51">
        <v>50</v>
      </c>
      <c r="B82" s="252" t="s">
        <v>263</v>
      </c>
      <c r="C82" s="259" t="s">
        <v>264</v>
      </c>
      <c r="D82" s="253" t="s">
        <v>162</v>
      </c>
      <c r="E82" s="254">
        <v>125.75</v>
      </c>
      <c r="F82" s="255"/>
      <c r="G82" s="256">
        <f>ROUND(E82*F82,2)</f>
        <v>0</v>
      </c>
      <c r="H82" s="232"/>
      <c r="I82" s="231">
        <f>ROUND(E82*H82,2)</f>
        <v>0</v>
      </c>
      <c r="J82" s="232"/>
      <c r="K82" s="231">
        <f>ROUND(E82*J82,2)</f>
        <v>0</v>
      </c>
      <c r="L82" s="231">
        <v>21</v>
      </c>
      <c r="M82" s="231">
        <f>G82*(1+L82/100)</f>
        <v>0</v>
      </c>
      <c r="N82" s="230">
        <v>4.2000000000000002E-4</v>
      </c>
      <c r="O82" s="230">
        <f>ROUND(E82*N82,2)</f>
        <v>0.05</v>
      </c>
      <c r="P82" s="230">
        <v>0</v>
      </c>
      <c r="Q82" s="230">
        <f>ROUND(E82*P82,2)</f>
        <v>0</v>
      </c>
      <c r="R82" s="231"/>
      <c r="S82" s="231" t="s">
        <v>157</v>
      </c>
      <c r="T82" s="231" t="s">
        <v>157</v>
      </c>
      <c r="U82" s="231">
        <v>0.05</v>
      </c>
      <c r="V82" s="231">
        <f>ROUND(E82*U82,2)</f>
        <v>6.29</v>
      </c>
      <c r="W82" s="231"/>
      <c r="X82" s="231" t="s">
        <v>158</v>
      </c>
      <c r="Y82" s="231" t="s">
        <v>151</v>
      </c>
      <c r="Z82" s="210"/>
      <c r="AA82" s="210"/>
      <c r="AB82" s="210"/>
      <c r="AC82" s="210"/>
      <c r="AD82" s="210"/>
      <c r="AE82" s="210"/>
      <c r="AF82" s="210"/>
      <c r="AG82" s="210" t="s">
        <v>159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ht="22.5" outlineLevel="1" x14ac:dyDescent="0.2">
      <c r="A83" s="251">
        <v>51</v>
      </c>
      <c r="B83" s="252" t="s">
        <v>265</v>
      </c>
      <c r="C83" s="259" t="s">
        <v>266</v>
      </c>
      <c r="D83" s="253" t="s">
        <v>162</v>
      </c>
      <c r="E83" s="254">
        <v>12</v>
      </c>
      <c r="F83" s="255"/>
      <c r="G83" s="256">
        <f>ROUND(E83*F83,2)</f>
        <v>0</v>
      </c>
      <c r="H83" s="232"/>
      <c r="I83" s="231">
        <f>ROUND(E83*H83,2)</f>
        <v>0</v>
      </c>
      <c r="J83" s="232"/>
      <c r="K83" s="231">
        <f>ROUND(E83*J83,2)</f>
        <v>0</v>
      </c>
      <c r="L83" s="231">
        <v>21</v>
      </c>
      <c r="M83" s="231">
        <f>G83*(1+L83/100)</f>
        <v>0</v>
      </c>
      <c r="N83" s="230">
        <v>4.9100000000000003E-3</v>
      </c>
      <c r="O83" s="230">
        <f>ROUND(E83*N83,2)</f>
        <v>0.06</v>
      </c>
      <c r="P83" s="230">
        <v>0</v>
      </c>
      <c r="Q83" s="230">
        <f>ROUND(E83*P83,2)</f>
        <v>0</v>
      </c>
      <c r="R83" s="231"/>
      <c r="S83" s="231" t="s">
        <v>157</v>
      </c>
      <c r="T83" s="231" t="s">
        <v>157</v>
      </c>
      <c r="U83" s="231">
        <v>0.36199999999999999</v>
      </c>
      <c r="V83" s="231">
        <f>ROUND(E83*U83,2)</f>
        <v>4.34</v>
      </c>
      <c r="W83" s="231"/>
      <c r="X83" s="231" t="s">
        <v>158</v>
      </c>
      <c r="Y83" s="231" t="s">
        <v>151</v>
      </c>
      <c r="Z83" s="210"/>
      <c r="AA83" s="210"/>
      <c r="AB83" s="210"/>
      <c r="AC83" s="210"/>
      <c r="AD83" s="210"/>
      <c r="AE83" s="210"/>
      <c r="AF83" s="210"/>
      <c r="AG83" s="210" t="s">
        <v>159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ht="22.5" outlineLevel="1" x14ac:dyDescent="0.2">
      <c r="A84" s="251">
        <v>52</v>
      </c>
      <c r="B84" s="252" t="s">
        <v>267</v>
      </c>
      <c r="C84" s="259" t="s">
        <v>268</v>
      </c>
      <c r="D84" s="253" t="s">
        <v>162</v>
      </c>
      <c r="E84" s="254">
        <v>12</v>
      </c>
      <c r="F84" s="255"/>
      <c r="G84" s="256">
        <f>ROUND(E84*F84,2)</f>
        <v>0</v>
      </c>
      <c r="H84" s="232"/>
      <c r="I84" s="231">
        <f>ROUND(E84*H84,2)</f>
        <v>0</v>
      </c>
      <c r="J84" s="232"/>
      <c r="K84" s="231">
        <f>ROUND(E84*J84,2)</f>
        <v>0</v>
      </c>
      <c r="L84" s="231">
        <v>21</v>
      </c>
      <c r="M84" s="231">
        <f>G84*(1+L84/100)</f>
        <v>0</v>
      </c>
      <c r="N84" s="230">
        <v>3.47E-3</v>
      </c>
      <c r="O84" s="230">
        <f>ROUND(E84*N84,2)</f>
        <v>0.04</v>
      </c>
      <c r="P84" s="230">
        <v>0</v>
      </c>
      <c r="Q84" s="230">
        <f>ROUND(E84*P84,2)</f>
        <v>0</v>
      </c>
      <c r="R84" s="231"/>
      <c r="S84" s="231" t="s">
        <v>157</v>
      </c>
      <c r="T84" s="231" t="s">
        <v>157</v>
      </c>
      <c r="U84" s="231">
        <v>0.22400999999999999</v>
      </c>
      <c r="V84" s="231">
        <f>ROUND(E84*U84,2)</f>
        <v>2.69</v>
      </c>
      <c r="W84" s="231"/>
      <c r="X84" s="231" t="s">
        <v>158</v>
      </c>
      <c r="Y84" s="231" t="s">
        <v>151</v>
      </c>
      <c r="Z84" s="210"/>
      <c r="AA84" s="210"/>
      <c r="AB84" s="210"/>
      <c r="AC84" s="210"/>
      <c r="AD84" s="210"/>
      <c r="AE84" s="210"/>
      <c r="AF84" s="210"/>
      <c r="AG84" s="210" t="s">
        <v>159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51">
        <v>53</v>
      </c>
      <c r="B85" s="252" t="s">
        <v>269</v>
      </c>
      <c r="C85" s="259" t="s">
        <v>270</v>
      </c>
      <c r="D85" s="253" t="s">
        <v>162</v>
      </c>
      <c r="E85" s="254">
        <v>12</v>
      </c>
      <c r="F85" s="255"/>
      <c r="G85" s="256">
        <f>ROUND(E85*F85,2)</f>
        <v>0</v>
      </c>
      <c r="H85" s="232"/>
      <c r="I85" s="231">
        <f>ROUND(E85*H85,2)</f>
        <v>0</v>
      </c>
      <c r="J85" s="232"/>
      <c r="K85" s="231">
        <f>ROUND(E85*J85,2)</f>
        <v>0</v>
      </c>
      <c r="L85" s="231">
        <v>21</v>
      </c>
      <c r="M85" s="231">
        <f>G85*(1+L85/100)</f>
        <v>0</v>
      </c>
      <c r="N85" s="230">
        <v>2.9999999999999997E-4</v>
      </c>
      <c r="O85" s="230">
        <f>ROUND(E85*N85,2)</f>
        <v>0</v>
      </c>
      <c r="P85" s="230">
        <v>0</v>
      </c>
      <c r="Q85" s="230">
        <f>ROUND(E85*P85,2)</f>
        <v>0</v>
      </c>
      <c r="R85" s="231"/>
      <c r="S85" s="231" t="s">
        <v>157</v>
      </c>
      <c r="T85" s="231" t="s">
        <v>157</v>
      </c>
      <c r="U85" s="231">
        <v>7.0000000000000007E-2</v>
      </c>
      <c r="V85" s="231">
        <f>ROUND(E85*U85,2)</f>
        <v>0.84</v>
      </c>
      <c r="W85" s="231"/>
      <c r="X85" s="231" t="s">
        <v>158</v>
      </c>
      <c r="Y85" s="231" t="s">
        <v>151</v>
      </c>
      <c r="Z85" s="210"/>
      <c r="AA85" s="210"/>
      <c r="AB85" s="210"/>
      <c r="AC85" s="210"/>
      <c r="AD85" s="210"/>
      <c r="AE85" s="210"/>
      <c r="AF85" s="210"/>
      <c r="AG85" s="210" t="s">
        <v>159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51">
        <v>54</v>
      </c>
      <c r="B86" s="252" t="s">
        <v>271</v>
      </c>
      <c r="C86" s="259" t="s">
        <v>272</v>
      </c>
      <c r="D86" s="253" t="s">
        <v>162</v>
      </c>
      <c r="E86" s="254">
        <v>12</v>
      </c>
      <c r="F86" s="255"/>
      <c r="G86" s="256">
        <f>ROUND(E86*F86,2)</f>
        <v>0</v>
      </c>
      <c r="H86" s="232"/>
      <c r="I86" s="231">
        <f>ROUND(E86*H86,2)</f>
        <v>0</v>
      </c>
      <c r="J86" s="232"/>
      <c r="K86" s="231">
        <f>ROUND(E86*J86,2)</f>
        <v>0</v>
      </c>
      <c r="L86" s="231">
        <v>21</v>
      </c>
      <c r="M86" s="231">
        <f>G86*(1+L86/100)</f>
        <v>0</v>
      </c>
      <c r="N86" s="230">
        <v>4.5929999999999999E-2</v>
      </c>
      <c r="O86" s="230">
        <f>ROUND(E86*N86,2)</f>
        <v>0.55000000000000004</v>
      </c>
      <c r="P86" s="230">
        <v>0</v>
      </c>
      <c r="Q86" s="230">
        <f>ROUND(E86*P86,2)</f>
        <v>0</v>
      </c>
      <c r="R86" s="231"/>
      <c r="S86" s="231" t="s">
        <v>157</v>
      </c>
      <c r="T86" s="231" t="s">
        <v>157</v>
      </c>
      <c r="U86" s="231">
        <v>0.51100000000000001</v>
      </c>
      <c r="V86" s="231">
        <f>ROUND(E86*U86,2)</f>
        <v>6.13</v>
      </c>
      <c r="W86" s="231"/>
      <c r="X86" s="231" t="s">
        <v>158</v>
      </c>
      <c r="Y86" s="231" t="s">
        <v>151</v>
      </c>
      <c r="Z86" s="210"/>
      <c r="AA86" s="210"/>
      <c r="AB86" s="210"/>
      <c r="AC86" s="210"/>
      <c r="AD86" s="210"/>
      <c r="AE86" s="210"/>
      <c r="AF86" s="210"/>
      <c r="AG86" s="210" t="s">
        <v>159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">
      <c r="A87" s="251">
        <v>55</v>
      </c>
      <c r="B87" s="252" t="s">
        <v>273</v>
      </c>
      <c r="C87" s="259" t="s">
        <v>274</v>
      </c>
      <c r="D87" s="253" t="s">
        <v>162</v>
      </c>
      <c r="E87" s="254">
        <v>12</v>
      </c>
      <c r="F87" s="255"/>
      <c r="G87" s="256">
        <f>ROUND(E87*F87,2)</f>
        <v>0</v>
      </c>
      <c r="H87" s="232"/>
      <c r="I87" s="231">
        <f>ROUND(E87*H87,2)</f>
        <v>0</v>
      </c>
      <c r="J87" s="232"/>
      <c r="K87" s="231">
        <f>ROUND(E87*J87,2)</f>
        <v>0</v>
      </c>
      <c r="L87" s="231">
        <v>21</v>
      </c>
      <c r="M87" s="231">
        <f>G87*(1+L87/100)</f>
        <v>0</v>
      </c>
      <c r="N87" s="230">
        <v>5.0000000000000001E-3</v>
      </c>
      <c r="O87" s="230">
        <f>ROUND(E87*N87,2)</f>
        <v>0.06</v>
      </c>
      <c r="P87" s="230">
        <v>0</v>
      </c>
      <c r="Q87" s="230">
        <f>ROUND(E87*P87,2)</f>
        <v>0</v>
      </c>
      <c r="R87" s="231"/>
      <c r="S87" s="231" t="s">
        <v>157</v>
      </c>
      <c r="T87" s="231" t="s">
        <v>157</v>
      </c>
      <c r="U87" s="231">
        <v>8.1000000000000003E-2</v>
      </c>
      <c r="V87" s="231">
        <f>ROUND(E87*U87,2)</f>
        <v>0.97</v>
      </c>
      <c r="W87" s="231"/>
      <c r="X87" s="231" t="s">
        <v>158</v>
      </c>
      <c r="Y87" s="231" t="s">
        <v>151</v>
      </c>
      <c r="Z87" s="210"/>
      <c r="AA87" s="210"/>
      <c r="AB87" s="210"/>
      <c r="AC87" s="210"/>
      <c r="AD87" s="210"/>
      <c r="AE87" s="210"/>
      <c r="AF87" s="210"/>
      <c r="AG87" s="210" t="s">
        <v>159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x14ac:dyDescent="0.2">
      <c r="A88" s="235" t="s">
        <v>143</v>
      </c>
      <c r="B88" s="236" t="s">
        <v>90</v>
      </c>
      <c r="C88" s="258" t="s">
        <v>91</v>
      </c>
      <c r="D88" s="237"/>
      <c r="E88" s="238"/>
      <c r="F88" s="239"/>
      <c r="G88" s="240">
        <f>SUMIF(AG89:AG91,"&lt;&gt;NOR",G89:G91)</f>
        <v>0</v>
      </c>
      <c r="H88" s="234"/>
      <c r="I88" s="234">
        <f>SUM(I89:I91)</f>
        <v>0</v>
      </c>
      <c r="J88" s="234"/>
      <c r="K88" s="234">
        <f>SUM(K89:K91)</f>
        <v>0</v>
      </c>
      <c r="L88" s="234"/>
      <c r="M88" s="234">
        <f>SUM(M89:M91)</f>
        <v>0</v>
      </c>
      <c r="N88" s="233"/>
      <c r="O88" s="233">
        <f>SUM(O89:O91)</f>
        <v>7.2399999999999993</v>
      </c>
      <c r="P88" s="233"/>
      <c r="Q88" s="233">
        <f>SUM(Q89:Q91)</f>
        <v>2.35</v>
      </c>
      <c r="R88" s="234"/>
      <c r="S88" s="234"/>
      <c r="T88" s="234"/>
      <c r="U88" s="234"/>
      <c r="V88" s="234">
        <f>SUM(V89:V91)</f>
        <v>27.26</v>
      </c>
      <c r="W88" s="234"/>
      <c r="X88" s="234"/>
      <c r="Y88" s="234"/>
      <c r="AG88" t="s">
        <v>144</v>
      </c>
    </row>
    <row r="89" spans="1:60" ht="22.5" outlineLevel="1" x14ac:dyDescent="0.2">
      <c r="A89" s="251">
        <v>56</v>
      </c>
      <c r="B89" s="252" t="s">
        <v>275</v>
      </c>
      <c r="C89" s="259" t="s">
        <v>276</v>
      </c>
      <c r="D89" s="253" t="s">
        <v>252</v>
      </c>
      <c r="E89" s="254">
        <v>1.2084699999999999</v>
      </c>
      <c r="F89" s="255"/>
      <c r="G89" s="256">
        <f>ROUND(E89*F89,2)</f>
        <v>0</v>
      </c>
      <c r="H89" s="232"/>
      <c r="I89" s="231">
        <f>ROUND(E89*H89,2)</f>
        <v>0</v>
      </c>
      <c r="J89" s="232"/>
      <c r="K89" s="231">
        <f>ROUND(E89*J89,2)</f>
        <v>0</v>
      </c>
      <c r="L89" s="231">
        <v>21</v>
      </c>
      <c r="M89" s="231">
        <f>G89*(1+L89/100)</f>
        <v>0</v>
      </c>
      <c r="N89" s="230">
        <v>0.5</v>
      </c>
      <c r="O89" s="230">
        <f>ROUND(E89*N89,2)</f>
        <v>0.6</v>
      </c>
      <c r="P89" s="230">
        <v>0</v>
      </c>
      <c r="Q89" s="230">
        <f>ROUND(E89*P89,2)</f>
        <v>0</v>
      </c>
      <c r="R89" s="231" t="s">
        <v>196</v>
      </c>
      <c r="S89" s="231" t="s">
        <v>157</v>
      </c>
      <c r="T89" s="231" t="s">
        <v>157</v>
      </c>
      <c r="U89" s="231">
        <v>0</v>
      </c>
      <c r="V89" s="231">
        <f>ROUND(E89*U89,2)</f>
        <v>0</v>
      </c>
      <c r="W89" s="231"/>
      <c r="X89" s="231" t="s">
        <v>198</v>
      </c>
      <c r="Y89" s="231" t="s">
        <v>151</v>
      </c>
      <c r="Z89" s="210"/>
      <c r="AA89" s="210"/>
      <c r="AB89" s="210"/>
      <c r="AC89" s="210"/>
      <c r="AD89" s="210"/>
      <c r="AE89" s="210"/>
      <c r="AF89" s="210"/>
      <c r="AG89" s="210" t="s">
        <v>199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ht="22.5" outlineLevel="1" x14ac:dyDescent="0.2">
      <c r="A90" s="251">
        <v>57</v>
      </c>
      <c r="B90" s="252" t="s">
        <v>277</v>
      </c>
      <c r="C90" s="259" t="s">
        <v>278</v>
      </c>
      <c r="D90" s="253" t="s">
        <v>252</v>
      </c>
      <c r="E90" s="254">
        <v>13.20243</v>
      </c>
      <c r="F90" s="255"/>
      <c r="G90" s="256">
        <f>ROUND(E90*F90,2)</f>
        <v>0</v>
      </c>
      <c r="H90" s="232"/>
      <c r="I90" s="231">
        <f>ROUND(E90*H90,2)</f>
        <v>0</v>
      </c>
      <c r="J90" s="232"/>
      <c r="K90" s="231">
        <f>ROUND(E90*J90,2)</f>
        <v>0</v>
      </c>
      <c r="L90" s="231">
        <v>21</v>
      </c>
      <c r="M90" s="231">
        <f>G90*(1+L90/100)</f>
        <v>0</v>
      </c>
      <c r="N90" s="230">
        <v>0.5</v>
      </c>
      <c r="O90" s="230">
        <f>ROUND(E90*N90,2)</f>
        <v>6.6</v>
      </c>
      <c r="P90" s="230">
        <v>0</v>
      </c>
      <c r="Q90" s="230">
        <f>ROUND(E90*P90,2)</f>
        <v>0</v>
      </c>
      <c r="R90" s="231" t="s">
        <v>196</v>
      </c>
      <c r="S90" s="231" t="s">
        <v>157</v>
      </c>
      <c r="T90" s="231" t="s">
        <v>157</v>
      </c>
      <c r="U90" s="231">
        <v>0</v>
      </c>
      <c r="V90" s="231">
        <f>ROUND(E90*U90,2)</f>
        <v>0</v>
      </c>
      <c r="W90" s="231"/>
      <c r="X90" s="231" t="s">
        <v>198</v>
      </c>
      <c r="Y90" s="231" t="s">
        <v>151</v>
      </c>
      <c r="Z90" s="210"/>
      <c r="AA90" s="210"/>
      <c r="AB90" s="210"/>
      <c r="AC90" s="210"/>
      <c r="AD90" s="210"/>
      <c r="AE90" s="210"/>
      <c r="AF90" s="210"/>
      <c r="AG90" s="210" t="s">
        <v>199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ht="22.5" outlineLevel="1" x14ac:dyDescent="0.2">
      <c r="A91" s="251">
        <v>58</v>
      </c>
      <c r="B91" s="252" t="s">
        <v>279</v>
      </c>
      <c r="C91" s="259" t="s">
        <v>280</v>
      </c>
      <c r="D91" s="253" t="s">
        <v>179</v>
      </c>
      <c r="E91" s="254">
        <v>235</v>
      </c>
      <c r="F91" s="255"/>
      <c r="G91" s="256">
        <f>ROUND(E91*F91,2)</f>
        <v>0</v>
      </c>
      <c r="H91" s="232"/>
      <c r="I91" s="231">
        <f>ROUND(E91*H91,2)</f>
        <v>0</v>
      </c>
      <c r="J91" s="232"/>
      <c r="K91" s="231">
        <f>ROUND(E91*J91,2)</f>
        <v>0</v>
      </c>
      <c r="L91" s="231">
        <v>21</v>
      </c>
      <c r="M91" s="231">
        <f>G91*(1+L91/100)</f>
        <v>0</v>
      </c>
      <c r="N91" s="230">
        <v>1.6000000000000001E-4</v>
      </c>
      <c r="O91" s="230">
        <f>ROUND(E91*N91,2)</f>
        <v>0.04</v>
      </c>
      <c r="P91" s="230">
        <v>0.01</v>
      </c>
      <c r="Q91" s="230">
        <f>ROUND(E91*P91,2)</f>
        <v>2.35</v>
      </c>
      <c r="R91" s="231"/>
      <c r="S91" s="231" t="s">
        <v>157</v>
      </c>
      <c r="T91" s="231" t="s">
        <v>157</v>
      </c>
      <c r="U91" s="231">
        <v>0.11600000000000001</v>
      </c>
      <c r="V91" s="231">
        <f>ROUND(E91*U91,2)</f>
        <v>27.26</v>
      </c>
      <c r="W91" s="231"/>
      <c r="X91" s="231" t="s">
        <v>158</v>
      </c>
      <c r="Y91" s="231" t="s">
        <v>151</v>
      </c>
      <c r="Z91" s="210"/>
      <c r="AA91" s="210"/>
      <c r="AB91" s="210"/>
      <c r="AC91" s="210"/>
      <c r="AD91" s="210"/>
      <c r="AE91" s="210"/>
      <c r="AF91" s="210"/>
      <c r="AG91" s="210" t="s">
        <v>159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x14ac:dyDescent="0.2">
      <c r="A92" s="235" t="s">
        <v>143</v>
      </c>
      <c r="B92" s="236" t="s">
        <v>82</v>
      </c>
      <c r="C92" s="258" t="s">
        <v>83</v>
      </c>
      <c r="D92" s="237"/>
      <c r="E92" s="238"/>
      <c r="F92" s="239"/>
      <c r="G92" s="240">
        <f>SUMIF(AG93:AG93,"&lt;&gt;NOR",G93:G93)</f>
        <v>0</v>
      </c>
      <c r="H92" s="234"/>
      <c r="I92" s="234">
        <f>SUM(I93:I93)</f>
        <v>0</v>
      </c>
      <c r="J92" s="234"/>
      <c r="K92" s="234">
        <f>SUM(K93:K93)</f>
        <v>0</v>
      </c>
      <c r="L92" s="234"/>
      <c r="M92" s="234">
        <f>SUM(M93:M93)</f>
        <v>0</v>
      </c>
      <c r="N92" s="233"/>
      <c r="O92" s="233">
        <f>SUM(O93:O93)</f>
        <v>0.01</v>
      </c>
      <c r="P92" s="233"/>
      <c r="Q92" s="233">
        <f>SUM(Q93:Q93)</f>
        <v>17.399999999999999</v>
      </c>
      <c r="R92" s="234"/>
      <c r="S92" s="234"/>
      <c r="T92" s="234"/>
      <c r="U92" s="234"/>
      <c r="V92" s="234">
        <f>SUM(V93:V93)</f>
        <v>14.69</v>
      </c>
      <c r="W92" s="234"/>
      <c r="X92" s="234"/>
      <c r="Y92" s="234"/>
      <c r="AG92" t="s">
        <v>144</v>
      </c>
    </row>
    <row r="93" spans="1:60" outlineLevel="1" x14ac:dyDescent="0.2">
      <c r="A93" s="251">
        <v>59</v>
      </c>
      <c r="B93" s="252" t="s">
        <v>281</v>
      </c>
      <c r="C93" s="259" t="s">
        <v>282</v>
      </c>
      <c r="D93" s="253" t="s">
        <v>252</v>
      </c>
      <c r="E93" s="254">
        <v>9.6660000000000004</v>
      </c>
      <c r="F93" s="255"/>
      <c r="G93" s="256">
        <f>ROUND(E93*F93,2)</f>
        <v>0</v>
      </c>
      <c r="H93" s="232"/>
      <c r="I93" s="231">
        <f>ROUND(E93*H93,2)</f>
        <v>0</v>
      </c>
      <c r="J93" s="232"/>
      <c r="K93" s="231">
        <f>ROUND(E93*J93,2)</f>
        <v>0</v>
      </c>
      <c r="L93" s="231">
        <v>21</v>
      </c>
      <c r="M93" s="231">
        <f>G93*(1+L93/100)</f>
        <v>0</v>
      </c>
      <c r="N93" s="230">
        <v>1.2800000000000001E-3</v>
      </c>
      <c r="O93" s="230">
        <f>ROUND(E93*N93,2)</f>
        <v>0.01</v>
      </c>
      <c r="P93" s="230">
        <v>1.8</v>
      </c>
      <c r="Q93" s="230">
        <f>ROUND(E93*P93,2)</f>
        <v>17.399999999999999</v>
      </c>
      <c r="R93" s="231"/>
      <c r="S93" s="231" t="s">
        <v>157</v>
      </c>
      <c r="T93" s="231" t="s">
        <v>157</v>
      </c>
      <c r="U93" s="231">
        <v>1.52</v>
      </c>
      <c r="V93" s="231">
        <f>ROUND(E93*U93,2)</f>
        <v>14.69</v>
      </c>
      <c r="W93" s="231"/>
      <c r="X93" s="231" t="s">
        <v>158</v>
      </c>
      <c r="Y93" s="231" t="s">
        <v>151</v>
      </c>
      <c r="Z93" s="210"/>
      <c r="AA93" s="210"/>
      <c r="AB93" s="210"/>
      <c r="AC93" s="210"/>
      <c r="AD93" s="210"/>
      <c r="AE93" s="210"/>
      <c r="AF93" s="210"/>
      <c r="AG93" s="210" t="s">
        <v>159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x14ac:dyDescent="0.2">
      <c r="A94" s="235" t="s">
        <v>143</v>
      </c>
      <c r="B94" s="236" t="s">
        <v>63</v>
      </c>
      <c r="C94" s="258" t="s">
        <v>64</v>
      </c>
      <c r="D94" s="237"/>
      <c r="E94" s="238"/>
      <c r="F94" s="239"/>
      <c r="G94" s="240">
        <f>SUMIF(AG95:AG95,"&lt;&gt;NOR",G95:G95)</f>
        <v>0</v>
      </c>
      <c r="H94" s="234"/>
      <c r="I94" s="234">
        <f>SUM(I95:I95)</f>
        <v>0</v>
      </c>
      <c r="J94" s="234"/>
      <c r="K94" s="234">
        <f>SUM(K95:K95)</f>
        <v>0</v>
      </c>
      <c r="L94" s="234"/>
      <c r="M94" s="234">
        <f>SUM(M95:M95)</f>
        <v>0</v>
      </c>
      <c r="N94" s="233"/>
      <c r="O94" s="233">
        <f>SUM(O95:O95)</f>
        <v>0</v>
      </c>
      <c r="P94" s="233"/>
      <c r="Q94" s="233">
        <f>SUM(Q95:Q95)</f>
        <v>0</v>
      </c>
      <c r="R94" s="234"/>
      <c r="S94" s="234"/>
      <c r="T94" s="234"/>
      <c r="U94" s="234"/>
      <c r="V94" s="234">
        <f>SUM(V95:V95)</f>
        <v>234.59</v>
      </c>
      <c r="W94" s="234"/>
      <c r="X94" s="234"/>
      <c r="Y94" s="234"/>
      <c r="AG94" t="s">
        <v>144</v>
      </c>
    </row>
    <row r="95" spans="1:60" outlineLevel="1" x14ac:dyDescent="0.2">
      <c r="A95" s="251">
        <v>60</v>
      </c>
      <c r="B95" s="252" t="s">
        <v>283</v>
      </c>
      <c r="C95" s="259" t="s">
        <v>284</v>
      </c>
      <c r="D95" s="253" t="s">
        <v>252</v>
      </c>
      <c r="E95" s="254">
        <v>66.400000000000006</v>
      </c>
      <c r="F95" s="255"/>
      <c r="G95" s="256">
        <f>ROUND(E95*F95,2)</f>
        <v>0</v>
      </c>
      <c r="H95" s="232"/>
      <c r="I95" s="231">
        <f>ROUND(E95*H95,2)</f>
        <v>0</v>
      </c>
      <c r="J95" s="232"/>
      <c r="K95" s="231">
        <f>ROUND(E95*J95,2)</f>
        <v>0</v>
      </c>
      <c r="L95" s="231">
        <v>21</v>
      </c>
      <c r="M95" s="231">
        <f>G95*(1+L95/100)</f>
        <v>0</v>
      </c>
      <c r="N95" s="230">
        <v>0</v>
      </c>
      <c r="O95" s="230">
        <f>ROUND(E95*N95,2)</f>
        <v>0</v>
      </c>
      <c r="P95" s="230">
        <v>0</v>
      </c>
      <c r="Q95" s="230">
        <f>ROUND(E95*P95,2)</f>
        <v>0</v>
      </c>
      <c r="R95" s="231"/>
      <c r="S95" s="231" t="s">
        <v>157</v>
      </c>
      <c r="T95" s="231" t="s">
        <v>149</v>
      </c>
      <c r="U95" s="231">
        <v>3.5329999999999999</v>
      </c>
      <c r="V95" s="231">
        <f>ROUND(E95*U95,2)</f>
        <v>234.59</v>
      </c>
      <c r="W95" s="231"/>
      <c r="X95" s="231" t="s">
        <v>158</v>
      </c>
      <c r="Y95" s="231" t="s">
        <v>151</v>
      </c>
      <c r="Z95" s="210"/>
      <c r="AA95" s="210"/>
      <c r="AB95" s="210"/>
      <c r="AC95" s="210"/>
      <c r="AD95" s="210"/>
      <c r="AE95" s="210"/>
      <c r="AF95" s="210"/>
      <c r="AG95" s="210" t="s">
        <v>159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x14ac:dyDescent="0.2">
      <c r="A96" s="235" t="s">
        <v>143</v>
      </c>
      <c r="B96" s="236" t="s">
        <v>82</v>
      </c>
      <c r="C96" s="258" t="s">
        <v>83</v>
      </c>
      <c r="D96" s="237"/>
      <c r="E96" s="238"/>
      <c r="F96" s="239"/>
      <c r="G96" s="240">
        <f>SUMIF(AG97:AG98,"&lt;&gt;NOR",G97:G98)</f>
        <v>0</v>
      </c>
      <c r="H96" s="234"/>
      <c r="I96" s="234">
        <f>SUM(I97:I98)</f>
        <v>0</v>
      </c>
      <c r="J96" s="234"/>
      <c r="K96" s="234">
        <f>SUM(K97:K98)</f>
        <v>0</v>
      </c>
      <c r="L96" s="234"/>
      <c r="M96" s="234">
        <f>SUM(M97:M98)</f>
        <v>0</v>
      </c>
      <c r="N96" s="233"/>
      <c r="O96" s="233">
        <f>SUM(O97:O98)</f>
        <v>0</v>
      </c>
      <c r="P96" s="233"/>
      <c r="Q96" s="233">
        <f>SUM(Q97:Q98)</f>
        <v>41.21</v>
      </c>
      <c r="R96" s="234"/>
      <c r="S96" s="234"/>
      <c r="T96" s="234"/>
      <c r="U96" s="234"/>
      <c r="V96" s="234">
        <f>SUM(V97:V98)</f>
        <v>80.97</v>
      </c>
      <c r="W96" s="234"/>
      <c r="X96" s="234"/>
      <c r="Y96" s="234"/>
      <c r="AG96" t="s">
        <v>144</v>
      </c>
    </row>
    <row r="97" spans="1:60" outlineLevel="1" x14ac:dyDescent="0.2">
      <c r="A97" s="251">
        <v>61</v>
      </c>
      <c r="B97" s="252" t="s">
        <v>285</v>
      </c>
      <c r="C97" s="259" t="s">
        <v>286</v>
      </c>
      <c r="D97" s="253" t="s">
        <v>252</v>
      </c>
      <c r="E97" s="254">
        <v>2.7770000000000001</v>
      </c>
      <c r="F97" s="255"/>
      <c r="G97" s="256">
        <f>ROUND(E97*F97,2)</f>
        <v>0</v>
      </c>
      <c r="H97" s="232"/>
      <c r="I97" s="231">
        <f>ROUND(E97*H97,2)</f>
        <v>0</v>
      </c>
      <c r="J97" s="232"/>
      <c r="K97" s="231">
        <f>ROUND(E97*J97,2)</f>
        <v>0</v>
      </c>
      <c r="L97" s="231">
        <v>21</v>
      </c>
      <c r="M97" s="231">
        <f>G97*(1+L97/100)</f>
        <v>0</v>
      </c>
      <c r="N97" s="230">
        <v>0</v>
      </c>
      <c r="O97" s="230">
        <f>ROUND(E97*N97,2)</f>
        <v>0</v>
      </c>
      <c r="P97" s="230">
        <v>2.2000000000000002</v>
      </c>
      <c r="Q97" s="230">
        <f>ROUND(E97*P97,2)</f>
        <v>6.11</v>
      </c>
      <c r="R97" s="231"/>
      <c r="S97" s="231" t="s">
        <v>157</v>
      </c>
      <c r="T97" s="231" t="s">
        <v>157</v>
      </c>
      <c r="U97" s="231">
        <v>7.51</v>
      </c>
      <c r="V97" s="231">
        <f>ROUND(E97*U97,2)</f>
        <v>20.86</v>
      </c>
      <c r="W97" s="231"/>
      <c r="X97" s="231" t="s">
        <v>158</v>
      </c>
      <c r="Y97" s="231" t="s">
        <v>151</v>
      </c>
      <c r="Z97" s="210"/>
      <c r="AA97" s="210"/>
      <c r="AB97" s="210"/>
      <c r="AC97" s="210"/>
      <c r="AD97" s="210"/>
      <c r="AE97" s="210"/>
      <c r="AF97" s="210"/>
      <c r="AG97" s="210" t="s">
        <v>159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ht="22.5" outlineLevel="1" x14ac:dyDescent="0.2">
      <c r="A98" s="251">
        <v>62</v>
      </c>
      <c r="B98" s="252" t="s">
        <v>287</v>
      </c>
      <c r="C98" s="259" t="s">
        <v>288</v>
      </c>
      <c r="D98" s="253" t="s">
        <v>252</v>
      </c>
      <c r="E98" s="254">
        <v>15.956</v>
      </c>
      <c r="F98" s="255"/>
      <c r="G98" s="256">
        <f>ROUND(E98*F98,2)</f>
        <v>0</v>
      </c>
      <c r="H98" s="232"/>
      <c r="I98" s="231">
        <f>ROUND(E98*H98,2)</f>
        <v>0</v>
      </c>
      <c r="J98" s="232"/>
      <c r="K98" s="231">
        <f>ROUND(E98*J98,2)</f>
        <v>0</v>
      </c>
      <c r="L98" s="231">
        <v>21</v>
      </c>
      <c r="M98" s="231">
        <f>G98*(1+L98/100)</f>
        <v>0</v>
      </c>
      <c r="N98" s="230">
        <v>0</v>
      </c>
      <c r="O98" s="230">
        <f>ROUND(E98*N98,2)</f>
        <v>0</v>
      </c>
      <c r="P98" s="230">
        <v>2.2000000000000002</v>
      </c>
      <c r="Q98" s="230">
        <f>ROUND(E98*P98,2)</f>
        <v>35.1</v>
      </c>
      <c r="R98" s="231"/>
      <c r="S98" s="231" t="s">
        <v>157</v>
      </c>
      <c r="T98" s="231" t="s">
        <v>157</v>
      </c>
      <c r="U98" s="231">
        <v>3.7669999999999999</v>
      </c>
      <c r="V98" s="231">
        <f>ROUND(E98*U98,2)</f>
        <v>60.11</v>
      </c>
      <c r="W98" s="231"/>
      <c r="X98" s="231" t="s">
        <v>158</v>
      </c>
      <c r="Y98" s="231" t="s">
        <v>151</v>
      </c>
      <c r="Z98" s="210"/>
      <c r="AA98" s="210"/>
      <c r="AB98" s="210"/>
      <c r="AC98" s="210"/>
      <c r="AD98" s="210"/>
      <c r="AE98" s="210"/>
      <c r="AF98" s="210"/>
      <c r="AG98" s="210" t="s">
        <v>159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x14ac:dyDescent="0.2">
      <c r="A99" s="235" t="s">
        <v>143</v>
      </c>
      <c r="B99" s="236" t="s">
        <v>76</v>
      </c>
      <c r="C99" s="258" t="s">
        <v>77</v>
      </c>
      <c r="D99" s="237"/>
      <c r="E99" s="238"/>
      <c r="F99" s="239"/>
      <c r="G99" s="240">
        <f>SUMIF(AG100:AG100,"&lt;&gt;NOR",G100:G100)</f>
        <v>0</v>
      </c>
      <c r="H99" s="234"/>
      <c r="I99" s="234">
        <f>SUM(I100:I100)</f>
        <v>0</v>
      </c>
      <c r="J99" s="234"/>
      <c r="K99" s="234">
        <f>SUM(K100:K100)</f>
        <v>0</v>
      </c>
      <c r="L99" s="234"/>
      <c r="M99" s="234">
        <f>SUM(M100:M100)</f>
        <v>0</v>
      </c>
      <c r="N99" s="233"/>
      <c r="O99" s="233">
        <f>SUM(O100:O100)</f>
        <v>0</v>
      </c>
      <c r="P99" s="233"/>
      <c r="Q99" s="233">
        <f>SUM(Q100:Q100)</f>
        <v>0</v>
      </c>
      <c r="R99" s="234"/>
      <c r="S99" s="234"/>
      <c r="T99" s="234"/>
      <c r="U99" s="234"/>
      <c r="V99" s="234">
        <f>SUM(V100:V100)</f>
        <v>7.89</v>
      </c>
      <c r="W99" s="234"/>
      <c r="X99" s="234"/>
      <c r="Y99" s="234"/>
      <c r="AG99" t="s">
        <v>144</v>
      </c>
    </row>
    <row r="100" spans="1:60" outlineLevel="1" x14ac:dyDescent="0.2">
      <c r="A100" s="251">
        <v>63</v>
      </c>
      <c r="B100" s="252" t="s">
        <v>289</v>
      </c>
      <c r="C100" s="259" t="s">
        <v>290</v>
      </c>
      <c r="D100" s="253" t="s">
        <v>179</v>
      </c>
      <c r="E100" s="254">
        <v>60.69</v>
      </c>
      <c r="F100" s="255"/>
      <c r="G100" s="256">
        <f>ROUND(E100*F100,2)</f>
        <v>0</v>
      </c>
      <c r="H100" s="232"/>
      <c r="I100" s="231">
        <f>ROUND(E100*H100,2)</f>
        <v>0</v>
      </c>
      <c r="J100" s="232"/>
      <c r="K100" s="231">
        <f>ROUND(E100*J100,2)</f>
        <v>0</v>
      </c>
      <c r="L100" s="231">
        <v>21</v>
      </c>
      <c r="M100" s="231">
        <f>G100*(1+L100/100)</f>
        <v>0</v>
      </c>
      <c r="N100" s="230">
        <v>0</v>
      </c>
      <c r="O100" s="230">
        <f>ROUND(E100*N100,2)</f>
        <v>0</v>
      </c>
      <c r="P100" s="230">
        <v>0</v>
      </c>
      <c r="Q100" s="230">
        <f>ROUND(E100*P100,2)</f>
        <v>0</v>
      </c>
      <c r="R100" s="231"/>
      <c r="S100" s="231" t="s">
        <v>157</v>
      </c>
      <c r="T100" s="231" t="s">
        <v>157</v>
      </c>
      <c r="U100" s="231">
        <v>0.13</v>
      </c>
      <c r="V100" s="231">
        <f>ROUND(E100*U100,2)</f>
        <v>7.89</v>
      </c>
      <c r="W100" s="231"/>
      <c r="X100" s="231" t="s">
        <v>158</v>
      </c>
      <c r="Y100" s="231" t="s">
        <v>151</v>
      </c>
      <c r="Z100" s="210"/>
      <c r="AA100" s="210"/>
      <c r="AB100" s="210"/>
      <c r="AC100" s="210"/>
      <c r="AD100" s="210"/>
      <c r="AE100" s="210"/>
      <c r="AF100" s="210"/>
      <c r="AG100" s="210" t="s">
        <v>159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x14ac:dyDescent="0.2">
      <c r="A101" s="235" t="s">
        <v>143</v>
      </c>
      <c r="B101" s="236" t="s">
        <v>78</v>
      </c>
      <c r="C101" s="258" t="s">
        <v>79</v>
      </c>
      <c r="D101" s="237"/>
      <c r="E101" s="238"/>
      <c r="F101" s="239"/>
      <c r="G101" s="240">
        <f>SUMIF(AG102:AG108,"&lt;&gt;NOR",G102:G108)</f>
        <v>0</v>
      </c>
      <c r="H101" s="234"/>
      <c r="I101" s="234">
        <f>SUM(I102:I108)</f>
        <v>0</v>
      </c>
      <c r="J101" s="234"/>
      <c r="K101" s="234">
        <f>SUM(K102:K108)</f>
        <v>0</v>
      </c>
      <c r="L101" s="234"/>
      <c r="M101" s="234">
        <f>SUM(M102:M108)</f>
        <v>0</v>
      </c>
      <c r="N101" s="233"/>
      <c r="O101" s="233">
        <f>SUM(O102:O108)</f>
        <v>8.0299999999999994</v>
      </c>
      <c r="P101" s="233"/>
      <c r="Q101" s="233">
        <f>SUM(Q102:Q108)</f>
        <v>0</v>
      </c>
      <c r="R101" s="234"/>
      <c r="S101" s="234"/>
      <c r="T101" s="234"/>
      <c r="U101" s="234"/>
      <c r="V101" s="234">
        <f>SUM(V102:V108)</f>
        <v>129.29</v>
      </c>
      <c r="W101" s="234"/>
      <c r="X101" s="234"/>
      <c r="Y101" s="234"/>
      <c r="AG101" t="s">
        <v>144</v>
      </c>
    </row>
    <row r="102" spans="1:60" outlineLevel="1" x14ac:dyDescent="0.2">
      <c r="A102" s="251">
        <v>64</v>
      </c>
      <c r="B102" s="252" t="s">
        <v>291</v>
      </c>
      <c r="C102" s="259" t="s">
        <v>292</v>
      </c>
      <c r="D102" s="253" t="s">
        <v>162</v>
      </c>
      <c r="E102" s="254">
        <v>414</v>
      </c>
      <c r="F102" s="255"/>
      <c r="G102" s="256">
        <f>ROUND(E102*F102,2)</f>
        <v>0</v>
      </c>
      <c r="H102" s="232"/>
      <c r="I102" s="231">
        <f>ROUND(E102*H102,2)</f>
        <v>0</v>
      </c>
      <c r="J102" s="232"/>
      <c r="K102" s="231">
        <f>ROUND(E102*J102,2)</f>
        <v>0</v>
      </c>
      <c r="L102" s="231">
        <v>21</v>
      </c>
      <c r="M102" s="231">
        <f>G102*(1+L102/100)</f>
        <v>0</v>
      </c>
      <c r="N102" s="230">
        <v>1.8380000000000001E-2</v>
      </c>
      <c r="O102" s="230">
        <f>ROUND(E102*N102,2)</f>
        <v>7.61</v>
      </c>
      <c r="P102" s="230">
        <v>0</v>
      </c>
      <c r="Q102" s="230">
        <f>ROUND(E102*P102,2)</f>
        <v>0</v>
      </c>
      <c r="R102" s="231"/>
      <c r="S102" s="231" t="s">
        <v>157</v>
      </c>
      <c r="T102" s="231" t="s">
        <v>149</v>
      </c>
      <c r="U102" s="231">
        <v>0.14399999999999999</v>
      </c>
      <c r="V102" s="231">
        <f>ROUND(E102*U102,2)</f>
        <v>59.62</v>
      </c>
      <c r="W102" s="231"/>
      <c r="X102" s="231" t="s">
        <v>158</v>
      </c>
      <c r="Y102" s="231" t="s">
        <v>151</v>
      </c>
      <c r="Z102" s="210"/>
      <c r="AA102" s="210"/>
      <c r="AB102" s="210"/>
      <c r="AC102" s="210"/>
      <c r="AD102" s="210"/>
      <c r="AE102" s="210"/>
      <c r="AF102" s="210"/>
      <c r="AG102" s="210" t="s">
        <v>159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 x14ac:dyDescent="0.2">
      <c r="A103" s="251">
        <v>65</v>
      </c>
      <c r="B103" s="252" t="s">
        <v>293</v>
      </c>
      <c r="C103" s="259" t="s">
        <v>294</v>
      </c>
      <c r="D103" s="253" t="s">
        <v>162</v>
      </c>
      <c r="E103" s="254">
        <v>414</v>
      </c>
      <c r="F103" s="255"/>
      <c r="G103" s="256">
        <f>ROUND(E103*F103,2)</f>
        <v>0</v>
      </c>
      <c r="H103" s="232"/>
      <c r="I103" s="231">
        <f>ROUND(E103*H103,2)</f>
        <v>0</v>
      </c>
      <c r="J103" s="232"/>
      <c r="K103" s="231">
        <f>ROUND(E103*J103,2)</f>
        <v>0</v>
      </c>
      <c r="L103" s="231">
        <v>21</v>
      </c>
      <c r="M103" s="231">
        <f>G103*(1+L103/100)</f>
        <v>0</v>
      </c>
      <c r="N103" s="230">
        <v>9.7000000000000005E-4</v>
      </c>
      <c r="O103" s="230">
        <f>ROUND(E103*N103,2)</f>
        <v>0.4</v>
      </c>
      <c r="P103" s="230">
        <v>0</v>
      </c>
      <c r="Q103" s="230">
        <f>ROUND(E103*P103,2)</f>
        <v>0</v>
      </c>
      <c r="R103" s="231"/>
      <c r="S103" s="231" t="s">
        <v>157</v>
      </c>
      <c r="T103" s="231" t="s">
        <v>149</v>
      </c>
      <c r="U103" s="231">
        <v>6.0000000000000001E-3</v>
      </c>
      <c r="V103" s="231">
        <f>ROUND(E103*U103,2)</f>
        <v>2.48</v>
      </c>
      <c r="W103" s="231"/>
      <c r="X103" s="231" t="s">
        <v>158</v>
      </c>
      <c r="Y103" s="231" t="s">
        <v>151</v>
      </c>
      <c r="Z103" s="210"/>
      <c r="AA103" s="210"/>
      <c r="AB103" s="210"/>
      <c r="AC103" s="210"/>
      <c r="AD103" s="210"/>
      <c r="AE103" s="210"/>
      <c r="AF103" s="210"/>
      <c r="AG103" s="210" t="s">
        <v>159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">
      <c r="A104" s="251">
        <v>66</v>
      </c>
      <c r="B104" s="252" t="s">
        <v>295</v>
      </c>
      <c r="C104" s="259" t="s">
        <v>296</v>
      </c>
      <c r="D104" s="253" t="s">
        <v>162</v>
      </c>
      <c r="E104" s="254">
        <v>414</v>
      </c>
      <c r="F104" s="255"/>
      <c r="G104" s="256">
        <f>ROUND(E104*F104,2)</f>
        <v>0</v>
      </c>
      <c r="H104" s="232"/>
      <c r="I104" s="231">
        <f>ROUND(E104*H104,2)</f>
        <v>0</v>
      </c>
      <c r="J104" s="232"/>
      <c r="K104" s="231">
        <f>ROUND(E104*J104,2)</f>
        <v>0</v>
      </c>
      <c r="L104" s="231">
        <v>21</v>
      </c>
      <c r="M104" s="231">
        <f>G104*(1+L104/100)</f>
        <v>0</v>
      </c>
      <c r="N104" s="230">
        <v>0</v>
      </c>
      <c r="O104" s="230">
        <f>ROUND(E104*N104,2)</f>
        <v>0</v>
      </c>
      <c r="P104" s="230">
        <v>0</v>
      </c>
      <c r="Q104" s="230">
        <f>ROUND(E104*P104,2)</f>
        <v>0</v>
      </c>
      <c r="R104" s="231"/>
      <c r="S104" s="231" t="s">
        <v>157</v>
      </c>
      <c r="T104" s="231" t="s">
        <v>149</v>
      </c>
      <c r="U104" s="231">
        <v>0.114</v>
      </c>
      <c r="V104" s="231">
        <f>ROUND(E104*U104,2)</f>
        <v>47.2</v>
      </c>
      <c r="W104" s="231"/>
      <c r="X104" s="231" t="s">
        <v>158</v>
      </c>
      <c r="Y104" s="231" t="s">
        <v>151</v>
      </c>
      <c r="Z104" s="210"/>
      <c r="AA104" s="210"/>
      <c r="AB104" s="210"/>
      <c r="AC104" s="210"/>
      <c r="AD104" s="210"/>
      <c r="AE104" s="210"/>
      <c r="AF104" s="210"/>
      <c r="AG104" s="210" t="s">
        <v>159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51">
        <v>67</v>
      </c>
      <c r="B105" s="252" t="s">
        <v>297</v>
      </c>
      <c r="C105" s="259" t="s">
        <v>298</v>
      </c>
      <c r="D105" s="253" t="s">
        <v>162</v>
      </c>
      <c r="E105" s="254">
        <v>414</v>
      </c>
      <c r="F105" s="255"/>
      <c r="G105" s="256">
        <f>ROUND(E105*F105,2)</f>
        <v>0</v>
      </c>
      <c r="H105" s="232"/>
      <c r="I105" s="231">
        <f>ROUND(E105*H105,2)</f>
        <v>0</v>
      </c>
      <c r="J105" s="232"/>
      <c r="K105" s="231">
        <f>ROUND(E105*J105,2)</f>
        <v>0</v>
      </c>
      <c r="L105" s="231">
        <v>21</v>
      </c>
      <c r="M105" s="231">
        <f>G105*(1+L105/100)</f>
        <v>0</v>
      </c>
      <c r="N105" s="230">
        <v>0</v>
      </c>
      <c r="O105" s="230">
        <f>ROUND(E105*N105,2)</f>
        <v>0</v>
      </c>
      <c r="P105" s="230">
        <v>0</v>
      </c>
      <c r="Q105" s="230">
        <f>ROUND(E105*P105,2)</f>
        <v>0</v>
      </c>
      <c r="R105" s="231"/>
      <c r="S105" s="231" t="s">
        <v>157</v>
      </c>
      <c r="T105" s="231" t="s">
        <v>149</v>
      </c>
      <c r="U105" s="231">
        <v>3.0300000000000001E-2</v>
      </c>
      <c r="V105" s="231">
        <f>ROUND(E105*U105,2)</f>
        <v>12.54</v>
      </c>
      <c r="W105" s="231"/>
      <c r="X105" s="231" t="s">
        <v>158</v>
      </c>
      <c r="Y105" s="231" t="s">
        <v>151</v>
      </c>
      <c r="Z105" s="210"/>
      <c r="AA105" s="210"/>
      <c r="AB105" s="210"/>
      <c r="AC105" s="210"/>
      <c r="AD105" s="210"/>
      <c r="AE105" s="210"/>
      <c r="AF105" s="210"/>
      <c r="AG105" s="210" t="s">
        <v>159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51">
        <v>68</v>
      </c>
      <c r="B106" s="252" t="s">
        <v>299</v>
      </c>
      <c r="C106" s="259" t="s">
        <v>300</v>
      </c>
      <c r="D106" s="253" t="s">
        <v>162</v>
      </c>
      <c r="E106" s="254">
        <v>414</v>
      </c>
      <c r="F106" s="255"/>
      <c r="G106" s="256">
        <f>ROUND(E106*F106,2)</f>
        <v>0</v>
      </c>
      <c r="H106" s="232"/>
      <c r="I106" s="231">
        <f>ROUND(E106*H106,2)</f>
        <v>0</v>
      </c>
      <c r="J106" s="232"/>
      <c r="K106" s="231">
        <f>ROUND(E106*J106,2)</f>
        <v>0</v>
      </c>
      <c r="L106" s="231">
        <v>21</v>
      </c>
      <c r="M106" s="231">
        <f>G106*(1+L106/100)</f>
        <v>0</v>
      </c>
      <c r="N106" s="230">
        <v>5.0000000000000002E-5</v>
      </c>
      <c r="O106" s="230">
        <f>ROUND(E106*N106,2)</f>
        <v>0.02</v>
      </c>
      <c r="P106" s="230">
        <v>0</v>
      </c>
      <c r="Q106" s="230">
        <f>ROUND(E106*P106,2)</f>
        <v>0</v>
      </c>
      <c r="R106" s="231"/>
      <c r="S106" s="231" t="s">
        <v>157</v>
      </c>
      <c r="T106" s="231" t="s">
        <v>149</v>
      </c>
      <c r="U106" s="231">
        <v>0</v>
      </c>
      <c r="V106" s="231">
        <f>ROUND(E106*U106,2)</f>
        <v>0</v>
      </c>
      <c r="W106" s="231"/>
      <c r="X106" s="231" t="s">
        <v>158</v>
      </c>
      <c r="Y106" s="231" t="s">
        <v>151</v>
      </c>
      <c r="Z106" s="210"/>
      <c r="AA106" s="210"/>
      <c r="AB106" s="210"/>
      <c r="AC106" s="210"/>
      <c r="AD106" s="210"/>
      <c r="AE106" s="210"/>
      <c r="AF106" s="210"/>
      <c r="AG106" s="210" t="s">
        <v>159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51">
        <v>69</v>
      </c>
      <c r="B107" s="252" t="s">
        <v>301</v>
      </c>
      <c r="C107" s="259" t="s">
        <v>302</v>
      </c>
      <c r="D107" s="253" t="s">
        <v>162</v>
      </c>
      <c r="E107" s="254">
        <v>414</v>
      </c>
      <c r="F107" s="255"/>
      <c r="G107" s="256">
        <f>ROUND(E107*F107,2)</f>
        <v>0</v>
      </c>
      <c r="H107" s="232"/>
      <c r="I107" s="231">
        <f>ROUND(E107*H107,2)</f>
        <v>0</v>
      </c>
      <c r="J107" s="232"/>
      <c r="K107" s="231">
        <f>ROUND(E107*J107,2)</f>
        <v>0</v>
      </c>
      <c r="L107" s="231">
        <v>21</v>
      </c>
      <c r="M107" s="231">
        <f>G107*(1+L107/100)</f>
        <v>0</v>
      </c>
      <c r="N107" s="230">
        <v>0</v>
      </c>
      <c r="O107" s="230">
        <f>ROUND(E107*N107,2)</f>
        <v>0</v>
      </c>
      <c r="P107" s="230">
        <v>0</v>
      </c>
      <c r="Q107" s="230">
        <f>ROUND(E107*P107,2)</f>
        <v>0</v>
      </c>
      <c r="R107" s="231"/>
      <c r="S107" s="231" t="s">
        <v>157</v>
      </c>
      <c r="T107" s="231" t="s">
        <v>149</v>
      </c>
      <c r="U107" s="231">
        <v>1.7999999999999999E-2</v>
      </c>
      <c r="V107" s="231">
        <f>ROUND(E107*U107,2)</f>
        <v>7.45</v>
      </c>
      <c r="W107" s="231"/>
      <c r="X107" s="231" t="s">
        <v>158</v>
      </c>
      <c r="Y107" s="231" t="s">
        <v>151</v>
      </c>
      <c r="Z107" s="210"/>
      <c r="AA107" s="210"/>
      <c r="AB107" s="210"/>
      <c r="AC107" s="210"/>
      <c r="AD107" s="210"/>
      <c r="AE107" s="210"/>
      <c r="AF107" s="210"/>
      <c r="AG107" s="210" t="s">
        <v>159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ht="22.5" outlineLevel="1" x14ac:dyDescent="0.2">
      <c r="A108" s="251">
        <v>70</v>
      </c>
      <c r="B108" s="252" t="s">
        <v>303</v>
      </c>
      <c r="C108" s="259" t="s">
        <v>304</v>
      </c>
      <c r="D108" s="253" t="s">
        <v>305</v>
      </c>
      <c r="E108" s="254">
        <v>40</v>
      </c>
      <c r="F108" s="255"/>
      <c r="G108" s="256">
        <f>ROUND(E108*F108,2)</f>
        <v>0</v>
      </c>
      <c r="H108" s="232"/>
      <c r="I108" s="231">
        <f>ROUND(E108*H108,2)</f>
        <v>0</v>
      </c>
      <c r="J108" s="232"/>
      <c r="K108" s="231">
        <f>ROUND(E108*J108,2)</f>
        <v>0</v>
      </c>
      <c r="L108" s="231">
        <v>21</v>
      </c>
      <c r="M108" s="231">
        <f>G108*(1+L108/100)</f>
        <v>0</v>
      </c>
      <c r="N108" s="230">
        <v>0</v>
      </c>
      <c r="O108" s="230">
        <f>ROUND(E108*N108,2)</f>
        <v>0</v>
      </c>
      <c r="P108" s="230">
        <v>0</v>
      </c>
      <c r="Q108" s="230">
        <f>ROUND(E108*P108,2)</f>
        <v>0</v>
      </c>
      <c r="R108" s="231"/>
      <c r="S108" s="231" t="s">
        <v>157</v>
      </c>
      <c r="T108" s="231" t="s">
        <v>157</v>
      </c>
      <c r="U108" s="231">
        <v>0</v>
      </c>
      <c r="V108" s="231">
        <f>ROUND(E108*U108,2)</f>
        <v>0</v>
      </c>
      <c r="W108" s="231"/>
      <c r="X108" s="231" t="s">
        <v>158</v>
      </c>
      <c r="Y108" s="231" t="s">
        <v>151</v>
      </c>
      <c r="Z108" s="210"/>
      <c r="AA108" s="210"/>
      <c r="AB108" s="210"/>
      <c r="AC108" s="210"/>
      <c r="AD108" s="210"/>
      <c r="AE108" s="210"/>
      <c r="AF108" s="210"/>
      <c r="AG108" s="210" t="s">
        <v>159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x14ac:dyDescent="0.2">
      <c r="A109" s="235" t="s">
        <v>143</v>
      </c>
      <c r="B109" s="236" t="s">
        <v>63</v>
      </c>
      <c r="C109" s="258" t="s">
        <v>64</v>
      </c>
      <c r="D109" s="237"/>
      <c r="E109" s="238"/>
      <c r="F109" s="239"/>
      <c r="G109" s="240">
        <f>SUMIF(AG110:AG114,"&lt;&gt;NOR",G110:G114)</f>
        <v>0</v>
      </c>
      <c r="H109" s="234"/>
      <c r="I109" s="234">
        <f>SUM(I110:I114)</f>
        <v>0</v>
      </c>
      <c r="J109" s="234"/>
      <c r="K109" s="234">
        <f>SUM(K110:K114)</f>
        <v>0</v>
      </c>
      <c r="L109" s="234"/>
      <c r="M109" s="234">
        <f>SUM(M110:M114)</f>
        <v>0</v>
      </c>
      <c r="N109" s="233"/>
      <c r="O109" s="233">
        <f>SUM(O110:O114)</f>
        <v>0</v>
      </c>
      <c r="P109" s="233"/>
      <c r="Q109" s="233">
        <f>SUM(Q110:Q114)</f>
        <v>3.97</v>
      </c>
      <c r="R109" s="234"/>
      <c r="S109" s="234"/>
      <c r="T109" s="234"/>
      <c r="U109" s="234"/>
      <c r="V109" s="234">
        <f>SUM(V110:V114)</f>
        <v>96.49</v>
      </c>
      <c r="W109" s="234"/>
      <c r="X109" s="234"/>
      <c r="Y109" s="234"/>
      <c r="AG109" t="s">
        <v>144</v>
      </c>
    </row>
    <row r="110" spans="1:60" outlineLevel="1" x14ac:dyDescent="0.2">
      <c r="A110" s="251">
        <v>71</v>
      </c>
      <c r="B110" s="252" t="s">
        <v>306</v>
      </c>
      <c r="C110" s="259" t="s">
        <v>307</v>
      </c>
      <c r="D110" s="253" t="s">
        <v>252</v>
      </c>
      <c r="E110" s="254">
        <v>53.52</v>
      </c>
      <c r="F110" s="255"/>
      <c r="G110" s="256">
        <f>ROUND(E110*F110,2)</f>
        <v>0</v>
      </c>
      <c r="H110" s="232"/>
      <c r="I110" s="231">
        <f>ROUND(E110*H110,2)</f>
        <v>0</v>
      </c>
      <c r="J110" s="232"/>
      <c r="K110" s="231">
        <f>ROUND(E110*J110,2)</f>
        <v>0</v>
      </c>
      <c r="L110" s="231">
        <v>21</v>
      </c>
      <c r="M110" s="231">
        <f>G110*(1+L110/100)</f>
        <v>0</v>
      </c>
      <c r="N110" s="230">
        <v>0</v>
      </c>
      <c r="O110" s="230">
        <f>ROUND(E110*N110,2)</f>
        <v>0</v>
      </c>
      <c r="P110" s="230">
        <v>0</v>
      </c>
      <c r="Q110" s="230">
        <f>ROUND(E110*P110,2)</f>
        <v>0</v>
      </c>
      <c r="R110" s="231"/>
      <c r="S110" s="231" t="s">
        <v>157</v>
      </c>
      <c r="T110" s="231" t="s">
        <v>157</v>
      </c>
      <c r="U110" s="231">
        <v>1.587</v>
      </c>
      <c r="V110" s="231">
        <f>ROUND(E110*U110,2)</f>
        <v>84.94</v>
      </c>
      <c r="W110" s="231"/>
      <c r="X110" s="231" t="s">
        <v>158</v>
      </c>
      <c r="Y110" s="231" t="s">
        <v>151</v>
      </c>
      <c r="Z110" s="210"/>
      <c r="AA110" s="210"/>
      <c r="AB110" s="210"/>
      <c r="AC110" s="210"/>
      <c r="AD110" s="210"/>
      <c r="AE110" s="210"/>
      <c r="AF110" s="210"/>
      <c r="AG110" s="210" t="s">
        <v>159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1" x14ac:dyDescent="0.2">
      <c r="A111" s="251">
        <v>72</v>
      </c>
      <c r="B111" s="252" t="s">
        <v>308</v>
      </c>
      <c r="C111" s="259" t="s">
        <v>309</v>
      </c>
      <c r="D111" s="253" t="s">
        <v>162</v>
      </c>
      <c r="E111" s="254">
        <v>20</v>
      </c>
      <c r="F111" s="255"/>
      <c r="G111" s="256">
        <f>ROUND(E111*F111,2)</f>
        <v>0</v>
      </c>
      <c r="H111" s="232"/>
      <c r="I111" s="231">
        <f>ROUND(E111*H111,2)</f>
        <v>0</v>
      </c>
      <c r="J111" s="232"/>
      <c r="K111" s="231">
        <f>ROUND(E111*J111,2)</f>
        <v>0</v>
      </c>
      <c r="L111" s="231">
        <v>21</v>
      </c>
      <c r="M111" s="231">
        <f>G111*(1+L111/100)</f>
        <v>0</v>
      </c>
      <c r="N111" s="230">
        <v>0</v>
      </c>
      <c r="O111" s="230">
        <f>ROUND(E111*N111,2)</f>
        <v>0</v>
      </c>
      <c r="P111" s="230">
        <v>0</v>
      </c>
      <c r="Q111" s="230">
        <f>ROUND(E111*P111,2)</f>
        <v>0</v>
      </c>
      <c r="R111" s="231"/>
      <c r="S111" s="231" t="s">
        <v>157</v>
      </c>
      <c r="T111" s="231" t="s">
        <v>149</v>
      </c>
      <c r="U111" s="231">
        <v>0.22500000000000001</v>
      </c>
      <c r="V111" s="231">
        <f>ROUND(E111*U111,2)</f>
        <v>4.5</v>
      </c>
      <c r="W111" s="231"/>
      <c r="X111" s="231" t="s">
        <v>158</v>
      </c>
      <c r="Y111" s="231" t="s">
        <v>151</v>
      </c>
      <c r="Z111" s="210"/>
      <c r="AA111" s="210"/>
      <c r="AB111" s="210"/>
      <c r="AC111" s="210"/>
      <c r="AD111" s="210"/>
      <c r="AE111" s="210"/>
      <c r="AF111" s="210"/>
      <c r="AG111" s="210" t="s">
        <v>159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51">
        <v>73</v>
      </c>
      <c r="B112" s="252" t="s">
        <v>310</v>
      </c>
      <c r="C112" s="259" t="s">
        <v>311</v>
      </c>
      <c r="D112" s="253" t="s">
        <v>167</v>
      </c>
      <c r="E112" s="254">
        <v>5</v>
      </c>
      <c r="F112" s="255"/>
      <c r="G112" s="256">
        <f>ROUND(E112*F112,2)</f>
        <v>0</v>
      </c>
      <c r="H112" s="232"/>
      <c r="I112" s="231">
        <f>ROUND(E112*H112,2)</f>
        <v>0</v>
      </c>
      <c r="J112" s="232"/>
      <c r="K112" s="231">
        <f>ROUND(E112*J112,2)</f>
        <v>0</v>
      </c>
      <c r="L112" s="231">
        <v>21</v>
      </c>
      <c r="M112" s="231">
        <f>G112*(1+L112/100)</f>
        <v>0</v>
      </c>
      <c r="N112" s="230">
        <v>0</v>
      </c>
      <c r="O112" s="230">
        <f>ROUND(E112*N112,2)</f>
        <v>0</v>
      </c>
      <c r="P112" s="230">
        <v>0</v>
      </c>
      <c r="Q112" s="230">
        <f>ROUND(E112*P112,2)</f>
        <v>0</v>
      </c>
      <c r="R112" s="231"/>
      <c r="S112" s="231" t="s">
        <v>157</v>
      </c>
      <c r="T112" s="231" t="s">
        <v>149</v>
      </c>
      <c r="U112" s="231">
        <v>0.49</v>
      </c>
      <c r="V112" s="231">
        <f>ROUND(E112*U112,2)</f>
        <v>2.4500000000000002</v>
      </c>
      <c r="W112" s="231"/>
      <c r="X112" s="231" t="s">
        <v>158</v>
      </c>
      <c r="Y112" s="231" t="s">
        <v>151</v>
      </c>
      <c r="Z112" s="210"/>
      <c r="AA112" s="210"/>
      <c r="AB112" s="210"/>
      <c r="AC112" s="210"/>
      <c r="AD112" s="210"/>
      <c r="AE112" s="210"/>
      <c r="AF112" s="210"/>
      <c r="AG112" s="210" t="s">
        <v>159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">
      <c r="A113" s="251">
        <v>74</v>
      </c>
      <c r="B113" s="252" t="s">
        <v>312</v>
      </c>
      <c r="C113" s="259" t="s">
        <v>313</v>
      </c>
      <c r="D113" s="253" t="s">
        <v>162</v>
      </c>
      <c r="E113" s="254">
        <v>20</v>
      </c>
      <c r="F113" s="255"/>
      <c r="G113" s="256">
        <f>ROUND(E113*F113,2)</f>
        <v>0</v>
      </c>
      <c r="H113" s="232"/>
      <c r="I113" s="231">
        <f>ROUND(E113*H113,2)</f>
        <v>0</v>
      </c>
      <c r="J113" s="232"/>
      <c r="K113" s="231">
        <f>ROUND(E113*J113,2)</f>
        <v>0</v>
      </c>
      <c r="L113" s="231">
        <v>21</v>
      </c>
      <c r="M113" s="231">
        <f>G113*(1+L113/100)</f>
        <v>0</v>
      </c>
      <c r="N113" s="230">
        <v>0</v>
      </c>
      <c r="O113" s="230">
        <f>ROUND(E113*N113,2)</f>
        <v>0</v>
      </c>
      <c r="P113" s="230">
        <v>0</v>
      </c>
      <c r="Q113" s="230">
        <f>ROUND(E113*P113,2)</f>
        <v>0</v>
      </c>
      <c r="R113" s="231"/>
      <c r="S113" s="231" t="s">
        <v>157</v>
      </c>
      <c r="T113" s="231" t="s">
        <v>149</v>
      </c>
      <c r="U113" s="231">
        <v>0</v>
      </c>
      <c r="V113" s="231">
        <f>ROUND(E113*U113,2)</f>
        <v>0</v>
      </c>
      <c r="W113" s="231"/>
      <c r="X113" s="231" t="s">
        <v>158</v>
      </c>
      <c r="Y113" s="231" t="s">
        <v>151</v>
      </c>
      <c r="Z113" s="210"/>
      <c r="AA113" s="210"/>
      <c r="AB113" s="210"/>
      <c r="AC113" s="210"/>
      <c r="AD113" s="210"/>
      <c r="AE113" s="210"/>
      <c r="AF113" s="210"/>
      <c r="AG113" s="210" t="s">
        <v>159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51">
        <v>75</v>
      </c>
      <c r="B114" s="252" t="s">
        <v>314</v>
      </c>
      <c r="C114" s="259" t="s">
        <v>315</v>
      </c>
      <c r="D114" s="253" t="s">
        <v>162</v>
      </c>
      <c r="E114" s="254">
        <v>28.77</v>
      </c>
      <c r="F114" s="255"/>
      <c r="G114" s="256">
        <f>ROUND(E114*F114,2)</f>
        <v>0</v>
      </c>
      <c r="H114" s="232"/>
      <c r="I114" s="231">
        <f>ROUND(E114*H114,2)</f>
        <v>0</v>
      </c>
      <c r="J114" s="232"/>
      <c r="K114" s="231">
        <f>ROUND(E114*J114,2)</f>
        <v>0</v>
      </c>
      <c r="L114" s="231">
        <v>21</v>
      </c>
      <c r="M114" s="231">
        <f>G114*(1+L114/100)</f>
        <v>0</v>
      </c>
      <c r="N114" s="230">
        <v>0</v>
      </c>
      <c r="O114" s="230">
        <f>ROUND(E114*N114,2)</f>
        <v>0</v>
      </c>
      <c r="P114" s="230">
        <v>0.13800000000000001</v>
      </c>
      <c r="Q114" s="230">
        <f>ROUND(E114*P114,2)</f>
        <v>3.97</v>
      </c>
      <c r="R114" s="231"/>
      <c r="S114" s="231" t="s">
        <v>157</v>
      </c>
      <c r="T114" s="231" t="s">
        <v>149</v>
      </c>
      <c r="U114" s="231">
        <v>0.16</v>
      </c>
      <c r="V114" s="231">
        <f>ROUND(E114*U114,2)</f>
        <v>4.5999999999999996</v>
      </c>
      <c r="W114" s="231"/>
      <c r="X114" s="231" t="s">
        <v>158</v>
      </c>
      <c r="Y114" s="231" t="s">
        <v>151</v>
      </c>
      <c r="Z114" s="210"/>
      <c r="AA114" s="210"/>
      <c r="AB114" s="210"/>
      <c r="AC114" s="210"/>
      <c r="AD114" s="210"/>
      <c r="AE114" s="210"/>
      <c r="AF114" s="210"/>
      <c r="AG114" s="210" t="s">
        <v>159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x14ac:dyDescent="0.2">
      <c r="A115" s="235" t="s">
        <v>143</v>
      </c>
      <c r="B115" s="236" t="s">
        <v>65</v>
      </c>
      <c r="C115" s="258" t="s">
        <v>66</v>
      </c>
      <c r="D115" s="237"/>
      <c r="E115" s="238"/>
      <c r="F115" s="239"/>
      <c r="G115" s="240">
        <f>SUMIF(AG116:AG116,"&lt;&gt;NOR",G116:G116)</f>
        <v>0</v>
      </c>
      <c r="H115" s="234"/>
      <c r="I115" s="234">
        <f>SUM(I116:I116)</f>
        <v>0</v>
      </c>
      <c r="J115" s="234"/>
      <c r="K115" s="234">
        <f>SUM(K116:K116)</f>
        <v>0</v>
      </c>
      <c r="L115" s="234"/>
      <c r="M115" s="234">
        <f>SUM(M116:M116)</f>
        <v>0</v>
      </c>
      <c r="N115" s="233"/>
      <c r="O115" s="233">
        <f>SUM(O116:O116)</f>
        <v>8.48</v>
      </c>
      <c r="P115" s="233"/>
      <c r="Q115" s="233">
        <f>SUM(Q116:Q116)</f>
        <v>0</v>
      </c>
      <c r="R115" s="234"/>
      <c r="S115" s="234"/>
      <c r="T115" s="234"/>
      <c r="U115" s="234"/>
      <c r="V115" s="234">
        <f>SUM(V116:V116)</f>
        <v>16.97</v>
      </c>
      <c r="W115" s="234"/>
      <c r="X115" s="234"/>
      <c r="Y115" s="234"/>
      <c r="AG115" t="s">
        <v>144</v>
      </c>
    </row>
    <row r="116" spans="1:60" outlineLevel="1" x14ac:dyDescent="0.2">
      <c r="A116" s="251">
        <v>76</v>
      </c>
      <c r="B116" s="252" t="s">
        <v>316</v>
      </c>
      <c r="C116" s="259" t="s">
        <v>317</v>
      </c>
      <c r="D116" s="253" t="s">
        <v>252</v>
      </c>
      <c r="E116" s="254">
        <v>4.5999999999999996</v>
      </c>
      <c r="F116" s="255"/>
      <c r="G116" s="256">
        <f>ROUND(E116*F116,2)</f>
        <v>0</v>
      </c>
      <c r="H116" s="232"/>
      <c r="I116" s="231">
        <f>ROUND(E116*H116,2)</f>
        <v>0</v>
      </c>
      <c r="J116" s="232"/>
      <c r="K116" s="231">
        <f>ROUND(E116*J116,2)</f>
        <v>0</v>
      </c>
      <c r="L116" s="231">
        <v>21</v>
      </c>
      <c r="M116" s="231">
        <f>G116*(1+L116/100)</f>
        <v>0</v>
      </c>
      <c r="N116" s="230">
        <v>1.8427199999999999</v>
      </c>
      <c r="O116" s="230">
        <f>ROUND(E116*N116,2)</f>
        <v>8.48</v>
      </c>
      <c r="P116" s="230">
        <v>0</v>
      </c>
      <c r="Q116" s="230">
        <f>ROUND(E116*P116,2)</f>
        <v>0</v>
      </c>
      <c r="R116" s="231"/>
      <c r="S116" s="231" t="s">
        <v>157</v>
      </c>
      <c r="T116" s="231" t="s">
        <v>157</v>
      </c>
      <c r="U116" s="231">
        <v>3.69</v>
      </c>
      <c r="V116" s="231">
        <f>ROUND(E116*U116,2)</f>
        <v>16.97</v>
      </c>
      <c r="W116" s="231"/>
      <c r="X116" s="231" t="s">
        <v>158</v>
      </c>
      <c r="Y116" s="231" t="s">
        <v>151</v>
      </c>
      <c r="Z116" s="210"/>
      <c r="AA116" s="210"/>
      <c r="AB116" s="210"/>
      <c r="AC116" s="210"/>
      <c r="AD116" s="210"/>
      <c r="AE116" s="210"/>
      <c r="AF116" s="210"/>
      <c r="AG116" s="210" t="s">
        <v>159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x14ac:dyDescent="0.2">
      <c r="A117" s="235" t="s">
        <v>143</v>
      </c>
      <c r="B117" s="236" t="s">
        <v>90</v>
      </c>
      <c r="C117" s="258" t="s">
        <v>91</v>
      </c>
      <c r="D117" s="237"/>
      <c r="E117" s="238"/>
      <c r="F117" s="239"/>
      <c r="G117" s="240">
        <f>SUMIF(AG118:AG124,"&lt;&gt;NOR",G118:G124)</f>
        <v>0</v>
      </c>
      <c r="H117" s="234"/>
      <c r="I117" s="234">
        <f>SUM(I118:I124)</f>
        <v>0</v>
      </c>
      <c r="J117" s="234"/>
      <c r="K117" s="234">
        <f>SUM(K118:K124)</f>
        <v>0</v>
      </c>
      <c r="L117" s="234"/>
      <c r="M117" s="234">
        <f>SUM(M118:M124)</f>
        <v>0</v>
      </c>
      <c r="N117" s="233"/>
      <c r="O117" s="233">
        <f>SUM(O118:O124)</f>
        <v>1.6400000000000001</v>
      </c>
      <c r="P117" s="233"/>
      <c r="Q117" s="233">
        <f>SUM(Q118:Q124)</f>
        <v>1.46</v>
      </c>
      <c r="R117" s="234"/>
      <c r="S117" s="234"/>
      <c r="T117" s="234"/>
      <c r="U117" s="234"/>
      <c r="V117" s="234">
        <f>SUM(V118:V124)</f>
        <v>541.63</v>
      </c>
      <c r="W117" s="234"/>
      <c r="X117" s="234"/>
      <c r="Y117" s="234"/>
      <c r="AG117" t="s">
        <v>144</v>
      </c>
    </row>
    <row r="118" spans="1:60" outlineLevel="1" x14ac:dyDescent="0.2">
      <c r="A118" s="251">
        <v>77</v>
      </c>
      <c r="B118" s="252" t="s">
        <v>318</v>
      </c>
      <c r="C118" s="259" t="s">
        <v>319</v>
      </c>
      <c r="D118" s="253" t="s">
        <v>179</v>
      </c>
      <c r="E118" s="254">
        <v>827.61</v>
      </c>
      <c r="F118" s="255"/>
      <c r="G118" s="256">
        <f>ROUND(E118*F118,2)</f>
        <v>0</v>
      </c>
      <c r="H118" s="232"/>
      <c r="I118" s="231">
        <f>ROUND(E118*H118,2)</f>
        <v>0</v>
      </c>
      <c r="J118" s="232"/>
      <c r="K118" s="231">
        <f>ROUND(E118*J118,2)</f>
        <v>0</v>
      </c>
      <c r="L118" s="231">
        <v>21</v>
      </c>
      <c r="M118" s="231">
        <f>G118*(1+L118/100)</f>
        <v>0</v>
      </c>
      <c r="N118" s="230">
        <v>9.8999999999999999E-4</v>
      </c>
      <c r="O118" s="230">
        <f>ROUND(E118*N118,2)</f>
        <v>0.82</v>
      </c>
      <c r="P118" s="230">
        <v>0</v>
      </c>
      <c r="Q118" s="230">
        <f>ROUND(E118*P118,2)</f>
        <v>0</v>
      </c>
      <c r="R118" s="231"/>
      <c r="S118" s="231" t="s">
        <v>157</v>
      </c>
      <c r="T118" s="231" t="s">
        <v>157</v>
      </c>
      <c r="U118" s="231">
        <v>0.36099999999999999</v>
      </c>
      <c r="V118" s="231">
        <f>ROUND(E118*U118,2)</f>
        <v>298.77</v>
      </c>
      <c r="W118" s="231"/>
      <c r="X118" s="231" t="s">
        <v>158</v>
      </c>
      <c r="Y118" s="231" t="s">
        <v>151</v>
      </c>
      <c r="Z118" s="210"/>
      <c r="AA118" s="210"/>
      <c r="AB118" s="210"/>
      <c r="AC118" s="210"/>
      <c r="AD118" s="210"/>
      <c r="AE118" s="210"/>
      <c r="AF118" s="210"/>
      <c r="AG118" s="210" t="s">
        <v>159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51">
        <v>78</v>
      </c>
      <c r="B119" s="252" t="s">
        <v>320</v>
      </c>
      <c r="C119" s="259" t="s">
        <v>321</v>
      </c>
      <c r="D119" s="253" t="s">
        <v>179</v>
      </c>
      <c r="E119" s="254">
        <v>41.7</v>
      </c>
      <c r="F119" s="255"/>
      <c r="G119" s="256">
        <f>ROUND(E119*F119,2)</f>
        <v>0</v>
      </c>
      <c r="H119" s="232"/>
      <c r="I119" s="231">
        <f>ROUND(E119*H119,2)</f>
        <v>0</v>
      </c>
      <c r="J119" s="232"/>
      <c r="K119" s="231">
        <f>ROUND(E119*J119,2)</f>
        <v>0</v>
      </c>
      <c r="L119" s="231">
        <v>21</v>
      </c>
      <c r="M119" s="231">
        <f>G119*(1+L119/100)</f>
        <v>0</v>
      </c>
      <c r="N119" s="230">
        <v>9.8999999999999999E-4</v>
      </c>
      <c r="O119" s="230">
        <f>ROUND(E119*N119,2)</f>
        <v>0.04</v>
      </c>
      <c r="P119" s="230">
        <v>0</v>
      </c>
      <c r="Q119" s="230">
        <f>ROUND(E119*P119,2)</f>
        <v>0</v>
      </c>
      <c r="R119" s="231"/>
      <c r="S119" s="231" t="s">
        <v>157</v>
      </c>
      <c r="T119" s="231" t="s">
        <v>157</v>
      </c>
      <c r="U119" s="231">
        <v>0.45300000000000001</v>
      </c>
      <c r="V119" s="231">
        <f>ROUND(E119*U119,2)</f>
        <v>18.89</v>
      </c>
      <c r="W119" s="231"/>
      <c r="X119" s="231" t="s">
        <v>158</v>
      </c>
      <c r="Y119" s="231" t="s">
        <v>151</v>
      </c>
      <c r="Z119" s="210"/>
      <c r="AA119" s="210"/>
      <c r="AB119" s="210"/>
      <c r="AC119" s="210"/>
      <c r="AD119" s="210"/>
      <c r="AE119" s="210"/>
      <c r="AF119" s="210"/>
      <c r="AG119" s="210" t="s">
        <v>159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 x14ac:dyDescent="0.2">
      <c r="A120" s="251">
        <v>79</v>
      </c>
      <c r="B120" s="252" t="s">
        <v>224</v>
      </c>
      <c r="C120" s="259" t="s">
        <v>225</v>
      </c>
      <c r="D120" s="253" t="s">
        <v>162</v>
      </c>
      <c r="E120" s="254">
        <v>97.47</v>
      </c>
      <c r="F120" s="255"/>
      <c r="G120" s="256">
        <f>ROUND(E120*F120,2)</f>
        <v>0</v>
      </c>
      <c r="H120" s="232"/>
      <c r="I120" s="231">
        <f>ROUND(E120*H120,2)</f>
        <v>0</v>
      </c>
      <c r="J120" s="232"/>
      <c r="K120" s="231">
        <f>ROUND(E120*J120,2)</f>
        <v>0</v>
      </c>
      <c r="L120" s="231">
        <v>21</v>
      </c>
      <c r="M120" s="231">
        <f>G120*(1+L120/100)</f>
        <v>0</v>
      </c>
      <c r="N120" s="230">
        <v>0</v>
      </c>
      <c r="O120" s="230">
        <f>ROUND(E120*N120,2)</f>
        <v>0</v>
      </c>
      <c r="P120" s="230">
        <v>1.4999999999999999E-2</v>
      </c>
      <c r="Q120" s="230">
        <f>ROUND(E120*P120,2)</f>
        <v>1.46</v>
      </c>
      <c r="R120" s="231"/>
      <c r="S120" s="231" t="s">
        <v>157</v>
      </c>
      <c r="T120" s="231" t="s">
        <v>149</v>
      </c>
      <c r="U120" s="231">
        <v>0.09</v>
      </c>
      <c r="V120" s="231">
        <f>ROUND(E120*U120,2)</f>
        <v>8.77</v>
      </c>
      <c r="W120" s="231"/>
      <c r="X120" s="231" t="s">
        <v>158</v>
      </c>
      <c r="Y120" s="231" t="s">
        <v>151</v>
      </c>
      <c r="Z120" s="210"/>
      <c r="AA120" s="210"/>
      <c r="AB120" s="210"/>
      <c r="AC120" s="210"/>
      <c r="AD120" s="210"/>
      <c r="AE120" s="210"/>
      <c r="AF120" s="210"/>
      <c r="AG120" s="210" t="s">
        <v>159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">
      <c r="A121" s="251">
        <v>80</v>
      </c>
      <c r="B121" s="252" t="s">
        <v>322</v>
      </c>
      <c r="C121" s="259" t="s">
        <v>323</v>
      </c>
      <c r="D121" s="253" t="s">
        <v>162</v>
      </c>
      <c r="E121" s="254">
        <v>579.16999999999996</v>
      </c>
      <c r="F121" s="255"/>
      <c r="G121" s="256">
        <f>ROUND(E121*F121,2)</f>
        <v>0</v>
      </c>
      <c r="H121" s="232"/>
      <c r="I121" s="231">
        <f>ROUND(E121*H121,2)</f>
        <v>0</v>
      </c>
      <c r="J121" s="232"/>
      <c r="K121" s="231">
        <f>ROUND(E121*J121,2)</f>
        <v>0</v>
      </c>
      <c r="L121" s="231">
        <v>21</v>
      </c>
      <c r="M121" s="231">
        <f>G121*(1+L121/100)</f>
        <v>0</v>
      </c>
      <c r="N121" s="230">
        <v>0</v>
      </c>
      <c r="O121" s="230">
        <f>ROUND(E121*N121,2)</f>
        <v>0</v>
      </c>
      <c r="P121" s="230">
        <v>0</v>
      </c>
      <c r="Q121" s="230">
        <f>ROUND(E121*P121,2)</f>
        <v>0</v>
      </c>
      <c r="R121" s="231"/>
      <c r="S121" s="231" t="s">
        <v>157</v>
      </c>
      <c r="T121" s="231" t="s">
        <v>157</v>
      </c>
      <c r="U121" s="231">
        <v>0.156</v>
      </c>
      <c r="V121" s="231">
        <f>ROUND(E121*U121,2)</f>
        <v>90.35</v>
      </c>
      <c r="W121" s="231"/>
      <c r="X121" s="231" t="s">
        <v>158</v>
      </c>
      <c r="Y121" s="231" t="s">
        <v>151</v>
      </c>
      <c r="Z121" s="210"/>
      <c r="AA121" s="210"/>
      <c r="AB121" s="210"/>
      <c r="AC121" s="210"/>
      <c r="AD121" s="210"/>
      <c r="AE121" s="210"/>
      <c r="AF121" s="210"/>
      <c r="AG121" s="210" t="s">
        <v>159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">
      <c r="A122" s="251">
        <v>81</v>
      </c>
      <c r="B122" s="252" t="s">
        <v>324</v>
      </c>
      <c r="C122" s="259" t="s">
        <v>325</v>
      </c>
      <c r="D122" s="253" t="s">
        <v>162</v>
      </c>
      <c r="E122" s="254">
        <v>1387.2470000000001</v>
      </c>
      <c r="F122" s="255"/>
      <c r="G122" s="256">
        <f>ROUND(E122*F122,2)</f>
        <v>0</v>
      </c>
      <c r="H122" s="232"/>
      <c r="I122" s="231">
        <f>ROUND(E122*H122,2)</f>
        <v>0</v>
      </c>
      <c r="J122" s="232"/>
      <c r="K122" s="231">
        <f>ROUND(E122*J122,2)</f>
        <v>0</v>
      </c>
      <c r="L122" s="231">
        <v>21</v>
      </c>
      <c r="M122" s="231">
        <f>G122*(1+L122/100)</f>
        <v>0</v>
      </c>
      <c r="N122" s="230">
        <v>0</v>
      </c>
      <c r="O122" s="230">
        <f>ROUND(E122*N122,2)</f>
        <v>0</v>
      </c>
      <c r="P122" s="230">
        <v>0</v>
      </c>
      <c r="Q122" s="230">
        <f>ROUND(E122*P122,2)</f>
        <v>0</v>
      </c>
      <c r="R122" s="231"/>
      <c r="S122" s="231" t="s">
        <v>157</v>
      </c>
      <c r="T122" s="231" t="s">
        <v>157</v>
      </c>
      <c r="U122" s="231">
        <v>0.09</v>
      </c>
      <c r="V122" s="231">
        <f>ROUND(E122*U122,2)</f>
        <v>124.85</v>
      </c>
      <c r="W122" s="231"/>
      <c r="X122" s="231" t="s">
        <v>158</v>
      </c>
      <c r="Y122" s="231" t="s">
        <v>151</v>
      </c>
      <c r="Z122" s="210"/>
      <c r="AA122" s="210"/>
      <c r="AB122" s="210"/>
      <c r="AC122" s="210"/>
      <c r="AD122" s="210"/>
      <c r="AE122" s="210"/>
      <c r="AF122" s="210"/>
      <c r="AG122" s="210" t="s">
        <v>159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">
      <c r="A123" s="245">
        <v>82</v>
      </c>
      <c r="B123" s="246" t="s">
        <v>326</v>
      </c>
      <c r="C123" s="260" t="s">
        <v>327</v>
      </c>
      <c r="D123" s="247" t="s">
        <v>252</v>
      </c>
      <c r="E123" s="248">
        <v>33.258000000000003</v>
      </c>
      <c r="F123" s="249"/>
      <c r="G123" s="250">
        <f>ROUND(E123*F123,2)</f>
        <v>0</v>
      </c>
      <c r="H123" s="232"/>
      <c r="I123" s="231">
        <f>ROUND(E123*H123,2)</f>
        <v>0</v>
      </c>
      <c r="J123" s="232"/>
      <c r="K123" s="231">
        <f>ROUND(E123*J123,2)</f>
        <v>0</v>
      </c>
      <c r="L123" s="231">
        <v>21</v>
      </c>
      <c r="M123" s="231">
        <f>G123*(1+L123/100)</f>
        <v>0</v>
      </c>
      <c r="N123" s="230">
        <v>2.3570000000000001E-2</v>
      </c>
      <c r="O123" s="230">
        <f>ROUND(E123*N123,2)</f>
        <v>0.78</v>
      </c>
      <c r="P123" s="230">
        <v>0</v>
      </c>
      <c r="Q123" s="230">
        <f>ROUND(E123*P123,2)</f>
        <v>0</v>
      </c>
      <c r="R123" s="231"/>
      <c r="S123" s="231" t="s">
        <v>157</v>
      </c>
      <c r="T123" s="231" t="s">
        <v>157</v>
      </c>
      <c r="U123" s="231">
        <v>0</v>
      </c>
      <c r="V123" s="231">
        <f>ROUND(E123*U123,2)</f>
        <v>0</v>
      </c>
      <c r="W123" s="231"/>
      <c r="X123" s="231" t="s">
        <v>158</v>
      </c>
      <c r="Y123" s="231" t="s">
        <v>151</v>
      </c>
      <c r="Z123" s="210"/>
      <c r="AA123" s="210"/>
      <c r="AB123" s="210"/>
      <c r="AC123" s="210"/>
      <c r="AD123" s="210"/>
      <c r="AE123" s="210"/>
      <c r="AF123" s="210"/>
      <c r="AG123" s="210" t="s">
        <v>159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ht="22.5" outlineLevel="1" x14ac:dyDescent="0.2">
      <c r="A124" s="227">
        <v>83</v>
      </c>
      <c r="B124" s="228" t="s">
        <v>328</v>
      </c>
      <c r="C124" s="261" t="s">
        <v>329</v>
      </c>
      <c r="D124" s="229" t="s">
        <v>0</v>
      </c>
      <c r="E124" s="257"/>
      <c r="F124" s="232"/>
      <c r="G124" s="231">
        <f>ROUND(E124*F124,2)</f>
        <v>0</v>
      </c>
      <c r="H124" s="232"/>
      <c r="I124" s="231">
        <f>ROUND(E124*H124,2)</f>
        <v>0</v>
      </c>
      <c r="J124" s="232"/>
      <c r="K124" s="231">
        <f>ROUND(E124*J124,2)</f>
        <v>0</v>
      </c>
      <c r="L124" s="231">
        <v>21</v>
      </c>
      <c r="M124" s="231">
        <f>G124*(1+L124/100)</f>
        <v>0</v>
      </c>
      <c r="N124" s="230">
        <v>0</v>
      </c>
      <c r="O124" s="230">
        <f>ROUND(E124*N124,2)</f>
        <v>0</v>
      </c>
      <c r="P124" s="230">
        <v>0</v>
      </c>
      <c r="Q124" s="230">
        <f>ROUND(E124*P124,2)</f>
        <v>0</v>
      </c>
      <c r="R124" s="231"/>
      <c r="S124" s="231" t="s">
        <v>157</v>
      </c>
      <c r="T124" s="231" t="s">
        <v>149</v>
      </c>
      <c r="U124" s="231">
        <v>0</v>
      </c>
      <c r="V124" s="231">
        <f>ROUND(E124*U124,2)</f>
        <v>0</v>
      </c>
      <c r="W124" s="231"/>
      <c r="X124" s="231" t="s">
        <v>240</v>
      </c>
      <c r="Y124" s="231" t="s">
        <v>151</v>
      </c>
      <c r="Z124" s="210"/>
      <c r="AA124" s="210"/>
      <c r="AB124" s="210"/>
      <c r="AC124" s="210"/>
      <c r="AD124" s="210"/>
      <c r="AE124" s="210"/>
      <c r="AF124" s="210"/>
      <c r="AG124" s="210" t="s">
        <v>241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x14ac:dyDescent="0.2">
      <c r="A125" s="235" t="s">
        <v>143</v>
      </c>
      <c r="B125" s="236" t="s">
        <v>88</v>
      </c>
      <c r="C125" s="258" t="s">
        <v>89</v>
      </c>
      <c r="D125" s="237"/>
      <c r="E125" s="238"/>
      <c r="F125" s="239"/>
      <c r="G125" s="240">
        <f>SUMIF(AG126:AG127,"&lt;&gt;NOR",G126:G127)</f>
        <v>0</v>
      </c>
      <c r="H125" s="234"/>
      <c r="I125" s="234">
        <f>SUM(I126:I127)</f>
        <v>0</v>
      </c>
      <c r="J125" s="234"/>
      <c r="K125" s="234">
        <f>SUM(K126:K127)</f>
        <v>0</v>
      </c>
      <c r="L125" s="234"/>
      <c r="M125" s="234">
        <f>SUM(M126:M127)</f>
        <v>0</v>
      </c>
      <c r="N125" s="233"/>
      <c r="O125" s="233">
        <f>SUM(O126:O127)</f>
        <v>27.4</v>
      </c>
      <c r="P125" s="233"/>
      <c r="Q125" s="233">
        <f>SUM(Q126:Q127)</f>
        <v>0</v>
      </c>
      <c r="R125" s="234"/>
      <c r="S125" s="234"/>
      <c r="T125" s="234"/>
      <c r="U125" s="234"/>
      <c r="V125" s="234">
        <f>SUM(V126:V127)</f>
        <v>568.77</v>
      </c>
      <c r="W125" s="234"/>
      <c r="X125" s="234"/>
      <c r="Y125" s="234"/>
      <c r="AG125" t="s">
        <v>144</v>
      </c>
    </row>
    <row r="126" spans="1:60" ht="22.5" outlineLevel="1" x14ac:dyDescent="0.2">
      <c r="A126" s="251">
        <v>84</v>
      </c>
      <c r="B126" s="252" t="s">
        <v>330</v>
      </c>
      <c r="C126" s="259" t="s">
        <v>331</v>
      </c>
      <c r="D126" s="253" t="s">
        <v>162</v>
      </c>
      <c r="E126" s="254">
        <v>1630.87</v>
      </c>
      <c r="F126" s="255"/>
      <c r="G126" s="256">
        <f>ROUND(E126*F126,2)</f>
        <v>0</v>
      </c>
      <c r="H126" s="232"/>
      <c r="I126" s="231">
        <f>ROUND(E126*H126,2)</f>
        <v>0</v>
      </c>
      <c r="J126" s="232"/>
      <c r="K126" s="231">
        <f>ROUND(E126*J126,2)</f>
        <v>0</v>
      </c>
      <c r="L126" s="231">
        <v>21</v>
      </c>
      <c r="M126" s="231">
        <f>G126*(1+L126/100)</f>
        <v>0</v>
      </c>
      <c r="N126" s="230">
        <v>1.6799999999999999E-2</v>
      </c>
      <c r="O126" s="230">
        <f>ROUND(E126*N126,2)</f>
        <v>27.4</v>
      </c>
      <c r="P126" s="230">
        <v>0</v>
      </c>
      <c r="Q126" s="230">
        <f>ROUND(E126*P126,2)</f>
        <v>0</v>
      </c>
      <c r="R126" s="231" t="s">
        <v>196</v>
      </c>
      <c r="S126" s="231" t="s">
        <v>157</v>
      </c>
      <c r="T126" s="231" t="s">
        <v>157</v>
      </c>
      <c r="U126" s="231">
        <v>0</v>
      </c>
      <c r="V126" s="231">
        <f>ROUND(E126*U126,2)</f>
        <v>0</v>
      </c>
      <c r="W126" s="231"/>
      <c r="X126" s="231" t="s">
        <v>198</v>
      </c>
      <c r="Y126" s="231" t="s">
        <v>151</v>
      </c>
      <c r="Z126" s="210"/>
      <c r="AA126" s="210"/>
      <c r="AB126" s="210"/>
      <c r="AC126" s="210"/>
      <c r="AD126" s="210"/>
      <c r="AE126" s="210"/>
      <c r="AF126" s="210"/>
      <c r="AG126" s="210" t="s">
        <v>199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">
      <c r="A127" s="251">
        <v>85</v>
      </c>
      <c r="B127" s="252" t="s">
        <v>332</v>
      </c>
      <c r="C127" s="259" t="s">
        <v>333</v>
      </c>
      <c r="D127" s="253" t="s">
        <v>162</v>
      </c>
      <c r="E127" s="254">
        <v>1387.2470000000001</v>
      </c>
      <c r="F127" s="255"/>
      <c r="G127" s="256">
        <f>ROUND(E127*F127,2)</f>
        <v>0</v>
      </c>
      <c r="H127" s="232"/>
      <c r="I127" s="231">
        <f>ROUND(E127*H127,2)</f>
        <v>0</v>
      </c>
      <c r="J127" s="232"/>
      <c r="K127" s="231">
        <f>ROUND(E127*J127,2)</f>
        <v>0</v>
      </c>
      <c r="L127" s="231">
        <v>21</v>
      </c>
      <c r="M127" s="231">
        <f>G127*(1+L127/100)</f>
        <v>0</v>
      </c>
      <c r="N127" s="230">
        <v>0</v>
      </c>
      <c r="O127" s="230">
        <f>ROUND(E127*N127,2)</f>
        <v>0</v>
      </c>
      <c r="P127" s="230">
        <v>0</v>
      </c>
      <c r="Q127" s="230">
        <f>ROUND(E127*P127,2)</f>
        <v>0</v>
      </c>
      <c r="R127" s="231"/>
      <c r="S127" s="231" t="s">
        <v>157</v>
      </c>
      <c r="T127" s="231" t="s">
        <v>157</v>
      </c>
      <c r="U127" s="231">
        <v>0.41</v>
      </c>
      <c r="V127" s="231">
        <f>ROUND(E127*U127,2)</f>
        <v>568.77</v>
      </c>
      <c r="W127" s="231"/>
      <c r="X127" s="231" t="s">
        <v>158</v>
      </c>
      <c r="Y127" s="231" t="s">
        <v>151</v>
      </c>
      <c r="Z127" s="210"/>
      <c r="AA127" s="210"/>
      <c r="AB127" s="210"/>
      <c r="AC127" s="210"/>
      <c r="AD127" s="210"/>
      <c r="AE127" s="210"/>
      <c r="AF127" s="210"/>
      <c r="AG127" s="210" t="s">
        <v>159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x14ac:dyDescent="0.2">
      <c r="A128" s="235" t="s">
        <v>143</v>
      </c>
      <c r="B128" s="236" t="s">
        <v>98</v>
      </c>
      <c r="C128" s="258" t="s">
        <v>99</v>
      </c>
      <c r="D128" s="237"/>
      <c r="E128" s="238"/>
      <c r="F128" s="239"/>
      <c r="G128" s="240">
        <f>SUMIF(AG129:AG130,"&lt;&gt;NOR",G129:G130)</f>
        <v>0</v>
      </c>
      <c r="H128" s="234"/>
      <c r="I128" s="234">
        <f>SUM(I129:I130)</f>
        <v>0</v>
      </c>
      <c r="J128" s="234"/>
      <c r="K128" s="234">
        <f>SUM(K129:K130)</f>
        <v>0</v>
      </c>
      <c r="L128" s="234"/>
      <c r="M128" s="234">
        <f>SUM(M129:M130)</f>
        <v>0</v>
      </c>
      <c r="N128" s="233"/>
      <c r="O128" s="233">
        <f>SUM(O129:O130)</f>
        <v>0.25</v>
      </c>
      <c r="P128" s="233"/>
      <c r="Q128" s="233">
        <f>SUM(Q129:Q130)</f>
        <v>0</v>
      </c>
      <c r="R128" s="234"/>
      <c r="S128" s="234"/>
      <c r="T128" s="234"/>
      <c r="U128" s="234"/>
      <c r="V128" s="234">
        <f>SUM(V129:V130)</f>
        <v>163.29</v>
      </c>
      <c r="W128" s="234"/>
      <c r="X128" s="234"/>
      <c r="Y128" s="234"/>
      <c r="AG128" t="s">
        <v>144</v>
      </c>
    </row>
    <row r="129" spans="1:60" outlineLevel="1" x14ac:dyDescent="0.2">
      <c r="A129" s="245">
        <v>86</v>
      </c>
      <c r="B129" s="246" t="s">
        <v>334</v>
      </c>
      <c r="C129" s="260" t="s">
        <v>335</v>
      </c>
      <c r="D129" s="247" t="s">
        <v>179</v>
      </c>
      <c r="E129" s="248">
        <v>880.25</v>
      </c>
      <c r="F129" s="249"/>
      <c r="G129" s="250">
        <f>ROUND(E129*F129,2)</f>
        <v>0</v>
      </c>
      <c r="H129" s="232"/>
      <c r="I129" s="231">
        <f>ROUND(E129*H129,2)</f>
        <v>0</v>
      </c>
      <c r="J129" s="232"/>
      <c r="K129" s="231">
        <f>ROUND(E129*J129,2)</f>
        <v>0</v>
      </c>
      <c r="L129" s="231">
        <v>21</v>
      </c>
      <c r="M129" s="231">
        <f>G129*(1+L129/100)</f>
        <v>0</v>
      </c>
      <c r="N129" s="230">
        <v>2.7999999999999998E-4</v>
      </c>
      <c r="O129" s="230">
        <f>ROUND(E129*N129,2)</f>
        <v>0.25</v>
      </c>
      <c r="P129" s="230">
        <v>0</v>
      </c>
      <c r="Q129" s="230">
        <f>ROUND(E129*P129,2)</f>
        <v>0</v>
      </c>
      <c r="R129" s="231"/>
      <c r="S129" s="231" t="s">
        <v>157</v>
      </c>
      <c r="T129" s="231" t="s">
        <v>157</v>
      </c>
      <c r="U129" s="231">
        <v>0.1855</v>
      </c>
      <c r="V129" s="231">
        <f>ROUND(E129*U129,2)</f>
        <v>163.29</v>
      </c>
      <c r="W129" s="231"/>
      <c r="X129" s="231" t="s">
        <v>158</v>
      </c>
      <c r="Y129" s="231" t="s">
        <v>151</v>
      </c>
      <c r="Z129" s="210"/>
      <c r="AA129" s="210"/>
      <c r="AB129" s="210"/>
      <c r="AC129" s="210"/>
      <c r="AD129" s="210"/>
      <c r="AE129" s="210"/>
      <c r="AF129" s="210"/>
      <c r="AG129" s="210" t="s">
        <v>159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27">
        <v>87</v>
      </c>
      <c r="B130" s="228" t="s">
        <v>336</v>
      </c>
      <c r="C130" s="261" t="s">
        <v>337</v>
      </c>
      <c r="D130" s="229" t="s">
        <v>0</v>
      </c>
      <c r="E130" s="257"/>
      <c r="F130" s="232"/>
      <c r="G130" s="231">
        <f>ROUND(E130*F130,2)</f>
        <v>0</v>
      </c>
      <c r="H130" s="232"/>
      <c r="I130" s="231">
        <f>ROUND(E130*H130,2)</f>
        <v>0</v>
      </c>
      <c r="J130" s="232"/>
      <c r="K130" s="231">
        <f>ROUND(E130*J130,2)</f>
        <v>0</v>
      </c>
      <c r="L130" s="231">
        <v>21</v>
      </c>
      <c r="M130" s="231">
        <f>G130*(1+L130/100)</f>
        <v>0</v>
      </c>
      <c r="N130" s="230">
        <v>0</v>
      </c>
      <c r="O130" s="230">
        <f>ROUND(E130*N130,2)</f>
        <v>0</v>
      </c>
      <c r="P130" s="230">
        <v>0</v>
      </c>
      <c r="Q130" s="230">
        <f>ROUND(E130*P130,2)</f>
        <v>0</v>
      </c>
      <c r="R130" s="231"/>
      <c r="S130" s="231" t="s">
        <v>157</v>
      </c>
      <c r="T130" s="231" t="s">
        <v>157</v>
      </c>
      <c r="U130" s="231">
        <v>0</v>
      </c>
      <c r="V130" s="231">
        <f>ROUND(E130*U130,2)</f>
        <v>0</v>
      </c>
      <c r="W130" s="231"/>
      <c r="X130" s="231" t="s">
        <v>240</v>
      </c>
      <c r="Y130" s="231" t="s">
        <v>151</v>
      </c>
      <c r="Z130" s="210"/>
      <c r="AA130" s="210"/>
      <c r="AB130" s="210"/>
      <c r="AC130" s="210"/>
      <c r="AD130" s="210"/>
      <c r="AE130" s="210"/>
      <c r="AF130" s="210"/>
      <c r="AG130" s="210" t="s">
        <v>241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x14ac:dyDescent="0.2">
      <c r="A131" s="235" t="s">
        <v>143</v>
      </c>
      <c r="B131" s="236" t="s">
        <v>96</v>
      </c>
      <c r="C131" s="258" t="s">
        <v>97</v>
      </c>
      <c r="D131" s="237"/>
      <c r="E131" s="238"/>
      <c r="F131" s="239"/>
      <c r="G131" s="240">
        <f>SUMIF(AG132:AG132,"&lt;&gt;NOR",G132:G132)</f>
        <v>0</v>
      </c>
      <c r="H131" s="234"/>
      <c r="I131" s="234">
        <f>SUM(I132:I132)</f>
        <v>0</v>
      </c>
      <c r="J131" s="234"/>
      <c r="K131" s="234">
        <f>SUM(K132:K132)</f>
        <v>0</v>
      </c>
      <c r="L131" s="234"/>
      <c r="M131" s="234">
        <f>SUM(M132:M132)</f>
        <v>0</v>
      </c>
      <c r="N131" s="233"/>
      <c r="O131" s="233">
        <f>SUM(O132:O132)</f>
        <v>0</v>
      </c>
      <c r="P131" s="233"/>
      <c r="Q131" s="233">
        <f>SUM(Q132:Q132)</f>
        <v>0</v>
      </c>
      <c r="R131" s="234"/>
      <c r="S131" s="234"/>
      <c r="T131" s="234"/>
      <c r="U131" s="234"/>
      <c r="V131" s="234">
        <f>SUM(V132:V132)</f>
        <v>29.53</v>
      </c>
      <c r="W131" s="234"/>
      <c r="X131" s="234"/>
      <c r="Y131" s="234"/>
      <c r="AG131" t="s">
        <v>144</v>
      </c>
    </row>
    <row r="132" spans="1:60" outlineLevel="1" x14ac:dyDescent="0.2">
      <c r="A132" s="251">
        <v>88</v>
      </c>
      <c r="B132" s="252" t="s">
        <v>338</v>
      </c>
      <c r="C132" s="259" t="s">
        <v>339</v>
      </c>
      <c r="D132" s="253" t="s">
        <v>179</v>
      </c>
      <c r="E132" s="254">
        <v>590.6</v>
      </c>
      <c r="F132" s="255"/>
      <c r="G132" s="256">
        <f>ROUND(E132*F132,2)</f>
        <v>0</v>
      </c>
      <c r="H132" s="232"/>
      <c r="I132" s="231">
        <f>ROUND(E132*H132,2)</f>
        <v>0</v>
      </c>
      <c r="J132" s="232"/>
      <c r="K132" s="231">
        <f>ROUND(E132*J132,2)</f>
        <v>0</v>
      </c>
      <c r="L132" s="231">
        <v>21</v>
      </c>
      <c r="M132" s="231">
        <f>G132*(1+L132/100)</f>
        <v>0</v>
      </c>
      <c r="N132" s="230">
        <v>0</v>
      </c>
      <c r="O132" s="230">
        <f>ROUND(E132*N132,2)</f>
        <v>0</v>
      </c>
      <c r="P132" s="230">
        <v>0</v>
      </c>
      <c r="Q132" s="230">
        <f>ROUND(E132*P132,2)</f>
        <v>0</v>
      </c>
      <c r="R132" s="231"/>
      <c r="S132" s="231" t="s">
        <v>157</v>
      </c>
      <c r="T132" s="231" t="s">
        <v>157</v>
      </c>
      <c r="U132" s="231">
        <v>0.05</v>
      </c>
      <c r="V132" s="231">
        <f>ROUND(E132*U132,2)</f>
        <v>29.53</v>
      </c>
      <c r="W132" s="231"/>
      <c r="X132" s="231" t="s">
        <v>158</v>
      </c>
      <c r="Y132" s="231" t="s">
        <v>151</v>
      </c>
      <c r="Z132" s="210"/>
      <c r="AA132" s="210"/>
      <c r="AB132" s="210"/>
      <c r="AC132" s="210"/>
      <c r="AD132" s="210"/>
      <c r="AE132" s="210"/>
      <c r="AF132" s="210"/>
      <c r="AG132" s="210" t="s">
        <v>159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x14ac:dyDescent="0.2">
      <c r="A133" s="235" t="s">
        <v>143</v>
      </c>
      <c r="B133" s="236" t="s">
        <v>92</v>
      </c>
      <c r="C133" s="258" t="s">
        <v>93</v>
      </c>
      <c r="D133" s="237"/>
      <c r="E133" s="238"/>
      <c r="F133" s="239"/>
      <c r="G133" s="240">
        <f>SUMIF(AG134:AG136,"&lt;&gt;NOR",G134:G136)</f>
        <v>0</v>
      </c>
      <c r="H133" s="234"/>
      <c r="I133" s="234">
        <f>SUM(I134:I136)</f>
        <v>0</v>
      </c>
      <c r="J133" s="234"/>
      <c r="K133" s="234">
        <f>SUM(K134:K136)</f>
        <v>0</v>
      </c>
      <c r="L133" s="234"/>
      <c r="M133" s="234">
        <f>SUM(M134:M136)</f>
        <v>0</v>
      </c>
      <c r="N133" s="233"/>
      <c r="O133" s="233">
        <f>SUM(O134:O136)</f>
        <v>6.17</v>
      </c>
      <c r="P133" s="233"/>
      <c r="Q133" s="233">
        <f>SUM(Q134:Q136)</f>
        <v>0</v>
      </c>
      <c r="R133" s="234"/>
      <c r="S133" s="234"/>
      <c r="T133" s="234"/>
      <c r="U133" s="234"/>
      <c r="V133" s="234">
        <f>SUM(V134:V136)</f>
        <v>152.57</v>
      </c>
      <c r="W133" s="234"/>
      <c r="X133" s="234"/>
      <c r="Y133" s="234"/>
      <c r="AG133" t="s">
        <v>144</v>
      </c>
    </row>
    <row r="134" spans="1:60" ht="22.5" outlineLevel="1" x14ac:dyDescent="0.2">
      <c r="A134" s="251">
        <v>89</v>
      </c>
      <c r="B134" s="252" t="s">
        <v>340</v>
      </c>
      <c r="C134" s="259" t="s">
        <v>341</v>
      </c>
      <c r="D134" s="253" t="s">
        <v>162</v>
      </c>
      <c r="E134" s="254">
        <v>352.94</v>
      </c>
      <c r="F134" s="255"/>
      <c r="G134" s="256">
        <f>ROUND(E134*F134,2)</f>
        <v>0</v>
      </c>
      <c r="H134" s="232"/>
      <c r="I134" s="231">
        <f>ROUND(E134*H134,2)</f>
        <v>0</v>
      </c>
      <c r="J134" s="232"/>
      <c r="K134" s="231">
        <f>ROUND(E134*J134,2)</f>
        <v>0</v>
      </c>
      <c r="L134" s="231">
        <v>21</v>
      </c>
      <c r="M134" s="231">
        <f>G134*(1+L134/100)</f>
        <v>0</v>
      </c>
      <c r="N134" s="230">
        <v>1.0460000000000001E-2</v>
      </c>
      <c r="O134" s="230">
        <f>ROUND(E134*N134,2)</f>
        <v>3.69</v>
      </c>
      <c r="P134" s="230">
        <v>0</v>
      </c>
      <c r="Q134" s="230">
        <f>ROUND(E134*P134,2)</f>
        <v>0</v>
      </c>
      <c r="R134" s="231"/>
      <c r="S134" s="231" t="s">
        <v>342</v>
      </c>
      <c r="T134" s="231" t="s">
        <v>343</v>
      </c>
      <c r="U134" s="231">
        <v>0.28499999999999998</v>
      </c>
      <c r="V134" s="231">
        <f>ROUND(E134*U134,2)</f>
        <v>100.59</v>
      </c>
      <c r="W134" s="231"/>
      <c r="X134" s="231" t="s">
        <v>158</v>
      </c>
      <c r="Y134" s="231" t="s">
        <v>151</v>
      </c>
      <c r="Z134" s="210"/>
      <c r="AA134" s="210"/>
      <c r="AB134" s="210"/>
      <c r="AC134" s="210"/>
      <c r="AD134" s="210"/>
      <c r="AE134" s="210"/>
      <c r="AF134" s="210"/>
      <c r="AG134" s="210" t="s">
        <v>159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ht="22.5" outlineLevel="1" x14ac:dyDescent="0.2">
      <c r="A135" s="251">
        <v>90</v>
      </c>
      <c r="B135" s="252" t="s">
        <v>344</v>
      </c>
      <c r="C135" s="259" t="s">
        <v>345</v>
      </c>
      <c r="D135" s="253" t="s">
        <v>162</v>
      </c>
      <c r="E135" s="254">
        <v>38.119999999999997</v>
      </c>
      <c r="F135" s="255"/>
      <c r="G135" s="256">
        <f>ROUND(E135*F135,2)</f>
        <v>0</v>
      </c>
      <c r="H135" s="232"/>
      <c r="I135" s="231">
        <f>ROUND(E135*H135,2)</f>
        <v>0</v>
      </c>
      <c r="J135" s="232"/>
      <c r="K135" s="231">
        <f>ROUND(E135*J135,2)</f>
        <v>0</v>
      </c>
      <c r="L135" s="231">
        <v>21</v>
      </c>
      <c r="M135" s="231">
        <f>G135*(1+L135/100)</f>
        <v>0</v>
      </c>
      <c r="N135" s="230">
        <v>1.4370000000000001E-2</v>
      </c>
      <c r="O135" s="230">
        <f>ROUND(E135*N135,2)</f>
        <v>0.55000000000000004</v>
      </c>
      <c r="P135" s="230">
        <v>0</v>
      </c>
      <c r="Q135" s="230">
        <f>ROUND(E135*P135,2)</f>
        <v>0</v>
      </c>
      <c r="R135" s="231"/>
      <c r="S135" s="231" t="s">
        <v>342</v>
      </c>
      <c r="T135" s="231" t="s">
        <v>343</v>
      </c>
      <c r="U135" s="231">
        <v>0.313</v>
      </c>
      <c r="V135" s="231">
        <f>ROUND(E135*U135,2)</f>
        <v>11.93</v>
      </c>
      <c r="W135" s="231"/>
      <c r="X135" s="231" t="s">
        <v>158</v>
      </c>
      <c r="Y135" s="231" t="s">
        <v>151</v>
      </c>
      <c r="Z135" s="210"/>
      <c r="AA135" s="210"/>
      <c r="AB135" s="210"/>
      <c r="AC135" s="210"/>
      <c r="AD135" s="210"/>
      <c r="AE135" s="210"/>
      <c r="AF135" s="210"/>
      <c r="AG135" s="210" t="s">
        <v>159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ht="22.5" outlineLevel="1" x14ac:dyDescent="0.2">
      <c r="A136" s="251">
        <v>91</v>
      </c>
      <c r="B136" s="252" t="s">
        <v>346</v>
      </c>
      <c r="C136" s="259" t="s">
        <v>347</v>
      </c>
      <c r="D136" s="253" t="s">
        <v>162</v>
      </c>
      <c r="E136" s="254">
        <v>140.54</v>
      </c>
      <c r="F136" s="255"/>
      <c r="G136" s="256">
        <f>ROUND(E136*F136,2)</f>
        <v>0</v>
      </c>
      <c r="H136" s="232"/>
      <c r="I136" s="231">
        <f>ROUND(E136*H136,2)</f>
        <v>0</v>
      </c>
      <c r="J136" s="232"/>
      <c r="K136" s="231">
        <f>ROUND(E136*J136,2)</f>
        <v>0</v>
      </c>
      <c r="L136" s="231">
        <v>21</v>
      </c>
      <c r="M136" s="231">
        <f>G136*(1+L136/100)</f>
        <v>0</v>
      </c>
      <c r="N136" s="230">
        <v>1.371E-2</v>
      </c>
      <c r="O136" s="230">
        <f>ROUND(E136*N136,2)</f>
        <v>1.93</v>
      </c>
      <c r="P136" s="230">
        <v>0</v>
      </c>
      <c r="Q136" s="230">
        <f>ROUND(E136*P136,2)</f>
        <v>0</v>
      </c>
      <c r="R136" s="231"/>
      <c r="S136" s="231" t="s">
        <v>342</v>
      </c>
      <c r="T136" s="231" t="s">
        <v>343</v>
      </c>
      <c r="U136" s="231">
        <v>0.28499999999999998</v>
      </c>
      <c r="V136" s="231">
        <f>ROUND(E136*U136,2)</f>
        <v>40.049999999999997</v>
      </c>
      <c r="W136" s="231"/>
      <c r="X136" s="231" t="s">
        <v>158</v>
      </c>
      <c r="Y136" s="231" t="s">
        <v>151</v>
      </c>
      <c r="Z136" s="210"/>
      <c r="AA136" s="210"/>
      <c r="AB136" s="210"/>
      <c r="AC136" s="210"/>
      <c r="AD136" s="210"/>
      <c r="AE136" s="210"/>
      <c r="AF136" s="210"/>
      <c r="AG136" s="210" t="s">
        <v>159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x14ac:dyDescent="0.2">
      <c r="A137" s="235" t="s">
        <v>143</v>
      </c>
      <c r="B137" s="236" t="s">
        <v>90</v>
      </c>
      <c r="C137" s="258" t="s">
        <v>91</v>
      </c>
      <c r="D137" s="237"/>
      <c r="E137" s="238"/>
      <c r="F137" s="239"/>
      <c r="G137" s="240">
        <f>SUMIF(AG138:AG138,"&lt;&gt;NOR",G138:G138)</f>
        <v>0</v>
      </c>
      <c r="H137" s="234"/>
      <c r="I137" s="234">
        <f>SUM(I138:I138)</f>
        <v>0</v>
      </c>
      <c r="J137" s="234"/>
      <c r="K137" s="234">
        <f>SUM(K138:K138)</f>
        <v>0</v>
      </c>
      <c r="L137" s="234"/>
      <c r="M137" s="234">
        <f>SUM(M138:M138)</f>
        <v>0</v>
      </c>
      <c r="N137" s="233"/>
      <c r="O137" s="233">
        <f>SUM(O138:O138)</f>
        <v>0.17</v>
      </c>
      <c r="P137" s="233"/>
      <c r="Q137" s="233">
        <f>SUM(Q138:Q138)</f>
        <v>0</v>
      </c>
      <c r="R137" s="234"/>
      <c r="S137" s="234"/>
      <c r="T137" s="234"/>
      <c r="U137" s="234"/>
      <c r="V137" s="234">
        <f>SUM(V138:V138)</f>
        <v>1.84</v>
      </c>
      <c r="W137" s="234"/>
      <c r="X137" s="234"/>
      <c r="Y137" s="234"/>
      <c r="AG137" t="s">
        <v>144</v>
      </c>
    </row>
    <row r="138" spans="1:60" ht="22.5" outlineLevel="1" x14ac:dyDescent="0.2">
      <c r="A138" s="251">
        <v>92</v>
      </c>
      <c r="B138" s="252" t="s">
        <v>348</v>
      </c>
      <c r="C138" s="259" t="s">
        <v>349</v>
      </c>
      <c r="D138" s="253" t="s">
        <v>162</v>
      </c>
      <c r="E138" s="254">
        <v>12</v>
      </c>
      <c r="F138" s="255"/>
      <c r="G138" s="256">
        <f>ROUND(E138*F138,2)</f>
        <v>0</v>
      </c>
      <c r="H138" s="232"/>
      <c r="I138" s="231">
        <f>ROUND(E138*H138,2)</f>
        <v>0</v>
      </c>
      <c r="J138" s="232"/>
      <c r="K138" s="231">
        <f>ROUND(E138*J138,2)</f>
        <v>0</v>
      </c>
      <c r="L138" s="231">
        <v>21</v>
      </c>
      <c r="M138" s="231">
        <f>G138*(1+L138/100)</f>
        <v>0</v>
      </c>
      <c r="N138" s="230">
        <v>1.426E-2</v>
      </c>
      <c r="O138" s="230">
        <f>ROUND(E138*N138,2)</f>
        <v>0.17</v>
      </c>
      <c r="P138" s="230">
        <v>0</v>
      </c>
      <c r="Q138" s="230">
        <f>ROUND(E138*P138,2)</f>
        <v>0</v>
      </c>
      <c r="R138" s="231"/>
      <c r="S138" s="231" t="s">
        <v>157</v>
      </c>
      <c r="T138" s="231" t="s">
        <v>157</v>
      </c>
      <c r="U138" s="231">
        <v>0.153</v>
      </c>
      <c r="V138" s="231">
        <f>ROUND(E138*U138,2)</f>
        <v>1.84</v>
      </c>
      <c r="W138" s="231"/>
      <c r="X138" s="231" t="s">
        <v>158</v>
      </c>
      <c r="Y138" s="231" t="s">
        <v>151</v>
      </c>
      <c r="Z138" s="210"/>
      <c r="AA138" s="210"/>
      <c r="AB138" s="210"/>
      <c r="AC138" s="210"/>
      <c r="AD138" s="210"/>
      <c r="AE138" s="210"/>
      <c r="AF138" s="210"/>
      <c r="AG138" s="210" t="s">
        <v>159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x14ac:dyDescent="0.2">
      <c r="A139" s="213" t="s">
        <v>143</v>
      </c>
      <c r="B139" s="214" t="s">
        <v>92</v>
      </c>
      <c r="C139" s="262" t="s">
        <v>93</v>
      </c>
      <c r="D139" s="241"/>
      <c r="E139" s="242"/>
      <c r="F139" s="243"/>
      <c r="G139" s="244">
        <f>SUMIF(AG140:AG140,"&lt;&gt;NOR",G140:G140)</f>
        <v>0</v>
      </c>
      <c r="H139" s="234"/>
      <c r="I139" s="234">
        <f>SUM(I140:I140)</f>
        <v>0</v>
      </c>
      <c r="J139" s="234"/>
      <c r="K139" s="234">
        <f>SUM(K140:K140)</f>
        <v>0</v>
      </c>
      <c r="L139" s="234"/>
      <c r="M139" s="234">
        <f>SUM(M140:M140)</f>
        <v>0</v>
      </c>
      <c r="N139" s="233"/>
      <c r="O139" s="233">
        <f>SUM(O140:O140)</f>
        <v>0</v>
      </c>
      <c r="P139" s="233"/>
      <c r="Q139" s="233">
        <f>SUM(Q140:Q140)</f>
        <v>0</v>
      </c>
      <c r="R139" s="234"/>
      <c r="S139" s="234"/>
      <c r="T139" s="234"/>
      <c r="U139" s="234"/>
      <c r="V139" s="234">
        <f>SUM(V140:V140)</f>
        <v>0</v>
      </c>
      <c r="W139" s="234"/>
      <c r="X139" s="234"/>
      <c r="Y139" s="234"/>
      <c r="AG139" t="s">
        <v>144</v>
      </c>
    </row>
    <row r="140" spans="1:60" outlineLevel="1" x14ac:dyDescent="0.2">
      <c r="A140" s="227">
        <v>93</v>
      </c>
      <c r="B140" s="228" t="s">
        <v>350</v>
      </c>
      <c r="C140" s="261" t="s">
        <v>351</v>
      </c>
      <c r="D140" s="229" t="s">
        <v>0</v>
      </c>
      <c r="E140" s="257"/>
      <c r="F140" s="232"/>
      <c r="G140" s="231">
        <f>ROUND(E140*F140,2)</f>
        <v>0</v>
      </c>
      <c r="H140" s="232"/>
      <c r="I140" s="231">
        <f>ROUND(E140*H140,2)</f>
        <v>0</v>
      </c>
      <c r="J140" s="232"/>
      <c r="K140" s="231">
        <f>ROUND(E140*J140,2)</f>
        <v>0</v>
      </c>
      <c r="L140" s="231">
        <v>21</v>
      </c>
      <c r="M140" s="231">
        <f>G140*(1+L140/100)</f>
        <v>0</v>
      </c>
      <c r="N140" s="230">
        <v>0</v>
      </c>
      <c r="O140" s="230">
        <f>ROUND(E140*N140,2)</f>
        <v>0</v>
      </c>
      <c r="P140" s="230">
        <v>0</v>
      </c>
      <c r="Q140" s="230">
        <f>ROUND(E140*P140,2)</f>
        <v>0</v>
      </c>
      <c r="R140" s="231"/>
      <c r="S140" s="231" t="s">
        <v>157</v>
      </c>
      <c r="T140" s="231" t="s">
        <v>157</v>
      </c>
      <c r="U140" s="231">
        <v>0</v>
      </c>
      <c r="V140" s="231">
        <f>ROUND(E140*U140,2)</f>
        <v>0</v>
      </c>
      <c r="W140" s="231"/>
      <c r="X140" s="231" t="s">
        <v>240</v>
      </c>
      <c r="Y140" s="231" t="s">
        <v>151</v>
      </c>
      <c r="Z140" s="210"/>
      <c r="AA140" s="210"/>
      <c r="AB140" s="210"/>
      <c r="AC140" s="210"/>
      <c r="AD140" s="210"/>
      <c r="AE140" s="210"/>
      <c r="AF140" s="210"/>
      <c r="AG140" s="210" t="s">
        <v>241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x14ac:dyDescent="0.2">
      <c r="A141" s="235" t="s">
        <v>143</v>
      </c>
      <c r="B141" s="236" t="s">
        <v>94</v>
      </c>
      <c r="C141" s="258" t="s">
        <v>95</v>
      </c>
      <c r="D141" s="237"/>
      <c r="E141" s="238"/>
      <c r="F141" s="239"/>
      <c r="G141" s="240">
        <f>SUMIF(AG142:AG148,"&lt;&gt;NOR",G142:G148)</f>
        <v>0</v>
      </c>
      <c r="H141" s="234"/>
      <c r="I141" s="234">
        <f>SUM(I142:I148)</f>
        <v>0</v>
      </c>
      <c r="J141" s="234"/>
      <c r="K141" s="234">
        <f>SUM(K142:K148)</f>
        <v>0</v>
      </c>
      <c r="L141" s="234"/>
      <c r="M141" s="234">
        <f>SUM(M142:M148)</f>
        <v>0</v>
      </c>
      <c r="N141" s="233"/>
      <c r="O141" s="233">
        <f>SUM(O142:O148)</f>
        <v>1.04</v>
      </c>
      <c r="P141" s="233"/>
      <c r="Q141" s="233">
        <f>SUM(Q142:Q148)</f>
        <v>0</v>
      </c>
      <c r="R141" s="234"/>
      <c r="S141" s="234"/>
      <c r="T141" s="234"/>
      <c r="U141" s="234"/>
      <c r="V141" s="234">
        <f>SUM(V142:V148)</f>
        <v>129.54000000000002</v>
      </c>
      <c r="W141" s="234"/>
      <c r="X141" s="234"/>
      <c r="Y141" s="234"/>
      <c r="AG141" t="s">
        <v>144</v>
      </c>
    </row>
    <row r="142" spans="1:60" ht="22.5" outlineLevel="1" x14ac:dyDescent="0.2">
      <c r="A142" s="251">
        <v>94</v>
      </c>
      <c r="B142" s="252" t="s">
        <v>352</v>
      </c>
      <c r="C142" s="259" t="s">
        <v>353</v>
      </c>
      <c r="D142" s="253" t="s">
        <v>162</v>
      </c>
      <c r="E142" s="254">
        <v>12</v>
      </c>
      <c r="F142" s="255"/>
      <c r="G142" s="256">
        <f>ROUND(E142*F142,2)</f>
        <v>0</v>
      </c>
      <c r="H142" s="232"/>
      <c r="I142" s="231">
        <f>ROUND(E142*H142,2)</f>
        <v>0</v>
      </c>
      <c r="J142" s="232"/>
      <c r="K142" s="231">
        <f>ROUND(E142*J142,2)</f>
        <v>0</v>
      </c>
      <c r="L142" s="231">
        <v>21</v>
      </c>
      <c r="M142" s="231">
        <f>G142*(1+L142/100)</f>
        <v>0</v>
      </c>
      <c r="N142" s="230">
        <v>1.796E-2</v>
      </c>
      <c r="O142" s="230">
        <f>ROUND(E142*N142,2)</f>
        <v>0.22</v>
      </c>
      <c r="P142" s="230">
        <v>0</v>
      </c>
      <c r="Q142" s="230">
        <f>ROUND(E142*P142,2)</f>
        <v>0</v>
      </c>
      <c r="R142" s="231"/>
      <c r="S142" s="231" t="s">
        <v>157</v>
      </c>
      <c r="T142" s="231" t="s">
        <v>157</v>
      </c>
      <c r="U142" s="231">
        <v>1.6346000000000001</v>
      </c>
      <c r="V142" s="231">
        <f>ROUND(E142*U142,2)</f>
        <v>19.62</v>
      </c>
      <c r="W142" s="231"/>
      <c r="X142" s="231" t="s">
        <v>158</v>
      </c>
      <c r="Y142" s="231" t="s">
        <v>151</v>
      </c>
      <c r="Z142" s="210"/>
      <c r="AA142" s="210"/>
      <c r="AB142" s="210"/>
      <c r="AC142" s="210"/>
      <c r="AD142" s="210"/>
      <c r="AE142" s="210"/>
      <c r="AF142" s="210"/>
      <c r="AG142" s="210" t="s">
        <v>159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ht="22.5" outlineLevel="1" x14ac:dyDescent="0.2">
      <c r="A143" s="251">
        <v>95</v>
      </c>
      <c r="B143" s="252" t="s">
        <v>354</v>
      </c>
      <c r="C143" s="259" t="s">
        <v>355</v>
      </c>
      <c r="D143" s="253" t="s">
        <v>179</v>
      </c>
      <c r="E143" s="254">
        <v>153.16999999999999</v>
      </c>
      <c r="F143" s="255"/>
      <c r="G143" s="256">
        <f>ROUND(E143*F143,2)</f>
        <v>0</v>
      </c>
      <c r="H143" s="232"/>
      <c r="I143" s="231">
        <f>ROUND(E143*H143,2)</f>
        <v>0</v>
      </c>
      <c r="J143" s="232"/>
      <c r="K143" s="231">
        <f>ROUND(E143*J143,2)</f>
        <v>0</v>
      </c>
      <c r="L143" s="231">
        <v>21</v>
      </c>
      <c r="M143" s="231">
        <f>G143*(1+L143/100)</f>
        <v>0</v>
      </c>
      <c r="N143" s="230">
        <v>1.6299999999999999E-3</v>
      </c>
      <c r="O143" s="230">
        <f>ROUND(E143*N143,2)</f>
        <v>0.25</v>
      </c>
      <c r="P143" s="230">
        <v>0</v>
      </c>
      <c r="Q143" s="230">
        <f>ROUND(E143*P143,2)</f>
        <v>0</v>
      </c>
      <c r="R143" s="231"/>
      <c r="S143" s="231" t="s">
        <v>157</v>
      </c>
      <c r="T143" s="231" t="s">
        <v>157</v>
      </c>
      <c r="U143" s="231">
        <v>0.25568999999999997</v>
      </c>
      <c r="V143" s="231">
        <f>ROUND(E143*U143,2)</f>
        <v>39.159999999999997</v>
      </c>
      <c r="W143" s="231"/>
      <c r="X143" s="231" t="s">
        <v>158</v>
      </c>
      <c r="Y143" s="231" t="s">
        <v>151</v>
      </c>
      <c r="Z143" s="210"/>
      <c r="AA143" s="210"/>
      <c r="AB143" s="210"/>
      <c r="AC143" s="210"/>
      <c r="AD143" s="210"/>
      <c r="AE143" s="210"/>
      <c r="AF143" s="210"/>
      <c r="AG143" s="210" t="s">
        <v>159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51">
        <v>96</v>
      </c>
      <c r="B144" s="252" t="s">
        <v>356</v>
      </c>
      <c r="C144" s="259" t="s">
        <v>357</v>
      </c>
      <c r="D144" s="253" t="s">
        <v>179</v>
      </c>
      <c r="E144" s="254">
        <v>127.95</v>
      </c>
      <c r="F144" s="255"/>
      <c r="G144" s="256">
        <f>ROUND(E144*F144,2)</f>
        <v>0</v>
      </c>
      <c r="H144" s="232"/>
      <c r="I144" s="231">
        <f>ROUND(E144*H144,2)</f>
        <v>0</v>
      </c>
      <c r="J144" s="232"/>
      <c r="K144" s="231">
        <f>ROUND(E144*J144,2)</f>
        <v>0</v>
      </c>
      <c r="L144" s="231">
        <v>21</v>
      </c>
      <c r="M144" s="231">
        <f>G144*(1+L144/100)</f>
        <v>0</v>
      </c>
      <c r="N144" s="230">
        <v>1.8400000000000001E-3</v>
      </c>
      <c r="O144" s="230">
        <f>ROUND(E144*N144,2)</f>
        <v>0.24</v>
      </c>
      <c r="P144" s="230">
        <v>0</v>
      </c>
      <c r="Q144" s="230">
        <f>ROUND(E144*P144,2)</f>
        <v>0</v>
      </c>
      <c r="R144" s="231"/>
      <c r="S144" s="231" t="s">
        <v>157</v>
      </c>
      <c r="T144" s="231" t="s">
        <v>157</v>
      </c>
      <c r="U144" s="231">
        <v>0.252</v>
      </c>
      <c r="V144" s="231">
        <f>ROUND(E144*U144,2)</f>
        <v>32.24</v>
      </c>
      <c r="W144" s="231"/>
      <c r="X144" s="231" t="s">
        <v>158</v>
      </c>
      <c r="Y144" s="231" t="s">
        <v>151</v>
      </c>
      <c r="Z144" s="210"/>
      <c r="AA144" s="210"/>
      <c r="AB144" s="210"/>
      <c r="AC144" s="210"/>
      <c r="AD144" s="210"/>
      <c r="AE144" s="210"/>
      <c r="AF144" s="210"/>
      <c r="AG144" s="210" t="s">
        <v>159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51">
        <v>97</v>
      </c>
      <c r="B145" s="252" t="s">
        <v>358</v>
      </c>
      <c r="C145" s="259" t="s">
        <v>359</v>
      </c>
      <c r="D145" s="253" t="s">
        <v>179</v>
      </c>
      <c r="E145" s="254">
        <v>38</v>
      </c>
      <c r="F145" s="255"/>
      <c r="G145" s="256">
        <f>ROUND(E145*F145,2)</f>
        <v>0</v>
      </c>
      <c r="H145" s="232"/>
      <c r="I145" s="231">
        <f>ROUND(E145*H145,2)</f>
        <v>0</v>
      </c>
      <c r="J145" s="232"/>
      <c r="K145" s="231">
        <f>ROUND(E145*J145,2)</f>
        <v>0</v>
      </c>
      <c r="L145" s="231">
        <v>21</v>
      </c>
      <c r="M145" s="231">
        <f>G145*(1+L145/100)</f>
        <v>0</v>
      </c>
      <c r="N145" s="230">
        <v>1.8400000000000001E-3</v>
      </c>
      <c r="O145" s="230">
        <f>ROUND(E145*N145,2)</f>
        <v>7.0000000000000007E-2</v>
      </c>
      <c r="P145" s="230">
        <v>0</v>
      </c>
      <c r="Q145" s="230">
        <f>ROUND(E145*P145,2)</f>
        <v>0</v>
      </c>
      <c r="R145" s="231"/>
      <c r="S145" s="231" t="s">
        <v>157</v>
      </c>
      <c r="T145" s="231" t="s">
        <v>157</v>
      </c>
      <c r="U145" s="231">
        <v>0.252</v>
      </c>
      <c r="V145" s="231">
        <f>ROUND(E145*U145,2)</f>
        <v>9.58</v>
      </c>
      <c r="W145" s="231"/>
      <c r="X145" s="231" t="s">
        <v>158</v>
      </c>
      <c r="Y145" s="231" t="s">
        <v>151</v>
      </c>
      <c r="Z145" s="210"/>
      <c r="AA145" s="210"/>
      <c r="AB145" s="210"/>
      <c r="AC145" s="210"/>
      <c r="AD145" s="210"/>
      <c r="AE145" s="210"/>
      <c r="AF145" s="210"/>
      <c r="AG145" s="210" t="s">
        <v>159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">
      <c r="A146" s="251">
        <v>98</v>
      </c>
      <c r="B146" s="252" t="s">
        <v>360</v>
      </c>
      <c r="C146" s="259" t="s">
        <v>361</v>
      </c>
      <c r="D146" s="253" t="s">
        <v>179</v>
      </c>
      <c r="E146" s="254">
        <v>38</v>
      </c>
      <c r="F146" s="255"/>
      <c r="G146" s="256">
        <f>ROUND(E146*F146,2)</f>
        <v>0</v>
      </c>
      <c r="H146" s="232"/>
      <c r="I146" s="231">
        <f>ROUND(E146*H146,2)</f>
        <v>0</v>
      </c>
      <c r="J146" s="232"/>
      <c r="K146" s="231">
        <f>ROUND(E146*J146,2)</f>
        <v>0</v>
      </c>
      <c r="L146" s="231">
        <v>21</v>
      </c>
      <c r="M146" s="231">
        <f>G146*(1+L146/100)</f>
        <v>0</v>
      </c>
      <c r="N146" s="230">
        <v>7.6000000000000004E-4</v>
      </c>
      <c r="O146" s="230">
        <f>ROUND(E146*N146,2)</f>
        <v>0.03</v>
      </c>
      <c r="P146" s="230">
        <v>0</v>
      </c>
      <c r="Q146" s="230">
        <f>ROUND(E146*P146,2)</f>
        <v>0</v>
      </c>
      <c r="R146" s="231"/>
      <c r="S146" s="231" t="s">
        <v>157</v>
      </c>
      <c r="T146" s="231" t="s">
        <v>157</v>
      </c>
      <c r="U146" s="231">
        <v>0.189</v>
      </c>
      <c r="V146" s="231">
        <f>ROUND(E146*U146,2)</f>
        <v>7.18</v>
      </c>
      <c r="W146" s="231"/>
      <c r="X146" s="231" t="s">
        <v>158</v>
      </c>
      <c r="Y146" s="231" t="s">
        <v>151</v>
      </c>
      <c r="Z146" s="210"/>
      <c r="AA146" s="210"/>
      <c r="AB146" s="210"/>
      <c r="AC146" s="210"/>
      <c r="AD146" s="210"/>
      <c r="AE146" s="210"/>
      <c r="AF146" s="210"/>
      <c r="AG146" s="210" t="s">
        <v>159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ht="22.5" outlineLevel="1" x14ac:dyDescent="0.2">
      <c r="A147" s="251">
        <v>99</v>
      </c>
      <c r="B147" s="252" t="s">
        <v>362</v>
      </c>
      <c r="C147" s="259" t="s">
        <v>363</v>
      </c>
      <c r="D147" s="253" t="s">
        <v>179</v>
      </c>
      <c r="E147" s="254">
        <v>44.4</v>
      </c>
      <c r="F147" s="255"/>
      <c r="G147" s="256">
        <f>ROUND(E147*F147,2)</f>
        <v>0</v>
      </c>
      <c r="H147" s="232"/>
      <c r="I147" s="231">
        <f>ROUND(E147*H147,2)</f>
        <v>0</v>
      </c>
      <c r="J147" s="232"/>
      <c r="K147" s="231">
        <f>ROUND(E147*J147,2)</f>
        <v>0</v>
      </c>
      <c r="L147" s="231">
        <v>21</v>
      </c>
      <c r="M147" s="231">
        <f>G147*(1+L147/100)</f>
        <v>0</v>
      </c>
      <c r="N147" s="230">
        <v>3.7799999999999999E-3</v>
      </c>
      <c r="O147" s="230">
        <f>ROUND(E147*N147,2)</f>
        <v>0.17</v>
      </c>
      <c r="P147" s="230">
        <v>0</v>
      </c>
      <c r="Q147" s="230">
        <f>ROUND(E147*P147,2)</f>
        <v>0</v>
      </c>
      <c r="R147" s="231"/>
      <c r="S147" s="231" t="s">
        <v>157</v>
      </c>
      <c r="T147" s="231" t="s">
        <v>157</v>
      </c>
      <c r="U147" s="231">
        <v>0.41120000000000001</v>
      </c>
      <c r="V147" s="231">
        <f>ROUND(E147*U147,2)</f>
        <v>18.260000000000002</v>
      </c>
      <c r="W147" s="231"/>
      <c r="X147" s="231" t="s">
        <v>158</v>
      </c>
      <c r="Y147" s="231" t="s">
        <v>151</v>
      </c>
      <c r="Z147" s="210"/>
      <c r="AA147" s="210"/>
      <c r="AB147" s="210"/>
      <c r="AC147" s="210"/>
      <c r="AD147" s="210"/>
      <c r="AE147" s="210"/>
      <c r="AF147" s="210"/>
      <c r="AG147" s="210" t="s">
        <v>159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22.5" outlineLevel="1" x14ac:dyDescent="0.2">
      <c r="A148" s="251">
        <v>100</v>
      </c>
      <c r="B148" s="252" t="s">
        <v>364</v>
      </c>
      <c r="C148" s="259" t="s">
        <v>365</v>
      </c>
      <c r="D148" s="253" t="s">
        <v>179</v>
      </c>
      <c r="E148" s="254">
        <v>16</v>
      </c>
      <c r="F148" s="255"/>
      <c r="G148" s="256">
        <f>ROUND(E148*F148,2)</f>
        <v>0</v>
      </c>
      <c r="H148" s="232"/>
      <c r="I148" s="231">
        <f>ROUND(E148*H148,2)</f>
        <v>0</v>
      </c>
      <c r="J148" s="232"/>
      <c r="K148" s="231">
        <f>ROUND(E148*J148,2)</f>
        <v>0</v>
      </c>
      <c r="L148" s="231">
        <v>21</v>
      </c>
      <c r="M148" s="231">
        <f>G148*(1+L148/100)</f>
        <v>0</v>
      </c>
      <c r="N148" s="230">
        <v>3.5400000000000002E-3</v>
      </c>
      <c r="O148" s="230">
        <f>ROUND(E148*N148,2)</f>
        <v>0.06</v>
      </c>
      <c r="P148" s="230">
        <v>0</v>
      </c>
      <c r="Q148" s="230">
        <f>ROUND(E148*P148,2)</f>
        <v>0</v>
      </c>
      <c r="R148" s="231"/>
      <c r="S148" s="231" t="s">
        <v>157</v>
      </c>
      <c r="T148" s="231" t="s">
        <v>157</v>
      </c>
      <c r="U148" s="231">
        <v>0.219</v>
      </c>
      <c r="V148" s="231">
        <f>ROUND(E148*U148,2)</f>
        <v>3.5</v>
      </c>
      <c r="W148" s="231"/>
      <c r="X148" s="231" t="s">
        <v>158</v>
      </c>
      <c r="Y148" s="231" t="s">
        <v>151</v>
      </c>
      <c r="Z148" s="210"/>
      <c r="AA148" s="210"/>
      <c r="AB148" s="210"/>
      <c r="AC148" s="210"/>
      <c r="AD148" s="210"/>
      <c r="AE148" s="210"/>
      <c r="AF148" s="210"/>
      <c r="AG148" s="210" t="s">
        <v>159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x14ac:dyDescent="0.2">
      <c r="A149" s="235" t="s">
        <v>143</v>
      </c>
      <c r="B149" s="236" t="s">
        <v>74</v>
      </c>
      <c r="C149" s="258" t="s">
        <v>75</v>
      </c>
      <c r="D149" s="237"/>
      <c r="E149" s="238"/>
      <c r="F149" s="239"/>
      <c r="G149" s="240">
        <f>SUMIF(AG150:AG150,"&lt;&gt;NOR",G150:G150)</f>
        <v>0</v>
      </c>
      <c r="H149" s="234"/>
      <c r="I149" s="234">
        <f>SUM(I150:I150)</f>
        <v>0</v>
      </c>
      <c r="J149" s="234"/>
      <c r="K149" s="234">
        <f>SUM(K150:K150)</f>
        <v>0</v>
      </c>
      <c r="L149" s="234"/>
      <c r="M149" s="234">
        <f>SUM(M150:M150)</f>
        <v>0</v>
      </c>
      <c r="N149" s="233"/>
      <c r="O149" s="233">
        <f>SUM(O150:O150)</f>
        <v>0</v>
      </c>
      <c r="P149" s="233"/>
      <c r="Q149" s="233">
        <f>SUM(Q150:Q150)</f>
        <v>0</v>
      </c>
      <c r="R149" s="234"/>
      <c r="S149" s="234"/>
      <c r="T149" s="234"/>
      <c r="U149" s="234"/>
      <c r="V149" s="234">
        <f>SUM(V150:V150)</f>
        <v>310</v>
      </c>
      <c r="W149" s="234"/>
      <c r="X149" s="234"/>
      <c r="Y149" s="234"/>
      <c r="AG149" t="s">
        <v>144</v>
      </c>
    </row>
    <row r="150" spans="1:60" outlineLevel="1" x14ac:dyDescent="0.2">
      <c r="A150" s="251">
        <v>101</v>
      </c>
      <c r="B150" s="252" t="s">
        <v>366</v>
      </c>
      <c r="C150" s="259" t="s">
        <v>367</v>
      </c>
      <c r="D150" s="253" t="s">
        <v>368</v>
      </c>
      <c r="E150" s="254">
        <v>310</v>
      </c>
      <c r="F150" s="255"/>
      <c r="G150" s="256">
        <f>ROUND(E150*F150,2)</f>
        <v>0</v>
      </c>
      <c r="H150" s="232"/>
      <c r="I150" s="231">
        <f>ROUND(E150*H150,2)</f>
        <v>0</v>
      </c>
      <c r="J150" s="232"/>
      <c r="K150" s="231">
        <f>ROUND(E150*J150,2)</f>
        <v>0</v>
      </c>
      <c r="L150" s="231">
        <v>21</v>
      </c>
      <c r="M150" s="231">
        <f>G150*(1+L150/100)</f>
        <v>0</v>
      </c>
      <c r="N150" s="230">
        <v>0</v>
      </c>
      <c r="O150" s="230">
        <f>ROUND(E150*N150,2)</f>
        <v>0</v>
      </c>
      <c r="P150" s="230">
        <v>0</v>
      </c>
      <c r="Q150" s="230">
        <f>ROUND(E150*P150,2)</f>
        <v>0</v>
      </c>
      <c r="R150" s="231" t="s">
        <v>369</v>
      </c>
      <c r="S150" s="231" t="s">
        <v>157</v>
      </c>
      <c r="T150" s="231" t="s">
        <v>157</v>
      </c>
      <c r="U150" s="231">
        <v>1</v>
      </c>
      <c r="V150" s="231">
        <f>ROUND(E150*U150,2)</f>
        <v>310</v>
      </c>
      <c r="W150" s="231"/>
      <c r="X150" s="231" t="s">
        <v>370</v>
      </c>
      <c r="Y150" s="231" t="s">
        <v>151</v>
      </c>
      <c r="Z150" s="210"/>
      <c r="AA150" s="210"/>
      <c r="AB150" s="210"/>
      <c r="AC150" s="210"/>
      <c r="AD150" s="210"/>
      <c r="AE150" s="210"/>
      <c r="AF150" s="210"/>
      <c r="AG150" s="210" t="s">
        <v>371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x14ac:dyDescent="0.2">
      <c r="A151" s="235" t="s">
        <v>143</v>
      </c>
      <c r="B151" s="236" t="s">
        <v>94</v>
      </c>
      <c r="C151" s="258" t="s">
        <v>95</v>
      </c>
      <c r="D151" s="237"/>
      <c r="E151" s="238"/>
      <c r="F151" s="239"/>
      <c r="G151" s="240">
        <f>SUMIF(AG152:AG165,"&lt;&gt;NOR",G152:G165)</f>
        <v>0</v>
      </c>
      <c r="H151" s="234"/>
      <c r="I151" s="234">
        <f>SUM(I152:I165)</f>
        <v>0</v>
      </c>
      <c r="J151" s="234"/>
      <c r="K151" s="234">
        <f>SUM(K152:K165)</f>
        <v>0</v>
      </c>
      <c r="L151" s="234"/>
      <c r="M151" s="234">
        <f>SUM(M152:M165)</f>
        <v>0</v>
      </c>
      <c r="N151" s="233"/>
      <c r="O151" s="233">
        <f>SUM(O152:O165)</f>
        <v>1.6300000000000001</v>
      </c>
      <c r="P151" s="233"/>
      <c r="Q151" s="233">
        <f>SUM(Q152:Q165)</f>
        <v>0</v>
      </c>
      <c r="R151" s="234"/>
      <c r="S151" s="234"/>
      <c r="T151" s="234"/>
      <c r="U151" s="234"/>
      <c r="V151" s="234">
        <f>SUM(V152:V165)</f>
        <v>302.24</v>
      </c>
      <c r="W151" s="234"/>
      <c r="X151" s="234"/>
      <c r="Y151" s="234"/>
      <c r="AG151" t="s">
        <v>144</v>
      </c>
    </row>
    <row r="152" spans="1:60" outlineLevel="1" x14ac:dyDescent="0.2">
      <c r="A152" s="251">
        <v>102</v>
      </c>
      <c r="B152" s="252" t="s">
        <v>372</v>
      </c>
      <c r="C152" s="259" t="s">
        <v>373</v>
      </c>
      <c r="D152" s="253" t="s">
        <v>167</v>
      </c>
      <c r="E152" s="254">
        <v>18</v>
      </c>
      <c r="F152" s="255"/>
      <c r="G152" s="256">
        <f>ROUND(E152*F152,2)</f>
        <v>0</v>
      </c>
      <c r="H152" s="232"/>
      <c r="I152" s="231">
        <f>ROUND(E152*H152,2)</f>
        <v>0</v>
      </c>
      <c r="J152" s="232"/>
      <c r="K152" s="231">
        <f>ROUND(E152*J152,2)</f>
        <v>0</v>
      </c>
      <c r="L152" s="231">
        <v>21</v>
      </c>
      <c r="M152" s="231">
        <f>G152*(1+L152/100)</f>
        <v>0</v>
      </c>
      <c r="N152" s="230">
        <v>5.0000000000000001E-4</v>
      </c>
      <c r="O152" s="230">
        <f>ROUND(E152*N152,2)</f>
        <v>0.01</v>
      </c>
      <c r="P152" s="230">
        <v>0</v>
      </c>
      <c r="Q152" s="230">
        <f>ROUND(E152*P152,2)</f>
        <v>0</v>
      </c>
      <c r="R152" s="231"/>
      <c r="S152" s="231" t="s">
        <v>157</v>
      </c>
      <c r="T152" s="231" t="s">
        <v>157</v>
      </c>
      <c r="U152" s="231">
        <v>0.41</v>
      </c>
      <c r="V152" s="231">
        <f>ROUND(E152*U152,2)</f>
        <v>7.38</v>
      </c>
      <c r="W152" s="231"/>
      <c r="X152" s="231" t="s">
        <v>158</v>
      </c>
      <c r="Y152" s="231" t="s">
        <v>151</v>
      </c>
      <c r="Z152" s="210"/>
      <c r="AA152" s="210"/>
      <c r="AB152" s="210"/>
      <c r="AC152" s="210"/>
      <c r="AD152" s="210"/>
      <c r="AE152" s="210"/>
      <c r="AF152" s="210"/>
      <c r="AG152" s="210" t="s">
        <v>159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">
      <c r="A153" s="251">
        <v>103</v>
      </c>
      <c r="B153" s="252" t="s">
        <v>374</v>
      </c>
      <c r="C153" s="259" t="s">
        <v>375</v>
      </c>
      <c r="D153" s="253" t="s">
        <v>147</v>
      </c>
      <c r="E153" s="254">
        <v>1</v>
      </c>
      <c r="F153" s="255"/>
      <c r="G153" s="256">
        <f>ROUND(E153*F153,2)</f>
        <v>0</v>
      </c>
      <c r="H153" s="232"/>
      <c r="I153" s="231">
        <f>ROUND(E153*H153,2)</f>
        <v>0</v>
      </c>
      <c r="J153" s="232"/>
      <c r="K153" s="231">
        <f>ROUND(E153*J153,2)</f>
        <v>0</v>
      </c>
      <c r="L153" s="231">
        <v>21</v>
      </c>
      <c r="M153" s="231">
        <f>G153*(1+L153/100)</f>
        <v>0</v>
      </c>
      <c r="N153" s="230">
        <v>0</v>
      </c>
      <c r="O153" s="230">
        <f>ROUND(E153*N153,2)</f>
        <v>0</v>
      </c>
      <c r="P153" s="230">
        <v>0</v>
      </c>
      <c r="Q153" s="230">
        <f>ROUND(E153*P153,2)</f>
        <v>0</v>
      </c>
      <c r="R153" s="231"/>
      <c r="S153" s="231" t="s">
        <v>148</v>
      </c>
      <c r="T153" s="231" t="s">
        <v>149</v>
      </c>
      <c r="U153" s="231">
        <v>0</v>
      </c>
      <c r="V153" s="231">
        <f>ROUND(E153*U153,2)</f>
        <v>0</v>
      </c>
      <c r="W153" s="231"/>
      <c r="X153" s="231" t="s">
        <v>150</v>
      </c>
      <c r="Y153" s="231" t="s">
        <v>151</v>
      </c>
      <c r="Z153" s="210"/>
      <c r="AA153" s="210"/>
      <c r="AB153" s="210"/>
      <c r="AC153" s="210"/>
      <c r="AD153" s="210"/>
      <c r="AE153" s="210"/>
      <c r="AF153" s="210"/>
      <c r="AG153" s="210" t="s">
        <v>152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ht="22.5" outlineLevel="1" x14ac:dyDescent="0.2">
      <c r="A154" s="251">
        <v>104</v>
      </c>
      <c r="B154" s="252" t="s">
        <v>376</v>
      </c>
      <c r="C154" s="259" t="s">
        <v>377</v>
      </c>
      <c r="D154" s="253" t="s">
        <v>147</v>
      </c>
      <c r="E154" s="254">
        <v>1</v>
      </c>
      <c r="F154" s="255"/>
      <c r="G154" s="256">
        <f>ROUND(E154*F154,2)</f>
        <v>0</v>
      </c>
      <c r="H154" s="232"/>
      <c r="I154" s="231">
        <f>ROUND(E154*H154,2)</f>
        <v>0</v>
      </c>
      <c r="J154" s="232"/>
      <c r="K154" s="231">
        <f>ROUND(E154*J154,2)</f>
        <v>0</v>
      </c>
      <c r="L154" s="231">
        <v>21</v>
      </c>
      <c r="M154" s="231">
        <f>G154*(1+L154/100)</f>
        <v>0</v>
      </c>
      <c r="N154" s="230">
        <v>0</v>
      </c>
      <c r="O154" s="230">
        <f>ROUND(E154*N154,2)</f>
        <v>0</v>
      </c>
      <c r="P154" s="230">
        <v>0</v>
      </c>
      <c r="Q154" s="230">
        <f>ROUND(E154*P154,2)</f>
        <v>0</v>
      </c>
      <c r="R154" s="231"/>
      <c r="S154" s="231" t="s">
        <v>148</v>
      </c>
      <c r="T154" s="231" t="s">
        <v>149</v>
      </c>
      <c r="U154" s="231">
        <v>0</v>
      </c>
      <c r="V154" s="231">
        <f>ROUND(E154*U154,2)</f>
        <v>0</v>
      </c>
      <c r="W154" s="231"/>
      <c r="X154" s="231" t="s">
        <v>150</v>
      </c>
      <c r="Y154" s="231" t="s">
        <v>151</v>
      </c>
      <c r="Z154" s="210"/>
      <c r="AA154" s="210"/>
      <c r="AB154" s="210"/>
      <c r="AC154" s="210"/>
      <c r="AD154" s="210"/>
      <c r="AE154" s="210"/>
      <c r="AF154" s="210"/>
      <c r="AG154" s="210" t="s">
        <v>152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1" x14ac:dyDescent="0.2">
      <c r="A155" s="251">
        <v>105</v>
      </c>
      <c r="B155" s="252" t="s">
        <v>378</v>
      </c>
      <c r="C155" s="259" t="s">
        <v>379</v>
      </c>
      <c r="D155" s="253" t="s">
        <v>179</v>
      </c>
      <c r="E155" s="254">
        <v>217.51</v>
      </c>
      <c r="F155" s="255"/>
      <c r="G155" s="256">
        <f>ROUND(E155*F155,2)</f>
        <v>0</v>
      </c>
      <c r="H155" s="232"/>
      <c r="I155" s="231">
        <f>ROUND(E155*H155,2)</f>
        <v>0</v>
      </c>
      <c r="J155" s="232"/>
      <c r="K155" s="231">
        <f>ROUND(E155*J155,2)</f>
        <v>0</v>
      </c>
      <c r="L155" s="231">
        <v>21</v>
      </c>
      <c r="M155" s="231">
        <f>G155*(1+L155/100)</f>
        <v>0</v>
      </c>
      <c r="N155" s="230">
        <v>1.1900000000000001E-3</v>
      </c>
      <c r="O155" s="230">
        <f>ROUND(E155*N155,2)</f>
        <v>0.26</v>
      </c>
      <c r="P155" s="230">
        <v>0</v>
      </c>
      <c r="Q155" s="230">
        <f>ROUND(E155*P155,2)</f>
        <v>0</v>
      </c>
      <c r="R155" s="231"/>
      <c r="S155" s="231" t="s">
        <v>157</v>
      </c>
      <c r="T155" s="231" t="s">
        <v>157</v>
      </c>
      <c r="U155" s="231">
        <v>0.28000000000000003</v>
      </c>
      <c r="V155" s="231">
        <f>ROUND(E155*U155,2)</f>
        <v>60.9</v>
      </c>
      <c r="W155" s="231"/>
      <c r="X155" s="231" t="s">
        <v>158</v>
      </c>
      <c r="Y155" s="231" t="s">
        <v>151</v>
      </c>
      <c r="Z155" s="210"/>
      <c r="AA155" s="210"/>
      <c r="AB155" s="210"/>
      <c r="AC155" s="210"/>
      <c r="AD155" s="210"/>
      <c r="AE155" s="210"/>
      <c r="AF155" s="210"/>
      <c r="AG155" s="210" t="s">
        <v>159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ht="22.5" outlineLevel="1" x14ac:dyDescent="0.2">
      <c r="A156" s="251">
        <v>106</v>
      </c>
      <c r="B156" s="252" t="s">
        <v>380</v>
      </c>
      <c r="C156" s="259" t="s">
        <v>381</v>
      </c>
      <c r="D156" s="253" t="s">
        <v>179</v>
      </c>
      <c r="E156" s="254">
        <v>42.6</v>
      </c>
      <c r="F156" s="255"/>
      <c r="G156" s="256">
        <f>ROUND(E156*F156,2)</f>
        <v>0</v>
      </c>
      <c r="H156" s="232"/>
      <c r="I156" s="231">
        <f>ROUND(E156*H156,2)</f>
        <v>0</v>
      </c>
      <c r="J156" s="232"/>
      <c r="K156" s="231">
        <f>ROUND(E156*J156,2)</f>
        <v>0</v>
      </c>
      <c r="L156" s="231">
        <v>21</v>
      </c>
      <c r="M156" s="231">
        <f>G156*(1+L156/100)</f>
        <v>0</v>
      </c>
      <c r="N156" s="230">
        <v>2.1099999999999999E-3</v>
      </c>
      <c r="O156" s="230">
        <f>ROUND(E156*N156,2)</f>
        <v>0.09</v>
      </c>
      <c r="P156" s="230">
        <v>0</v>
      </c>
      <c r="Q156" s="230">
        <f>ROUND(E156*P156,2)</f>
        <v>0</v>
      </c>
      <c r="R156" s="231"/>
      <c r="S156" s="231" t="s">
        <v>157</v>
      </c>
      <c r="T156" s="231" t="s">
        <v>157</v>
      </c>
      <c r="U156" s="231">
        <v>0.36725000000000002</v>
      </c>
      <c r="V156" s="231">
        <f>ROUND(E156*U156,2)</f>
        <v>15.64</v>
      </c>
      <c r="W156" s="231"/>
      <c r="X156" s="231" t="s">
        <v>158</v>
      </c>
      <c r="Y156" s="231" t="s">
        <v>151</v>
      </c>
      <c r="Z156" s="210"/>
      <c r="AA156" s="210"/>
      <c r="AB156" s="210"/>
      <c r="AC156" s="210"/>
      <c r="AD156" s="210"/>
      <c r="AE156" s="210"/>
      <c r="AF156" s="210"/>
      <c r="AG156" s="210" t="s">
        <v>159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ht="22.5" outlineLevel="1" x14ac:dyDescent="0.2">
      <c r="A157" s="251">
        <v>107</v>
      </c>
      <c r="B157" s="252" t="s">
        <v>382</v>
      </c>
      <c r="C157" s="259" t="s">
        <v>383</v>
      </c>
      <c r="D157" s="253" t="s">
        <v>179</v>
      </c>
      <c r="E157" s="254">
        <v>18.05</v>
      </c>
      <c r="F157" s="255"/>
      <c r="G157" s="256">
        <f>ROUND(E157*F157,2)</f>
        <v>0</v>
      </c>
      <c r="H157" s="232"/>
      <c r="I157" s="231">
        <f>ROUND(E157*H157,2)</f>
        <v>0</v>
      </c>
      <c r="J157" s="232"/>
      <c r="K157" s="231">
        <f>ROUND(E157*J157,2)</f>
        <v>0</v>
      </c>
      <c r="L157" s="231">
        <v>21</v>
      </c>
      <c r="M157" s="231">
        <f>G157*(1+L157/100)</f>
        <v>0</v>
      </c>
      <c r="N157" s="230">
        <v>1.3699999999999999E-3</v>
      </c>
      <c r="O157" s="230">
        <f>ROUND(E157*N157,2)</f>
        <v>0.02</v>
      </c>
      <c r="P157" s="230">
        <v>0</v>
      </c>
      <c r="Q157" s="230">
        <f>ROUND(E157*P157,2)</f>
        <v>0</v>
      </c>
      <c r="R157" s="231"/>
      <c r="S157" s="231" t="s">
        <v>157</v>
      </c>
      <c r="T157" s="231" t="s">
        <v>157</v>
      </c>
      <c r="U157" s="231">
        <v>0.24</v>
      </c>
      <c r="V157" s="231">
        <f>ROUND(E157*U157,2)</f>
        <v>4.33</v>
      </c>
      <c r="W157" s="231"/>
      <c r="X157" s="231" t="s">
        <v>158</v>
      </c>
      <c r="Y157" s="231" t="s">
        <v>151</v>
      </c>
      <c r="Z157" s="210"/>
      <c r="AA157" s="210"/>
      <c r="AB157" s="210"/>
      <c r="AC157" s="210"/>
      <c r="AD157" s="210"/>
      <c r="AE157" s="210"/>
      <c r="AF157" s="210"/>
      <c r="AG157" s="210" t="s">
        <v>159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ht="22.5" outlineLevel="1" x14ac:dyDescent="0.2">
      <c r="A158" s="251">
        <v>108</v>
      </c>
      <c r="B158" s="252" t="s">
        <v>384</v>
      </c>
      <c r="C158" s="259" t="s">
        <v>385</v>
      </c>
      <c r="D158" s="253" t="s">
        <v>162</v>
      </c>
      <c r="E158" s="254">
        <v>2.76</v>
      </c>
      <c r="F158" s="255"/>
      <c r="G158" s="256">
        <f>ROUND(E158*F158,2)</f>
        <v>0</v>
      </c>
      <c r="H158" s="232"/>
      <c r="I158" s="231">
        <f>ROUND(E158*H158,2)</f>
        <v>0</v>
      </c>
      <c r="J158" s="232"/>
      <c r="K158" s="231">
        <f>ROUND(E158*J158,2)</f>
        <v>0</v>
      </c>
      <c r="L158" s="231">
        <v>21</v>
      </c>
      <c r="M158" s="231">
        <f>G158*(1+L158/100)</f>
        <v>0</v>
      </c>
      <c r="N158" s="230">
        <v>6.2199999999999998E-3</v>
      </c>
      <c r="O158" s="230">
        <f>ROUND(E158*N158,2)</f>
        <v>0.02</v>
      </c>
      <c r="P158" s="230">
        <v>0</v>
      </c>
      <c r="Q158" s="230">
        <f>ROUND(E158*P158,2)</f>
        <v>0</v>
      </c>
      <c r="R158" s="231"/>
      <c r="S158" s="231" t="s">
        <v>157</v>
      </c>
      <c r="T158" s="231" t="s">
        <v>157</v>
      </c>
      <c r="U158" s="231">
        <v>2.6507000000000001</v>
      </c>
      <c r="V158" s="231">
        <f>ROUND(E158*U158,2)</f>
        <v>7.32</v>
      </c>
      <c r="W158" s="231"/>
      <c r="X158" s="231" t="s">
        <v>158</v>
      </c>
      <c r="Y158" s="231" t="s">
        <v>151</v>
      </c>
      <c r="Z158" s="210"/>
      <c r="AA158" s="210"/>
      <c r="AB158" s="210"/>
      <c r="AC158" s="210"/>
      <c r="AD158" s="210"/>
      <c r="AE158" s="210"/>
      <c r="AF158" s="210"/>
      <c r="AG158" s="210" t="s">
        <v>159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1" x14ac:dyDescent="0.2">
      <c r="A159" s="251">
        <v>109</v>
      </c>
      <c r="B159" s="252" t="s">
        <v>386</v>
      </c>
      <c r="C159" s="259" t="s">
        <v>387</v>
      </c>
      <c r="D159" s="253" t="s">
        <v>179</v>
      </c>
      <c r="E159" s="254">
        <v>22.7</v>
      </c>
      <c r="F159" s="255"/>
      <c r="G159" s="256">
        <f>ROUND(E159*F159,2)</f>
        <v>0</v>
      </c>
      <c r="H159" s="232"/>
      <c r="I159" s="231">
        <f>ROUND(E159*H159,2)</f>
        <v>0</v>
      </c>
      <c r="J159" s="232"/>
      <c r="K159" s="231">
        <f>ROUND(E159*J159,2)</f>
        <v>0</v>
      </c>
      <c r="L159" s="231">
        <v>21</v>
      </c>
      <c r="M159" s="231">
        <f>G159*(1+L159/100)</f>
        <v>0</v>
      </c>
      <c r="N159" s="230">
        <v>0</v>
      </c>
      <c r="O159" s="230">
        <f>ROUND(E159*N159,2)</f>
        <v>0</v>
      </c>
      <c r="P159" s="230">
        <v>0</v>
      </c>
      <c r="Q159" s="230">
        <f>ROUND(E159*P159,2)</f>
        <v>0</v>
      </c>
      <c r="R159" s="231"/>
      <c r="S159" s="231" t="s">
        <v>148</v>
      </c>
      <c r="T159" s="231" t="s">
        <v>149</v>
      </c>
      <c r="U159" s="231">
        <v>0</v>
      </c>
      <c r="V159" s="231">
        <f>ROUND(E159*U159,2)</f>
        <v>0</v>
      </c>
      <c r="W159" s="231"/>
      <c r="X159" s="231" t="s">
        <v>150</v>
      </c>
      <c r="Y159" s="231" t="s">
        <v>151</v>
      </c>
      <c r="Z159" s="210"/>
      <c r="AA159" s="210"/>
      <c r="AB159" s="210"/>
      <c r="AC159" s="210"/>
      <c r="AD159" s="210"/>
      <c r="AE159" s="210"/>
      <c r="AF159" s="210"/>
      <c r="AG159" s="210" t="s">
        <v>152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ht="22.5" outlineLevel="1" x14ac:dyDescent="0.2">
      <c r="A160" s="251">
        <v>110</v>
      </c>
      <c r="B160" s="252" t="s">
        <v>388</v>
      </c>
      <c r="C160" s="259" t="s">
        <v>389</v>
      </c>
      <c r="D160" s="253" t="s">
        <v>179</v>
      </c>
      <c r="E160" s="254">
        <v>153.77000000000001</v>
      </c>
      <c r="F160" s="255"/>
      <c r="G160" s="256">
        <f>ROUND(E160*F160,2)</f>
        <v>0</v>
      </c>
      <c r="H160" s="232"/>
      <c r="I160" s="231">
        <f>ROUND(E160*H160,2)</f>
        <v>0</v>
      </c>
      <c r="J160" s="232"/>
      <c r="K160" s="231">
        <f>ROUND(E160*J160,2)</f>
        <v>0</v>
      </c>
      <c r="L160" s="231">
        <v>21</v>
      </c>
      <c r="M160" s="231">
        <f>G160*(1+L160/100)</f>
        <v>0</v>
      </c>
      <c r="N160" s="230">
        <v>3.0799999999999998E-3</v>
      </c>
      <c r="O160" s="230">
        <f>ROUND(E160*N160,2)</f>
        <v>0.47</v>
      </c>
      <c r="P160" s="230">
        <v>0</v>
      </c>
      <c r="Q160" s="230">
        <f>ROUND(E160*P160,2)</f>
        <v>0</v>
      </c>
      <c r="R160" s="231"/>
      <c r="S160" s="231" t="s">
        <v>157</v>
      </c>
      <c r="T160" s="231" t="s">
        <v>157</v>
      </c>
      <c r="U160" s="231">
        <v>0.57499999999999996</v>
      </c>
      <c r="V160" s="231">
        <f>ROUND(E160*U160,2)</f>
        <v>88.42</v>
      </c>
      <c r="W160" s="231"/>
      <c r="X160" s="231" t="s">
        <v>158</v>
      </c>
      <c r="Y160" s="231" t="s">
        <v>151</v>
      </c>
      <c r="Z160" s="210"/>
      <c r="AA160" s="210"/>
      <c r="AB160" s="210"/>
      <c r="AC160" s="210"/>
      <c r="AD160" s="210"/>
      <c r="AE160" s="210"/>
      <c r="AF160" s="210"/>
      <c r="AG160" s="210" t="s">
        <v>159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ht="22.5" outlineLevel="1" x14ac:dyDescent="0.2">
      <c r="A161" s="251">
        <v>111</v>
      </c>
      <c r="B161" s="252" t="s">
        <v>390</v>
      </c>
      <c r="C161" s="259" t="s">
        <v>391</v>
      </c>
      <c r="D161" s="253" t="s">
        <v>179</v>
      </c>
      <c r="E161" s="254">
        <v>68.010000000000005</v>
      </c>
      <c r="F161" s="255"/>
      <c r="G161" s="256">
        <f>ROUND(E161*F161,2)</f>
        <v>0</v>
      </c>
      <c r="H161" s="232"/>
      <c r="I161" s="231">
        <f>ROUND(E161*H161,2)</f>
        <v>0</v>
      </c>
      <c r="J161" s="232"/>
      <c r="K161" s="231">
        <f>ROUND(E161*J161,2)</f>
        <v>0</v>
      </c>
      <c r="L161" s="231">
        <v>21</v>
      </c>
      <c r="M161" s="231">
        <f>G161*(1+L161/100)</f>
        <v>0</v>
      </c>
      <c r="N161" s="230">
        <v>5.5399999999999998E-3</v>
      </c>
      <c r="O161" s="230">
        <f>ROUND(E161*N161,2)</f>
        <v>0.38</v>
      </c>
      <c r="P161" s="230">
        <v>0</v>
      </c>
      <c r="Q161" s="230">
        <f>ROUND(E161*P161,2)</f>
        <v>0</v>
      </c>
      <c r="R161" s="231"/>
      <c r="S161" s="231" t="s">
        <v>157</v>
      </c>
      <c r="T161" s="231" t="s">
        <v>157</v>
      </c>
      <c r="U161" s="231">
        <v>0.65119000000000005</v>
      </c>
      <c r="V161" s="231">
        <f>ROUND(E161*U161,2)</f>
        <v>44.29</v>
      </c>
      <c r="W161" s="231"/>
      <c r="X161" s="231" t="s">
        <v>158</v>
      </c>
      <c r="Y161" s="231" t="s">
        <v>151</v>
      </c>
      <c r="Z161" s="210"/>
      <c r="AA161" s="210"/>
      <c r="AB161" s="210"/>
      <c r="AC161" s="210"/>
      <c r="AD161" s="210"/>
      <c r="AE161" s="210"/>
      <c r="AF161" s="210"/>
      <c r="AG161" s="210" t="s">
        <v>159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1" x14ac:dyDescent="0.2">
      <c r="A162" s="251">
        <v>112</v>
      </c>
      <c r="B162" s="252" t="s">
        <v>392</v>
      </c>
      <c r="C162" s="259" t="s">
        <v>393</v>
      </c>
      <c r="D162" s="253" t="s">
        <v>179</v>
      </c>
      <c r="E162" s="254">
        <v>20.94</v>
      </c>
      <c r="F162" s="255"/>
      <c r="G162" s="256">
        <f>ROUND(E162*F162,2)</f>
        <v>0</v>
      </c>
      <c r="H162" s="232"/>
      <c r="I162" s="231">
        <f>ROUND(E162*H162,2)</f>
        <v>0</v>
      </c>
      <c r="J162" s="232"/>
      <c r="K162" s="231">
        <f>ROUND(E162*J162,2)</f>
        <v>0</v>
      </c>
      <c r="L162" s="231">
        <v>21</v>
      </c>
      <c r="M162" s="231">
        <f>G162*(1+L162/100)</f>
        <v>0</v>
      </c>
      <c r="N162" s="230">
        <v>3.4499999999999999E-3</v>
      </c>
      <c r="O162" s="230">
        <f>ROUND(E162*N162,2)</f>
        <v>7.0000000000000007E-2</v>
      </c>
      <c r="P162" s="230">
        <v>0</v>
      </c>
      <c r="Q162" s="230">
        <f>ROUND(E162*P162,2)</f>
        <v>0</v>
      </c>
      <c r="R162" s="231"/>
      <c r="S162" s="231" t="s">
        <v>197</v>
      </c>
      <c r="T162" s="231" t="s">
        <v>197</v>
      </c>
      <c r="U162" s="231">
        <v>0.81915000000000004</v>
      </c>
      <c r="V162" s="231">
        <f>ROUND(E162*U162,2)</f>
        <v>17.149999999999999</v>
      </c>
      <c r="W162" s="231"/>
      <c r="X162" s="231" t="s">
        <v>158</v>
      </c>
      <c r="Y162" s="231" t="s">
        <v>151</v>
      </c>
      <c r="Z162" s="210"/>
      <c r="AA162" s="210"/>
      <c r="AB162" s="210"/>
      <c r="AC162" s="210"/>
      <c r="AD162" s="210"/>
      <c r="AE162" s="210"/>
      <c r="AF162" s="210"/>
      <c r="AG162" s="210" t="s">
        <v>159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">
      <c r="A163" s="251">
        <v>113</v>
      </c>
      <c r="B163" s="252" t="s">
        <v>394</v>
      </c>
      <c r="C163" s="259" t="s">
        <v>395</v>
      </c>
      <c r="D163" s="253" t="s">
        <v>179</v>
      </c>
      <c r="E163" s="254">
        <v>61.75</v>
      </c>
      <c r="F163" s="255"/>
      <c r="G163" s="256">
        <f>ROUND(E163*F163,2)</f>
        <v>0</v>
      </c>
      <c r="H163" s="232"/>
      <c r="I163" s="231">
        <f>ROUND(E163*H163,2)</f>
        <v>0</v>
      </c>
      <c r="J163" s="232"/>
      <c r="K163" s="231">
        <f>ROUND(E163*J163,2)</f>
        <v>0</v>
      </c>
      <c r="L163" s="231">
        <v>21</v>
      </c>
      <c r="M163" s="231">
        <f>G163*(1+L163/100)</f>
        <v>0</v>
      </c>
      <c r="N163" s="230">
        <v>3.3899999999999998E-3</v>
      </c>
      <c r="O163" s="230">
        <f>ROUND(E163*N163,2)</f>
        <v>0.21</v>
      </c>
      <c r="P163" s="230">
        <v>0</v>
      </c>
      <c r="Q163" s="230">
        <f>ROUND(E163*P163,2)</f>
        <v>0</v>
      </c>
      <c r="R163" s="231"/>
      <c r="S163" s="231" t="s">
        <v>157</v>
      </c>
      <c r="T163" s="231" t="s">
        <v>157</v>
      </c>
      <c r="U163" s="231">
        <v>0.65469999999999995</v>
      </c>
      <c r="V163" s="231">
        <f>ROUND(E163*U163,2)</f>
        <v>40.43</v>
      </c>
      <c r="W163" s="231"/>
      <c r="X163" s="231" t="s">
        <v>158</v>
      </c>
      <c r="Y163" s="231" t="s">
        <v>151</v>
      </c>
      <c r="Z163" s="210"/>
      <c r="AA163" s="210"/>
      <c r="AB163" s="210"/>
      <c r="AC163" s="210"/>
      <c r="AD163" s="210"/>
      <c r="AE163" s="210"/>
      <c r="AF163" s="210"/>
      <c r="AG163" s="210" t="s">
        <v>159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1" x14ac:dyDescent="0.2">
      <c r="A164" s="245">
        <v>114</v>
      </c>
      <c r="B164" s="246" t="s">
        <v>396</v>
      </c>
      <c r="C164" s="260" t="s">
        <v>397</v>
      </c>
      <c r="D164" s="247" t="s">
        <v>179</v>
      </c>
      <c r="E164" s="248">
        <v>23.84</v>
      </c>
      <c r="F164" s="249"/>
      <c r="G164" s="250">
        <f>ROUND(E164*F164,2)</f>
        <v>0</v>
      </c>
      <c r="H164" s="232"/>
      <c r="I164" s="231">
        <f>ROUND(E164*H164,2)</f>
        <v>0</v>
      </c>
      <c r="J164" s="232"/>
      <c r="K164" s="231">
        <f>ROUND(E164*J164,2)</f>
        <v>0</v>
      </c>
      <c r="L164" s="231">
        <v>21</v>
      </c>
      <c r="M164" s="231">
        <f>G164*(1+L164/100)</f>
        <v>0</v>
      </c>
      <c r="N164" s="230">
        <v>4.3099999999999996E-3</v>
      </c>
      <c r="O164" s="230">
        <f>ROUND(E164*N164,2)</f>
        <v>0.1</v>
      </c>
      <c r="P164" s="230">
        <v>0</v>
      </c>
      <c r="Q164" s="230">
        <f>ROUND(E164*P164,2)</f>
        <v>0</v>
      </c>
      <c r="R164" s="231"/>
      <c r="S164" s="231" t="s">
        <v>157</v>
      </c>
      <c r="T164" s="231" t="s">
        <v>157</v>
      </c>
      <c r="U164" s="231">
        <v>0.68689999999999996</v>
      </c>
      <c r="V164" s="231">
        <f>ROUND(E164*U164,2)</f>
        <v>16.38</v>
      </c>
      <c r="W164" s="231"/>
      <c r="X164" s="231" t="s">
        <v>158</v>
      </c>
      <c r="Y164" s="231" t="s">
        <v>151</v>
      </c>
      <c r="Z164" s="210"/>
      <c r="AA164" s="210"/>
      <c r="AB164" s="210"/>
      <c r="AC164" s="210"/>
      <c r="AD164" s="210"/>
      <c r="AE164" s="210"/>
      <c r="AF164" s="210"/>
      <c r="AG164" s="210" t="s">
        <v>159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1" x14ac:dyDescent="0.2">
      <c r="A165" s="227">
        <v>115</v>
      </c>
      <c r="B165" s="228" t="s">
        <v>398</v>
      </c>
      <c r="C165" s="261" t="s">
        <v>399</v>
      </c>
      <c r="D165" s="229" t="s">
        <v>0</v>
      </c>
      <c r="E165" s="257"/>
      <c r="F165" s="232"/>
      <c r="G165" s="231">
        <f>ROUND(E165*F165,2)</f>
        <v>0</v>
      </c>
      <c r="H165" s="232"/>
      <c r="I165" s="231">
        <f>ROUND(E165*H165,2)</f>
        <v>0</v>
      </c>
      <c r="J165" s="232"/>
      <c r="K165" s="231">
        <f>ROUND(E165*J165,2)</f>
        <v>0</v>
      </c>
      <c r="L165" s="231">
        <v>21</v>
      </c>
      <c r="M165" s="231">
        <f>G165*(1+L165/100)</f>
        <v>0</v>
      </c>
      <c r="N165" s="230">
        <v>0</v>
      </c>
      <c r="O165" s="230">
        <f>ROUND(E165*N165,2)</f>
        <v>0</v>
      </c>
      <c r="P165" s="230">
        <v>0</v>
      </c>
      <c r="Q165" s="230">
        <f>ROUND(E165*P165,2)</f>
        <v>0</v>
      </c>
      <c r="R165" s="231"/>
      <c r="S165" s="231" t="s">
        <v>157</v>
      </c>
      <c r="T165" s="231" t="s">
        <v>149</v>
      </c>
      <c r="U165" s="231">
        <v>0</v>
      </c>
      <c r="V165" s="231">
        <f>ROUND(E165*U165,2)</f>
        <v>0</v>
      </c>
      <c r="W165" s="231"/>
      <c r="X165" s="231" t="s">
        <v>240</v>
      </c>
      <c r="Y165" s="231" t="s">
        <v>151</v>
      </c>
      <c r="Z165" s="210"/>
      <c r="AA165" s="210"/>
      <c r="AB165" s="210"/>
      <c r="AC165" s="210"/>
      <c r="AD165" s="210"/>
      <c r="AE165" s="210"/>
      <c r="AF165" s="210"/>
      <c r="AG165" s="210" t="s">
        <v>241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x14ac:dyDescent="0.2">
      <c r="A166" s="235" t="s">
        <v>143</v>
      </c>
      <c r="B166" s="236" t="s">
        <v>96</v>
      </c>
      <c r="C166" s="258" t="s">
        <v>97</v>
      </c>
      <c r="D166" s="237"/>
      <c r="E166" s="238"/>
      <c r="F166" s="239"/>
      <c r="G166" s="240">
        <f>SUMIF(AG167:AG167,"&lt;&gt;NOR",G167:G167)</f>
        <v>0</v>
      </c>
      <c r="H166" s="234"/>
      <c r="I166" s="234">
        <f>SUM(I167:I167)</f>
        <v>0</v>
      </c>
      <c r="J166" s="234"/>
      <c r="K166" s="234">
        <f>SUM(K167:K167)</f>
        <v>0</v>
      </c>
      <c r="L166" s="234"/>
      <c r="M166" s="234">
        <f>SUM(M167:M167)</f>
        <v>0</v>
      </c>
      <c r="N166" s="233"/>
      <c r="O166" s="233">
        <f>SUM(O167:O167)</f>
        <v>0.49</v>
      </c>
      <c r="P166" s="233"/>
      <c r="Q166" s="233">
        <f>SUM(Q167:Q167)</f>
        <v>0</v>
      </c>
      <c r="R166" s="234"/>
      <c r="S166" s="234"/>
      <c r="T166" s="234"/>
      <c r="U166" s="234"/>
      <c r="V166" s="234">
        <f>SUM(V167:V167)</f>
        <v>79.7</v>
      </c>
      <c r="W166" s="234"/>
      <c r="X166" s="234"/>
      <c r="Y166" s="234"/>
      <c r="AG166" t="s">
        <v>144</v>
      </c>
    </row>
    <row r="167" spans="1:60" ht="22.5" outlineLevel="1" x14ac:dyDescent="0.2">
      <c r="A167" s="251">
        <v>116</v>
      </c>
      <c r="B167" s="252" t="s">
        <v>400</v>
      </c>
      <c r="C167" s="259" t="s">
        <v>401</v>
      </c>
      <c r="D167" s="253" t="s">
        <v>179</v>
      </c>
      <c r="E167" s="254">
        <v>79.7</v>
      </c>
      <c r="F167" s="255"/>
      <c r="G167" s="256">
        <f>ROUND(E167*F167,2)</f>
        <v>0</v>
      </c>
      <c r="H167" s="232"/>
      <c r="I167" s="231">
        <f>ROUND(E167*H167,2)</f>
        <v>0</v>
      </c>
      <c r="J167" s="232"/>
      <c r="K167" s="231">
        <f>ROUND(E167*J167,2)</f>
        <v>0</v>
      </c>
      <c r="L167" s="231">
        <v>21</v>
      </c>
      <c r="M167" s="231">
        <f>G167*(1+L167/100)</f>
        <v>0</v>
      </c>
      <c r="N167" s="230">
        <v>6.1999999999999998E-3</v>
      </c>
      <c r="O167" s="230">
        <f>ROUND(E167*N167,2)</f>
        <v>0.49</v>
      </c>
      <c r="P167" s="230">
        <v>0</v>
      </c>
      <c r="Q167" s="230">
        <f>ROUND(E167*P167,2)</f>
        <v>0</v>
      </c>
      <c r="R167" s="231"/>
      <c r="S167" s="231" t="s">
        <v>148</v>
      </c>
      <c r="T167" s="231" t="s">
        <v>149</v>
      </c>
      <c r="U167" s="231">
        <v>1</v>
      </c>
      <c r="V167" s="231">
        <f>ROUND(E167*U167,2)</f>
        <v>79.7</v>
      </c>
      <c r="W167" s="231"/>
      <c r="X167" s="231" t="s">
        <v>150</v>
      </c>
      <c r="Y167" s="231" t="s">
        <v>151</v>
      </c>
      <c r="Z167" s="210"/>
      <c r="AA167" s="210"/>
      <c r="AB167" s="210"/>
      <c r="AC167" s="210"/>
      <c r="AD167" s="210"/>
      <c r="AE167" s="210"/>
      <c r="AF167" s="210"/>
      <c r="AG167" s="210" t="s">
        <v>152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ht="25.5" x14ac:dyDescent="0.2">
      <c r="A168" s="235" t="s">
        <v>143</v>
      </c>
      <c r="B168" s="236" t="s">
        <v>80</v>
      </c>
      <c r="C168" s="258" t="s">
        <v>81</v>
      </c>
      <c r="D168" s="237"/>
      <c r="E168" s="238"/>
      <c r="F168" s="239"/>
      <c r="G168" s="240">
        <f>SUMIF(AG169:AG169,"&lt;&gt;NOR",G169:G169)</f>
        <v>0</v>
      </c>
      <c r="H168" s="234"/>
      <c r="I168" s="234">
        <f>SUM(I169:I169)</f>
        <v>0</v>
      </c>
      <c r="J168" s="234"/>
      <c r="K168" s="234">
        <f>SUM(K169:K169)</f>
        <v>0</v>
      </c>
      <c r="L168" s="234"/>
      <c r="M168" s="234">
        <f>SUM(M169:M169)</f>
        <v>0</v>
      </c>
      <c r="N168" s="233"/>
      <c r="O168" s="233">
        <f>SUM(O169:O169)</f>
        <v>0.01</v>
      </c>
      <c r="P168" s="233"/>
      <c r="Q168" s="233">
        <f>SUM(Q169:Q169)</f>
        <v>0</v>
      </c>
      <c r="R168" s="234"/>
      <c r="S168" s="234"/>
      <c r="T168" s="234"/>
      <c r="U168" s="234"/>
      <c r="V168" s="234">
        <f>SUM(V169:V169)</f>
        <v>125.38</v>
      </c>
      <c r="W168" s="234"/>
      <c r="X168" s="234"/>
      <c r="Y168" s="234"/>
      <c r="AG168" t="s">
        <v>144</v>
      </c>
    </row>
    <row r="169" spans="1:60" outlineLevel="1" x14ac:dyDescent="0.2">
      <c r="A169" s="251">
        <v>117</v>
      </c>
      <c r="B169" s="252" t="s">
        <v>402</v>
      </c>
      <c r="C169" s="259" t="s">
        <v>403</v>
      </c>
      <c r="D169" s="253" t="s">
        <v>162</v>
      </c>
      <c r="E169" s="254">
        <v>354.17</v>
      </c>
      <c r="F169" s="255"/>
      <c r="G169" s="256">
        <f>ROUND(E169*F169,2)</f>
        <v>0</v>
      </c>
      <c r="H169" s="232"/>
      <c r="I169" s="231">
        <f>ROUND(E169*H169,2)</f>
        <v>0</v>
      </c>
      <c r="J169" s="232"/>
      <c r="K169" s="231">
        <f>ROUND(E169*J169,2)</f>
        <v>0</v>
      </c>
      <c r="L169" s="231">
        <v>21</v>
      </c>
      <c r="M169" s="231">
        <f>G169*(1+L169/100)</f>
        <v>0</v>
      </c>
      <c r="N169" s="230">
        <v>4.0000000000000003E-5</v>
      </c>
      <c r="O169" s="230">
        <f>ROUND(E169*N169,2)</f>
        <v>0.01</v>
      </c>
      <c r="P169" s="230">
        <v>0</v>
      </c>
      <c r="Q169" s="230">
        <f>ROUND(E169*P169,2)</f>
        <v>0</v>
      </c>
      <c r="R169" s="231"/>
      <c r="S169" s="231" t="s">
        <v>157</v>
      </c>
      <c r="T169" s="231" t="s">
        <v>149</v>
      </c>
      <c r="U169" s="231">
        <v>0.35399999999999998</v>
      </c>
      <c r="V169" s="231">
        <f>ROUND(E169*U169,2)</f>
        <v>125.38</v>
      </c>
      <c r="W169" s="231"/>
      <c r="X169" s="231" t="s">
        <v>158</v>
      </c>
      <c r="Y169" s="231" t="s">
        <v>151</v>
      </c>
      <c r="Z169" s="210"/>
      <c r="AA169" s="210"/>
      <c r="AB169" s="210"/>
      <c r="AC169" s="210"/>
      <c r="AD169" s="210"/>
      <c r="AE169" s="210"/>
      <c r="AF169" s="210"/>
      <c r="AG169" s="210" t="s">
        <v>159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x14ac:dyDescent="0.2">
      <c r="A170" s="235" t="s">
        <v>143</v>
      </c>
      <c r="B170" s="236" t="s">
        <v>96</v>
      </c>
      <c r="C170" s="258" t="s">
        <v>97</v>
      </c>
      <c r="D170" s="237"/>
      <c r="E170" s="238"/>
      <c r="F170" s="239"/>
      <c r="G170" s="240">
        <f>SUMIF(AG171:AG175,"&lt;&gt;NOR",G171:G175)</f>
        <v>0</v>
      </c>
      <c r="H170" s="234"/>
      <c r="I170" s="234">
        <f>SUM(I171:I175)</f>
        <v>0</v>
      </c>
      <c r="J170" s="234"/>
      <c r="K170" s="234">
        <f>SUM(K171:K175)</f>
        <v>0</v>
      </c>
      <c r="L170" s="234"/>
      <c r="M170" s="234">
        <f>SUM(M171:M175)</f>
        <v>0</v>
      </c>
      <c r="N170" s="233"/>
      <c r="O170" s="233">
        <f>SUM(O171:O175)</f>
        <v>6.2600000000000007</v>
      </c>
      <c r="P170" s="233"/>
      <c r="Q170" s="233">
        <f>SUM(Q171:Q175)</f>
        <v>0</v>
      </c>
      <c r="R170" s="234"/>
      <c r="S170" s="234"/>
      <c r="T170" s="234"/>
      <c r="U170" s="234"/>
      <c r="V170" s="234">
        <f>SUM(V171:V175)</f>
        <v>0</v>
      </c>
      <c r="W170" s="234"/>
      <c r="X170" s="234"/>
      <c r="Y170" s="234"/>
      <c r="AG170" t="s">
        <v>144</v>
      </c>
    </row>
    <row r="171" spans="1:60" ht="22.5" outlineLevel="1" x14ac:dyDescent="0.2">
      <c r="A171" s="251">
        <v>118</v>
      </c>
      <c r="B171" s="252" t="s">
        <v>404</v>
      </c>
      <c r="C171" s="259" t="s">
        <v>405</v>
      </c>
      <c r="D171" s="253" t="s">
        <v>167</v>
      </c>
      <c r="E171" s="254">
        <v>535</v>
      </c>
      <c r="F171" s="255"/>
      <c r="G171" s="256">
        <f>ROUND(E171*F171,2)</f>
        <v>0</v>
      </c>
      <c r="H171" s="232"/>
      <c r="I171" s="231">
        <f>ROUND(E171*H171,2)</f>
        <v>0</v>
      </c>
      <c r="J171" s="232"/>
      <c r="K171" s="231">
        <f>ROUND(E171*J171,2)</f>
        <v>0</v>
      </c>
      <c r="L171" s="231">
        <v>21</v>
      </c>
      <c r="M171" s="231">
        <f>G171*(1+L171/100)</f>
        <v>0</v>
      </c>
      <c r="N171" s="230">
        <v>3.8E-3</v>
      </c>
      <c r="O171" s="230">
        <f>ROUND(E171*N171,2)</f>
        <v>2.0299999999999998</v>
      </c>
      <c r="P171" s="230">
        <v>0</v>
      </c>
      <c r="Q171" s="230">
        <f>ROUND(E171*P171,2)</f>
        <v>0</v>
      </c>
      <c r="R171" s="231" t="s">
        <v>196</v>
      </c>
      <c r="S171" s="231" t="s">
        <v>157</v>
      </c>
      <c r="T171" s="231" t="s">
        <v>157</v>
      </c>
      <c r="U171" s="231">
        <v>0</v>
      </c>
      <c r="V171" s="231">
        <f>ROUND(E171*U171,2)</f>
        <v>0</v>
      </c>
      <c r="W171" s="231"/>
      <c r="X171" s="231" t="s">
        <v>198</v>
      </c>
      <c r="Y171" s="231" t="s">
        <v>151</v>
      </c>
      <c r="Z171" s="210"/>
      <c r="AA171" s="210"/>
      <c r="AB171" s="210"/>
      <c r="AC171" s="210"/>
      <c r="AD171" s="210"/>
      <c r="AE171" s="210"/>
      <c r="AF171" s="210"/>
      <c r="AG171" s="210" t="s">
        <v>199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1" x14ac:dyDescent="0.2">
      <c r="A172" s="251">
        <v>119</v>
      </c>
      <c r="B172" s="252" t="s">
        <v>406</v>
      </c>
      <c r="C172" s="259" t="s">
        <v>407</v>
      </c>
      <c r="D172" s="253" t="s">
        <v>167</v>
      </c>
      <c r="E172" s="254">
        <v>148</v>
      </c>
      <c r="F172" s="255"/>
      <c r="G172" s="256">
        <f>ROUND(E172*F172,2)</f>
        <v>0</v>
      </c>
      <c r="H172" s="232"/>
      <c r="I172" s="231">
        <f>ROUND(E172*H172,2)</f>
        <v>0</v>
      </c>
      <c r="J172" s="232"/>
      <c r="K172" s="231">
        <f>ROUND(E172*J172,2)</f>
        <v>0</v>
      </c>
      <c r="L172" s="231">
        <v>21</v>
      </c>
      <c r="M172" s="231">
        <f>G172*(1+L172/100)</f>
        <v>0</v>
      </c>
      <c r="N172" s="230">
        <v>3.8E-3</v>
      </c>
      <c r="O172" s="230">
        <f>ROUND(E172*N172,2)</f>
        <v>0.56000000000000005</v>
      </c>
      <c r="P172" s="230">
        <v>0</v>
      </c>
      <c r="Q172" s="230">
        <f>ROUND(E172*P172,2)</f>
        <v>0</v>
      </c>
      <c r="R172" s="231" t="s">
        <v>196</v>
      </c>
      <c r="S172" s="231" t="s">
        <v>157</v>
      </c>
      <c r="T172" s="231" t="s">
        <v>157</v>
      </c>
      <c r="U172" s="231">
        <v>0</v>
      </c>
      <c r="V172" s="231">
        <f>ROUND(E172*U172,2)</f>
        <v>0</v>
      </c>
      <c r="W172" s="231"/>
      <c r="X172" s="231" t="s">
        <v>198</v>
      </c>
      <c r="Y172" s="231" t="s">
        <v>151</v>
      </c>
      <c r="Z172" s="210"/>
      <c r="AA172" s="210"/>
      <c r="AB172" s="210"/>
      <c r="AC172" s="210"/>
      <c r="AD172" s="210"/>
      <c r="AE172" s="210"/>
      <c r="AF172" s="210"/>
      <c r="AG172" s="210" t="s">
        <v>199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">
      <c r="A173" s="251">
        <v>120</v>
      </c>
      <c r="B173" s="252" t="s">
        <v>408</v>
      </c>
      <c r="C173" s="259" t="s">
        <v>409</v>
      </c>
      <c r="D173" s="253" t="s">
        <v>167</v>
      </c>
      <c r="E173" s="254">
        <v>985</v>
      </c>
      <c r="F173" s="255"/>
      <c r="G173" s="256">
        <f>ROUND(E173*F173,2)</f>
        <v>0</v>
      </c>
      <c r="H173" s="232"/>
      <c r="I173" s="231">
        <f>ROUND(E173*H173,2)</f>
        <v>0</v>
      </c>
      <c r="J173" s="232"/>
      <c r="K173" s="231">
        <f>ROUND(E173*J173,2)</f>
        <v>0</v>
      </c>
      <c r="L173" s="231">
        <v>21</v>
      </c>
      <c r="M173" s="231">
        <f>G173*(1+L173/100)</f>
        <v>0</v>
      </c>
      <c r="N173" s="230">
        <v>3.7000000000000002E-3</v>
      </c>
      <c r="O173" s="230">
        <f>ROUND(E173*N173,2)</f>
        <v>3.64</v>
      </c>
      <c r="P173" s="230">
        <v>0</v>
      </c>
      <c r="Q173" s="230">
        <f>ROUND(E173*P173,2)</f>
        <v>0</v>
      </c>
      <c r="R173" s="231" t="s">
        <v>196</v>
      </c>
      <c r="S173" s="231" t="s">
        <v>157</v>
      </c>
      <c r="T173" s="231" t="s">
        <v>157</v>
      </c>
      <c r="U173" s="231">
        <v>0</v>
      </c>
      <c r="V173" s="231">
        <f>ROUND(E173*U173,2)</f>
        <v>0</v>
      </c>
      <c r="W173" s="231"/>
      <c r="X173" s="231" t="s">
        <v>198</v>
      </c>
      <c r="Y173" s="231" t="s">
        <v>151</v>
      </c>
      <c r="Z173" s="210"/>
      <c r="AA173" s="210"/>
      <c r="AB173" s="210"/>
      <c r="AC173" s="210"/>
      <c r="AD173" s="210"/>
      <c r="AE173" s="210"/>
      <c r="AF173" s="210"/>
      <c r="AG173" s="210" t="s">
        <v>199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">
      <c r="A174" s="251">
        <v>121</v>
      </c>
      <c r="B174" s="252" t="s">
        <v>410</v>
      </c>
      <c r="C174" s="259" t="s">
        <v>411</v>
      </c>
      <c r="D174" s="253" t="s">
        <v>412</v>
      </c>
      <c r="E174" s="254">
        <v>9</v>
      </c>
      <c r="F174" s="255"/>
      <c r="G174" s="256">
        <f>ROUND(E174*F174,2)</f>
        <v>0</v>
      </c>
      <c r="H174" s="232"/>
      <c r="I174" s="231">
        <f>ROUND(E174*H174,2)</f>
        <v>0</v>
      </c>
      <c r="J174" s="232"/>
      <c r="K174" s="231">
        <f>ROUND(E174*J174,2)</f>
        <v>0</v>
      </c>
      <c r="L174" s="231">
        <v>21</v>
      </c>
      <c r="M174" s="231">
        <f>G174*(1+L174/100)</f>
        <v>0</v>
      </c>
      <c r="N174" s="230">
        <v>3.7000000000000002E-3</v>
      </c>
      <c r="O174" s="230">
        <f>ROUND(E174*N174,2)</f>
        <v>0.03</v>
      </c>
      <c r="P174" s="230">
        <v>0</v>
      </c>
      <c r="Q174" s="230">
        <f>ROUND(E174*P174,2)</f>
        <v>0</v>
      </c>
      <c r="R174" s="231" t="s">
        <v>196</v>
      </c>
      <c r="S174" s="231" t="s">
        <v>157</v>
      </c>
      <c r="T174" s="231" t="s">
        <v>157</v>
      </c>
      <c r="U174" s="231">
        <v>0</v>
      </c>
      <c r="V174" s="231">
        <f>ROUND(E174*U174,2)</f>
        <v>0</v>
      </c>
      <c r="W174" s="231"/>
      <c r="X174" s="231" t="s">
        <v>198</v>
      </c>
      <c r="Y174" s="231" t="s">
        <v>151</v>
      </c>
      <c r="Z174" s="210"/>
      <c r="AA174" s="210"/>
      <c r="AB174" s="210"/>
      <c r="AC174" s="210"/>
      <c r="AD174" s="210"/>
      <c r="AE174" s="210"/>
      <c r="AF174" s="210"/>
      <c r="AG174" s="210" t="s">
        <v>199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1" x14ac:dyDescent="0.2">
      <c r="A175" s="251">
        <v>122</v>
      </c>
      <c r="B175" s="252" t="s">
        <v>413</v>
      </c>
      <c r="C175" s="259" t="s">
        <v>414</v>
      </c>
      <c r="D175" s="253" t="s">
        <v>412</v>
      </c>
      <c r="E175" s="254">
        <v>1</v>
      </c>
      <c r="F175" s="255"/>
      <c r="G175" s="256">
        <f>ROUND(E175*F175,2)</f>
        <v>0</v>
      </c>
      <c r="H175" s="232"/>
      <c r="I175" s="231">
        <f>ROUND(E175*H175,2)</f>
        <v>0</v>
      </c>
      <c r="J175" s="232"/>
      <c r="K175" s="231">
        <f>ROUND(E175*J175,2)</f>
        <v>0</v>
      </c>
      <c r="L175" s="231">
        <v>21</v>
      </c>
      <c r="M175" s="231">
        <f>G175*(1+L175/100)</f>
        <v>0</v>
      </c>
      <c r="N175" s="230">
        <v>3.7000000000000002E-3</v>
      </c>
      <c r="O175" s="230">
        <f>ROUND(E175*N175,2)</f>
        <v>0</v>
      </c>
      <c r="P175" s="230">
        <v>0</v>
      </c>
      <c r="Q175" s="230">
        <f>ROUND(E175*P175,2)</f>
        <v>0</v>
      </c>
      <c r="R175" s="231" t="s">
        <v>196</v>
      </c>
      <c r="S175" s="231" t="s">
        <v>157</v>
      </c>
      <c r="T175" s="231" t="s">
        <v>157</v>
      </c>
      <c r="U175" s="231">
        <v>0</v>
      </c>
      <c r="V175" s="231">
        <f>ROUND(E175*U175,2)</f>
        <v>0</v>
      </c>
      <c r="W175" s="231"/>
      <c r="X175" s="231" t="s">
        <v>198</v>
      </c>
      <c r="Y175" s="231" t="s">
        <v>151</v>
      </c>
      <c r="Z175" s="210"/>
      <c r="AA175" s="210"/>
      <c r="AB175" s="210"/>
      <c r="AC175" s="210"/>
      <c r="AD175" s="210"/>
      <c r="AE175" s="210"/>
      <c r="AF175" s="210"/>
      <c r="AG175" s="210" t="s">
        <v>199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x14ac:dyDescent="0.2">
      <c r="A176" s="235" t="s">
        <v>143</v>
      </c>
      <c r="B176" s="236" t="s">
        <v>86</v>
      </c>
      <c r="C176" s="258" t="s">
        <v>87</v>
      </c>
      <c r="D176" s="237"/>
      <c r="E176" s="238"/>
      <c r="F176" s="239"/>
      <c r="G176" s="240">
        <f>SUMIF(AG177:AG183,"&lt;&gt;NOR",G177:G183)</f>
        <v>0</v>
      </c>
      <c r="H176" s="234"/>
      <c r="I176" s="234">
        <f>SUM(I177:I183)</f>
        <v>0</v>
      </c>
      <c r="J176" s="234"/>
      <c r="K176" s="234">
        <f>SUM(K177:K183)</f>
        <v>0</v>
      </c>
      <c r="L176" s="234"/>
      <c r="M176" s="234">
        <f>SUM(M177:M183)</f>
        <v>0</v>
      </c>
      <c r="N176" s="233"/>
      <c r="O176" s="233">
        <f>SUM(O177:O183)</f>
        <v>1.21</v>
      </c>
      <c r="P176" s="233"/>
      <c r="Q176" s="233">
        <f>SUM(Q177:Q183)</f>
        <v>0</v>
      </c>
      <c r="R176" s="234"/>
      <c r="S176" s="234"/>
      <c r="T176" s="234"/>
      <c r="U176" s="234"/>
      <c r="V176" s="234">
        <f>SUM(V177:V183)</f>
        <v>590.12</v>
      </c>
      <c r="W176" s="234"/>
      <c r="X176" s="234"/>
      <c r="Y176" s="234"/>
      <c r="AG176" t="s">
        <v>144</v>
      </c>
    </row>
    <row r="177" spans="1:60" outlineLevel="1" x14ac:dyDescent="0.2">
      <c r="A177" s="251">
        <v>123</v>
      </c>
      <c r="B177" s="252" t="s">
        <v>415</v>
      </c>
      <c r="C177" s="259" t="s">
        <v>416</v>
      </c>
      <c r="D177" s="253" t="s">
        <v>176</v>
      </c>
      <c r="E177" s="254">
        <v>460</v>
      </c>
      <c r="F177" s="255"/>
      <c r="G177" s="256">
        <f>ROUND(E177*F177,2)</f>
        <v>0</v>
      </c>
      <c r="H177" s="232"/>
      <c r="I177" s="231">
        <f>ROUND(E177*H177,2)</f>
        <v>0</v>
      </c>
      <c r="J177" s="232"/>
      <c r="K177" s="231">
        <f>ROUND(E177*J177,2)</f>
        <v>0</v>
      </c>
      <c r="L177" s="231">
        <v>21</v>
      </c>
      <c r="M177" s="231">
        <f>G177*(1+L177/100)</f>
        <v>0</v>
      </c>
      <c r="N177" s="230">
        <v>0</v>
      </c>
      <c r="O177" s="230">
        <f>ROUND(E177*N177,2)</f>
        <v>0</v>
      </c>
      <c r="P177" s="230">
        <v>0</v>
      </c>
      <c r="Q177" s="230">
        <f>ROUND(E177*P177,2)</f>
        <v>0</v>
      </c>
      <c r="R177" s="231"/>
      <c r="S177" s="231" t="s">
        <v>148</v>
      </c>
      <c r="T177" s="231" t="s">
        <v>149</v>
      </c>
      <c r="U177" s="231">
        <v>0</v>
      </c>
      <c r="V177" s="231">
        <f>ROUND(E177*U177,2)</f>
        <v>0</v>
      </c>
      <c r="W177" s="231"/>
      <c r="X177" s="231" t="s">
        <v>150</v>
      </c>
      <c r="Y177" s="231" t="s">
        <v>151</v>
      </c>
      <c r="Z177" s="210"/>
      <c r="AA177" s="210"/>
      <c r="AB177" s="210"/>
      <c r="AC177" s="210"/>
      <c r="AD177" s="210"/>
      <c r="AE177" s="210"/>
      <c r="AF177" s="210"/>
      <c r="AG177" s="210" t="s">
        <v>152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ht="22.5" outlineLevel="1" x14ac:dyDescent="0.2">
      <c r="A178" s="245">
        <v>124</v>
      </c>
      <c r="B178" s="246" t="s">
        <v>417</v>
      </c>
      <c r="C178" s="260" t="s">
        <v>418</v>
      </c>
      <c r="D178" s="247" t="s">
        <v>162</v>
      </c>
      <c r="E178" s="248">
        <v>466.5</v>
      </c>
      <c r="F178" s="249"/>
      <c r="G178" s="250">
        <f>ROUND(E178*F178,2)</f>
        <v>0</v>
      </c>
      <c r="H178" s="232"/>
      <c r="I178" s="231">
        <f>ROUND(E178*H178,2)</f>
        <v>0</v>
      </c>
      <c r="J178" s="232"/>
      <c r="K178" s="231">
        <f>ROUND(E178*J178,2)</f>
        <v>0</v>
      </c>
      <c r="L178" s="231">
        <v>21</v>
      </c>
      <c r="M178" s="231">
        <f>G178*(1+L178/100)</f>
        <v>0</v>
      </c>
      <c r="N178" s="230">
        <v>3.2000000000000003E-4</v>
      </c>
      <c r="O178" s="230">
        <f>ROUND(E178*N178,2)</f>
        <v>0.15</v>
      </c>
      <c r="P178" s="230">
        <v>0</v>
      </c>
      <c r="Q178" s="230">
        <f>ROUND(E178*P178,2)</f>
        <v>0</v>
      </c>
      <c r="R178" s="231"/>
      <c r="S178" s="231" t="s">
        <v>157</v>
      </c>
      <c r="T178" s="231" t="s">
        <v>157</v>
      </c>
      <c r="U178" s="231">
        <v>0.1</v>
      </c>
      <c r="V178" s="231">
        <f>ROUND(E178*U178,2)</f>
        <v>46.65</v>
      </c>
      <c r="W178" s="231"/>
      <c r="X178" s="231" t="s">
        <v>158</v>
      </c>
      <c r="Y178" s="231" t="s">
        <v>151</v>
      </c>
      <c r="Z178" s="210"/>
      <c r="AA178" s="210"/>
      <c r="AB178" s="210"/>
      <c r="AC178" s="210"/>
      <c r="AD178" s="210"/>
      <c r="AE178" s="210"/>
      <c r="AF178" s="210"/>
      <c r="AG178" s="210" t="s">
        <v>159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1" x14ac:dyDescent="0.2">
      <c r="A179" s="227">
        <v>125</v>
      </c>
      <c r="B179" s="228" t="s">
        <v>419</v>
      </c>
      <c r="C179" s="261" t="s">
        <v>420</v>
      </c>
      <c r="D179" s="229" t="s">
        <v>0</v>
      </c>
      <c r="E179" s="257"/>
      <c r="F179" s="232"/>
      <c r="G179" s="231">
        <f>ROUND(E179*F179,2)</f>
        <v>0</v>
      </c>
      <c r="H179" s="232"/>
      <c r="I179" s="231">
        <f>ROUND(E179*H179,2)</f>
        <v>0</v>
      </c>
      <c r="J179" s="232"/>
      <c r="K179" s="231">
        <f>ROUND(E179*J179,2)</f>
        <v>0</v>
      </c>
      <c r="L179" s="231">
        <v>21</v>
      </c>
      <c r="M179" s="231">
        <f>G179*(1+L179/100)</f>
        <v>0</v>
      </c>
      <c r="N179" s="230">
        <v>0</v>
      </c>
      <c r="O179" s="230">
        <f>ROUND(E179*N179,2)</f>
        <v>0</v>
      </c>
      <c r="P179" s="230">
        <v>0</v>
      </c>
      <c r="Q179" s="230">
        <f>ROUND(E179*P179,2)</f>
        <v>0</v>
      </c>
      <c r="R179" s="231"/>
      <c r="S179" s="231" t="s">
        <v>157</v>
      </c>
      <c r="T179" s="231" t="s">
        <v>157</v>
      </c>
      <c r="U179" s="231">
        <v>0</v>
      </c>
      <c r="V179" s="231">
        <f>ROUND(E179*U179,2)</f>
        <v>0</v>
      </c>
      <c r="W179" s="231"/>
      <c r="X179" s="231" t="s">
        <v>240</v>
      </c>
      <c r="Y179" s="231" t="s">
        <v>151</v>
      </c>
      <c r="Z179" s="210"/>
      <c r="AA179" s="210"/>
      <c r="AB179" s="210"/>
      <c r="AC179" s="210"/>
      <c r="AD179" s="210"/>
      <c r="AE179" s="210"/>
      <c r="AF179" s="210"/>
      <c r="AG179" s="210" t="s">
        <v>241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ht="22.5" outlineLevel="1" x14ac:dyDescent="0.2">
      <c r="A180" s="251">
        <v>126</v>
      </c>
      <c r="B180" s="252" t="s">
        <v>421</v>
      </c>
      <c r="C180" s="259" t="s">
        <v>422</v>
      </c>
      <c r="D180" s="253" t="s">
        <v>162</v>
      </c>
      <c r="E180" s="254">
        <v>466.5</v>
      </c>
      <c r="F180" s="255"/>
      <c r="G180" s="256">
        <f>ROUND(E180*F180,2)</f>
        <v>0</v>
      </c>
      <c r="H180" s="232"/>
      <c r="I180" s="231">
        <f>ROUND(E180*H180,2)</f>
        <v>0</v>
      </c>
      <c r="J180" s="232"/>
      <c r="K180" s="231">
        <f>ROUND(E180*J180,2)</f>
        <v>0</v>
      </c>
      <c r="L180" s="231">
        <v>21</v>
      </c>
      <c r="M180" s="231">
        <f>G180*(1+L180/100)</f>
        <v>0</v>
      </c>
      <c r="N180" s="230">
        <v>3.0000000000000001E-5</v>
      </c>
      <c r="O180" s="230">
        <f>ROUND(E180*N180,2)</f>
        <v>0.01</v>
      </c>
      <c r="P180" s="230">
        <v>0</v>
      </c>
      <c r="Q180" s="230">
        <f>ROUND(E180*P180,2)</f>
        <v>0</v>
      </c>
      <c r="R180" s="231"/>
      <c r="S180" s="231" t="s">
        <v>157</v>
      </c>
      <c r="T180" s="231" t="s">
        <v>157</v>
      </c>
      <c r="U180" s="231">
        <v>0.317</v>
      </c>
      <c r="V180" s="231">
        <f>ROUND(E180*U180,2)</f>
        <v>147.88</v>
      </c>
      <c r="W180" s="231"/>
      <c r="X180" s="231" t="s">
        <v>158</v>
      </c>
      <c r="Y180" s="231" t="s">
        <v>151</v>
      </c>
      <c r="Z180" s="210"/>
      <c r="AA180" s="210"/>
      <c r="AB180" s="210"/>
      <c r="AC180" s="210"/>
      <c r="AD180" s="210"/>
      <c r="AE180" s="210"/>
      <c r="AF180" s="210"/>
      <c r="AG180" s="210" t="s">
        <v>159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ht="22.5" outlineLevel="1" x14ac:dyDescent="0.2">
      <c r="A181" s="251">
        <v>127</v>
      </c>
      <c r="B181" s="252" t="s">
        <v>423</v>
      </c>
      <c r="C181" s="259" t="s">
        <v>424</v>
      </c>
      <c r="D181" s="253" t="s">
        <v>162</v>
      </c>
      <c r="E181" s="254">
        <v>536.47500000000002</v>
      </c>
      <c r="F181" s="255"/>
      <c r="G181" s="256">
        <f>ROUND(E181*F181,2)</f>
        <v>0</v>
      </c>
      <c r="H181" s="232"/>
      <c r="I181" s="231">
        <f>ROUND(E181*H181,2)</f>
        <v>0</v>
      </c>
      <c r="J181" s="232"/>
      <c r="K181" s="231">
        <f>ROUND(E181*J181,2)</f>
        <v>0</v>
      </c>
      <c r="L181" s="231">
        <v>21</v>
      </c>
      <c r="M181" s="231">
        <f>G181*(1+L181/100)</f>
        <v>0</v>
      </c>
      <c r="N181" s="230">
        <v>1.9599999999999999E-3</v>
      </c>
      <c r="O181" s="230">
        <f>ROUND(E181*N181,2)</f>
        <v>1.05</v>
      </c>
      <c r="P181" s="230">
        <v>0</v>
      </c>
      <c r="Q181" s="230">
        <f>ROUND(E181*P181,2)</f>
        <v>0</v>
      </c>
      <c r="R181" s="231" t="s">
        <v>196</v>
      </c>
      <c r="S181" s="231" t="s">
        <v>342</v>
      </c>
      <c r="T181" s="231" t="s">
        <v>343</v>
      </c>
      <c r="U181" s="231">
        <v>0</v>
      </c>
      <c r="V181" s="231">
        <f>ROUND(E181*U181,2)</f>
        <v>0</v>
      </c>
      <c r="W181" s="231"/>
      <c r="X181" s="231" t="s">
        <v>198</v>
      </c>
      <c r="Y181" s="231" t="s">
        <v>151</v>
      </c>
      <c r="Z181" s="210"/>
      <c r="AA181" s="210"/>
      <c r="AB181" s="210"/>
      <c r="AC181" s="210"/>
      <c r="AD181" s="210"/>
      <c r="AE181" s="210"/>
      <c r="AF181" s="210"/>
      <c r="AG181" s="210" t="s">
        <v>199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">
      <c r="A182" s="251">
        <v>128</v>
      </c>
      <c r="B182" s="252" t="s">
        <v>425</v>
      </c>
      <c r="C182" s="259" t="s">
        <v>426</v>
      </c>
      <c r="D182" s="253" t="s">
        <v>162</v>
      </c>
      <c r="E182" s="254">
        <v>466.5</v>
      </c>
      <c r="F182" s="255"/>
      <c r="G182" s="256">
        <f>ROUND(E182*F182,2)</f>
        <v>0</v>
      </c>
      <c r="H182" s="232"/>
      <c r="I182" s="231">
        <f>ROUND(E182*H182,2)</f>
        <v>0</v>
      </c>
      <c r="J182" s="232"/>
      <c r="K182" s="231">
        <f>ROUND(E182*J182,2)</f>
        <v>0</v>
      </c>
      <c r="L182" s="231">
        <v>21</v>
      </c>
      <c r="M182" s="231">
        <f>G182*(1+L182/100)</f>
        <v>0</v>
      </c>
      <c r="N182" s="230">
        <v>0</v>
      </c>
      <c r="O182" s="230">
        <f>ROUND(E182*N182,2)</f>
        <v>0</v>
      </c>
      <c r="P182" s="230">
        <v>0</v>
      </c>
      <c r="Q182" s="230">
        <f>ROUND(E182*P182,2)</f>
        <v>0</v>
      </c>
      <c r="R182" s="231"/>
      <c r="S182" s="231" t="s">
        <v>148</v>
      </c>
      <c r="T182" s="231" t="s">
        <v>149</v>
      </c>
      <c r="U182" s="231">
        <v>0</v>
      </c>
      <c r="V182" s="231">
        <f>ROUND(E182*U182,2)</f>
        <v>0</v>
      </c>
      <c r="W182" s="231"/>
      <c r="X182" s="231" t="s">
        <v>150</v>
      </c>
      <c r="Y182" s="231" t="s">
        <v>151</v>
      </c>
      <c r="Z182" s="210"/>
      <c r="AA182" s="210"/>
      <c r="AB182" s="210"/>
      <c r="AC182" s="210"/>
      <c r="AD182" s="210"/>
      <c r="AE182" s="210"/>
      <c r="AF182" s="210"/>
      <c r="AG182" s="210" t="s">
        <v>152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1" x14ac:dyDescent="0.2">
      <c r="A183" s="251">
        <v>129</v>
      </c>
      <c r="B183" s="252" t="s">
        <v>427</v>
      </c>
      <c r="C183" s="259" t="s">
        <v>428</v>
      </c>
      <c r="D183" s="253" t="s">
        <v>162</v>
      </c>
      <c r="E183" s="254">
        <v>466.5</v>
      </c>
      <c r="F183" s="255"/>
      <c r="G183" s="256">
        <f>ROUND(E183*F183,2)</f>
        <v>0</v>
      </c>
      <c r="H183" s="232"/>
      <c r="I183" s="231">
        <f>ROUND(E183*H183,2)</f>
        <v>0</v>
      </c>
      <c r="J183" s="232"/>
      <c r="K183" s="231">
        <f>ROUND(E183*J183,2)</f>
        <v>0</v>
      </c>
      <c r="L183" s="231">
        <v>21</v>
      </c>
      <c r="M183" s="231">
        <f>G183*(1+L183/100)</f>
        <v>0</v>
      </c>
      <c r="N183" s="230">
        <v>0</v>
      </c>
      <c r="O183" s="230">
        <f>ROUND(E183*N183,2)</f>
        <v>0</v>
      </c>
      <c r="P183" s="230">
        <v>0</v>
      </c>
      <c r="Q183" s="230">
        <f>ROUND(E183*P183,2)</f>
        <v>0</v>
      </c>
      <c r="R183" s="231"/>
      <c r="S183" s="231" t="s">
        <v>148</v>
      </c>
      <c r="T183" s="231" t="s">
        <v>149</v>
      </c>
      <c r="U183" s="231">
        <v>0.84799999999999998</v>
      </c>
      <c r="V183" s="231">
        <f>ROUND(E183*U183,2)</f>
        <v>395.59</v>
      </c>
      <c r="W183" s="231"/>
      <c r="X183" s="231" t="s">
        <v>150</v>
      </c>
      <c r="Y183" s="231" t="s">
        <v>151</v>
      </c>
      <c r="Z183" s="210"/>
      <c r="AA183" s="210"/>
      <c r="AB183" s="210"/>
      <c r="AC183" s="210"/>
      <c r="AD183" s="210"/>
      <c r="AE183" s="210"/>
      <c r="AF183" s="210"/>
      <c r="AG183" s="210" t="s">
        <v>152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x14ac:dyDescent="0.2">
      <c r="A184" s="235" t="s">
        <v>143</v>
      </c>
      <c r="B184" s="236" t="s">
        <v>96</v>
      </c>
      <c r="C184" s="258" t="s">
        <v>97</v>
      </c>
      <c r="D184" s="237"/>
      <c r="E184" s="238"/>
      <c r="F184" s="239"/>
      <c r="G184" s="240">
        <f>SUMIF(AG185:AG190,"&lt;&gt;NOR",G185:G190)</f>
        <v>0</v>
      </c>
      <c r="H184" s="234"/>
      <c r="I184" s="234">
        <f>SUM(I185:I190)</f>
        <v>0</v>
      </c>
      <c r="J184" s="234"/>
      <c r="K184" s="234">
        <f>SUM(K185:K190)</f>
        <v>0</v>
      </c>
      <c r="L184" s="234"/>
      <c r="M184" s="234">
        <f>SUM(M185:M190)</f>
        <v>0</v>
      </c>
      <c r="N184" s="233"/>
      <c r="O184" s="233">
        <f>SUM(O185:O190)</f>
        <v>27.19</v>
      </c>
      <c r="P184" s="233"/>
      <c r="Q184" s="233">
        <f>SUM(Q185:Q190)</f>
        <v>0</v>
      </c>
      <c r="R184" s="234"/>
      <c r="S184" s="234"/>
      <c r="T184" s="234"/>
      <c r="U184" s="234"/>
      <c r="V184" s="234">
        <f>SUM(V185:V190)</f>
        <v>330.63</v>
      </c>
      <c r="W184" s="234"/>
      <c r="X184" s="234"/>
      <c r="Y184" s="234"/>
      <c r="AG184" t="s">
        <v>144</v>
      </c>
    </row>
    <row r="185" spans="1:60" outlineLevel="1" x14ac:dyDescent="0.2">
      <c r="A185" s="251">
        <v>130</v>
      </c>
      <c r="B185" s="252" t="s">
        <v>429</v>
      </c>
      <c r="C185" s="259" t="s">
        <v>430</v>
      </c>
      <c r="D185" s="253" t="s">
        <v>179</v>
      </c>
      <c r="E185" s="254">
        <v>217.51</v>
      </c>
      <c r="F185" s="255"/>
      <c r="G185" s="256">
        <f>ROUND(E185*F185,2)</f>
        <v>0</v>
      </c>
      <c r="H185" s="232"/>
      <c r="I185" s="231">
        <f>ROUND(E185*H185,2)</f>
        <v>0</v>
      </c>
      <c r="J185" s="232"/>
      <c r="K185" s="231">
        <f>ROUND(E185*J185,2)</f>
        <v>0</v>
      </c>
      <c r="L185" s="231">
        <v>21</v>
      </c>
      <c r="M185" s="231">
        <f>G185*(1+L185/100)</f>
        <v>0</v>
      </c>
      <c r="N185" s="230">
        <v>2.9E-4</v>
      </c>
      <c r="O185" s="230">
        <f>ROUND(E185*N185,2)</f>
        <v>0.06</v>
      </c>
      <c r="P185" s="230">
        <v>0</v>
      </c>
      <c r="Q185" s="230">
        <f>ROUND(E185*P185,2)</f>
        <v>0</v>
      </c>
      <c r="R185" s="231"/>
      <c r="S185" s="231" t="s">
        <v>157</v>
      </c>
      <c r="T185" s="231" t="s">
        <v>157</v>
      </c>
      <c r="U185" s="231">
        <v>0.1</v>
      </c>
      <c r="V185" s="231">
        <f>ROUND(E185*U185,2)</f>
        <v>21.75</v>
      </c>
      <c r="W185" s="231"/>
      <c r="X185" s="231" t="s">
        <v>158</v>
      </c>
      <c r="Y185" s="231" t="s">
        <v>151</v>
      </c>
      <c r="Z185" s="210"/>
      <c r="AA185" s="210"/>
      <c r="AB185" s="210"/>
      <c r="AC185" s="210"/>
      <c r="AD185" s="210"/>
      <c r="AE185" s="210"/>
      <c r="AF185" s="210"/>
      <c r="AG185" s="210" t="s">
        <v>159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1" x14ac:dyDescent="0.2">
      <c r="A186" s="251">
        <v>131</v>
      </c>
      <c r="B186" s="252" t="s">
        <v>431</v>
      </c>
      <c r="C186" s="259" t="s">
        <v>432</v>
      </c>
      <c r="D186" s="253" t="s">
        <v>179</v>
      </c>
      <c r="E186" s="254">
        <v>217.51</v>
      </c>
      <c r="F186" s="255"/>
      <c r="G186" s="256">
        <f>ROUND(E186*F186,2)</f>
        <v>0</v>
      </c>
      <c r="H186" s="232"/>
      <c r="I186" s="231">
        <f>ROUND(E186*H186,2)</f>
        <v>0</v>
      </c>
      <c r="J186" s="232"/>
      <c r="K186" s="231">
        <f>ROUND(E186*J186,2)</f>
        <v>0</v>
      </c>
      <c r="L186" s="231">
        <v>21</v>
      </c>
      <c r="M186" s="231">
        <f>G186*(1+L186/100)</f>
        <v>0</v>
      </c>
      <c r="N186" s="230">
        <v>5.1000000000000004E-4</v>
      </c>
      <c r="O186" s="230">
        <f>ROUND(E186*N186,2)</f>
        <v>0.11</v>
      </c>
      <c r="P186" s="230">
        <v>0</v>
      </c>
      <c r="Q186" s="230">
        <f>ROUND(E186*P186,2)</f>
        <v>0</v>
      </c>
      <c r="R186" s="231"/>
      <c r="S186" s="231" t="s">
        <v>157</v>
      </c>
      <c r="T186" s="231" t="s">
        <v>157</v>
      </c>
      <c r="U186" s="231">
        <v>6.7000000000000004E-2</v>
      </c>
      <c r="V186" s="231">
        <f>ROUND(E186*U186,2)</f>
        <v>14.57</v>
      </c>
      <c r="W186" s="231"/>
      <c r="X186" s="231" t="s">
        <v>158</v>
      </c>
      <c r="Y186" s="231" t="s">
        <v>151</v>
      </c>
      <c r="Z186" s="210"/>
      <c r="AA186" s="210"/>
      <c r="AB186" s="210"/>
      <c r="AC186" s="210"/>
      <c r="AD186" s="210"/>
      <c r="AE186" s="210"/>
      <c r="AF186" s="210"/>
      <c r="AG186" s="210" t="s">
        <v>159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1" x14ac:dyDescent="0.2">
      <c r="A187" s="251">
        <v>132</v>
      </c>
      <c r="B187" s="252" t="s">
        <v>433</v>
      </c>
      <c r="C187" s="259" t="s">
        <v>434</v>
      </c>
      <c r="D187" s="253" t="s">
        <v>162</v>
      </c>
      <c r="E187" s="254">
        <v>579.16999999999996</v>
      </c>
      <c r="F187" s="255"/>
      <c r="G187" s="256">
        <f>ROUND(E187*F187,2)</f>
        <v>0</v>
      </c>
      <c r="H187" s="232"/>
      <c r="I187" s="231">
        <f>ROUND(E187*H187,2)</f>
        <v>0</v>
      </c>
      <c r="J187" s="232"/>
      <c r="K187" s="231">
        <f>ROUND(E187*J187,2)</f>
        <v>0</v>
      </c>
      <c r="L187" s="231">
        <v>21</v>
      </c>
      <c r="M187" s="231">
        <f>G187*(1+L187/100)</f>
        <v>0</v>
      </c>
      <c r="N187" s="230">
        <v>4.5060000000000003E-2</v>
      </c>
      <c r="O187" s="230">
        <f>ROUND(E187*N187,2)</f>
        <v>26.1</v>
      </c>
      <c r="P187" s="230">
        <v>0</v>
      </c>
      <c r="Q187" s="230">
        <f>ROUND(E187*P187,2)</f>
        <v>0</v>
      </c>
      <c r="R187" s="231"/>
      <c r="S187" s="231" t="s">
        <v>157</v>
      </c>
      <c r="T187" s="231" t="s">
        <v>157</v>
      </c>
      <c r="U187" s="231">
        <v>0.373</v>
      </c>
      <c r="V187" s="231">
        <f>ROUND(E187*U187,2)</f>
        <v>216.03</v>
      </c>
      <c r="W187" s="231"/>
      <c r="X187" s="231" t="s">
        <v>158</v>
      </c>
      <c r="Y187" s="231" t="s">
        <v>151</v>
      </c>
      <c r="Z187" s="210"/>
      <c r="AA187" s="210"/>
      <c r="AB187" s="210"/>
      <c r="AC187" s="210"/>
      <c r="AD187" s="210"/>
      <c r="AE187" s="210"/>
      <c r="AF187" s="210"/>
      <c r="AG187" s="210" t="s">
        <v>159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1" x14ac:dyDescent="0.2">
      <c r="A188" s="251">
        <v>133</v>
      </c>
      <c r="B188" s="252" t="s">
        <v>435</v>
      </c>
      <c r="C188" s="259" t="s">
        <v>436</v>
      </c>
      <c r="D188" s="253" t="s">
        <v>179</v>
      </c>
      <c r="E188" s="254">
        <v>123.38571</v>
      </c>
      <c r="F188" s="255"/>
      <c r="G188" s="256">
        <f>ROUND(E188*F188,2)</f>
        <v>0</v>
      </c>
      <c r="H188" s="232"/>
      <c r="I188" s="231">
        <f>ROUND(E188*H188,2)</f>
        <v>0</v>
      </c>
      <c r="J188" s="232"/>
      <c r="K188" s="231">
        <f>ROUND(E188*J188,2)</f>
        <v>0</v>
      </c>
      <c r="L188" s="231">
        <v>21</v>
      </c>
      <c r="M188" s="231">
        <f>G188*(1+L188/100)</f>
        <v>0</v>
      </c>
      <c r="N188" s="230">
        <v>3.2000000000000003E-4</v>
      </c>
      <c r="O188" s="230">
        <f>ROUND(E188*N188,2)</f>
        <v>0.04</v>
      </c>
      <c r="P188" s="230">
        <v>0</v>
      </c>
      <c r="Q188" s="230">
        <f>ROUND(E188*P188,2)</f>
        <v>0</v>
      </c>
      <c r="R188" s="231"/>
      <c r="S188" s="231" t="s">
        <v>157</v>
      </c>
      <c r="T188" s="231" t="s">
        <v>157</v>
      </c>
      <c r="U188" s="231">
        <v>0.32</v>
      </c>
      <c r="V188" s="231">
        <f>ROUND(E188*U188,2)</f>
        <v>39.479999999999997</v>
      </c>
      <c r="W188" s="231"/>
      <c r="X188" s="231" t="s">
        <v>158</v>
      </c>
      <c r="Y188" s="231" t="s">
        <v>151</v>
      </c>
      <c r="Z188" s="210"/>
      <c r="AA188" s="210"/>
      <c r="AB188" s="210"/>
      <c r="AC188" s="210"/>
      <c r="AD188" s="210"/>
      <c r="AE188" s="210"/>
      <c r="AF188" s="210"/>
      <c r="AG188" s="210" t="s">
        <v>159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ht="22.5" outlineLevel="1" x14ac:dyDescent="0.2">
      <c r="A189" s="251">
        <v>134</v>
      </c>
      <c r="B189" s="252" t="s">
        <v>437</v>
      </c>
      <c r="C189" s="259" t="s">
        <v>438</v>
      </c>
      <c r="D189" s="253" t="s">
        <v>179</v>
      </c>
      <c r="E189" s="254">
        <v>63.02</v>
      </c>
      <c r="F189" s="255"/>
      <c r="G189" s="256">
        <f>ROUND(E189*F189,2)</f>
        <v>0</v>
      </c>
      <c r="H189" s="232"/>
      <c r="I189" s="231">
        <f>ROUND(E189*H189,2)</f>
        <v>0</v>
      </c>
      <c r="J189" s="232"/>
      <c r="K189" s="231">
        <f>ROUND(E189*J189,2)</f>
        <v>0</v>
      </c>
      <c r="L189" s="231">
        <v>21</v>
      </c>
      <c r="M189" s="231">
        <f>G189*(1+L189/100)</f>
        <v>0</v>
      </c>
      <c r="N189" s="230">
        <v>8.8400000000000006E-3</v>
      </c>
      <c r="O189" s="230">
        <f>ROUND(E189*N189,2)</f>
        <v>0.56000000000000005</v>
      </c>
      <c r="P189" s="230">
        <v>0</v>
      </c>
      <c r="Q189" s="230">
        <f>ROUND(E189*P189,2)</f>
        <v>0</v>
      </c>
      <c r="R189" s="231"/>
      <c r="S189" s="231" t="s">
        <v>439</v>
      </c>
      <c r="T189" s="231" t="s">
        <v>440</v>
      </c>
      <c r="U189" s="231">
        <v>0.33</v>
      </c>
      <c r="V189" s="231">
        <f>ROUND(E189*U189,2)</f>
        <v>20.8</v>
      </c>
      <c r="W189" s="231"/>
      <c r="X189" s="231" t="s">
        <v>158</v>
      </c>
      <c r="Y189" s="231" t="s">
        <v>151</v>
      </c>
      <c r="Z189" s="210"/>
      <c r="AA189" s="210"/>
      <c r="AB189" s="210"/>
      <c r="AC189" s="210"/>
      <c r="AD189" s="210"/>
      <c r="AE189" s="210"/>
      <c r="AF189" s="210"/>
      <c r="AG189" s="210" t="s">
        <v>159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ht="22.5" outlineLevel="1" x14ac:dyDescent="0.2">
      <c r="A190" s="251">
        <v>135</v>
      </c>
      <c r="B190" s="252" t="s">
        <v>441</v>
      </c>
      <c r="C190" s="259" t="s">
        <v>442</v>
      </c>
      <c r="D190" s="253" t="s">
        <v>179</v>
      </c>
      <c r="E190" s="254">
        <v>36</v>
      </c>
      <c r="F190" s="255"/>
      <c r="G190" s="256">
        <f>ROUND(E190*F190,2)</f>
        <v>0</v>
      </c>
      <c r="H190" s="232"/>
      <c r="I190" s="231">
        <f>ROUND(E190*H190,2)</f>
        <v>0</v>
      </c>
      <c r="J190" s="232"/>
      <c r="K190" s="231">
        <f>ROUND(E190*J190,2)</f>
        <v>0</v>
      </c>
      <c r="L190" s="231">
        <v>21</v>
      </c>
      <c r="M190" s="231">
        <f>G190*(1+L190/100)</f>
        <v>0</v>
      </c>
      <c r="N190" s="230">
        <v>8.77E-3</v>
      </c>
      <c r="O190" s="230">
        <f>ROUND(E190*N190,2)</f>
        <v>0.32</v>
      </c>
      <c r="P190" s="230">
        <v>0</v>
      </c>
      <c r="Q190" s="230">
        <f>ROUND(E190*P190,2)</f>
        <v>0</v>
      </c>
      <c r="R190" s="231"/>
      <c r="S190" s="231" t="s">
        <v>157</v>
      </c>
      <c r="T190" s="231" t="s">
        <v>157</v>
      </c>
      <c r="U190" s="231">
        <v>0.5</v>
      </c>
      <c r="V190" s="231">
        <f>ROUND(E190*U190,2)</f>
        <v>18</v>
      </c>
      <c r="W190" s="231"/>
      <c r="X190" s="231" t="s">
        <v>158</v>
      </c>
      <c r="Y190" s="231" t="s">
        <v>151</v>
      </c>
      <c r="Z190" s="210"/>
      <c r="AA190" s="210"/>
      <c r="AB190" s="210"/>
      <c r="AC190" s="210"/>
      <c r="AD190" s="210"/>
      <c r="AE190" s="210"/>
      <c r="AF190" s="210"/>
      <c r="AG190" s="210" t="s">
        <v>159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x14ac:dyDescent="0.2">
      <c r="A191" s="235" t="s">
        <v>143</v>
      </c>
      <c r="B191" s="236" t="s">
        <v>104</v>
      </c>
      <c r="C191" s="258" t="s">
        <v>105</v>
      </c>
      <c r="D191" s="237"/>
      <c r="E191" s="238"/>
      <c r="F191" s="239"/>
      <c r="G191" s="240">
        <f>SUMIF(AG192:AG192,"&lt;&gt;NOR",G192:G192)</f>
        <v>0</v>
      </c>
      <c r="H191" s="234"/>
      <c r="I191" s="234">
        <f>SUM(I192:I192)</f>
        <v>0</v>
      </c>
      <c r="J191" s="234"/>
      <c r="K191" s="234">
        <f>SUM(K192:K192)</f>
        <v>0</v>
      </c>
      <c r="L191" s="234"/>
      <c r="M191" s="234">
        <f>SUM(M192:M192)</f>
        <v>0</v>
      </c>
      <c r="N191" s="233"/>
      <c r="O191" s="233">
        <f>SUM(O192:O192)</f>
        <v>0.09</v>
      </c>
      <c r="P191" s="233"/>
      <c r="Q191" s="233">
        <f>SUM(Q192:Q192)</f>
        <v>0</v>
      </c>
      <c r="R191" s="234"/>
      <c r="S191" s="234"/>
      <c r="T191" s="234"/>
      <c r="U191" s="234"/>
      <c r="V191" s="234">
        <f>SUM(V192:V192)</f>
        <v>63.94</v>
      </c>
      <c r="W191" s="234"/>
      <c r="X191" s="234"/>
      <c r="Y191" s="234"/>
      <c r="AG191" t="s">
        <v>144</v>
      </c>
    </row>
    <row r="192" spans="1:60" outlineLevel="1" x14ac:dyDescent="0.2">
      <c r="A192" s="251">
        <v>136</v>
      </c>
      <c r="B192" s="252" t="s">
        <v>443</v>
      </c>
      <c r="C192" s="259" t="s">
        <v>444</v>
      </c>
      <c r="D192" s="253" t="s">
        <v>162</v>
      </c>
      <c r="E192" s="254">
        <v>627.44000000000005</v>
      </c>
      <c r="F192" s="255"/>
      <c r="G192" s="256">
        <f>ROUND(E192*F192,2)</f>
        <v>0</v>
      </c>
      <c r="H192" s="232"/>
      <c r="I192" s="231">
        <f>ROUND(E192*H192,2)</f>
        <v>0</v>
      </c>
      <c r="J192" s="232"/>
      <c r="K192" s="231">
        <f>ROUND(E192*J192,2)</f>
        <v>0</v>
      </c>
      <c r="L192" s="231">
        <v>21</v>
      </c>
      <c r="M192" s="231">
        <f>G192*(1+L192/100)</f>
        <v>0</v>
      </c>
      <c r="N192" s="230">
        <v>1.4999999999999999E-4</v>
      </c>
      <c r="O192" s="230">
        <f>ROUND(E192*N192,2)</f>
        <v>0.09</v>
      </c>
      <c r="P192" s="230">
        <v>0</v>
      </c>
      <c r="Q192" s="230">
        <f>ROUND(E192*P192,2)</f>
        <v>0</v>
      </c>
      <c r="R192" s="231"/>
      <c r="S192" s="231" t="s">
        <v>157</v>
      </c>
      <c r="T192" s="231" t="s">
        <v>157</v>
      </c>
      <c r="U192" s="231">
        <v>0.10191</v>
      </c>
      <c r="V192" s="231">
        <f>ROUND(E192*U192,2)</f>
        <v>63.94</v>
      </c>
      <c r="W192" s="231"/>
      <c r="X192" s="231" t="s">
        <v>158</v>
      </c>
      <c r="Y192" s="231" t="s">
        <v>151</v>
      </c>
      <c r="Z192" s="210"/>
      <c r="AA192" s="210"/>
      <c r="AB192" s="210"/>
      <c r="AC192" s="210"/>
      <c r="AD192" s="210"/>
      <c r="AE192" s="210"/>
      <c r="AF192" s="210"/>
      <c r="AG192" s="210" t="s">
        <v>159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x14ac:dyDescent="0.2">
      <c r="A193" s="213" t="s">
        <v>143</v>
      </c>
      <c r="B193" s="214" t="s">
        <v>96</v>
      </c>
      <c r="C193" s="262" t="s">
        <v>97</v>
      </c>
      <c r="D193" s="241"/>
      <c r="E193" s="242"/>
      <c r="F193" s="243"/>
      <c r="G193" s="244">
        <f>SUMIF(AG194:AG194,"&lt;&gt;NOR",G194:G194)</f>
        <v>0</v>
      </c>
      <c r="H193" s="234"/>
      <c r="I193" s="234">
        <f>SUM(I194:I194)</f>
        <v>0</v>
      </c>
      <c r="J193" s="234"/>
      <c r="K193" s="234">
        <f>SUM(K194:K194)</f>
        <v>0</v>
      </c>
      <c r="L193" s="234"/>
      <c r="M193" s="234">
        <f>SUM(M194:M194)</f>
        <v>0</v>
      </c>
      <c r="N193" s="233"/>
      <c r="O193" s="233">
        <f>SUM(O194:O194)</f>
        <v>0</v>
      </c>
      <c r="P193" s="233"/>
      <c r="Q193" s="233">
        <f>SUM(Q194:Q194)</f>
        <v>0</v>
      </c>
      <c r="R193" s="234"/>
      <c r="S193" s="234"/>
      <c r="T193" s="234"/>
      <c r="U193" s="234"/>
      <c r="V193" s="234">
        <f>SUM(V194:V194)</f>
        <v>0</v>
      </c>
      <c r="W193" s="234"/>
      <c r="X193" s="234"/>
      <c r="Y193" s="234"/>
      <c r="AG193" t="s">
        <v>144</v>
      </c>
    </row>
    <row r="194" spans="1:60" outlineLevel="1" x14ac:dyDescent="0.2">
      <c r="A194" s="227">
        <v>137</v>
      </c>
      <c r="B194" s="228" t="s">
        <v>445</v>
      </c>
      <c r="C194" s="261" t="s">
        <v>446</v>
      </c>
      <c r="D194" s="229" t="s">
        <v>0</v>
      </c>
      <c r="E194" s="257"/>
      <c r="F194" s="232"/>
      <c r="G194" s="231">
        <f>ROUND(E194*F194,2)</f>
        <v>0</v>
      </c>
      <c r="H194" s="232"/>
      <c r="I194" s="231">
        <f>ROUND(E194*H194,2)</f>
        <v>0</v>
      </c>
      <c r="J194" s="232"/>
      <c r="K194" s="231">
        <f>ROUND(E194*J194,2)</f>
        <v>0</v>
      </c>
      <c r="L194" s="231">
        <v>21</v>
      </c>
      <c r="M194" s="231">
        <f>G194*(1+L194/100)</f>
        <v>0</v>
      </c>
      <c r="N194" s="230">
        <v>0</v>
      </c>
      <c r="O194" s="230">
        <f>ROUND(E194*N194,2)</f>
        <v>0</v>
      </c>
      <c r="P194" s="230">
        <v>0</v>
      </c>
      <c r="Q194" s="230">
        <f>ROUND(E194*P194,2)</f>
        <v>0</v>
      </c>
      <c r="R194" s="231"/>
      <c r="S194" s="231" t="s">
        <v>157</v>
      </c>
      <c r="T194" s="231" t="s">
        <v>149</v>
      </c>
      <c r="U194" s="231">
        <v>2.3E-2</v>
      </c>
      <c r="V194" s="231">
        <f>ROUND(E194*U194,2)</f>
        <v>0</v>
      </c>
      <c r="W194" s="231"/>
      <c r="X194" s="231" t="s">
        <v>240</v>
      </c>
      <c r="Y194" s="231" t="s">
        <v>151</v>
      </c>
      <c r="Z194" s="210"/>
      <c r="AA194" s="210"/>
      <c r="AB194" s="210"/>
      <c r="AC194" s="210"/>
      <c r="AD194" s="210"/>
      <c r="AE194" s="210"/>
      <c r="AF194" s="210"/>
      <c r="AG194" s="210" t="s">
        <v>241</v>
      </c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x14ac:dyDescent="0.2">
      <c r="A195" s="235" t="s">
        <v>143</v>
      </c>
      <c r="B195" s="236" t="s">
        <v>102</v>
      </c>
      <c r="C195" s="258" t="s">
        <v>103</v>
      </c>
      <c r="D195" s="237"/>
      <c r="E195" s="238"/>
      <c r="F195" s="239"/>
      <c r="G195" s="240">
        <f>SUMIF(AG196:AG200,"&lt;&gt;NOR",G196:G200)</f>
        <v>0</v>
      </c>
      <c r="H195" s="234"/>
      <c r="I195" s="234">
        <f>SUM(I196:I200)</f>
        <v>0</v>
      </c>
      <c r="J195" s="234"/>
      <c r="K195" s="234">
        <f>SUM(K196:K200)</f>
        <v>0</v>
      </c>
      <c r="L195" s="234"/>
      <c r="M195" s="234">
        <f>SUM(M196:M200)</f>
        <v>0</v>
      </c>
      <c r="N195" s="233"/>
      <c r="O195" s="233">
        <f>SUM(O196:O200)</f>
        <v>0.22</v>
      </c>
      <c r="P195" s="233"/>
      <c r="Q195" s="233">
        <f>SUM(Q196:Q200)</f>
        <v>0</v>
      </c>
      <c r="R195" s="234"/>
      <c r="S195" s="234"/>
      <c r="T195" s="234"/>
      <c r="U195" s="234"/>
      <c r="V195" s="234">
        <f>SUM(V196:V200)</f>
        <v>216.15</v>
      </c>
      <c r="W195" s="234"/>
      <c r="X195" s="234"/>
      <c r="Y195" s="234"/>
      <c r="AG195" t="s">
        <v>144</v>
      </c>
    </row>
    <row r="196" spans="1:60" ht="22.5" outlineLevel="1" x14ac:dyDescent="0.2">
      <c r="A196" s="251">
        <v>138</v>
      </c>
      <c r="B196" s="252" t="s">
        <v>447</v>
      </c>
      <c r="C196" s="259" t="s">
        <v>448</v>
      </c>
      <c r="D196" s="253" t="s">
        <v>162</v>
      </c>
      <c r="E196" s="254">
        <v>3.895</v>
      </c>
      <c r="F196" s="255"/>
      <c r="G196" s="256">
        <f>ROUND(E196*F196,2)</f>
        <v>0</v>
      </c>
      <c r="H196" s="232"/>
      <c r="I196" s="231">
        <f>ROUND(E196*H196,2)</f>
        <v>0</v>
      </c>
      <c r="J196" s="232"/>
      <c r="K196" s="231">
        <f>ROUND(E196*J196,2)</f>
        <v>0</v>
      </c>
      <c r="L196" s="231">
        <v>21</v>
      </c>
      <c r="M196" s="231">
        <f>G196*(1+L196/100)</f>
        <v>0</v>
      </c>
      <c r="N196" s="230">
        <v>0</v>
      </c>
      <c r="O196" s="230">
        <f>ROUND(E196*N196,2)</f>
        <v>0</v>
      </c>
      <c r="P196" s="230">
        <v>0</v>
      </c>
      <c r="Q196" s="230">
        <f>ROUND(E196*P196,2)</f>
        <v>0</v>
      </c>
      <c r="R196" s="231"/>
      <c r="S196" s="231" t="s">
        <v>148</v>
      </c>
      <c r="T196" s="231" t="s">
        <v>149</v>
      </c>
      <c r="U196" s="231">
        <v>0</v>
      </c>
      <c r="V196" s="231">
        <f>ROUND(E196*U196,2)</f>
        <v>0</v>
      </c>
      <c r="W196" s="231"/>
      <c r="X196" s="231" t="s">
        <v>150</v>
      </c>
      <c r="Y196" s="231" t="s">
        <v>151</v>
      </c>
      <c r="Z196" s="210"/>
      <c r="AA196" s="210"/>
      <c r="AB196" s="210"/>
      <c r="AC196" s="210"/>
      <c r="AD196" s="210"/>
      <c r="AE196" s="210"/>
      <c r="AF196" s="210"/>
      <c r="AG196" s="210" t="s">
        <v>152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1" x14ac:dyDescent="0.2">
      <c r="A197" s="251">
        <v>139</v>
      </c>
      <c r="B197" s="252" t="s">
        <v>449</v>
      </c>
      <c r="C197" s="259" t="s">
        <v>450</v>
      </c>
      <c r="D197" s="253" t="s">
        <v>162</v>
      </c>
      <c r="E197" s="254">
        <v>1332.60808</v>
      </c>
      <c r="F197" s="255"/>
      <c r="G197" s="256">
        <f>ROUND(E197*F197,2)</f>
        <v>0</v>
      </c>
      <c r="H197" s="232"/>
      <c r="I197" s="231">
        <f>ROUND(E197*H197,2)</f>
        <v>0</v>
      </c>
      <c r="J197" s="232"/>
      <c r="K197" s="231">
        <f>ROUND(E197*J197,2)</f>
        <v>0</v>
      </c>
      <c r="L197" s="231">
        <v>21</v>
      </c>
      <c r="M197" s="231">
        <f>G197*(1+L197/100)</f>
        <v>0</v>
      </c>
      <c r="N197" s="230">
        <v>1.6000000000000001E-4</v>
      </c>
      <c r="O197" s="230">
        <f>ROUND(E197*N197,2)</f>
        <v>0.21</v>
      </c>
      <c r="P197" s="230">
        <v>0</v>
      </c>
      <c r="Q197" s="230">
        <f>ROUND(E197*P197,2)</f>
        <v>0</v>
      </c>
      <c r="R197" s="231"/>
      <c r="S197" s="231" t="s">
        <v>157</v>
      </c>
      <c r="T197" s="231" t="s">
        <v>157</v>
      </c>
      <c r="U197" s="231">
        <v>0.151</v>
      </c>
      <c r="V197" s="231">
        <f>ROUND(E197*U197,2)</f>
        <v>201.22</v>
      </c>
      <c r="W197" s="231"/>
      <c r="X197" s="231" t="s">
        <v>158</v>
      </c>
      <c r="Y197" s="231" t="s">
        <v>151</v>
      </c>
      <c r="Z197" s="210"/>
      <c r="AA197" s="210"/>
      <c r="AB197" s="210"/>
      <c r="AC197" s="210"/>
      <c r="AD197" s="210"/>
      <c r="AE197" s="210"/>
      <c r="AF197" s="210"/>
      <c r="AG197" s="210" t="s">
        <v>159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1" x14ac:dyDescent="0.2">
      <c r="A198" s="251">
        <v>140</v>
      </c>
      <c r="B198" s="252" t="s">
        <v>451</v>
      </c>
      <c r="C198" s="259" t="s">
        <v>452</v>
      </c>
      <c r="D198" s="253" t="s">
        <v>162</v>
      </c>
      <c r="E198" s="254">
        <v>13.72</v>
      </c>
      <c r="F198" s="255"/>
      <c r="G198" s="256">
        <f>ROUND(E198*F198,2)</f>
        <v>0</v>
      </c>
      <c r="H198" s="232"/>
      <c r="I198" s="231">
        <f>ROUND(E198*H198,2)</f>
        <v>0</v>
      </c>
      <c r="J198" s="232"/>
      <c r="K198" s="231">
        <f>ROUND(E198*J198,2)</f>
        <v>0</v>
      </c>
      <c r="L198" s="231">
        <v>21</v>
      </c>
      <c r="M198" s="231">
        <f>G198*(1+L198/100)</f>
        <v>0</v>
      </c>
      <c r="N198" s="230">
        <v>2.1000000000000001E-4</v>
      </c>
      <c r="O198" s="230">
        <f>ROUND(E198*N198,2)</f>
        <v>0</v>
      </c>
      <c r="P198" s="230">
        <v>0</v>
      </c>
      <c r="Q198" s="230">
        <f>ROUND(E198*P198,2)</f>
        <v>0</v>
      </c>
      <c r="R198" s="231"/>
      <c r="S198" s="231" t="s">
        <v>157</v>
      </c>
      <c r="T198" s="231" t="s">
        <v>157</v>
      </c>
      <c r="U198" s="231">
        <v>0.09</v>
      </c>
      <c r="V198" s="231">
        <f>ROUND(E198*U198,2)</f>
        <v>1.23</v>
      </c>
      <c r="W198" s="231"/>
      <c r="X198" s="231" t="s">
        <v>158</v>
      </c>
      <c r="Y198" s="231" t="s">
        <v>151</v>
      </c>
      <c r="Z198" s="210"/>
      <c r="AA198" s="210"/>
      <c r="AB198" s="210"/>
      <c r="AC198" s="210"/>
      <c r="AD198" s="210"/>
      <c r="AE198" s="210"/>
      <c r="AF198" s="210"/>
      <c r="AG198" s="210" t="s">
        <v>159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1" x14ac:dyDescent="0.2">
      <c r="A199" s="251">
        <v>141</v>
      </c>
      <c r="B199" s="252" t="s">
        <v>453</v>
      </c>
      <c r="C199" s="259" t="s">
        <v>454</v>
      </c>
      <c r="D199" s="253" t="s">
        <v>162</v>
      </c>
      <c r="E199" s="254">
        <v>30</v>
      </c>
      <c r="F199" s="255"/>
      <c r="G199" s="256">
        <f>ROUND(E199*F199,2)</f>
        <v>0</v>
      </c>
      <c r="H199" s="232"/>
      <c r="I199" s="231">
        <f>ROUND(E199*H199,2)</f>
        <v>0</v>
      </c>
      <c r="J199" s="232"/>
      <c r="K199" s="231">
        <f>ROUND(E199*J199,2)</f>
        <v>0</v>
      </c>
      <c r="L199" s="231">
        <v>21</v>
      </c>
      <c r="M199" s="231">
        <f>G199*(1+L199/100)</f>
        <v>0</v>
      </c>
      <c r="N199" s="230">
        <v>4.2000000000000002E-4</v>
      </c>
      <c r="O199" s="230">
        <f>ROUND(E199*N199,2)</f>
        <v>0.01</v>
      </c>
      <c r="P199" s="230">
        <v>0</v>
      </c>
      <c r="Q199" s="230">
        <f>ROUND(E199*P199,2)</f>
        <v>0</v>
      </c>
      <c r="R199" s="231"/>
      <c r="S199" s="231" t="s">
        <v>157</v>
      </c>
      <c r="T199" s="231" t="s">
        <v>157</v>
      </c>
      <c r="U199" s="231">
        <v>0.379</v>
      </c>
      <c r="V199" s="231">
        <f>ROUND(E199*U199,2)</f>
        <v>11.37</v>
      </c>
      <c r="W199" s="231"/>
      <c r="X199" s="231" t="s">
        <v>158</v>
      </c>
      <c r="Y199" s="231" t="s">
        <v>151</v>
      </c>
      <c r="Z199" s="210"/>
      <c r="AA199" s="210"/>
      <c r="AB199" s="210"/>
      <c r="AC199" s="210"/>
      <c r="AD199" s="210"/>
      <c r="AE199" s="210"/>
      <c r="AF199" s="210"/>
      <c r="AG199" s="210" t="s">
        <v>159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1" x14ac:dyDescent="0.2">
      <c r="A200" s="251">
        <v>142</v>
      </c>
      <c r="B200" s="252" t="s">
        <v>455</v>
      </c>
      <c r="C200" s="259" t="s">
        <v>456</v>
      </c>
      <c r="D200" s="253" t="s">
        <v>162</v>
      </c>
      <c r="E200" s="254">
        <v>12</v>
      </c>
      <c r="F200" s="255"/>
      <c r="G200" s="256">
        <f>ROUND(E200*F200,2)</f>
        <v>0</v>
      </c>
      <c r="H200" s="232"/>
      <c r="I200" s="231">
        <f>ROUND(E200*H200,2)</f>
        <v>0</v>
      </c>
      <c r="J200" s="232"/>
      <c r="K200" s="231">
        <f>ROUND(E200*J200,2)</f>
        <v>0</v>
      </c>
      <c r="L200" s="231">
        <v>21</v>
      </c>
      <c r="M200" s="231">
        <f>G200*(1+L200/100)</f>
        <v>0</v>
      </c>
      <c r="N200" s="230">
        <v>3.6999999999999999E-4</v>
      </c>
      <c r="O200" s="230">
        <f>ROUND(E200*N200,2)</f>
        <v>0</v>
      </c>
      <c r="P200" s="230">
        <v>0</v>
      </c>
      <c r="Q200" s="230">
        <f>ROUND(E200*P200,2)</f>
        <v>0</v>
      </c>
      <c r="R200" s="231"/>
      <c r="S200" s="231" t="s">
        <v>157</v>
      </c>
      <c r="T200" s="231" t="s">
        <v>157</v>
      </c>
      <c r="U200" s="231">
        <v>0.19400000000000001</v>
      </c>
      <c r="V200" s="231">
        <f>ROUND(E200*U200,2)</f>
        <v>2.33</v>
      </c>
      <c r="W200" s="231"/>
      <c r="X200" s="231" t="s">
        <v>158</v>
      </c>
      <c r="Y200" s="231" t="s">
        <v>151</v>
      </c>
      <c r="Z200" s="210"/>
      <c r="AA200" s="210"/>
      <c r="AB200" s="210"/>
      <c r="AC200" s="210"/>
      <c r="AD200" s="210"/>
      <c r="AE200" s="210"/>
      <c r="AF200" s="210"/>
      <c r="AG200" s="210" t="s">
        <v>159</v>
      </c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x14ac:dyDescent="0.2">
      <c r="A201" s="235" t="s">
        <v>143</v>
      </c>
      <c r="B201" s="236" t="s">
        <v>90</v>
      </c>
      <c r="C201" s="258" t="s">
        <v>91</v>
      </c>
      <c r="D201" s="237"/>
      <c r="E201" s="238"/>
      <c r="F201" s="239"/>
      <c r="G201" s="240">
        <f>SUMIF(AG202:AG203,"&lt;&gt;NOR",G202:G203)</f>
        <v>0</v>
      </c>
      <c r="H201" s="234"/>
      <c r="I201" s="234">
        <f>SUM(I202:I203)</f>
        <v>0</v>
      </c>
      <c r="J201" s="234"/>
      <c r="K201" s="234">
        <f>SUM(K202:K203)</f>
        <v>0</v>
      </c>
      <c r="L201" s="234"/>
      <c r="M201" s="234">
        <f>SUM(M202:M203)</f>
        <v>0</v>
      </c>
      <c r="N201" s="233"/>
      <c r="O201" s="233">
        <f>SUM(O202:O203)</f>
        <v>2.1800000000000002</v>
      </c>
      <c r="P201" s="233"/>
      <c r="Q201" s="233">
        <f>SUM(Q202:Q203)</f>
        <v>0</v>
      </c>
      <c r="R201" s="234"/>
      <c r="S201" s="234"/>
      <c r="T201" s="234"/>
      <c r="U201" s="234"/>
      <c r="V201" s="234">
        <f>SUM(V202:V203)</f>
        <v>45.95</v>
      </c>
      <c r="W201" s="234"/>
      <c r="X201" s="234"/>
      <c r="Y201" s="234"/>
      <c r="AG201" t="s">
        <v>144</v>
      </c>
    </row>
    <row r="202" spans="1:60" ht="22.5" outlineLevel="1" x14ac:dyDescent="0.2">
      <c r="A202" s="251">
        <v>143</v>
      </c>
      <c r="B202" s="252" t="s">
        <v>457</v>
      </c>
      <c r="C202" s="259" t="s">
        <v>458</v>
      </c>
      <c r="D202" s="253" t="s">
        <v>162</v>
      </c>
      <c r="E202" s="254">
        <v>155.75</v>
      </c>
      <c r="F202" s="255"/>
      <c r="G202" s="256">
        <f>ROUND(E202*F202,2)</f>
        <v>0</v>
      </c>
      <c r="H202" s="232"/>
      <c r="I202" s="231">
        <f>ROUND(E202*H202,2)</f>
        <v>0</v>
      </c>
      <c r="J202" s="232"/>
      <c r="K202" s="231">
        <f>ROUND(E202*J202,2)</f>
        <v>0</v>
      </c>
      <c r="L202" s="231">
        <v>21</v>
      </c>
      <c r="M202" s="231">
        <f>G202*(1+L202/100)</f>
        <v>0</v>
      </c>
      <c r="N202" s="230">
        <v>1.4019999999999999E-2</v>
      </c>
      <c r="O202" s="230">
        <f>ROUND(E202*N202,2)</f>
        <v>2.1800000000000002</v>
      </c>
      <c r="P202" s="230">
        <v>0</v>
      </c>
      <c r="Q202" s="230">
        <f>ROUND(E202*P202,2)</f>
        <v>0</v>
      </c>
      <c r="R202" s="231"/>
      <c r="S202" s="231" t="s">
        <v>342</v>
      </c>
      <c r="T202" s="231" t="s">
        <v>343</v>
      </c>
      <c r="U202" s="231">
        <v>0.29499999999999998</v>
      </c>
      <c r="V202" s="231">
        <f>ROUND(E202*U202,2)</f>
        <v>45.95</v>
      </c>
      <c r="W202" s="231"/>
      <c r="X202" s="231" t="s">
        <v>158</v>
      </c>
      <c r="Y202" s="231" t="s">
        <v>151</v>
      </c>
      <c r="Z202" s="210"/>
      <c r="AA202" s="210"/>
      <c r="AB202" s="210"/>
      <c r="AC202" s="210"/>
      <c r="AD202" s="210"/>
      <c r="AE202" s="210"/>
      <c r="AF202" s="210"/>
      <c r="AG202" s="210" t="s">
        <v>159</v>
      </c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ht="22.5" outlineLevel="1" x14ac:dyDescent="0.2">
      <c r="A203" s="251">
        <v>144</v>
      </c>
      <c r="B203" s="252" t="s">
        <v>459</v>
      </c>
      <c r="C203" s="259" t="s">
        <v>460</v>
      </c>
      <c r="D203" s="253" t="s">
        <v>252</v>
      </c>
      <c r="E203" s="254">
        <v>4.87</v>
      </c>
      <c r="F203" s="255"/>
      <c r="G203" s="256">
        <f>ROUND(E203*F203,2)</f>
        <v>0</v>
      </c>
      <c r="H203" s="232"/>
      <c r="I203" s="231">
        <f>ROUND(E203*H203,2)</f>
        <v>0</v>
      </c>
      <c r="J203" s="232"/>
      <c r="K203" s="231">
        <f>ROUND(E203*J203,2)</f>
        <v>0</v>
      </c>
      <c r="L203" s="231">
        <v>21</v>
      </c>
      <c r="M203" s="231">
        <f>G203*(1+L203/100)</f>
        <v>0</v>
      </c>
      <c r="N203" s="230">
        <v>0</v>
      </c>
      <c r="O203" s="230">
        <f>ROUND(E203*N203,2)</f>
        <v>0</v>
      </c>
      <c r="P203" s="230">
        <v>0</v>
      </c>
      <c r="Q203" s="230">
        <f>ROUND(E203*P203,2)</f>
        <v>0</v>
      </c>
      <c r="R203" s="231"/>
      <c r="S203" s="231" t="s">
        <v>148</v>
      </c>
      <c r="T203" s="231" t="s">
        <v>149</v>
      </c>
      <c r="U203" s="231">
        <v>0</v>
      </c>
      <c r="V203" s="231">
        <f>ROUND(E203*U203,2)</f>
        <v>0</v>
      </c>
      <c r="W203" s="231"/>
      <c r="X203" s="231" t="s">
        <v>150</v>
      </c>
      <c r="Y203" s="231" t="s">
        <v>151</v>
      </c>
      <c r="Z203" s="210"/>
      <c r="AA203" s="210"/>
      <c r="AB203" s="210"/>
      <c r="AC203" s="210"/>
      <c r="AD203" s="210"/>
      <c r="AE203" s="210"/>
      <c r="AF203" s="210"/>
      <c r="AG203" s="210" t="s">
        <v>152</v>
      </c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x14ac:dyDescent="0.2">
      <c r="A204" s="235" t="s">
        <v>143</v>
      </c>
      <c r="B204" s="236" t="s">
        <v>96</v>
      </c>
      <c r="C204" s="258" t="s">
        <v>97</v>
      </c>
      <c r="D204" s="237"/>
      <c r="E204" s="238"/>
      <c r="F204" s="239"/>
      <c r="G204" s="240">
        <f>SUMIF(AG205:AG207,"&lt;&gt;NOR",G205:G207)</f>
        <v>0</v>
      </c>
      <c r="H204" s="234"/>
      <c r="I204" s="234">
        <f>SUM(I205:I207)</f>
        <v>0</v>
      </c>
      <c r="J204" s="234"/>
      <c r="K204" s="234">
        <f>SUM(K205:K207)</f>
        <v>0</v>
      </c>
      <c r="L204" s="234"/>
      <c r="M204" s="234">
        <f>SUM(M205:M207)</f>
        <v>0</v>
      </c>
      <c r="N204" s="233"/>
      <c r="O204" s="233">
        <f>SUM(O205:O207)</f>
        <v>0.43</v>
      </c>
      <c r="P204" s="233"/>
      <c r="Q204" s="233">
        <f>SUM(Q205:Q207)</f>
        <v>0</v>
      </c>
      <c r="R204" s="234"/>
      <c r="S204" s="234"/>
      <c r="T204" s="234"/>
      <c r="U204" s="234"/>
      <c r="V204" s="234">
        <f>SUM(V205:V207)</f>
        <v>130.25</v>
      </c>
      <c r="W204" s="234"/>
      <c r="X204" s="234"/>
      <c r="Y204" s="234"/>
      <c r="AG204" t="s">
        <v>144</v>
      </c>
    </row>
    <row r="205" spans="1:60" outlineLevel="1" x14ac:dyDescent="0.2">
      <c r="A205" s="251">
        <v>145</v>
      </c>
      <c r="B205" s="252" t="s">
        <v>461</v>
      </c>
      <c r="C205" s="259" t="s">
        <v>462</v>
      </c>
      <c r="D205" s="253" t="s">
        <v>162</v>
      </c>
      <c r="E205" s="254">
        <v>1291.6600000000001</v>
      </c>
      <c r="F205" s="255"/>
      <c r="G205" s="256">
        <f>ROUND(E205*F205,2)</f>
        <v>0</v>
      </c>
      <c r="H205" s="232"/>
      <c r="I205" s="231">
        <f>ROUND(E205*H205,2)</f>
        <v>0</v>
      </c>
      <c r="J205" s="232"/>
      <c r="K205" s="231">
        <f>ROUND(E205*J205,2)</f>
        <v>0</v>
      </c>
      <c r="L205" s="231">
        <v>21</v>
      </c>
      <c r="M205" s="231">
        <f>G205*(1+L205/100)</f>
        <v>0</v>
      </c>
      <c r="N205" s="230">
        <v>0</v>
      </c>
      <c r="O205" s="230">
        <f>ROUND(E205*N205,2)</f>
        <v>0</v>
      </c>
      <c r="P205" s="230">
        <v>0</v>
      </c>
      <c r="Q205" s="230">
        <f>ROUND(E205*P205,2)</f>
        <v>0</v>
      </c>
      <c r="R205" s="231"/>
      <c r="S205" s="231" t="s">
        <v>157</v>
      </c>
      <c r="T205" s="231" t="s">
        <v>157</v>
      </c>
      <c r="U205" s="231">
        <v>0.1</v>
      </c>
      <c r="V205" s="231">
        <f>ROUND(E205*U205,2)</f>
        <v>129.16999999999999</v>
      </c>
      <c r="W205" s="231"/>
      <c r="X205" s="231" t="s">
        <v>158</v>
      </c>
      <c r="Y205" s="231" t="s">
        <v>151</v>
      </c>
      <c r="Z205" s="210"/>
      <c r="AA205" s="210"/>
      <c r="AB205" s="210"/>
      <c r="AC205" s="210"/>
      <c r="AD205" s="210"/>
      <c r="AE205" s="210"/>
      <c r="AF205" s="210"/>
      <c r="AG205" s="210" t="s">
        <v>159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ht="22.5" outlineLevel="1" x14ac:dyDescent="0.2">
      <c r="A206" s="251">
        <v>146</v>
      </c>
      <c r="B206" s="252" t="s">
        <v>463</v>
      </c>
      <c r="C206" s="259" t="s">
        <v>464</v>
      </c>
      <c r="D206" s="253" t="s">
        <v>162</v>
      </c>
      <c r="E206" s="254">
        <v>1549.992</v>
      </c>
      <c r="F206" s="255"/>
      <c r="G206" s="256">
        <f>ROUND(E206*F206,2)</f>
        <v>0</v>
      </c>
      <c r="H206" s="232"/>
      <c r="I206" s="231">
        <f>ROUND(E206*H206,2)</f>
        <v>0</v>
      </c>
      <c r="J206" s="232"/>
      <c r="K206" s="231">
        <f>ROUND(E206*J206,2)</f>
        <v>0</v>
      </c>
      <c r="L206" s="231">
        <v>21</v>
      </c>
      <c r="M206" s="231">
        <f>G206*(1+L206/100)</f>
        <v>0</v>
      </c>
      <c r="N206" s="230">
        <v>2.7E-4</v>
      </c>
      <c r="O206" s="230">
        <f>ROUND(E206*N206,2)</f>
        <v>0.42</v>
      </c>
      <c r="P206" s="230">
        <v>0</v>
      </c>
      <c r="Q206" s="230">
        <f>ROUND(E206*P206,2)</f>
        <v>0</v>
      </c>
      <c r="R206" s="231" t="s">
        <v>196</v>
      </c>
      <c r="S206" s="231" t="s">
        <v>157</v>
      </c>
      <c r="T206" s="231" t="s">
        <v>157</v>
      </c>
      <c r="U206" s="231">
        <v>0</v>
      </c>
      <c r="V206" s="231">
        <f>ROUND(E206*U206,2)</f>
        <v>0</v>
      </c>
      <c r="W206" s="231"/>
      <c r="X206" s="231" t="s">
        <v>198</v>
      </c>
      <c r="Y206" s="231" t="s">
        <v>151</v>
      </c>
      <c r="Z206" s="210"/>
      <c r="AA206" s="210"/>
      <c r="AB206" s="210"/>
      <c r="AC206" s="210"/>
      <c r="AD206" s="210"/>
      <c r="AE206" s="210"/>
      <c r="AF206" s="210"/>
      <c r="AG206" s="210" t="s">
        <v>199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1" x14ac:dyDescent="0.2">
      <c r="A207" s="251">
        <v>147</v>
      </c>
      <c r="B207" s="252" t="s">
        <v>465</v>
      </c>
      <c r="C207" s="259" t="s">
        <v>466</v>
      </c>
      <c r="D207" s="253" t="s">
        <v>162</v>
      </c>
      <c r="E207" s="254">
        <v>12</v>
      </c>
      <c r="F207" s="255"/>
      <c r="G207" s="256">
        <f>ROUND(E207*F207,2)</f>
        <v>0</v>
      </c>
      <c r="H207" s="232"/>
      <c r="I207" s="231">
        <f>ROUND(E207*H207,2)</f>
        <v>0</v>
      </c>
      <c r="J207" s="232"/>
      <c r="K207" s="231">
        <f>ROUND(E207*J207,2)</f>
        <v>0</v>
      </c>
      <c r="L207" s="231">
        <v>21</v>
      </c>
      <c r="M207" s="231">
        <f>G207*(1+L207/100)</f>
        <v>0</v>
      </c>
      <c r="N207" s="230">
        <v>4.6999999999999999E-4</v>
      </c>
      <c r="O207" s="230">
        <f>ROUND(E207*N207,2)</f>
        <v>0.01</v>
      </c>
      <c r="P207" s="230">
        <v>0</v>
      </c>
      <c r="Q207" s="230">
        <f>ROUND(E207*P207,2)</f>
        <v>0</v>
      </c>
      <c r="R207" s="231"/>
      <c r="S207" s="231" t="s">
        <v>197</v>
      </c>
      <c r="T207" s="231" t="s">
        <v>197</v>
      </c>
      <c r="U207" s="231">
        <v>0.09</v>
      </c>
      <c r="V207" s="231">
        <f>ROUND(E207*U207,2)</f>
        <v>1.08</v>
      </c>
      <c r="W207" s="231"/>
      <c r="X207" s="231" t="s">
        <v>158</v>
      </c>
      <c r="Y207" s="231" t="s">
        <v>151</v>
      </c>
      <c r="Z207" s="210"/>
      <c r="AA207" s="210"/>
      <c r="AB207" s="210"/>
      <c r="AC207" s="210"/>
      <c r="AD207" s="210"/>
      <c r="AE207" s="210"/>
      <c r="AF207" s="210"/>
      <c r="AG207" s="210" t="s">
        <v>159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x14ac:dyDescent="0.2">
      <c r="A208" s="235" t="s">
        <v>143</v>
      </c>
      <c r="B208" s="236" t="s">
        <v>112</v>
      </c>
      <c r="C208" s="258" t="s">
        <v>113</v>
      </c>
      <c r="D208" s="237"/>
      <c r="E208" s="238"/>
      <c r="F208" s="239"/>
      <c r="G208" s="240">
        <f>SUMIF(AG209:AG215,"&lt;&gt;NOR",G209:G215)</f>
        <v>0</v>
      </c>
      <c r="H208" s="234"/>
      <c r="I208" s="234">
        <f>SUM(I209:I215)</f>
        <v>0</v>
      </c>
      <c r="J208" s="234"/>
      <c r="K208" s="234">
        <f>SUM(K209:K215)</f>
        <v>0</v>
      </c>
      <c r="L208" s="234"/>
      <c r="M208" s="234">
        <f>SUM(M209:M215)</f>
        <v>0</v>
      </c>
      <c r="N208" s="233"/>
      <c r="O208" s="233">
        <f>SUM(O209:O215)</f>
        <v>0</v>
      </c>
      <c r="P208" s="233"/>
      <c r="Q208" s="233">
        <f>SUM(Q209:Q215)</f>
        <v>0</v>
      </c>
      <c r="R208" s="234"/>
      <c r="S208" s="234"/>
      <c r="T208" s="234"/>
      <c r="U208" s="234"/>
      <c r="V208" s="234">
        <f>SUM(V209:V215)</f>
        <v>210.6</v>
      </c>
      <c r="W208" s="234"/>
      <c r="X208" s="234"/>
      <c r="Y208" s="234"/>
      <c r="AG208" t="s">
        <v>144</v>
      </c>
    </row>
    <row r="209" spans="1:60" outlineLevel="1" x14ac:dyDescent="0.2">
      <c r="A209" s="251">
        <v>148</v>
      </c>
      <c r="B209" s="252" t="s">
        <v>467</v>
      </c>
      <c r="C209" s="259" t="s">
        <v>468</v>
      </c>
      <c r="D209" s="253" t="s">
        <v>469</v>
      </c>
      <c r="E209" s="254">
        <v>146.35081</v>
      </c>
      <c r="F209" s="255"/>
      <c r="G209" s="256">
        <f>ROUND(E209*F209,2)</f>
        <v>0</v>
      </c>
      <c r="H209" s="232"/>
      <c r="I209" s="231">
        <f>ROUND(E209*H209,2)</f>
        <v>0</v>
      </c>
      <c r="J209" s="232"/>
      <c r="K209" s="231">
        <f>ROUND(E209*J209,2)</f>
        <v>0</v>
      </c>
      <c r="L209" s="231">
        <v>21</v>
      </c>
      <c r="M209" s="231">
        <f>G209*(1+L209/100)</f>
        <v>0</v>
      </c>
      <c r="N209" s="230">
        <v>0</v>
      </c>
      <c r="O209" s="230">
        <f>ROUND(E209*N209,2)</f>
        <v>0</v>
      </c>
      <c r="P209" s="230">
        <v>0</v>
      </c>
      <c r="Q209" s="230">
        <f>ROUND(E209*P209,2)</f>
        <v>0</v>
      </c>
      <c r="R209" s="231"/>
      <c r="S209" s="231" t="s">
        <v>157</v>
      </c>
      <c r="T209" s="231" t="s">
        <v>149</v>
      </c>
      <c r="U209" s="231">
        <v>0.749</v>
      </c>
      <c r="V209" s="231">
        <f>ROUND(E209*U209,2)</f>
        <v>109.62</v>
      </c>
      <c r="W209" s="231"/>
      <c r="X209" s="231" t="s">
        <v>470</v>
      </c>
      <c r="Y209" s="231" t="s">
        <v>151</v>
      </c>
      <c r="Z209" s="210"/>
      <c r="AA209" s="210"/>
      <c r="AB209" s="210"/>
      <c r="AC209" s="210"/>
      <c r="AD209" s="210"/>
      <c r="AE209" s="210"/>
      <c r="AF209" s="210"/>
      <c r="AG209" s="210" t="s">
        <v>471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1" x14ac:dyDescent="0.2">
      <c r="A210" s="251">
        <v>149</v>
      </c>
      <c r="B210" s="252" t="s">
        <v>472</v>
      </c>
      <c r="C210" s="259" t="s">
        <v>473</v>
      </c>
      <c r="D210" s="253" t="s">
        <v>469</v>
      </c>
      <c r="E210" s="254">
        <v>146.35081</v>
      </c>
      <c r="F210" s="255"/>
      <c r="G210" s="256">
        <f>ROUND(E210*F210,2)</f>
        <v>0</v>
      </c>
      <c r="H210" s="232"/>
      <c r="I210" s="231">
        <f>ROUND(E210*H210,2)</f>
        <v>0</v>
      </c>
      <c r="J210" s="232"/>
      <c r="K210" s="231">
        <f>ROUND(E210*J210,2)</f>
        <v>0</v>
      </c>
      <c r="L210" s="231">
        <v>21</v>
      </c>
      <c r="M210" s="231">
        <f>G210*(1+L210/100)</f>
        <v>0</v>
      </c>
      <c r="N210" s="230">
        <v>0</v>
      </c>
      <c r="O210" s="230">
        <f>ROUND(E210*N210,2)</f>
        <v>0</v>
      </c>
      <c r="P210" s="230">
        <v>0</v>
      </c>
      <c r="Q210" s="230">
        <f>ROUND(E210*P210,2)</f>
        <v>0</v>
      </c>
      <c r="R210" s="231"/>
      <c r="S210" s="231" t="s">
        <v>157</v>
      </c>
      <c r="T210" s="231" t="s">
        <v>149</v>
      </c>
      <c r="U210" s="231">
        <v>0.03</v>
      </c>
      <c r="V210" s="231">
        <f>ROUND(E210*U210,2)</f>
        <v>4.3899999999999997</v>
      </c>
      <c r="W210" s="231"/>
      <c r="X210" s="231" t="s">
        <v>470</v>
      </c>
      <c r="Y210" s="231" t="s">
        <v>151</v>
      </c>
      <c r="Z210" s="210"/>
      <c r="AA210" s="210"/>
      <c r="AB210" s="210"/>
      <c r="AC210" s="210"/>
      <c r="AD210" s="210"/>
      <c r="AE210" s="210"/>
      <c r="AF210" s="210"/>
      <c r="AG210" s="210" t="s">
        <v>471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1" x14ac:dyDescent="0.2">
      <c r="A211" s="251">
        <v>150</v>
      </c>
      <c r="B211" s="252" t="s">
        <v>474</v>
      </c>
      <c r="C211" s="259" t="s">
        <v>475</v>
      </c>
      <c r="D211" s="253" t="s">
        <v>469</v>
      </c>
      <c r="E211" s="254">
        <v>146.35081</v>
      </c>
      <c r="F211" s="255"/>
      <c r="G211" s="256">
        <f>ROUND(E211*F211,2)</f>
        <v>0</v>
      </c>
      <c r="H211" s="232"/>
      <c r="I211" s="231">
        <f>ROUND(E211*H211,2)</f>
        <v>0</v>
      </c>
      <c r="J211" s="232"/>
      <c r="K211" s="231">
        <f>ROUND(E211*J211,2)</f>
        <v>0</v>
      </c>
      <c r="L211" s="231">
        <v>21</v>
      </c>
      <c r="M211" s="231">
        <f>G211*(1+L211/100)</f>
        <v>0</v>
      </c>
      <c r="N211" s="230">
        <v>0</v>
      </c>
      <c r="O211" s="230">
        <f>ROUND(E211*N211,2)</f>
        <v>0</v>
      </c>
      <c r="P211" s="230">
        <v>0</v>
      </c>
      <c r="Q211" s="230">
        <f>ROUND(E211*P211,2)</f>
        <v>0</v>
      </c>
      <c r="R211" s="231"/>
      <c r="S211" s="231" t="s">
        <v>157</v>
      </c>
      <c r="T211" s="231" t="s">
        <v>149</v>
      </c>
      <c r="U211" s="231">
        <v>0.49</v>
      </c>
      <c r="V211" s="231">
        <f>ROUND(E211*U211,2)</f>
        <v>71.709999999999994</v>
      </c>
      <c r="W211" s="231"/>
      <c r="X211" s="231" t="s">
        <v>470</v>
      </c>
      <c r="Y211" s="231" t="s">
        <v>151</v>
      </c>
      <c r="Z211" s="210"/>
      <c r="AA211" s="210"/>
      <c r="AB211" s="210"/>
      <c r="AC211" s="210"/>
      <c r="AD211" s="210"/>
      <c r="AE211" s="210"/>
      <c r="AF211" s="210"/>
      <c r="AG211" s="210" t="s">
        <v>471</v>
      </c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1" x14ac:dyDescent="0.2">
      <c r="A212" s="251">
        <v>151</v>
      </c>
      <c r="B212" s="252" t="s">
        <v>476</v>
      </c>
      <c r="C212" s="259" t="s">
        <v>477</v>
      </c>
      <c r="D212" s="253" t="s">
        <v>469</v>
      </c>
      <c r="E212" s="254">
        <v>5854.0325000000003</v>
      </c>
      <c r="F212" s="255"/>
      <c r="G212" s="256">
        <f>ROUND(E212*F212,2)</f>
        <v>0</v>
      </c>
      <c r="H212" s="232"/>
      <c r="I212" s="231">
        <f>ROUND(E212*H212,2)</f>
        <v>0</v>
      </c>
      <c r="J212" s="232"/>
      <c r="K212" s="231">
        <f>ROUND(E212*J212,2)</f>
        <v>0</v>
      </c>
      <c r="L212" s="231">
        <v>21</v>
      </c>
      <c r="M212" s="231">
        <f>G212*(1+L212/100)</f>
        <v>0</v>
      </c>
      <c r="N212" s="230">
        <v>0</v>
      </c>
      <c r="O212" s="230">
        <f>ROUND(E212*N212,2)</f>
        <v>0</v>
      </c>
      <c r="P212" s="230">
        <v>0</v>
      </c>
      <c r="Q212" s="230">
        <f>ROUND(E212*P212,2)</f>
        <v>0</v>
      </c>
      <c r="R212" s="231"/>
      <c r="S212" s="231" t="s">
        <v>157</v>
      </c>
      <c r="T212" s="231" t="s">
        <v>149</v>
      </c>
      <c r="U212" s="231">
        <v>0</v>
      </c>
      <c r="V212" s="231">
        <f>ROUND(E212*U212,2)</f>
        <v>0</v>
      </c>
      <c r="W212" s="231"/>
      <c r="X212" s="231" t="s">
        <v>470</v>
      </c>
      <c r="Y212" s="231" t="s">
        <v>151</v>
      </c>
      <c r="Z212" s="210"/>
      <c r="AA212" s="210"/>
      <c r="AB212" s="210"/>
      <c r="AC212" s="210"/>
      <c r="AD212" s="210"/>
      <c r="AE212" s="210"/>
      <c r="AF212" s="210"/>
      <c r="AG212" s="210" t="s">
        <v>471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1" x14ac:dyDescent="0.2">
      <c r="A213" s="251">
        <v>152</v>
      </c>
      <c r="B213" s="252" t="s">
        <v>478</v>
      </c>
      <c r="C213" s="259" t="s">
        <v>479</v>
      </c>
      <c r="D213" s="253" t="s">
        <v>469</v>
      </c>
      <c r="E213" s="254">
        <v>146.35081</v>
      </c>
      <c r="F213" s="255"/>
      <c r="G213" s="256">
        <f>ROUND(E213*F213,2)</f>
        <v>0</v>
      </c>
      <c r="H213" s="232"/>
      <c r="I213" s="231">
        <f>ROUND(E213*H213,2)</f>
        <v>0</v>
      </c>
      <c r="J213" s="232"/>
      <c r="K213" s="231">
        <f>ROUND(E213*J213,2)</f>
        <v>0</v>
      </c>
      <c r="L213" s="231">
        <v>21</v>
      </c>
      <c r="M213" s="231">
        <f>G213*(1+L213/100)</f>
        <v>0</v>
      </c>
      <c r="N213" s="230">
        <v>0</v>
      </c>
      <c r="O213" s="230">
        <f>ROUND(E213*N213,2)</f>
        <v>0</v>
      </c>
      <c r="P213" s="230">
        <v>0</v>
      </c>
      <c r="Q213" s="230">
        <f>ROUND(E213*P213,2)</f>
        <v>0</v>
      </c>
      <c r="R213" s="231"/>
      <c r="S213" s="231" t="s">
        <v>157</v>
      </c>
      <c r="T213" s="231" t="s">
        <v>157</v>
      </c>
      <c r="U213" s="231">
        <v>0.16400000000000001</v>
      </c>
      <c r="V213" s="231">
        <f>ROUND(E213*U213,2)</f>
        <v>24</v>
      </c>
      <c r="W213" s="231"/>
      <c r="X213" s="231" t="s">
        <v>470</v>
      </c>
      <c r="Y213" s="231" t="s">
        <v>151</v>
      </c>
      <c r="Z213" s="210"/>
      <c r="AA213" s="210"/>
      <c r="AB213" s="210"/>
      <c r="AC213" s="210"/>
      <c r="AD213" s="210"/>
      <c r="AE213" s="210"/>
      <c r="AF213" s="210"/>
      <c r="AG213" s="210" t="s">
        <v>471</v>
      </c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1" x14ac:dyDescent="0.2">
      <c r="A214" s="251">
        <v>153</v>
      </c>
      <c r="B214" s="252" t="s">
        <v>480</v>
      </c>
      <c r="C214" s="259" t="s">
        <v>481</v>
      </c>
      <c r="D214" s="253" t="s">
        <v>469</v>
      </c>
      <c r="E214" s="254">
        <v>146.35081</v>
      </c>
      <c r="F214" s="255"/>
      <c r="G214" s="256">
        <f>ROUND(E214*F214,2)</f>
        <v>0</v>
      </c>
      <c r="H214" s="232"/>
      <c r="I214" s="231">
        <f>ROUND(E214*H214,2)</f>
        <v>0</v>
      </c>
      <c r="J214" s="232"/>
      <c r="K214" s="231">
        <f>ROUND(E214*J214,2)</f>
        <v>0</v>
      </c>
      <c r="L214" s="231">
        <v>21</v>
      </c>
      <c r="M214" s="231">
        <f>G214*(1+L214/100)</f>
        <v>0</v>
      </c>
      <c r="N214" s="230">
        <v>0</v>
      </c>
      <c r="O214" s="230">
        <f>ROUND(E214*N214,2)</f>
        <v>0</v>
      </c>
      <c r="P214" s="230">
        <v>0</v>
      </c>
      <c r="Q214" s="230">
        <f>ROUND(E214*P214,2)</f>
        <v>0</v>
      </c>
      <c r="R214" s="231"/>
      <c r="S214" s="231" t="s">
        <v>157</v>
      </c>
      <c r="T214" s="231" t="s">
        <v>149</v>
      </c>
      <c r="U214" s="231">
        <v>6.0000000000000001E-3</v>
      </c>
      <c r="V214" s="231">
        <f>ROUND(E214*U214,2)</f>
        <v>0.88</v>
      </c>
      <c r="W214" s="231"/>
      <c r="X214" s="231" t="s">
        <v>470</v>
      </c>
      <c r="Y214" s="231" t="s">
        <v>151</v>
      </c>
      <c r="Z214" s="210"/>
      <c r="AA214" s="210"/>
      <c r="AB214" s="210"/>
      <c r="AC214" s="210"/>
      <c r="AD214" s="210"/>
      <c r="AE214" s="210"/>
      <c r="AF214" s="210"/>
      <c r="AG214" s="210" t="s">
        <v>471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1" x14ac:dyDescent="0.2">
      <c r="A215" s="251">
        <v>154</v>
      </c>
      <c r="B215" s="252" t="s">
        <v>482</v>
      </c>
      <c r="C215" s="259" t="s">
        <v>483</v>
      </c>
      <c r="D215" s="253" t="s">
        <v>469</v>
      </c>
      <c r="E215" s="254">
        <v>146.35081</v>
      </c>
      <c r="F215" s="255"/>
      <c r="G215" s="256">
        <f>ROUND(E215*F215,2)</f>
        <v>0</v>
      </c>
      <c r="H215" s="232"/>
      <c r="I215" s="231">
        <f>ROUND(E215*H215,2)</f>
        <v>0</v>
      </c>
      <c r="J215" s="232"/>
      <c r="K215" s="231">
        <f>ROUND(E215*J215,2)</f>
        <v>0</v>
      </c>
      <c r="L215" s="231">
        <v>21</v>
      </c>
      <c r="M215" s="231">
        <f>G215*(1+L215/100)</f>
        <v>0</v>
      </c>
      <c r="N215" s="230">
        <v>0</v>
      </c>
      <c r="O215" s="230">
        <f>ROUND(E215*N215,2)</f>
        <v>0</v>
      </c>
      <c r="P215" s="230">
        <v>0</v>
      </c>
      <c r="Q215" s="230">
        <f>ROUND(E215*P215,2)</f>
        <v>0</v>
      </c>
      <c r="R215" s="231"/>
      <c r="S215" s="231" t="s">
        <v>484</v>
      </c>
      <c r="T215" s="231" t="s">
        <v>484</v>
      </c>
      <c r="U215" s="231">
        <v>0</v>
      </c>
      <c r="V215" s="231">
        <f>ROUND(E215*U215,2)</f>
        <v>0</v>
      </c>
      <c r="W215" s="231"/>
      <c r="X215" s="231" t="s">
        <v>470</v>
      </c>
      <c r="Y215" s="231" t="s">
        <v>151</v>
      </c>
      <c r="Z215" s="210"/>
      <c r="AA215" s="210"/>
      <c r="AB215" s="210"/>
      <c r="AC215" s="210"/>
      <c r="AD215" s="210"/>
      <c r="AE215" s="210"/>
      <c r="AF215" s="210"/>
      <c r="AG215" s="210" t="s">
        <v>471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x14ac:dyDescent="0.2">
      <c r="A216" s="235" t="s">
        <v>143</v>
      </c>
      <c r="B216" s="236" t="s">
        <v>115</v>
      </c>
      <c r="C216" s="258" t="s">
        <v>29</v>
      </c>
      <c r="D216" s="237"/>
      <c r="E216" s="238"/>
      <c r="F216" s="239"/>
      <c r="G216" s="240">
        <f>SUMIF(AG217:AG219,"&lt;&gt;NOR",G217:G219)</f>
        <v>0</v>
      </c>
      <c r="H216" s="234"/>
      <c r="I216" s="234">
        <f>SUM(I217:I219)</f>
        <v>0</v>
      </c>
      <c r="J216" s="234"/>
      <c r="K216" s="234">
        <f>SUM(K217:K219)</f>
        <v>0</v>
      </c>
      <c r="L216" s="234"/>
      <c r="M216" s="234">
        <f>SUM(M217:M219)</f>
        <v>0</v>
      </c>
      <c r="N216" s="233"/>
      <c r="O216" s="233">
        <f>SUM(O217:O219)</f>
        <v>0</v>
      </c>
      <c r="P216" s="233"/>
      <c r="Q216" s="233">
        <f>SUM(Q217:Q219)</f>
        <v>0</v>
      </c>
      <c r="R216" s="234"/>
      <c r="S216" s="234"/>
      <c r="T216" s="234"/>
      <c r="U216" s="234"/>
      <c r="V216" s="234">
        <f>SUM(V217:V219)</f>
        <v>0</v>
      </c>
      <c r="W216" s="234"/>
      <c r="X216" s="234"/>
      <c r="Y216" s="234"/>
      <c r="AG216" t="s">
        <v>144</v>
      </c>
    </row>
    <row r="217" spans="1:60" outlineLevel="1" x14ac:dyDescent="0.2">
      <c r="A217" s="251">
        <v>155</v>
      </c>
      <c r="B217" s="252" t="s">
        <v>485</v>
      </c>
      <c r="C217" s="259" t="s">
        <v>486</v>
      </c>
      <c r="D217" s="253" t="s">
        <v>487</v>
      </c>
      <c r="E217" s="254">
        <v>1</v>
      </c>
      <c r="F217" s="255"/>
      <c r="G217" s="256">
        <f>ROUND(E217*F217,2)</f>
        <v>0</v>
      </c>
      <c r="H217" s="232"/>
      <c r="I217" s="231">
        <f>ROUND(E217*H217,2)</f>
        <v>0</v>
      </c>
      <c r="J217" s="232"/>
      <c r="K217" s="231">
        <f>ROUND(E217*J217,2)</f>
        <v>0</v>
      </c>
      <c r="L217" s="231">
        <v>21</v>
      </c>
      <c r="M217" s="231">
        <f>G217*(1+L217/100)</f>
        <v>0</v>
      </c>
      <c r="N217" s="230">
        <v>0</v>
      </c>
      <c r="O217" s="230">
        <f>ROUND(E217*N217,2)</f>
        <v>0</v>
      </c>
      <c r="P217" s="230">
        <v>0</v>
      </c>
      <c r="Q217" s="230">
        <f>ROUND(E217*P217,2)</f>
        <v>0</v>
      </c>
      <c r="R217" s="231"/>
      <c r="S217" s="231" t="s">
        <v>157</v>
      </c>
      <c r="T217" s="231" t="s">
        <v>149</v>
      </c>
      <c r="U217" s="231">
        <v>0</v>
      </c>
      <c r="V217" s="231">
        <f>ROUND(E217*U217,2)</f>
        <v>0</v>
      </c>
      <c r="W217" s="231"/>
      <c r="X217" s="231" t="s">
        <v>488</v>
      </c>
      <c r="Y217" s="231" t="s">
        <v>151</v>
      </c>
      <c r="Z217" s="210"/>
      <c r="AA217" s="210"/>
      <c r="AB217" s="210"/>
      <c r="AC217" s="210"/>
      <c r="AD217" s="210"/>
      <c r="AE217" s="210"/>
      <c r="AF217" s="210"/>
      <c r="AG217" s="210" t="s">
        <v>489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1" x14ac:dyDescent="0.2">
      <c r="A218" s="251">
        <v>156</v>
      </c>
      <c r="B218" s="252" t="s">
        <v>490</v>
      </c>
      <c r="C218" s="259" t="s">
        <v>491</v>
      </c>
      <c r="D218" s="253" t="s">
        <v>492</v>
      </c>
      <c r="E218" s="254">
        <v>1</v>
      </c>
      <c r="F218" s="255"/>
      <c r="G218" s="256">
        <f>ROUND(E218*F218,2)</f>
        <v>0</v>
      </c>
      <c r="H218" s="232"/>
      <c r="I218" s="231">
        <f>ROUND(E218*H218,2)</f>
        <v>0</v>
      </c>
      <c r="J218" s="232"/>
      <c r="K218" s="231">
        <f>ROUND(E218*J218,2)</f>
        <v>0</v>
      </c>
      <c r="L218" s="231">
        <v>21</v>
      </c>
      <c r="M218" s="231">
        <f>G218*(1+L218/100)</f>
        <v>0</v>
      </c>
      <c r="N218" s="230">
        <v>0</v>
      </c>
      <c r="O218" s="230">
        <f>ROUND(E218*N218,2)</f>
        <v>0</v>
      </c>
      <c r="P218" s="230">
        <v>0</v>
      </c>
      <c r="Q218" s="230">
        <f>ROUND(E218*P218,2)</f>
        <v>0</v>
      </c>
      <c r="R218" s="231"/>
      <c r="S218" s="231" t="s">
        <v>148</v>
      </c>
      <c r="T218" s="231" t="s">
        <v>149</v>
      </c>
      <c r="U218" s="231">
        <v>0</v>
      </c>
      <c r="V218" s="231">
        <f>ROUND(E218*U218,2)</f>
        <v>0</v>
      </c>
      <c r="W218" s="231"/>
      <c r="X218" s="231" t="s">
        <v>488</v>
      </c>
      <c r="Y218" s="231" t="s">
        <v>151</v>
      </c>
      <c r="Z218" s="210"/>
      <c r="AA218" s="210"/>
      <c r="AB218" s="210"/>
      <c r="AC218" s="210"/>
      <c r="AD218" s="210"/>
      <c r="AE218" s="210"/>
      <c r="AF218" s="210"/>
      <c r="AG218" s="210" t="s">
        <v>489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1" x14ac:dyDescent="0.2">
      <c r="A219" s="251">
        <v>157</v>
      </c>
      <c r="B219" s="252" t="s">
        <v>493</v>
      </c>
      <c r="C219" s="259" t="s">
        <v>494</v>
      </c>
      <c r="D219" s="253" t="s">
        <v>487</v>
      </c>
      <c r="E219" s="254">
        <v>1</v>
      </c>
      <c r="F219" s="255"/>
      <c r="G219" s="256">
        <f>ROUND(E219*F219,2)</f>
        <v>0</v>
      </c>
      <c r="H219" s="232"/>
      <c r="I219" s="231">
        <f>ROUND(E219*H219,2)</f>
        <v>0</v>
      </c>
      <c r="J219" s="232"/>
      <c r="K219" s="231">
        <f>ROUND(E219*J219,2)</f>
        <v>0</v>
      </c>
      <c r="L219" s="231">
        <v>21</v>
      </c>
      <c r="M219" s="231">
        <f>G219*(1+L219/100)</f>
        <v>0</v>
      </c>
      <c r="N219" s="230">
        <v>0</v>
      </c>
      <c r="O219" s="230">
        <f>ROUND(E219*N219,2)</f>
        <v>0</v>
      </c>
      <c r="P219" s="230">
        <v>0</v>
      </c>
      <c r="Q219" s="230">
        <f>ROUND(E219*P219,2)</f>
        <v>0</v>
      </c>
      <c r="R219" s="231"/>
      <c r="S219" s="231" t="s">
        <v>148</v>
      </c>
      <c r="T219" s="231" t="s">
        <v>149</v>
      </c>
      <c r="U219" s="231">
        <v>0</v>
      </c>
      <c r="V219" s="231">
        <f>ROUND(E219*U219,2)</f>
        <v>0</v>
      </c>
      <c r="W219" s="231"/>
      <c r="X219" s="231" t="s">
        <v>488</v>
      </c>
      <c r="Y219" s="231" t="s">
        <v>151</v>
      </c>
      <c r="Z219" s="210"/>
      <c r="AA219" s="210"/>
      <c r="AB219" s="210"/>
      <c r="AC219" s="210"/>
      <c r="AD219" s="210"/>
      <c r="AE219" s="210"/>
      <c r="AF219" s="210"/>
      <c r="AG219" s="210" t="s">
        <v>489</v>
      </c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x14ac:dyDescent="0.2">
      <c r="A220" s="235" t="s">
        <v>143</v>
      </c>
      <c r="B220" s="236" t="s">
        <v>116</v>
      </c>
      <c r="C220" s="258" t="s">
        <v>30</v>
      </c>
      <c r="D220" s="237"/>
      <c r="E220" s="238"/>
      <c r="F220" s="239"/>
      <c r="G220" s="240">
        <f>SUMIF(AG221:AG225,"&lt;&gt;NOR",G221:G225)</f>
        <v>0</v>
      </c>
      <c r="H220" s="234"/>
      <c r="I220" s="234">
        <f>SUM(I221:I225)</f>
        <v>0</v>
      </c>
      <c r="J220" s="234"/>
      <c r="K220" s="234">
        <f>SUM(K221:K225)</f>
        <v>0</v>
      </c>
      <c r="L220" s="234"/>
      <c r="M220" s="234">
        <f>SUM(M221:M225)</f>
        <v>0</v>
      </c>
      <c r="N220" s="233"/>
      <c r="O220" s="233">
        <f>SUM(O221:O225)</f>
        <v>0</v>
      </c>
      <c r="P220" s="233"/>
      <c r="Q220" s="233">
        <f>SUM(Q221:Q225)</f>
        <v>0</v>
      </c>
      <c r="R220" s="234"/>
      <c r="S220" s="234"/>
      <c r="T220" s="234"/>
      <c r="U220" s="234"/>
      <c r="V220" s="234">
        <f>SUM(V221:V225)</f>
        <v>0</v>
      </c>
      <c r="W220" s="234"/>
      <c r="X220" s="234"/>
      <c r="Y220" s="234"/>
      <c r="AG220" t="s">
        <v>144</v>
      </c>
    </row>
    <row r="221" spans="1:60" outlineLevel="1" x14ac:dyDescent="0.2">
      <c r="A221" s="251">
        <v>158</v>
      </c>
      <c r="B221" s="252" t="s">
        <v>495</v>
      </c>
      <c r="C221" s="259" t="s">
        <v>496</v>
      </c>
      <c r="D221" s="253" t="s">
        <v>487</v>
      </c>
      <c r="E221" s="254">
        <v>1</v>
      </c>
      <c r="F221" s="255"/>
      <c r="G221" s="256">
        <f>ROUND(E221*F221,2)</f>
        <v>0</v>
      </c>
      <c r="H221" s="232"/>
      <c r="I221" s="231">
        <f>ROUND(E221*H221,2)</f>
        <v>0</v>
      </c>
      <c r="J221" s="232"/>
      <c r="K221" s="231">
        <f>ROUND(E221*J221,2)</f>
        <v>0</v>
      </c>
      <c r="L221" s="231">
        <v>21</v>
      </c>
      <c r="M221" s="231">
        <f>G221*(1+L221/100)</f>
        <v>0</v>
      </c>
      <c r="N221" s="230">
        <v>0</v>
      </c>
      <c r="O221" s="230">
        <f>ROUND(E221*N221,2)</f>
        <v>0</v>
      </c>
      <c r="P221" s="230">
        <v>0</v>
      </c>
      <c r="Q221" s="230">
        <f>ROUND(E221*P221,2)</f>
        <v>0</v>
      </c>
      <c r="R221" s="231"/>
      <c r="S221" s="231" t="s">
        <v>157</v>
      </c>
      <c r="T221" s="231" t="s">
        <v>149</v>
      </c>
      <c r="U221" s="231">
        <v>0</v>
      </c>
      <c r="V221" s="231">
        <f>ROUND(E221*U221,2)</f>
        <v>0</v>
      </c>
      <c r="W221" s="231"/>
      <c r="X221" s="231" t="s">
        <v>488</v>
      </c>
      <c r="Y221" s="231" t="s">
        <v>151</v>
      </c>
      <c r="Z221" s="210"/>
      <c r="AA221" s="210"/>
      <c r="AB221" s="210"/>
      <c r="AC221" s="210"/>
      <c r="AD221" s="210"/>
      <c r="AE221" s="210"/>
      <c r="AF221" s="210"/>
      <c r="AG221" s="210" t="s">
        <v>489</v>
      </c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1" x14ac:dyDescent="0.2">
      <c r="A222" s="251">
        <v>159</v>
      </c>
      <c r="B222" s="252" t="s">
        <v>497</v>
      </c>
      <c r="C222" s="259" t="s">
        <v>498</v>
      </c>
      <c r="D222" s="253" t="s">
        <v>487</v>
      </c>
      <c r="E222" s="254">
        <v>1</v>
      </c>
      <c r="F222" s="255"/>
      <c r="G222" s="256">
        <f>ROUND(E222*F222,2)</f>
        <v>0</v>
      </c>
      <c r="H222" s="232"/>
      <c r="I222" s="231">
        <f>ROUND(E222*H222,2)</f>
        <v>0</v>
      </c>
      <c r="J222" s="232"/>
      <c r="K222" s="231">
        <f>ROUND(E222*J222,2)</f>
        <v>0</v>
      </c>
      <c r="L222" s="231">
        <v>21</v>
      </c>
      <c r="M222" s="231">
        <f>G222*(1+L222/100)</f>
        <v>0</v>
      </c>
      <c r="N222" s="230">
        <v>0</v>
      </c>
      <c r="O222" s="230">
        <f>ROUND(E222*N222,2)</f>
        <v>0</v>
      </c>
      <c r="P222" s="230">
        <v>0</v>
      </c>
      <c r="Q222" s="230">
        <f>ROUND(E222*P222,2)</f>
        <v>0</v>
      </c>
      <c r="R222" s="231"/>
      <c r="S222" s="231" t="s">
        <v>157</v>
      </c>
      <c r="T222" s="231" t="s">
        <v>149</v>
      </c>
      <c r="U222" s="231">
        <v>0</v>
      </c>
      <c r="V222" s="231">
        <f>ROUND(E222*U222,2)</f>
        <v>0</v>
      </c>
      <c r="W222" s="231"/>
      <c r="X222" s="231" t="s">
        <v>488</v>
      </c>
      <c r="Y222" s="231" t="s">
        <v>151</v>
      </c>
      <c r="Z222" s="210"/>
      <c r="AA222" s="210"/>
      <c r="AB222" s="210"/>
      <c r="AC222" s="210"/>
      <c r="AD222" s="210"/>
      <c r="AE222" s="210"/>
      <c r="AF222" s="210"/>
      <c r="AG222" s="210" t="s">
        <v>489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1" x14ac:dyDescent="0.2">
      <c r="A223" s="251">
        <v>160</v>
      </c>
      <c r="B223" s="252" t="s">
        <v>499</v>
      </c>
      <c r="C223" s="259" t="s">
        <v>500</v>
      </c>
      <c r="D223" s="253" t="s">
        <v>487</v>
      </c>
      <c r="E223" s="254">
        <v>1</v>
      </c>
      <c r="F223" s="255"/>
      <c r="G223" s="256">
        <f>ROUND(E223*F223,2)</f>
        <v>0</v>
      </c>
      <c r="H223" s="232"/>
      <c r="I223" s="231">
        <f>ROUND(E223*H223,2)</f>
        <v>0</v>
      </c>
      <c r="J223" s="232"/>
      <c r="K223" s="231">
        <f>ROUND(E223*J223,2)</f>
        <v>0</v>
      </c>
      <c r="L223" s="231">
        <v>21</v>
      </c>
      <c r="M223" s="231">
        <f>G223*(1+L223/100)</f>
        <v>0</v>
      </c>
      <c r="N223" s="230">
        <v>0</v>
      </c>
      <c r="O223" s="230">
        <f>ROUND(E223*N223,2)</f>
        <v>0</v>
      </c>
      <c r="P223" s="230">
        <v>0</v>
      </c>
      <c r="Q223" s="230">
        <f>ROUND(E223*P223,2)</f>
        <v>0</v>
      </c>
      <c r="R223" s="231"/>
      <c r="S223" s="231" t="s">
        <v>157</v>
      </c>
      <c r="T223" s="231" t="s">
        <v>149</v>
      </c>
      <c r="U223" s="231">
        <v>0</v>
      </c>
      <c r="V223" s="231">
        <f>ROUND(E223*U223,2)</f>
        <v>0</v>
      </c>
      <c r="W223" s="231"/>
      <c r="X223" s="231" t="s">
        <v>488</v>
      </c>
      <c r="Y223" s="231" t="s">
        <v>151</v>
      </c>
      <c r="Z223" s="210"/>
      <c r="AA223" s="210"/>
      <c r="AB223" s="210"/>
      <c r="AC223" s="210"/>
      <c r="AD223" s="210"/>
      <c r="AE223" s="210"/>
      <c r="AF223" s="210"/>
      <c r="AG223" s="210" t="s">
        <v>489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1" x14ac:dyDescent="0.2">
      <c r="A224" s="251">
        <v>161</v>
      </c>
      <c r="B224" s="252" t="s">
        <v>501</v>
      </c>
      <c r="C224" s="259" t="s">
        <v>502</v>
      </c>
      <c r="D224" s="253" t="s">
        <v>487</v>
      </c>
      <c r="E224" s="254">
        <v>1</v>
      </c>
      <c r="F224" s="255"/>
      <c r="G224" s="256">
        <f>ROUND(E224*F224,2)</f>
        <v>0</v>
      </c>
      <c r="H224" s="232"/>
      <c r="I224" s="231">
        <f>ROUND(E224*H224,2)</f>
        <v>0</v>
      </c>
      <c r="J224" s="232"/>
      <c r="K224" s="231">
        <f>ROUND(E224*J224,2)</f>
        <v>0</v>
      </c>
      <c r="L224" s="231">
        <v>21</v>
      </c>
      <c r="M224" s="231">
        <f>G224*(1+L224/100)</f>
        <v>0</v>
      </c>
      <c r="N224" s="230">
        <v>0</v>
      </c>
      <c r="O224" s="230">
        <f>ROUND(E224*N224,2)</f>
        <v>0</v>
      </c>
      <c r="P224" s="230">
        <v>0</v>
      </c>
      <c r="Q224" s="230">
        <f>ROUND(E224*P224,2)</f>
        <v>0</v>
      </c>
      <c r="R224" s="231"/>
      <c r="S224" s="231" t="s">
        <v>157</v>
      </c>
      <c r="T224" s="231" t="s">
        <v>149</v>
      </c>
      <c r="U224" s="231">
        <v>0</v>
      </c>
      <c r="V224" s="231">
        <f>ROUND(E224*U224,2)</f>
        <v>0</v>
      </c>
      <c r="W224" s="231"/>
      <c r="X224" s="231" t="s">
        <v>488</v>
      </c>
      <c r="Y224" s="231" t="s">
        <v>151</v>
      </c>
      <c r="Z224" s="210"/>
      <c r="AA224" s="210"/>
      <c r="AB224" s="210"/>
      <c r="AC224" s="210"/>
      <c r="AD224" s="210"/>
      <c r="AE224" s="210"/>
      <c r="AF224" s="210"/>
      <c r="AG224" s="210" t="s">
        <v>489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1" x14ac:dyDescent="0.2">
      <c r="A225" s="251">
        <v>162</v>
      </c>
      <c r="B225" s="252" t="s">
        <v>503</v>
      </c>
      <c r="C225" s="259" t="s">
        <v>504</v>
      </c>
      <c r="D225" s="253" t="s">
        <v>487</v>
      </c>
      <c r="E225" s="254">
        <v>1</v>
      </c>
      <c r="F225" s="255"/>
      <c r="G225" s="256">
        <f>ROUND(E225*F225,2)</f>
        <v>0</v>
      </c>
      <c r="H225" s="232"/>
      <c r="I225" s="231">
        <f>ROUND(E225*H225,2)</f>
        <v>0</v>
      </c>
      <c r="J225" s="232"/>
      <c r="K225" s="231">
        <f>ROUND(E225*J225,2)</f>
        <v>0</v>
      </c>
      <c r="L225" s="231">
        <v>21</v>
      </c>
      <c r="M225" s="231">
        <f>G225*(1+L225/100)</f>
        <v>0</v>
      </c>
      <c r="N225" s="230">
        <v>0</v>
      </c>
      <c r="O225" s="230">
        <f>ROUND(E225*N225,2)</f>
        <v>0</v>
      </c>
      <c r="P225" s="230">
        <v>0</v>
      </c>
      <c r="Q225" s="230">
        <f>ROUND(E225*P225,2)</f>
        <v>0</v>
      </c>
      <c r="R225" s="231"/>
      <c r="S225" s="231" t="s">
        <v>157</v>
      </c>
      <c r="T225" s="231" t="s">
        <v>149</v>
      </c>
      <c r="U225" s="231">
        <v>0</v>
      </c>
      <c r="V225" s="231">
        <f>ROUND(E225*U225,2)</f>
        <v>0</v>
      </c>
      <c r="W225" s="231"/>
      <c r="X225" s="231" t="s">
        <v>488</v>
      </c>
      <c r="Y225" s="231" t="s">
        <v>151</v>
      </c>
      <c r="Z225" s="210"/>
      <c r="AA225" s="210"/>
      <c r="AB225" s="210"/>
      <c r="AC225" s="210"/>
      <c r="AD225" s="210"/>
      <c r="AE225" s="210"/>
      <c r="AF225" s="210"/>
      <c r="AG225" s="210" t="s">
        <v>489</v>
      </c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x14ac:dyDescent="0.2">
      <c r="A226" s="235" t="s">
        <v>143</v>
      </c>
      <c r="B226" s="236" t="s">
        <v>115</v>
      </c>
      <c r="C226" s="258" t="s">
        <v>29</v>
      </c>
      <c r="D226" s="237"/>
      <c r="E226" s="238"/>
      <c r="F226" s="239"/>
      <c r="G226" s="240">
        <f>SUMIF(AG227:AG230,"&lt;&gt;NOR",G227:G230)</f>
        <v>0</v>
      </c>
      <c r="H226" s="234"/>
      <c r="I226" s="234">
        <f>SUM(I227:I230)</f>
        <v>0</v>
      </c>
      <c r="J226" s="234"/>
      <c r="K226" s="234">
        <f>SUM(K227:K230)</f>
        <v>0</v>
      </c>
      <c r="L226" s="234"/>
      <c r="M226" s="234">
        <f>SUM(M227:M230)</f>
        <v>0</v>
      </c>
      <c r="N226" s="233"/>
      <c r="O226" s="233">
        <f>SUM(O227:O230)</f>
        <v>0</v>
      </c>
      <c r="P226" s="233"/>
      <c r="Q226" s="233">
        <f>SUM(Q227:Q230)</f>
        <v>0</v>
      </c>
      <c r="R226" s="234"/>
      <c r="S226" s="234"/>
      <c r="T226" s="234"/>
      <c r="U226" s="234"/>
      <c r="V226" s="234">
        <f>SUM(V227:V230)</f>
        <v>0</v>
      </c>
      <c r="W226" s="234"/>
      <c r="X226" s="234"/>
      <c r="Y226" s="234"/>
      <c r="AG226" t="s">
        <v>144</v>
      </c>
    </row>
    <row r="227" spans="1:60" outlineLevel="1" x14ac:dyDescent="0.2">
      <c r="A227" s="251">
        <v>163</v>
      </c>
      <c r="B227" s="252" t="s">
        <v>505</v>
      </c>
      <c r="C227" s="259" t="s">
        <v>506</v>
      </c>
      <c r="D227" s="253" t="s">
        <v>487</v>
      </c>
      <c r="E227" s="254">
        <v>1</v>
      </c>
      <c r="F227" s="255"/>
      <c r="G227" s="256">
        <f>ROUND(E227*F227,2)</f>
        <v>0</v>
      </c>
      <c r="H227" s="232"/>
      <c r="I227" s="231">
        <f>ROUND(E227*H227,2)</f>
        <v>0</v>
      </c>
      <c r="J227" s="232"/>
      <c r="K227" s="231">
        <f>ROUND(E227*J227,2)</f>
        <v>0</v>
      </c>
      <c r="L227" s="231">
        <v>21</v>
      </c>
      <c r="M227" s="231">
        <f>G227*(1+L227/100)</f>
        <v>0</v>
      </c>
      <c r="N227" s="230">
        <v>0</v>
      </c>
      <c r="O227" s="230">
        <f>ROUND(E227*N227,2)</f>
        <v>0</v>
      </c>
      <c r="P227" s="230">
        <v>0</v>
      </c>
      <c r="Q227" s="230">
        <f>ROUND(E227*P227,2)</f>
        <v>0</v>
      </c>
      <c r="R227" s="231"/>
      <c r="S227" s="231" t="s">
        <v>157</v>
      </c>
      <c r="T227" s="231" t="s">
        <v>149</v>
      </c>
      <c r="U227" s="231">
        <v>0</v>
      </c>
      <c r="V227" s="231">
        <f>ROUND(E227*U227,2)</f>
        <v>0</v>
      </c>
      <c r="W227" s="231"/>
      <c r="X227" s="231" t="s">
        <v>488</v>
      </c>
      <c r="Y227" s="231" t="s">
        <v>151</v>
      </c>
      <c r="Z227" s="210"/>
      <c r="AA227" s="210"/>
      <c r="AB227" s="210"/>
      <c r="AC227" s="210"/>
      <c r="AD227" s="210"/>
      <c r="AE227" s="210"/>
      <c r="AF227" s="210"/>
      <c r="AG227" s="210" t="s">
        <v>489</v>
      </c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1" x14ac:dyDescent="0.2">
      <c r="A228" s="251">
        <v>164</v>
      </c>
      <c r="B228" s="252" t="s">
        <v>507</v>
      </c>
      <c r="C228" s="259" t="s">
        <v>508</v>
      </c>
      <c r="D228" s="253" t="s">
        <v>487</v>
      </c>
      <c r="E228" s="254">
        <v>1</v>
      </c>
      <c r="F228" s="255"/>
      <c r="G228" s="256">
        <f>ROUND(E228*F228,2)</f>
        <v>0</v>
      </c>
      <c r="H228" s="232"/>
      <c r="I228" s="231">
        <f>ROUND(E228*H228,2)</f>
        <v>0</v>
      </c>
      <c r="J228" s="232"/>
      <c r="K228" s="231">
        <f>ROUND(E228*J228,2)</f>
        <v>0</v>
      </c>
      <c r="L228" s="231">
        <v>21</v>
      </c>
      <c r="M228" s="231">
        <f>G228*(1+L228/100)</f>
        <v>0</v>
      </c>
      <c r="N228" s="230">
        <v>0</v>
      </c>
      <c r="O228" s="230">
        <f>ROUND(E228*N228,2)</f>
        <v>0</v>
      </c>
      <c r="P228" s="230">
        <v>0</v>
      </c>
      <c r="Q228" s="230">
        <f>ROUND(E228*P228,2)</f>
        <v>0</v>
      </c>
      <c r="R228" s="231"/>
      <c r="S228" s="231" t="s">
        <v>157</v>
      </c>
      <c r="T228" s="231" t="s">
        <v>149</v>
      </c>
      <c r="U228" s="231">
        <v>0</v>
      </c>
      <c r="V228" s="231">
        <f>ROUND(E228*U228,2)</f>
        <v>0</v>
      </c>
      <c r="W228" s="231"/>
      <c r="X228" s="231" t="s">
        <v>488</v>
      </c>
      <c r="Y228" s="231" t="s">
        <v>151</v>
      </c>
      <c r="Z228" s="210"/>
      <c r="AA228" s="210"/>
      <c r="AB228" s="210"/>
      <c r="AC228" s="210"/>
      <c r="AD228" s="210"/>
      <c r="AE228" s="210"/>
      <c r="AF228" s="210"/>
      <c r="AG228" s="210" t="s">
        <v>489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1" x14ac:dyDescent="0.2">
      <c r="A229" s="251">
        <v>165</v>
      </c>
      <c r="B229" s="252" t="s">
        <v>509</v>
      </c>
      <c r="C229" s="259" t="s">
        <v>510</v>
      </c>
      <c r="D229" s="253" t="s">
        <v>487</v>
      </c>
      <c r="E229" s="254">
        <v>1</v>
      </c>
      <c r="F229" s="255"/>
      <c r="G229" s="256">
        <f>ROUND(E229*F229,2)</f>
        <v>0</v>
      </c>
      <c r="H229" s="232"/>
      <c r="I229" s="231">
        <f>ROUND(E229*H229,2)</f>
        <v>0</v>
      </c>
      <c r="J229" s="232"/>
      <c r="K229" s="231">
        <f>ROUND(E229*J229,2)</f>
        <v>0</v>
      </c>
      <c r="L229" s="231">
        <v>21</v>
      </c>
      <c r="M229" s="231">
        <f>G229*(1+L229/100)</f>
        <v>0</v>
      </c>
      <c r="N229" s="230">
        <v>0</v>
      </c>
      <c r="O229" s="230">
        <f>ROUND(E229*N229,2)</f>
        <v>0</v>
      </c>
      <c r="P229" s="230">
        <v>0</v>
      </c>
      <c r="Q229" s="230">
        <f>ROUND(E229*P229,2)</f>
        <v>0</v>
      </c>
      <c r="R229" s="231"/>
      <c r="S229" s="231" t="s">
        <v>157</v>
      </c>
      <c r="T229" s="231" t="s">
        <v>149</v>
      </c>
      <c r="U229" s="231">
        <v>0</v>
      </c>
      <c r="V229" s="231">
        <f>ROUND(E229*U229,2)</f>
        <v>0</v>
      </c>
      <c r="W229" s="231"/>
      <c r="X229" s="231" t="s">
        <v>488</v>
      </c>
      <c r="Y229" s="231" t="s">
        <v>151</v>
      </c>
      <c r="Z229" s="210"/>
      <c r="AA229" s="210"/>
      <c r="AB229" s="210"/>
      <c r="AC229" s="210"/>
      <c r="AD229" s="210"/>
      <c r="AE229" s="210"/>
      <c r="AF229" s="210"/>
      <c r="AG229" s="210" t="s">
        <v>489</v>
      </c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1" x14ac:dyDescent="0.2">
      <c r="A230" s="251">
        <v>166</v>
      </c>
      <c r="B230" s="252" t="s">
        <v>511</v>
      </c>
      <c r="C230" s="259" t="s">
        <v>512</v>
      </c>
      <c r="D230" s="253" t="s">
        <v>487</v>
      </c>
      <c r="E230" s="254">
        <v>1</v>
      </c>
      <c r="F230" s="255"/>
      <c r="G230" s="256">
        <f>ROUND(E230*F230,2)</f>
        <v>0</v>
      </c>
      <c r="H230" s="232"/>
      <c r="I230" s="231">
        <f>ROUND(E230*H230,2)</f>
        <v>0</v>
      </c>
      <c r="J230" s="232"/>
      <c r="K230" s="231">
        <f>ROUND(E230*J230,2)</f>
        <v>0</v>
      </c>
      <c r="L230" s="231">
        <v>21</v>
      </c>
      <c r="M230" s="231">
        <f>G230*(1+L230/100)</f>
        <v>0</v>
      </c>
      <c r="N230" s="230">
        <v>0</v>
      </c>
      <c r="O230" s="230">
        <f>ROUND(E230*N230,2)</f>
        <v>0</v>
      </c>
      <c r="P230" s="230">
        <v>0</v>
      </c>
      <c r="Q230" s="230">
        <f>ROUND(E230*P230,2)</f>
        <v>0</v>
      </c>
      <c r="R230" s="231"/>
      <c r="S230" s="231" t="s">
        <v>157</v>
      </c>
      <c r="T230" s="231" t="s">
        <v>149</v>
      </c>
      <c r="U230" s="231">
        <v>0</v>
      </c>
      <c r="V230" s="231">
        <f>ROUND(E230*U230,2)</f>
        <v>0</v>
      </c>
      <c r="W230" s="231"/>
      <c r="X230" s="231" t="s">
        <v>488</v>
      </c>
      <c r="Y230" s="231" t="s">
        <v>151</v>
      </c>
      <c r="Z230" s="210"/>
      <c r="AA230" s="210"/>
      <c r="AB230" s="210"/>
      <c r="AC230" s="210"/>
      <c r="AD230" s="210"/>
      <c r="AE230" s="210"/>
      <c r="AF230" s="210"/>
      <c r="AG230" s="210" t="s">
        <v>489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x14ac:dyDescent="0.2">
      <c r="A231" s="235" t="s">
        <v>143</v>
      </c>
      <c r="B231" s="236" t="s">
        <v>84</v>
      </c>
      <c r="C231" s="258" t="s">
        <v>85</v>
      </c>
      <c r="D231" s="237"/>
      <c r="E231" s="238"/>
      <c r="F231" s="239"/>
      <c r="G231" s="240">
        <f>SUMIF(AG232:AG232,"&lt;&gt;NOR",G232:G232)</f>
        <v>0</v>
      </c>
      <c r="H231" s="234"/>
      <c r="I231" s="234">
        <f>SUM(I232:I232)</f>
        <v>0</v>
      </c>
      <c r="J231" s="234"/>
      <c r="K231" s="234">
        <f>SUM(K232:K232)</f>
        <v>0</v>
      </c>
      <c r="L231" s="234"/>
      <c r="M231" s="234">
        <f>SUM(M232:M232)</f>
        <v>0</v>
      </c>
      <c r="N231" s="233"/>
      <c r="O231" s="233">
        <f>SUM(O232:O232)</f>
        <v>0</v>
      </c>
      <c r="P231" s="233"/>
      <c r="Q231" s="233">
        <f>SUM(Q232:Q232)</f>
        <v>0</v>
      </c>
      <c r="R231" s="234"/>
      <c r="S231" s="234"/>
      <c r="T231" s="234"/>
      <c r="U231" s="234"/>
      <c r="V231" s="234">
        <f>SUM(V232:V232)</f>
        <v>122.17</v>
      </c>
      <c r="W231" s="234"/>
      <c r="X231" s="234"/>
      <c r="Y231" s="234"/>
      <c r="AG231" t="s">
        <v>144</v>
      </c>
    </row>
    <row r="232" spans="1:60" outlineLevel="1" x14ac:dyDescent="0.2">
      <c r="A232" s="251">
        <v>167</v>
      </c>
      <c r="B232" s="252" t="s">
        <v>513</v>
      </c>
      <c r="C232" s="259" t="s">
        <v>514</v>
      </c>
      <c r="D232" s="253" t="s">
        <v>469</v>
      </c>
      <c r="E232" s="254">
        <v>64.572800000000001</v>
      </c>
      <c r="F232" s="255"/>
      <c r="G232" s="256">
        <f>ROUND(E232*F232,2)</f>
        <v>0</v>
      </c>
      <c r="H232" s="232"/>
      <c r="I232" s="231">
        <f>ROUND(E232*H232,2)</f>
        <v>0</v>
      </c>
      <c r="J232" s="232"/>
      <c r="K232" s="231">
        <f>ROUND(E232*J232,2)</f>
        <v>0</v>
      </c>
      <c r="L232" s="231">
        <v>21</v>
      </c>
      <c r="M232" s="231">
        <f>G232*(1+L232/100)</f>
        <v>0</v>
      </c>
      <c r="N232" s="230">
        <v>0</v>
      </c>
      <c r="O232" s="230">
        <f>ROUND(E232*N232,2)</f>
        <v>0</v>
      </c>
      <c r="P232" s="230">
        <v>0</v>
      </c>
      <c r="Q232" s="230">
        <f>ROUND(E232*P232,2)</f>
        <v>0</v>
      </c>
      <c r="R232" s="231"/>
      <c r="S232" s="231" t="s">
        <v>157</v>
      </c>
      <c r="T232" s="231" t="s">
        <v>157</v>
      </c>
      <c r="U232" s="231">
        <v>1.8919999999999999</v>
      </c>
      <c r="V232" s="231">
        <f>ROUND(E232*U232,2)</f>
        <v>122.17</v>
      </c>
      <c r="W232" s="231"/>
      <c r="X232" s="231" t="s">
        <v>240</v>
      </c>
      <c r="Y232" s="231" t="s">
        <v>151</v>
      </c>
      <c r="Z232" s="210"/>
      <c r="AA232" s="210"/>
      <c r="AB232" s="210"/>
      <c r="AC232" s="210"/>
      <c r="AD232" s="210"/>
      <c r="AE232" s="210"/>
      <c r="AF232" s="210"/>
      <c r="AG232" s="210" t="s">
        <v>241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x14ac:dyDescent="0.2">
      <c r="A233" s="235" t="s">
        <v>143</v>
      </c>
      <c r="B233" s="236" t="s">
        <v>68</v>
      </c>
      <c r="C233" s="258" t="s">
        <v>69</v>
      </c>
      <c r="D233" s="237"/>
      <c r="E233" s="238"/>
      <c r="F233" s="239"/>
      <c r="G233" s="240">
        <f>SUMIF(AG234:AG234,"&lt;&gt;NOR",G234:G234)</f>
        <v>0</v>
      </c>
      <c r="H233" s="234"/>
      <c r="I233" s="234">
        <f>SUM(I234:I234)</f>
        <v>0</v>
      </c>
      <c r="J233" s="234"/>
      <c r="K233" s="234">
        <f>SUM(K234:K234)</f>
        <v>0</v>
      </c>
      <c r="L233" s="234"/>
      <c r="M233" s="234">
        <f>SUM(M234:M234)</f>
        <v>0</v>
      </c>
      <c r="N233" s="233"/>
      <c r="O233" s="233">
        <f>SUM(O234:O234)</f>
        <v>29.5</v>
      </c>
      <c r="P233" s="233"/>
      <c r="Q233" s="233">
        <f>SUM(Q234:Q234)</f>
        <v>0</v>
      </c>
      <c r="R233" s="234"/>
      <c r="S233" s="234"/>
      <c r="T233" s="234"/>
      <c r="U233" s="234"/>
      <c r="V233" s="234">
        <f>SUM(V234:V234)</f>
        <v>1.94</v>
      </c>
      <c r="W233" s="234"/>
      <c r="X233" s="234"/>
      <c r="Y233" s="234"/>
      <c r="AG233" t="s">
        <v>144</v>
      </c>
    </row>
    <row r="234" spans="1:60" outlineLevel="1" x14ac:dyDescent="0.2">
      <c r="A234" s="245">
        <v>168</v>
      </c>
      <c r="B234" s="246" t="s">
        <v>515</v>
      </c>
      <c r="C234" s="260" t="s">
        <v>516</v>
      </c>
      <c r="D234" s="247" t="s">
        <v>162</v>
      </c>
      <c r="E234" s="248">
        <v>66.900000000000006</v>
      </c>
      <c r="F234" s="249"/>
      <c r="G234" s="250">
        <f>ROUND(E234*F234,2)</f>
        <v>0</v>
      </c>
      <c r="H234" s="232"/>
      <c r="I234" s="231">
        <f>ROUND(E234*H234,2)</f>
        <v>0</v>
      </c>
      <c r="J234" s="232"/>
      <c r="K234" s="231">
        <f>ROUND(E234*J234,2)</f>
        <v>0</v>
      </c>
      <c r="L234" s="231">
        <v>21</v>
      </c>
      <c r="M234" s="231">
        <f>G234*(1+L234/100)</f>
        <v>0</v>
      </c>
      <c r="N234" s="230">
        <v>0.441</v>
      </c>
      <c r="O234" s="230">
        <f>ROUND(E234*N234,2)</f>
        <v>29.5</v>
      </c>
      <c r="P234" s="230">
        <v>0</v>
      </c>
      <c r="Q234" s="230">
        <f>ROUND(E234*P234,2)</f>
        <v>0</v>
      </c>
      <c r="R234" s="231"/>
      <c r="S234" s="231" t="s">
        <v>157</v>
      </c>
      <c r="T234" s="231" t="s">
        <v>157</v>
      </c>
      <c r="U234" s="231">
        <v>2.9000000000000001E-2</v>
      </c>
      <c r="V234" s="231">
        <f>ROUND(E234*U234,2)</f>
        <v>1.94</v>
      </c>
      <c r="W234" s="231"/>
      <c r="X234" s="231" t="s">
        <v>158</v>
      </c>
      <c r="Y234" s="231" t="s">
        <v>151</v>
      </c>
      <c r="Z234" s="210"/>
      <c r="AA234" s="210"/>
      <c r="AB234" s="210"/>
      <c r="AC234" s="210"/>
      <c r="AD234" s="210"/>
      <c r="AE234" s="210"/>
      <c r="AF234" s="210"/>
      <c r="AG234" s="210" t="s">
        <v>159</v>
      </c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x14ac:dyDescent="0.2">
      <c r="A235" s="3"/>
      <c r="B235" s="4"/>
      <c r="C235" s="263"/>
      <c r="D235" s="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AE235">
        <v>15</v>
      </c>
      <c r="AF235">
        <v>21</v>
      </c>
      <c r="AG235" t="s">
        <v>129</v>
      </c>
    </row>
    <row r="236" spans="1:60" x14ac:dyDescent="0.2">
      <c r="A236" s="213"/>
      <c r="B236" s="214" t="s">
        <v>31</v>
      </c>
      <c r="C236" s="262"/>
      <c r="D236" s="215"/>
      <c r="E236" s="216"/>
      <c r="F236" s="216"/>
      <c r="G236" s="244">
        <f>G8+G12+G17+G19+G21+G23+G25+G28+G32+G34+G40+G42+G44+G47+G49+G51+G54+G56+G60+G62+G67+G69+G71+G74+G79+G88+G92+G94+G96+G99+G101+G109+G115+G117+G125+G128+G131+G133+G137+G139+G141+G149+G151+G166+G168+G170+G176+G184+G191+G193+G195+G201+G204+G208+G216+G220+G226+G231+G233</f>
        <v>0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AE236">
        <f>SUMIF(L7:L234,AE235,G7:G234)</f>
        <v>0</v>
      </c>
      <c r="AF236">
        <f>SUMIF(L7:L234,AF235,G7:G234)</f>
        <v>0</v>
      </c>
      <c r="AG236" t="s">
        <v>517</v>
      </c>
    </row>
    <row r="237" spans="1:60" x14ac:dyDescent="0.2">
      <c r="A237" s="3"/>
      <c r="B237" s="4"/>
      <c r="C237" s="263"/>
      <c r="D237" s="6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60" x14ac:dyDescent="0.2">
      <c r="A238" s="3"/>
      <c r="B238" s="4"/>
      <c r="C238" s="263"/>
      <c r="D238" s="6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60" x14ac:dyDescent="0.2">
      <c r="A239" s="217" t="s">
        <v>518</v>
      </c>
      <c r="B239" s="217"/>
      <c r="C239" s="264"/>
      <c r="D239" s="6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60" x14ac:dyDescent="0.2">
      <c r="A240" s="218"/>
      <c r="B240" s="219"/>
      <c r="C240" s="265"/>
      <c r="D240" s="219"/>
      <c r="E240" s="219"/>
      <c r="F240" s="219"/>
      <c r="G240" s="220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AG240" t="s">
        <v>519</v>
      </c>
    </row>
    <row r="241" spans="1:33" x14ac:dyDescent="0.2">
      <c r="A241" s="221"/>
      <c r="B241" s="222"/>
      <c r="C241" s="266"/>
      <c r="D241" s="222"/>
      <c r="E241" s="222"/>
      <c r="F241" s="222"/>
      <c r="G241" s="22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33" x14ac:dyDescent="0.2">
      <c r="A242" s="221"/>
      <c r="B242" s="222"/>
      <c r="C242" s="266"/>
      <c r="D242" s="222"/>
      <c r="E242" s="222"/>
      <c r="F242" s="222"/>
      <c r="G242" s="22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33" x14ac:dyDescent="0.2">
      <c r="A243" s="221"/>
      <c r="B243" s="222"/>
      <c r="C243" s="266"/>
      <c r="D243" s="222"/>
      <c r="E243" s="222"/>
      <c r="F243" s="222"/>
      <c r="G243" s="22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33" x14ac:dyDescent="0.2">
      <c r="A244" s="224"/>
      <c r="B244" s="225"/>
      <c r="C244" s="267"/>
      <c r="D244" s="225"/>
      <c r="E244" s="225"/>
      <c r="F244" s="225"/>
      <c r="G244" s="22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33" x14ac:dyDescent="0.2">
      <c r="A245" s="3"/>
      <c r="B245" s="4"/>
      <c r="C245" s="263"/>
      <c r="D245" s="6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33" x14ac:dyDescent="0.2">
      <c r="C246" s="268"/>
      <c r="D246" s="10"/>
      <c r="AG246" t="s">
        <v>520</v>
      </c>
    </row>
    <row r="247" spans="1:33" x14ac:dyDescent="0.2">
      <c r="D247" s="10"/>
    </row>
    <row r="248" spans="1:33" x14ac:dyDescent="0.2">
      <c r="D248" s="10"/>
    </row>
    <row r="249" spans="1:33" x14ac:dyDescent="0.2">
      <c r="D249" s="10"/>
    </row>
    <row r="250" spans="1:33" x14ac:dyDescent="0.2">
      <c r="D250" s="10"/>
    </row>
    <row r="251" spans="1:33" x14ac:dyDescent="0.2">
      <c r="D251" s="10"/>
    </row>
    <row r="252" spans="1:33" x14ac:dyDescent="0.2">
      <c r="D252" s="10"/>
    </row>
    <row r="253" spans="1:33" x14ac:dyDescent="0.2">
      <c r="D253" s="10"/>
    </row>
    <row r="254" spans="1:33" x14ac:dyDescent="0.2">
      <c r="D254" s="10"/>
    </row>
    <row r="255" spans="1:33" x14ac:dyDescent="0.2">
      <c r="D255" s="10"/>
    </row>
    <row r="256" spans="1:33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239:C239"/>
    <mergeCell ref="A240:G24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52DD-2772-4439-A13E-BB19E17B747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117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118</v>
      </c>
    </row>
    <row r="3" spans="1:60" ht="24.95" customHeight="1" x14ac:dyDescent="0.2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118</v>
      </c>
      <c r="AG3" t="s">
        <v>119</v>
      </c>
    </row>
    <row r="4" spans="1:60" ht="24.95" customHeight="1" x14ac:dyDescent="0.2">
      <c r="A4" s="200" t="s">
        <v>10</v>
      </c>
      <c r="B4" s="201" t="s">
        <v>50</v>
      </c>
      <c r="C4" s="202" t="s">
        <v>51</v>
      </c>
      <c r="D4" s="203"/>
      <c r="E4" s="203"/>
      <c r="F4" s="203"/>
      <c r="G4" s="204"/>
      <c r="AG4" t="s">
        <v>120</v>
      </c>
    </row>
    <row r="5" spans="1:60" x14ac:dyDescent="0.2">
      <c r="D5" s="10"/>
    </row>
    <row r="6" spans="1:60" ht="38.25" x14ac:dyDescent="0.2">
      <c r="A6" s="206" t="s">
        <v>121</v>
      </c>
      <c r="B6" s="208" t="s">
        <v>122</v>
      </c>
      <c r="C6" s="208" t="s">
        <v>123</v>
      </c>
      <c r="D6" s="207" t="s">
        <v>124</v>
      </c>
      <c r="E6" s="206" t="s">
        <v>125</v>
      </c>
      <c r="F6" s="205" t="s">
        <v>126</v>
      </c>
      <c r="G6" s="206" t="s">
        <v>31</v>
      </c>
      <c r="H6" s="209" t="s">
        <v>32</v>
      </c>
      <c r="I6" s="209" t="s">
        <v>127</v>
      </c>
      <c r="J6" s="209" t="s">
        <v>33</v>
      </c>
      <c r="K6" s="209" t="s">
        <v>128</v>
      </c>
      <c r="L6" s="209" t="s">
        <v>129</v>
      </c>
      <c r="M6" s="209" t="s">
        <v>130</v>
      </c>
      <c r="N6" s="209" t="s">
        <v>131</v>
      </c>
      <c r="O6" s="209" t="s">
        <v>132</v>
      </c>
      <c r="P6" s="209" t="s">
        <v>133</v>
      </c>
      <c r="Q6" s="209" t="s">
        <v>134</v>
      </c>
      <c r="R6" s="209" t="s">
        <v>135</v>
      </c>
      <c r="S6" s="209" t="s">
        <v>136</v>
      </c>
      <c r="T6" s="209" t="s">
        <v>137</v>
      </c>
      <c r="U6" s="209" t="s">
        <v>138</v>
      </c>
      <c r="V6" s="209" t="s">
        <v>139</v>
      </c>
      <c r="W6" s="209" t="s">
        <v>140</v>
      </c>
      <c r="X6" s="209" t="s">
        <v>141</v>
      </c>
      <c r="Y6" s="209" t="s">
        <v>142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5" t="s">
        <v>143</v>
      </c>
      <c r="B8" s="236" t="s">
        <v>63</v>
      </c>
      <c r="C8" s="258" t="s">
        <v>64</v>
      </c>
      <c r="D8" s="237"/>
      <c r="E8" s="238"/>
      <c r="F8" s="239"/>
      <c r="G8" s="240">
        <f>SUMIF(AG9:AG17,"&lt;&gt;NOR",G9:G17)</f>
        <v>0</v>
      </c>
      <c r="H8" s="234"/>
      <c r="I8" s="234">
        <f>SUM(I9:I17)</f>
        <v>0</v>
      </c>
      <c r="J8" s="234"/>
      <c r="K8" s="234">
        <f>SUM(K9:K17)</f>
        <v>0</v>
      </c>
      <c r="L8" s="234"/>
      <c r="M8" s="234">
        <f>SUM(M9:M17)</f>
        <v>0</v>
      </c>
      <c r="N8" s="233"/>
      <c r="O8" s="233">
        <f>SUM(O9:O17)</f>
        <v>0</v>
      </c>
      <c r="P8" s="233"/>
      <c r="Q8" s="233">
        <f>SUM(Q9:Q17)</f>
        <v>0</v>
      </c>
      <c r="R8" s="234"/>
      <c r="S8" s="234"/>
      <c r="T8" s="234"/>
      <c r="U8" s="234"/>
      <c r="V8" s="234">
        <f>SUM(V9:V17)</f>
        <v>0</v>
      </c>
      <c r="W8" s="234"/>
      <c r="X8" s="234"/>
      <c r="Y8" s="234"/>
      <c r="AG8" t="s">
        <v>144</v>
      </c>
    </row>
    <row r="9" spans="1:60" outlineLevel="1" x14ac:dyDescent="0.2">
      <c r="A9" s="251">
        <v>1</v>
      </c>
      <c r="B9" s="252" t="s">
        <v>521</v>
      </c>
      <c r="C9" s="259" t="s">
        <v>522</v>
      </c>
      <c r="D9" s="253" t="s">
        <v>305</v>
      </c>
      <c r="E9" s="254">
        <v>0.17</v>
      </c>
      <c r="F9" s="255"/>
      <c r="G9" s="256">
        <f>ROUND(E9*F9,2)</f>
        <v>0</v>
      </c>
      <c r="H9" s="232"/>
      <c r="I9" s="231">
        <f>ROUND(E9*H9,2)</f>
        <v>0</v>
      </c>
      <c r="J9" s="232"/>
      <c r="K9" s="231">
        <f>ROUND(E9*J9,2)</f>
        <v>0</v>
      </c>
      <c r="L9" s="231">
        <v>21</v>
      </c>
      <c r="M9" s="231">
        <f>G9*(1+L9/100)</f>
        <v>0</v>
      </c>
      <c r="N9" s="230">
        <v>0</v>
      </c>
      <c r="O9" s="230">
        <f>ROUND(E9*N9,2)</f>
        <v>0</v>
      </c>
      <c r="P9" s="230">
        <v>0</v>
      </c>
      <c r="Q9" s="230">
        <f>ROUND(E9*P9,2)</f>
        <v>0</v>
      </c>
      <c r="R9" s="231"/>
      <c r="S9" s="231" t="s">
        <v>148</v>
      </c>
      <c r="T9" s="231" t="s">
        <v>149</v>
      </c>
      <c r="U9" s="231">
        <v>0</v>
      </c>
      <c r="V9" s="231">
        <f>ROUND(E9*U9,2)</f>
        <v>0</v>
      </c>
      <c r="W9" s="231"/>
      <c r="X9" s="231" t="s">
        <v>150</v>
      </c>
      <c r="Y9" s="231" t="s">
        <v>151</v>
      </c>
      <c r="Z9" s="210"/>
      <c r="AA9" s="210"/>
      <c r="AB9" s="210"/>
      <c r="AC9" s="210"/>
      <c r="AD9" s="210"/>
      <c r="AE9" s="210"/>
      <c r="AF9" s="210"/>
      <c r="AG9" s="210" t="s">
        <v>152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51">
        <v>2</v>
      </c>
      <c r="B10" s="252" t="s">
        <v>523</v>
      </c>
      <c r="C10" s="259" t="s">
        <v>524</v>
      </c>
      <c r="D10" s="253" t="s">
        <v>176</v>
      </c>
      <c r="E10" s="254">
        <v>5</v>
      </c>
      <c r="F10" s="255"/>
      <c r="G10" s="256">
        <f>ROUND(E10*F10,2)</f>
        <v>0</v>
      </c>
      <c r="H10" s="232"/>
      <c r="I10" s="231">
        <f>ROUND(E10*H10,2)</f>
        <v>0</v>
      </c>
      <c r="J10" s="232"/>
      <c r="K10" s="231">
        <f>ROUND(E10*J10,2)</f>
        <v>0</v>
      </c>
      <c r="L10" s="231">
        <v>21</v>
      </c>
      <c r="M10" s="231">
        <f>G10*(1+L10/100)</f>
        <v>0</v>
      </c>
      <c r="N10" s="230">
        <v>0</v>
      </c>
      <c r="O10" s="230">
        <f>ROUND(E10*N10,2)</f>
        <v>0</v>
      </c>
      <c r="P10" s="230">
        <v>0</v>
      </c>
      <c r="Q10" s="230">
        <f>ROUND(E10*P10,2)</f>
        <v>0</v>
      </c>
      <c r="R10" s="231"/>
      <c r="S10" s="231" t="s">
        <v>148</v>
      </c>
      <c r="T10" s="231" t="s">
        <v>149</v>
      </c>
      <c r="U10" s="231">
        <v>0</v>
      </c>
      <c r="V10" s="231">
        <f>ROUND(E10*U10,2)</f>
        <v>0</v>
      </c>
      <c r="W10" s="231"/>
      <c r="X10" s="231" t="s">
        <v>150</v>
      </c>
      <c r="Y10" s="231" t="s">
        <v>151</v>
      </c>
      <c r="Z10" s="210"/>
      <c r="AA10" s="210"/>
      <c r="AB10" s="210"/>
      <c r="AC10" s="210"/>
      <c r="AD10" s="210"/>
      <c r="AE10" s="210"/>
      <c r="AF10" s="210"/>
      <c r="AG10" s="210" t="s">
        <v>152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51">
        <v>3</v>
      </c>
      <c r="B11" s="252" t="s">
        <v>525</v>
      </c>
      <c r="C11" s="259" t="s">
        <v>526</v>
      </c>
      <c r="D11" s="253" t="s">
        <v>179</v>
      </c>
      <c r="E11" s="254">
        <v>193</v>
      </c>
      <c r="F11" s="255"/>
      <c r="G11" s="256">
        <f>ROUND(E11*F11,2)</f>
        <v>0</v>
      </c>
      <c r="H11" s="232"/>
      <c r="I11" s="231">
        <f>ROUND(E11*H11,2)</f>
        <v>0</v>
      </c>
      <c r="J11" s="232"/>
      <c r="K11" s="231">
        <f>ROUND(E11*J11,2)</f>
        <v>0</v>
      </c>
      <c r="L11" s="231">
        <v>21</v>
      </c>
      <c r="M11" s="231">
        <f>G11*(1+L11/100)</f>
        <v>0</v>
      </c>
      <c r="N11" s="230">
        <v>0</v>
      </c>
      <c r="O11" s="230">
        <f>ROUND(E11*N11,2)</f>
        <v>0</v>
      </c>
      <c r="P11" s="230">
        <v>0</v>
      </c>
      <c r="Q11" s="230">
        <f>ROUND(E11*P11,2)</f>
        <v>0</v>
      </c>
      <c r="R11" s="231"/>
      <c r="S11" s="231" t="s">
        <v>148</v>
      </c>
      <c r="T11" s="231" t="s">
        <v>149</v>
      </c>
      <c r="U11" s="231">
        <v>0</v>
      </c>
      <c r="V11" s="231">
        <f>ROUND(E11*U11,2)</f>
        <v>0</v>
      </c>
      <c r="W11" s="231"/>
      <c r="X11" s="231" t="s">
        <v>150</v>
      </c>
      <c r="Y11" s="231" t="s">
        <v>151</v>
      </c>
      <c r="Z11" s="210"/>
      <c r="AA11" s="210"/>
      <c r="AB11" s="210"/>
      <c r="AC11" s="210"/>
      <c r="AD11" s="210"/>
      <c r="AE11" s="210"/>
      <c r="AF11" s="210"/>
      <c r="AG11" s="210" t="s">
        <v>152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51">
        <v>4</v>
      </c>
      <c r="B12" s="252" t="s">
        <v>527</v>
      </c>
      <c r="C12" s="259" t="s">
        <v>528</v>
      </c>
      <c r="D12" s="253" t="s">
        <v>162</v>
      </c>
      <c r="E12" s="254">
        <v>5</v>
      </c>
      <c r="F12" s="255"/>
      <c r="G12" s="256">
        <f>ROUND(E12*F12,2)</f>
        <v>0</v>
      </c>
      <c r="H12" s="232"/>
      <c r="I12" s="231">
        <f>ROUND(E12*H12,2)</f>
        <v>0</v>
      </c>
      <c r="J12" s="232"/>
      <c r="K12" s="231">
        <f>ROUND(E12*J12,2)</f>
        <v>0</v>
      </c>
      <c r="L12" s="231">
        <v>21</v>
      </c>
      <c r="M12" s="231">
        <f>G12*(1+L12/100)</f>
        <v>0</v>
      </c>
      <c r="N12" s="230">
        <v>0</v>
      </c>
      <c r="O12" s="230">
        <f>ROUND(E12*N12,2)</f>
        <v>0</v>
      </c>
      <c r="P12" s="230">
        <v>0</v>
      </c>
      <c r="Q12" s="230">
        <f>ROUND(E12*P12,2)</f>
        <v>0</v>
      </c>
      <c r="R12" s="231"/>
      <c r="S12" s="231" t="s">
        <v>148</v>
      </c>
      <c r="T12" s="231" t="s">
        <v>149</v>
      </c>
      <c r="U12" s="231">
        <v>0</v>
      </c>
      <c r="V12" s="231">
        <f>ROUND(E12*U12,2)</f>
        <v>0</v>
      </c>
      <c r="W12" s="231"/>
      <c r="X12" s="231" t="s">
        <v>150</v>
      </c>
      <c r="Y12" s="231" t="s">
        <v>151</v>
      </c>
      <c r="Z12" s="210"/>
      <c r="AA12" s="210"/>
      <c r="AB12" s="210"/>
      <c r="AC12" s="210"/>
      <c r="AD12" s="210"/>
      <c r="AE12" s="210"/>
      <c r="AF12" s="210"/>
      <c r="AG12" s="210" t="s">
        <v>152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51">
        <v>5</v>
      </c>
      <c r="B13" s="252" t="s">
        <v>529</v>
      </c>
      <c r="C13" s="259" t="s">
        <v>530</v>
      </c>
      <c r="D13" s="253" t="s">
        <v>179</v>
      </c>
      <c r="E13" s="254">
        <v>193</v>
      </c>
      <c r="F13" s="255"/>
      <c r="G13" s="256">
        <f>ROUND(E13*F13,2)</f>
        <v>0</v>
      </c>
      <c r="H13" s="232"/>
      <c r="I13" s="231">
        <f>ROUND(E13*H13,2)</f>
        <v>0</v>
      </c>
      <c r="J13" s="232"/>
      <c r="K13" s="231">
        <f>ROUND(E13*J13,2)</f>
        <v>0</v>
      </c>
      <c r="L13" s="231">
        <v>21</v>
      </c>
      <c r="M13" s="231">
        <f>G13*(1+L13/100)</f>
        <v>0</v>
      </c>
      <c r="N13" s="230">
        <v>0</v>
      </c>
      <c r="O13" s="230">
        <f>ROUND(E13*N13,2)</f>
        <v>0</v>
      </c>
      <c r="P13" s="230">
        <v>0</v>
      </c>
      <c r="Q13" s="230">
        <f>ROUND(E13*P13,2)</f>
        <v>0</v>
      </c>
      <c r="R13" s="231"/>
      <c r="S13" s="231" t="s">
        <v>148</v>
      </c>
      <c r="T13" s="231" t="s">
        <v>149</v>
      </c>
      <c r="U13" s="231">
        <v>0</v>
      </c>
      <c r="V13" s="231">
        <f>ROUND(E13*U13,2)</f>
        <v>0</v>
      </c>
      <c r="W13" s="231"/>
      <c r="X13" s="231" t="s">
        <v>150</v>
      </c>
      <c r="Y13" s="231" t="s">
        <v>151</v>
      </c>
      <c r="Z13" s="210"/>
      <c r="AA13" s="210"/>
      <c r="AB13" s="210"/>
      <c r="AC13" s="210"/>
      <c r="AD13" s="210"/>
      <c r="AE13" s="210"/>
      <c r="AF13" s="210"/>
      <c r="AG13" s="210" t="s">
        <v>152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51">
        <v>6</v>
      </c>
      <c r="B14" s="252" t="s">
        <v>531</v>
      </c>
      <c r="C14" s="259" t="s">
        <v>532</v>
      </c>
      <c r="D14" s="253" t="s">
        <v>162</v>
      </c>
      <c r="E14" s="254">
        <v>5</v>
      </c>
      <c r="F14" s="255"/>
      <c r="G14" s="256">
        <f>ROUND(E14*F14,2)</f>
        <v>0</v>
      </c>
      <c r="H14" s="232"/>
      <c r="I14" s="231">
        <f>ROUND(E14*H14,2)</f>
        <v>0</v>
      </c>
      <c r="J14" s="232"/>
      <c r="K14" s="231">
        <f>ROUND(E14*J14,2)</f>
        <v>0</v>
      </c>
      <c r="L14" s="231">
        <v>21</v>
      </c>
      <c r="M14" s="231">
        <f>G14*(1+L14/100)</f>
        <v>0</v>
      </c>
      <c r="N14" s="230">
        <v>0</v>
      </c>
      <c r="O14" s="230">
        <f>ROUND(E14*N14,2)</f>
        <v>0</v>
      </c>
      <c r="P14" s="230">
        <v>0</v>
      </c>
      <c r="Q14" s="230">
        <f>ROUND(E14*P14,2)</f>
        <v>0</v>
      </c>
      <c r="R14" s="231"/>
      <c r="S14" s="231" t="s">
        <v>148</v>
      </c>
      <c r="T14" s="231" t="s">
        <v>149</v>
      </c>
      <c r="U14" s="231">
        <v>0</v>
      </c>
      <c r="V14" s="231">
        <f>ROUND(E14*U14,2)</f>
        <v>0</v>
      </c>
      <c r="W14" s="231"/>
      <c r="X14" s="231" t="s">
        <v>150</v>
      </c>
      <c r="Y14" s="231" t="s">
        <v>151</v>
      </c>
      <c r="Z14" s="210"/>
      <c r="AA14" s="210"/>
      <c r="AB14" s="210"/>
      <c r="AC14" s="210"/>
      <c r="AD14" s="210"/>
      <c r="AE14" s="210"/>
      <c r="AF14" s="210"/>
      <c r="AG14" s="210" t="s">
        <v>152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51">
        <v>7</v>
      </c>
      <c r="B15" s="252" t="s">
        <v>533</v>
      </c>
      <c r="C15" s="259" t="s">
        <v>534</v>
      </c>
      <c r="D15" s="253" t="s">
        <v>162</v>
      </c>
      <c r="E15" s="254">
        <v>15</v>
      </c>
      <c r="F15" s="255"/>
      <c r="G15" s="256">
        <f>ROUND(E15*F15,2)</f>
        <v>0</v>
      </c>
      <c r="H15" s="232"/>
      <c r="I15" s="231">
        <f>ROUND(E15*H15,2)</f>
        <v>0</v>
      </c>
      <c r="J15" s="232"/>
      <c r="K15" s="231">
        <f>ROUND(E15*J15,2)</f>
        <v>0</v>
      </c>
      <c r="L15" s="231">
        <v>21</v>
      </c>
      <c r="M15" s="231">
        <f>G15*(1+L15/100)</f>
        <v>0</v>
      </c>
      <c r="N15" s="230">
        <v>0</v>
      </c>
      <c r="O15" s="230">
        <f>ROUND(E15*N15,2)</f>
        <v>0</v>
      </c>
      <c r="P15" s="230">
        <v>0</v>
      </c>
      <c r="Q15" s="230">
        <f>ROUND(E15*P15,2)</f>
        <v>0</v>
      </c>
      <c r="R15" s="231"/>
      <c r="S15" s="231" t="s">
        <v>148</v>
      </c>
      <c r="T15" s="231" t="s">
        <v>149</v>
      </c>
      <c r="U15" s="231">
        <v>0</v>
      </c>
      <c r="V15" s="231">
        <f>ROUND(E15*U15,2)</f>
        <v>0</v>
      </c>
      <c r="W15" s="231"/>
      <c r="X15" s="231" t="s">
        <v>150</v>
      </c>
      <c r="Y15" s="231" t="s">
        <v>151</v>
      </c>
      <c r="Z15" s="210"/>
      <c r="AA15" s="210"/>
      <c r="AB15" s="210"/>
      <c r="AC15" s="210"/>
      <c r="AD15" s="210"/>
      <c r="AE15" s="210"/>
      <c r="AF15" s="210"/>
      <c r="AG15" s="210" t="s">
        <v>152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51">
        <v>8</v>
      </c>
      <c r="B16" s="252" t="s">
        <v>535</v>
      </c>
      <c r="C16" s="259" t="s">
        <v>536</v>
      </c>
      <c r="D16" s="253" t="s">
        <v>252</v>
      </c>
      <c r="E16" s="254">
        <v>5</v>
      </c>
      <c r="F16" s="255"/>
      <c r="G16" s="256">
        <f>ROUND(E16*F16,2)</f>
        <v>0</v>
      </c>
      <c r="H16" s="232"/>
      <c r="I16" s="231">
        <f>ROUND(E16*H16,2)</f>
        <v>0</v>
      </c>
      <c r="J16" s="232"/>
      <c r="K16" s="231">
        <f>ROUND(E16*J16,2)</f>
        <v>0</v>
      </c>
      <c r="L16" s="231">
        <v>21</v>
      </c>
      <c r="M16" s="231">
        <f>G16*(1+L16/100)</f>
        <v>0</v>
      </c>
      <c r="N16" s="230">
        <v>0</v>
      </c>
      <c r="O16" s="230">
        <f>ROUND(E16*N16,2)</f>
        <v>0</v>
      </c>
      <c r="P16" s="230">
        <v>0</v>
      </c>
      <c r="Q16" s="230">
        <f>ROUND(E16*P16,2)</f>
        <v>0</v>
      </c>
      <c r="R16" s="231"/>
      <c r="S16" s="231" t="s">
        <v>148</v>
      </c>
      <c r="T16" s="231" t="s">
        <v>149</v>
      </c>
      <c r="U16" s="231">
        <v>0</v>
      </c>
      <c r="V16" s="231">
        <f>ROUND(E16*U16,2)</f>
        <v>0</v>
      </c>
      <c r="W16" s="231"/>
      <c r="X16" s="231" t="s">
        <v>150</v>
      </c>
      <c r="Y16" s="231" t="s">
        <v>151</v>
      </c>
      <c r="Z16" s="210"/>
      <c r="AA16" s="210"/>
      <c r="AB16" s="210"/>
      <c r="AC16" s="210"/>
      <c r="AD16" s="210"/>
      <c r="AE16" s="210"/>
      <c r="AF16" s="210"/>
      <c r="AG16" s="210" t="s">
        <v>152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51">
        <v>9</v>
      </c>
      <c r="B17" s="252" t="s">
        <v>537</v>
      </c>
      <c r="C17" s="259" t="s">
        <v>538</v>
      </c>
      <c r="D17" s="253" t="s">
        <v>162</v>
      </c>
      <c r="E17" s="254">
        <v>155</v>
      </c>
      <c r="F17" s="255"/>
      <c r="G17" s="256">
        <f>ROUND(E17*F17,2)</f>
        <v>0</v>
      </c>
      <c r="H17" s="232"/>
      <c r="I17" s="231">
        <f>ROUND(E17*H17,2)</f>
        <v>0</v>
      </c>
      <c r="J17" s="232"/>
      <c r="K17" s="231">
        <f>ROUND(E17*J17,2)</f>
        <v>0</v>
      </c>
      <c r="L17" s="231">
        <v>21</v>
      </c>
      <c r="M17" s="231">
        <f>G17*(1+L17/100)</f>
        <v>0</v>
      </c>
      <c r="N17" s="230">
        <v>0</v>
      </c>
      <c r="O17" s="230">
        <f>ROUND(E17*N17,2)</f>
        <v>0</v>
      </c>
      <c r="P17" s="230">
        <v>0</v>
      </c>
      <c r="Q17" s="230">
        <f>ROUND(E17*P17,2)</f>
        <v>0</v>
      </c>
      <c r="R17" s="231"/>
      <c r="S17" s="231" t="s">
        <v>148</v>
      </c>
      <c r="T17" s="231" t="s">
        <v>149</v>
      </c>
      <c r="U17" s="231">
        <v>0</v>
      </c>
      <c r="V17" s="231">
        <f>ROUND(E17*U17,2)</f>
        <v>0</v>
      </c>
      <c r="W17" s="231"/>
      <c r="X17" s="231" t="s">
        <v>150</v>
      </c>
      <c r="Y17" s="231" t="s">
        <v>151</v>
      </c>
      <c r="Z17" s="210"/>
      <c r="AA17" s="210"/>
      <c r="AB17" s="210"/>
      <c r="AC17" s="210"/>
      <c r="AD17" s="210"/>
      <c r="AE17" s="210"/>
      <c r="AF17" s="210"/>
      <c r="AG17" s="210" t="s">
        <v>152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x14ac:dyDescent="0.2">
      <c r="A18" s="235" t="s">
        <v>143</v>
      </c>
      <c r="B18" s="236" t="s">
        <v>106</v>
      </c>
      <c r="C18" s="258" t="s">
        <v>107</v>
      </c>
      <c r="D18" s="237"/>
      <c r="E18" s="238"/>
      <c r="F18" s="239"/>
      <c r="G18" s="240">
        <f>SUMIF(AG19:AG34,"&lt;&gt;NOR",G19:G34)</f>
        <v>0</v>
      </c>
      <c r="H18" s="234"/>
      <c r="I18" s="234">
        <f>SUM(I19:I34)</f>
        <v>0</v>
      </c>
      <c r="J18" s="234"/>
      <c r="K18" s="234">
        <f>SUM(K19:K34)</f>
        <v>0</v>
      </c>
      <c r="L18" s="234"/>
      <c r="M18" s="234">
        <f>SUM(M19:M34)</f>
        <v>0</v>
      </c>
      <c r="N18" s="233"/>
      <c r="O18" s="233">
        <f>SUM(O19:O34)</f>
        <v>0</v>
      </c>
      <c r="P18" s="233"/>
      <c r="Q18" s="233">
        <f>SUM(Q19:Q34)</f>
        <v>0</v>
      </c>
      <c r="R18" s="234"/>
      <c r="S18" s="234"/>
      <c r="T18" s="234"/>
      <c r="U18" s="234"/>
      <c r="V18" s="234">
        <f>SUM(V19:V34)</f>
        <v>0</v>
      </c>
      <c r="W18" s="234"/>
      <c r="X18" s="234"/>
      <c r="Y18" s="234"/>
      <c r="AG18" t="s">
        <v>144</v>
      </c>
    </row>
    <row r="19" spans="1:60" outlineLevel="1" x14ac:dyDescent="0.2">
      <c r="A19" s="251">
        <v>10</v>
      </c>
      <c r="B19" s="252" t="s">
        <v>539</v>
      </c>
      <c r="C19" s="259" t="s">
        <v>540</v>
      </c>
      <c r="D19" s="253" t="s">
        <v>176</v>
      </c>
      <c r="E19" s="254">
        <v>1</v>
      </c>
      <c r="F19" s="255"/>
      <c r="G19" s="256">
        <f>ROUND(E19*F19,2)</f>
        <v>0</v>
      </c>
      <c r="H19" s="232"/>
      <c r="I19" s="231">
        <f>ROUND(E19*H19,2)</f>
        <v>0</v>
      </c>
      <c r="J19" s="232"/>
      <c r="K19" s="231">
        <f>ROUND(E19*J19,2)</f>
        <v>0</v>
      </c>
      <c r="L19" s="231">
        <v>21</v>
      </c>
      <c r="M19" s="231">
        <f>G19*(1+L19/100)</f>
        <v>0</v>
      </c>
      <c r="N19" s="230">
        <v>0</v>
      </c>
      <c r="O19" s="230">
        <f>ROUND(E19*N19,2)</f>
        <v>0</v>
      </c>
      <c r="P19" s="230">
        <v>0</v>
      </c>
      <c r="Q19" s="230">
        <f>ROUND(E19*P19,2)</f>
        <v>0</v>
      </c>
      <c r="R19" s="231"/>
      <c r="S19" s="231" t="s">
        <v>148</v>
      </c>
      <c r="T19" s="231" t="s">
        <v>149</v>
      </c>
      <c r="U19" s="231">
        <v>0</v>
      </c>
      <c r="V19" s="231">
        <f>ROUND(E19*U19,2)</f>
        <v>0</v>
      </c>
      <c r="W19" s="231"/>
      <c r="X19" s="231" t="s">
        <v>150</v>
      </c>
      <c r="Y19" s="231" t="s">
        <v>151</v>
      </c>
      <c r="Z19" s="210"/>
      <c r="AA19" s="210"/>
      <c r="AB19" s="210"/>
      <c r="AC19" s="210"/>
      <c r="AD19" s="210"/>
      <c r="AE19" s="210"/>
      <c r="AF19" s="210"/>
      <c r="AG19" s="210" t="s">
        <v>152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51">
        <v>11</v>
      </c>
      <c r="B20" s="252" t="s">
        <v>541</v>
      </c>
      <c r="C20" s="259" t="s">
        <v>542</v>
      </c>
      <c r="D20" s="253" t="s">
        <v>179</v>
      </c>
      <c r="E20" s="254">
        <v>10</v>
      </c>
      <c r="F20" s="255"/>
      <c r="G20" s="256">
        <f>ROUND(E20*F20,2)</f>
        <v>0</v>
      </c>
      <c r="H20" s="232"/>
      <c r="I20" s="231">
        <f>ROUND(E20*H20,2)</f>
        <v>0</v>
      </c>
      <c r="J20" s="232"/>
      <c r="K20" s="231">
        <f>ROUND(E20*J20,2)</f>
        <v>0</v>
      </c>
      <c r="L20" s="231">
        <v>21</v>
      </c>
      <c r="M20" s="231">
        <f>G20*(1+L20/100)</f>
        <v>0</v>
      </c>
      <c r="N20" s="230">
        <v>0</v>
      </c>
      <c r="O20" s="230">
        <f>ROUND(E20*N20,2)</f>
        <v>0</v>
      </c>
      <c r="P20" s="230">
        <v>0</v>
      </c>
      <c r="Q20" s="230">
        <f>ROUND(E20*P20,2)</f>
        <v>0</v>
      </c>
      <c r="R20" s="231"/>
      <c r="S20" s="231" t="s">
        <v>148</v>
      </c>
      <c r="T20" s="231" t="s">
        <v>149</v>
      </c>
      <c r="U20" s="231">
        <v>0</v>
      </c>
      <c r="V20" s="231">
        <f>ROUND(E20*U20,2)</f>
        <v>0</v>
      </c>
      <c r="W20" s="231"/>
      <c r="X20" s="231" t="s">
        <v>150</v>
      </c>
      <c r="Y20" s="231" t="s">
        <v>151</v>
      </c>
      <c r="Z20" s="210"/>
      <c r="AA20" s="210"/>
      <c r="AB20" s="210"/>
      <c r="AC20" s="210"/>
      <c r="AD20" s="210"/>
      <c r="AE20" s="210"/>
      <c r="AF20" s="210"/>
      <c r="AG20" s="210" t="s">
        <v>152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51">
        <v>12</v>
      </c>
      <c r="B21" s="252" t="s">
        <v>543</v>
      </c>
      <c r="C21" s="259" t="s">
        <v>544</v>
      </c>
      <c r="D21" s="253" t="s">
        <v>176</v>
      </c>
      <c r="E21" s="254">
        <v>1</v>
      </c>
      <c r="F21" s="255"/>
      <c r="G21" s="256">
        <f>ROUND(E21*F21,2)</f>
        <v>0</v>
      </c>
      <c r="H21" s="232"/>
      <c r="I21" s="231">
        <f>ROUND(E21*H21,2)</f>
        <v>0</v>
      </c>
      <c r="J21" s="232"/>
      <c r="K21" s="231">
        <f>ROUND(E21*J21,2)</f>
        <v>0</v>
      </c>
      <c r="L21" s="231">
        <v>21</v>
      </c>
      <c r="M21" s="231">
        <f>G21*(1+L21/100)</f>
        <v>0</v>
      </c>
      <c r="N21" s="230">
        <v>0</v>
      </c>
      <c r="O21" s="230">
        <f>ROUND(E21*N21,2)</f>
        <v>0</v>
      </c>
      <c r="P21" s="230">
        <v>0</v>
      </c>
      <c r="Q21" s="230">
        <f>ROUND(E21*P21,2)</f>
        <v>0</v>
      </c>
      <c r="R21" s="231"/>
      <c r="S21" s="231" t="s">
        <v>148</v>
      </c>
      <c r="T21" s="231" t="s">
        <v>149</v>
      </c>
      <c r="U21" s="231">
        <v>0</v>
      </c>
      <c r="V21" s="231">
        <f>ROUND(E21*U21,2)</f>
        <v>0</v>
      </c>
      <c r="W21" s="231"/>
      <c r="X21" s="231" t="s">
        <v>150</v>
      </c>
      <c r="Y21" s="231" t="s">
        <v>151</v>
      </c>
      <c r="Z21" s="210"/>
      <c r="AA21" s="210"/>
      <c r="AB21" s="210"/>
      <c r="AC21" s="210"/>
      <c r="AD21" s="210"/>
      <c r="AE21" s="210"/>
      <c r="AF21" s="210"/>
      <c r="AG21" s="210" t="s">
        <v>152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51">
        <v>13</v>
      </c>
      <c r="B22" s="252" t="s">
        <v>545</v>
      </c>
      <c r="C22" s="259" t="s">
        <v>546</v>
      </c>
      <c r="D22" s="253" t="s">
        <v>179</v>
      </c>
      <c r="E22" s="254">
        <v>419</v>
      </c>
      <c r="F22" s="255"/>
      <c r="G22" s="256">
        <f>ROUND(E22*F22,2)</f>
        <v>0</v>
      </c>
      <c r="H22" s="232"/>
      <c r="I22" s="231">
        <f>ROUND(E22*H22,2)</f>
        <v>0</v>
      </c>
      <c r="J22" s="232"/>
      <c r="K22" s="231">
        <f>ROUND(E22*J22,2)</f>
        <v>0</v>
      </c>
      <c r="L22" s="231">
        <v>21</v>
      </c>
      <c r="M22" s="231">
        <f>G22*(1+L22/100)</f>
        <v>0</v>
      </c>
      <c r="N22" s="230">
        <v>0</v>
      </c>
      <c r="O22" s="230">
        <f>ROUND(E22*N22,2)</f>
        <v>0</v>
      </c>
      <c r="P22" s="230">
        <v>0</v>
      </c>
      <c r="Q22" s="230">
        <f>ROUND(E22*P22,2)</f>
        <v>0</v>
      </c>
      <c r="R22" s="231"/>
      <c r="S22" s="231" t="s">
        <v>148</v>
      </c>
      <c r="T22" s="231" t="s">
        <v>149</v>
      </c>
      <c r="U22" s="231">
        <v>0</v>
      </c>
      <c r="V22" s="231">
        <f>ROUND(E22*U22,2)</f>
        <v>0</v>
      </c>
      <c r="W22" s="231"/>
      <c r="X22" s="231" t="s">
        <v>150</v>
      </c>
      <c r="Y22" s="231" t="s">
        <v>151</v>
      </c>
      <c r="Z22" s="210"/>
      <c r="AA22" s="210"/>
      <c r="AB22" s="210"/>
      <c r="AC22" s="210"/>
      <c r="AD22" s="210"/>
      <c r="AE22" s="210"/>
      <c r="AF22" s="210"/>
      <c r="AG22" s="210" t="s">
        <v>152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51">
        <v>14</v>
      </c>
      <c r="B23" s="252" t="s">
        <v>547</v>
      </c>
      <c r="C23" s="259" t="s">
        <v>548</v>
      </c>
      <c r="D23" s="253" t="s">
        <v>179</v>
      </c>
      <c r="E23" s="254">
        <v>90</v>
      </c>
      <c r="F23" s="255"/>
      <c r="G23" s="256">
        <f>ROUND(E23*F23,2)</f>
        <v>0</v>
      </c>
      <c r="H23" s="232"/>
      <c r="I23" s="231">
        <f>ROUND(E23*H23,2)</f>
        <v>0</v>
      </c>
      <c r="J23" s="232"/>
      <c r="K23" s="231">
        <f>ROUND(E23*J23,2)</f>
        <v>0</v>
      </c>
      <c r="L23" s="231">
        <v>21</v>
      </c>
      <c r="M23" s="231">
        <f>G23*(1+L23/100)</f>
        <v>0</v>
      </c>
      <c r="N23" s="230">
        <v>0</v>
      </c>
      <c r="O23" s="230">
        <f>ROUND(E23*N23,2)</f>
        <v>0</v>
      </c>
      <c r="P23" s="230">
        <v>0</v>
      </c>
      <c r="Q23" s="230">
        <f>ROUND(E23*P23,2)</f>
        <v>0</v>
      </c>
      <c r="R23" s="231"/>
      <c r="S23" s="231" t="s">
        <v>148</v>
      </c>
      <c r="T23" s="231" t="s">
        <v>149</v>
      </c>
      <c r="U23" s="231">
        <v>0</v>
      </c>
      <c r="V23" s="231">
        <f>ROUND(E23*U23,2)</f>
        <v>0</v>
      </c>
      <c r="W23" s="231"/>
      <c r="X23" s="231" t="s">
        <v>150</v>
      </c>
      <c r="Y23" s="231" t="s">
        <v>151</v>
      </c>
      <c r="Z23" s="210"/>
      <c r="AA23" s="210"/>
      <c r="AB23" s="210"/>
      <c r="AC23" s="210"/>
      <c r="AD23" s="210"/>
      <c r="AE23" s="210"/>
      <c r="AF23" s="210"/>
      <c r="AG23" s="210" t="s">
        <v>152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51">
        <v>15</v>
      </c>
      <c r="B24" s="252" t="s">
        <v>549</v>
      </c>
      <c r="C24" s="259" t="s">
        <v>550</v>
      </c>
      <c r="D24" s="253" t="s">
        <v>179</v>
      </c>
      <c r="E24" s="254">
        <v>175</v>
      </c>
      <c r="F24" s="255"/>
      <c r="G24" s="256">
        <f>ROUND(E24*F24,2)</f>
        <v>0</v>
      </c>
      <c r="H24" s="232"/>
      <c r="I24" s="231">
        <f>ROUND(E24*H24,2)</f>
        <v>0</v>
      </c>
      <c r="J24" s="232"/>
      <c r="K24" s="231">
        <f>ROUND(E24*J24,2)</f>
        <v>0</v>
      </c>
      <c r="L24" s="231">
        <v>21</v>
      </c>
      <c r="M24" s="231">
        <f>G24*(1+L24/100)</f>
        <v>0</v>
      </c>
      <c r="N24" s="230">
        <v>0</v>
      </c>
      <c r="O24" s="230">
        <f>ROUND(E24*N24,2)</f>
        <v>0</v>
      </c>
      <c r="P24" s="230">
        <v>0</v>
      </c>
      <c r="Q24" s="230">
        <f>ROUND(E24*P24,2)</f>
        <v>0</v>
      </c>
      <c r="R24" s="231"/>
      <c r="S24" s="231" t="s">
        <v>148</v>
      </c>
      <c r="T24" s="231" t="s">
        <v>149</v>
      </c>
      <c r="U24" s="231">
        <v>0</v>
      </c>
      <c r="V24" s="231">
        <f>ROUND(E24*U24,2)</f>
        <v>0</v>
      </c>
      <c r="W24" s="231"/>
      <c r="X24" s="231" t="s">
        <v>150</v>
      </c>
      <c r="Y24" s="231" t="s">
        <v>151</v>
      </c>
      <c r="Z24" s="210"/>
      <c r="AA24" s="210"/>
      <c r="AB24" s="210"/>
      <c r="AC24" s="210"/>
      <c r="AD24" s="210"/>
      <c r="AE24" s="210"/>
      <c r="AF24" s="210"/>
      <c r="AG24" s="210" t="s">
        <v>152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51">
        <v>16</v>
      </c>
      <c r="B25" s="252" t="s">
        <v>551</v>
      </c>
      <c r="C25" s="259" t="s">
        <v>552</v>
      </c>
      <c r="D25" s="253" t="s">
        <v>176</v>
      </c>
      <c r="E25" s="254">
        <v>9</v>
      </c>
      <c r="F25" s="255"/>
      <c r="G25" s="256">
        <f>ROUND(E25*F25,2)</f>
        <v>0</v>
      </c>
      <c r="H25" s="232"/>
      <c r="I25" s="231">
        <f>ROUND(E25*H25,2)</f>
        <v>0</v>
      </c>
      <c r="J25" s="232"/>
      <c r="K25" s="231">
        <f>ROUND(E25*J25,2)</f>
        <v>0</v>
      </c>
      <c r="L25" s="231">
        <v>21</v>
      </c>
      <c r="M25" s="231">
        <f>G25*(1+L25/100)</f>
        <v>0</v>
      </c>
      <c r="N25" s="230">
        <v>0</v>
      </c>
      <c r="O25" s="230">
        <f>ROUND(E25*N25,2)</f>
        <v>0</v>
      </c>
      <c r="P25" s="230">
        <v>0</v>
      </c>
      <c r="Q25" s="230">
        <f>ROUND(E25*P25,2)</f>
        <v>0</v>
      </c>
      <c r="R25" s="231"/>
      <c r="S25" s="231" t="s">
        <v>148</v>
      </c>
      <c r="T25" s="231" t="s">
        <v>149</v>
      </c>
      <c r="U25" s="231">
        <v>0</v>
      </c>
      <c r="V25" s="231">
        <f>ROUND(E25*U25,2)</f>
        <v>0</v>
      </c>
      <c r="W25" s="231"/>
      <c r="X25" s="231" t="s">
        <v>150</v>
      </c>
      <c r="Y25" s="231" t="s">
        <v>151</v>
      </c>
      <c r="Z25" s="210"/>
      <c r="AA25" s="210"/>
      <c r="AB25" s="210"/>
      <c r="AC25" s="210"/>
      <c r="AD25" s="210"/>
      <c r="AE25" s="210"/>
      <c r="AF25" s="210"/>
      <c r="AG25" s="210" t="s">
        <v>152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51">
        <v>17</v>
      </c>
      <c r="B26" s="252" t="s">
        <v>553</v>
      </c>
      <c r="C26" s="259" t="s">
        <v>554</v>
      </c>
      <c r="D26" s="253" t="s">
        <v>176</v>
      </c>
      <c r="E26" s="254">
        <v>1</v>
      </c>
      <c r="F26" s="255"/>
      <c r="G26" s="256">
        <f>ROUND(E26*F26,2)</f>
        <v>0</v>
      </c>
      <c r="H26" s="232"/>
      <c r="I26" s="231">
        <f>ROUND(E26*H26,2)</f>
        <v>0</v>
      </c>
      <c r="J26" s="232"/>
      <c r="K26" s="231">
        <f>ROUND(E26*J26,2)</f>
        <v>0</v>
      </c>
      <c r="L26" s="231">
        <v>21</v>
      </c>
      <c r="M26" s="231">
        <f>G26*(1+L26/100)</f>
        <v>0</v>
      </c>
      <c r="N26" s="230">
        <v>0</v>
      </c>
      <c r="O26" s="230">
        <f>ROUND(E26*N26,2)</f>
        <v>0</v>
      </c>
      <c r="P26" s="230">
        <v>0</v>
      </c>
      <c r="Q26" s="230">
        <f>ROUND(E26*P26,2)</f>
        <v>0</v>
      </c>
      <c r="R26" s="231"/>
      <c r="S26" s="231" t="s">
        <v>148</v>
      </c>
      <c r="T26" s="231" t="s">
        <v>149</v>
      </c>
      <c r="U26" s="231">
        <v>0</v>
      </c>
      <c r="V26" s="231">
        <f>ROUND(E26*U26,2)</f>
        <v>0</v>
      </c>
      <c r="W26" s="231"/>
      <c r="X26" s="231" t="s">
        <v>150</v>
      </c>
      <c r="Y26" s="231" t="s">
        <v>151</v>
      </c>
      <c r="Z26" s="210"/>
      <c r="AA26" s="210"/>
      <c r="AB26" s="210"/>
      <c r="AC26" s="210"/>
      <c r="AD26" s="210"/>
      <c r="AE26" s="210"/>
      <c r="AF26" s="210"/>
      <c r="AG26" s="210" t="s">
        <v>152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51">
        <v>18</v>
      </c>
      <c r="B27" s="252" t="s">
        <v>555</v>
      </c>
      <c r="C27" s="259" t="s">
        <v>556</v>
      </c>
      <c r="D27" s="253" t="s">
        <v>176</v>
      </c>
      <c r="E27" s="254">
        <v>18</v>
      </c>
      <c r="F27" s="255"/>
      <c r="G27" s="256">
        <f>ROUND(E27*F27,2)</f>
        <v>0</v>
      </c>
      <c r="H27" s="232"/>
      <c r="I27" s="231">
        <f>ROUND(E27*H27,2)</f>
        <v>0</v>
      </c>
      <c r="J27" s="232"/>
      <c r="K27" s="231">
        <f>ROUND(E27*J27,2)</f>
        <v>0</v>
      </c>
      <c r="L27" s="231">
        <v>21</v>
      </c>
      <c r="M27" s="231">
        <f>G27*(1+L27/100)</f>
        <v>0</v>
      </c>
      <c r="N27" s="230">
        <v>0</v>
      </c>
      <c r="O27" s="230">
        <f>ROUND(E27*N27,2)</f>
        <v>0</v>
      </c>
      <c r="P27" s="230">
        <v>0</v>
      </c>
      <c r="Q27" s="230">
        <f>ROUND(E27*P27,2)</f>
        <v>0</v>
      </c>
      <c r="R27" s="231"/>
      <c r="S27" s="231" t="s">
        <v>148</v>
      </c>
      <c r="T27" s="231" t="s">
        <v>149</v>
      </c>
      <c r="U27" s="231">
        <v>0</v>
      </c>
      <c r="V27" s="231">
        <f>ROUND(E27*U27,2)</f>
        <v>0</v>
      </c>
      <c r="W27" s="231"/>
      <c r="X27" s="231" t="s">
        <v>150</v>
      </c>
      <c r="Y27" s="231" t="s">
        <v>151</v>
      </c>
      <c r="Z27" s="210"/>
      <c r="AA27" s="210"/>
      <c r="AB27" s="210"/>
      <c r="AC27" s="210"/>
      <c r="AD27" s="210"/>
      <c r="AE27" s="210"/>
      <c r="AF27" s="210"/>
      <c r="AG27" s="210" t="s">
        <v>152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51">
        <v>19</v>
      </c>
      <c r="B28" s="252" t="s">
        <v>557</v>
      </c>
      <c r="C28" s="259" t="s">
        <v>558</v>
      </c>
      <c r="D28" s="253" t="s">
        <v>176</v>
      </c>
      <c r="E28" s="254">
        <v>4</v>
      </c>
      <c r="F28" s="255"/>
      <c r="G28" s="256">
        <f>ROUND(E28*F28,2)</f>
        <v>0</v>
      </c>
      <c r="H28" s="232"/>
      <c r="I28" s="231">
        <f>ROUND(E28*H28,2)</f>
        <v>0</v>
      </c>
      <c r="J28" s="232"/>
      <c r="K28" s="231">
        <f>ROUND(E28*J28,2)</f>
        <v>0</v>
      </c>
      <c r="L28" s="231">
        <v>21</v>
      </c>
      <c r="M28" s="231">
        <f>G28*(1+L28/100)</f>
        <v>0</v>
      </c>
      <c r="N28" s="230">
        <v>0</v>
      </c>
      <c r="O28" s="230">
        <f>ROUND(E28*N28,2)</f>
        <v>0</v>
      </c>
      <c r="P28" s="230">
        <v>0</v>
      </c>
      <c r="Q28" s="230">
        <f>ROUND(E28*P28,2)</f>
        <v>0</v>
      </c>
      <c r="R28" s="231"/>
      <c r="S28" s="231" t="s">
        <v>148</v>
      </c>
      <c r="T28" s="231" t="s">
        <v>149</v>
      </c>
      <c r="U28" s="231">
        <v>0</v>
      </c>
      <c r="V28" s="231">
        <f>ROUND(E28*U28,2)</f>
        <v>0</v>
      </c>
      <c r="W28" s="231"/>
      <c r="X28" s="231" t="s">
        <v>150</v>
      </c>
      <c r="Y28" s="231" t="s">
        <v>151</v>
      </c>
      <c r="Z28" s="210"/>
      <c r="AA28" s="210"/>
      <c r="AB28" s="210"/>
      <c r="AC28" s="210"/>
      <c r="AD28" s="210"/>
      <c r="AE28" s="210"/>
      <c r="AF28" s="210"/>
      <c r="AG28" s="210" t="s">
        <v>152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51">
        <v>20</v>
      </c>
      <c r="B29" s="252" t="s">
        <v>559</v>
      </c>
      <c r="C29" s="259" t="s">
        <v>560</v>
      </c>
      <c r="D29" s="253" t="s">
        <v>176</v>
      </c>
      <c r="E29" s="254">
        <v>39</v>
      </c>
      <c r="F29" s="255"/>
      <c r="G29" s="256">
        <f>ROUND(E29*F29,2)</f>
        <v>0</v>
      </c>
      <c r="H29" s="232"/>
      <c r="I29" s="231">
        <f>ROUND(E29*H29,2)</f>
        <v>0</v>
      </c>
      <c r="J29" s="232"/>
      <c r="K29" s="231">
        <f>ROUND(E29*J29,2)</f>
        <v>0</v>
      </c>
      <c r="L29" s="231">
        <v>21</v>
      </c>
      <c r="M29" s="231">
        <f>G29*(1+L29/100)</f>
        <v>0</v>
      </c>
      <c r="N29" s="230">
        <v>0</v>
      </c>
      <c r="O29" s="230">
        <f>ROUND(E29*N29,2)</f>
        <v>0</v>
      </c>
      <c r="P29" s="230">
        <v>0</v>
      </c>
      <c r="Q29" s="230">
        <f>ROUND(E29*P29,2)</f>
        <v>0</v>
      </c>
      <c r="R29" s="231"/>
      <c r="S29" s="231" t="s">
        <v>148</v>
      </c>
      <c r="T29" s="231" t="s">
        <v>149</v>
      </c>
      <c r="U29" s="231">
        <v>0</v>
      </c>
      <c r="V29" s="231">
        <f>ROUND(E29*U29,2)</f>
        <v>0</v>
      </c>
      <c r="W29" s="231"/>
      <c r="X29" s="231" t="s">
        <v>150</v>
      </c>
      <c r="Y29" s="231" t="s">
        <v>151</v>
      </c>
      <c r="Z29" s="210"/>
      <c r="AA29" s="210"/>
      <c r="AB29" s="210"/>
      <c r="AC29" s="210"/>
      <c r="AD29" s="210"/>
      <c r="AE29" s="210"/>
      <c r="AF29" s="210"/>
      <c r="AG29" s="210" t="s">
        <v>152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51">
        <v>21</v>
      </c>
      <c r="B30" s="252" t="s">
        <v>561</v>
      </c>
      <c r="C30" s="259" t="s">
        <v>562</v>
      </c>
      <c r="D30" s="253" t="s">
        <v>176</v>
      </c>
      <c r="E30" s="254">
        <v>1</v>
      </c>
      <c r="F30" s="255"/>
      <c r="G30" s="256">
        <f>ROUND(E30*F30,2)</f>
        <v>0</v>
      </c>
      <c r="H30" s="232"/>
      <c r="I30" s="231">
        <f>ROUND(E30*H30,2)</f>
        <v>0</v>
      </c>
      <c r="J30" s="232"/>
      <c r="K30" s="231">
        <f>ROUND(E30*J30,2)</f>
        <v>0</v>
      </c>
      <c r="L30" s="231">
        <v>21</v>
      </c>
      <c r="M30" s="231">
        <f>G30*(1+L30/100)</f>
        <v>0</v>
      </c>
      <c r="N30" s="230">
        <v>0</v>
      </c>
      <c r="O30" s="230">
        <f>ROUND(E30*N30,2)</f>
        <v>0</v>
      </c>
      <c r="P30" s="230">
        <v>0</v>
      </c>
      <c r="Q30" s="230">
        <f>ROUND(E30*P30,2)</f>
        <v>0</v>
      </c>
      <c r="R30" s="231"/>
      <c r="S30" s="231" t="s">
        <v>148</v>
      </c>
      <c r="T30" s="231" t="s">
        <v>149</v>
      </c>
      <c r="U30" s="231">
        <v>0</v>
      </c>
      <c r="V30" s="231">
        <f>ROUND(E30*U30,2)</f>
        <v>0</v>
      </c>
      <c r="W30" s="231"/>
      <c r="X30" s="231" t="s">
        <v>150</v>
      </c>
      <c r="Y30" s="231" t="s">
        <v>151</v>
      </c>
      <c r="Z30" s="210"/>
      <c r="AA30" s="210"/>
      <c r="AB30" s="210"/>
      <c r="AC30" s="210"/>
      <c r="AD30" s="210"/>
      <c r="AE30" s="210"/>
      <c r="AF30" s="210"/>
      <c r="AG30" s="210" t="s">
        <v>152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51">
        <v>22</v>
      </c>
      <c r="B31" s="252" t="s">
        <v>563</v>
      </c>
      <c r="C31" s="259" t="s">
        <v>564</v>
      </c>
      <c r="D31" s="253" t="s">
        <v>176</v>
      </c>
      <c r="E31" s="254">
        <v>8</v>
      </c>
      <c r="F31" s="255"/>
      <c r="G31" s="256">
        <f>ROUND(E31*F31,2)</f>
        <v>0</v>
      </c>
      <c r="H31" s="232"/>
      <c r="I31" s="231">
        <f>ROUND(E31*H31,2)</f>
        <v>0</v>
      </c>
      <c r="J31" s="232"/>
      <c r="K31" s="231">
        <f>ROUND(E31*J31,2)</f>
        <v>0</v>
      </c>
      <c r="L31" s="231">
        <v>21</v>
      </c>
      <c r="M31" s="231">
        <f>G31*(1+L31/100)</f>
        <v>0</v>
      </c>
      <c r="N31" s="230">
        <v>0</v>
      </c>
      <c r="O31" s="230">
        <f>ROUND(E31*N31,2)</f>
        <v>0</v>
      </c>
      <c r="P31" s="230">
        <v>0</v>
      </c>
      <c r="Q31" s="230">
        <f>ROUND(E31*P31,2)</f>
        <v>0</v>
      </c>
      <c r="R31" s="231"/>
      <c r="S31" s="231" t="s">
        <v>148</v>
      </c>
      <c r="T31" s="231" t="s">
        <v>149</v>
      </c>
      <c r="U31" s="231">
        <v>0</v>
      </c>
      <c r="V31" s="231">
        <f>ROUND(E31*U31,2)</f>
        <v>0</v>
      </c>
      <c r="W31" s="231"/>
      <c r="X31" s="231" t="s">
        <v>150</v>
      </c>
      <c r="Y31" s="231" t="s">
        <v>151</v>
      </c>
      <c r="Z31" s="210"/>
      <c r="AA31" s="210"/>
      <c r="AB31" s="210"/>
      <c r="AC31" s="210"/>
      <c r="AD31" s="210"/>
      <c r="AE31" s="210"/>
      <c r="AF31" s="210"/>
      <c r="AG31" s="210" t="s">
        <v>152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51">
        <v>23</v>
      </c>
      <c r="B32" s="252" t="s">
        <v>565</v>
      </c>
      <c r="C32" s="259" t="s">
        <v>566</v>
      </c>
      <c r="D32" s="253" t="s">
        <v>176</v>
      </c>
      <c r="E32" s="254">
        <v>38</v>
      </c>
      <c r="F32" s="255"/>
      <c r="G32" s="256">
        <f>ROUND(E32*F32,2)</f>
        <v>0</v>
      </c>
      <c r="H32" s="232"/>
      <c r="I32" s="231">
        <f>ROUND(E32*H32,2)</f>
        <v>0</v>
      </c>
      <c r="J32" s="232"/>
      <c r="K32" s="231">
        <f>ROUND(E32*J32,2)</f>
        <v>0</v>
      </c>
      <c r="L32" s="231">
        <v>21</v>
      </c>
      <c r="M32" s="231">
        <f>G32*(1+L32/100)</f>
        <v>0</v>
      </c>
      <c r="N32" s="230">
        <v>0</v>
      </c>
      <c r="O32" s="230">
        <f>ROUND(E32*N32,2)</f>
        <v>0</v>
      </c>
      <c r="P32" s="230">
        <v>0</v>
      </c>
      <c r="Q32" s="230">
        <f>ROUND(E32*P32,2)</f>
        <v>0</v>
      </c>
      <c r="R32" s="231"/>
      <c r="S32" s="231" t="s">
        <v>148</v>
      </c>
      <c r="T32" s="231" t="s">
        <v>149</v>
      </c>
      <c r="U32" s="231">
        <v>0</v>
      </c>
      <c r="V32" s="231">
        <f>ROUND(E32*U32,2)</f>
        <v>0</v>
      </c>
      <c r="W32" s="231"/>
      <c r="X32" s="231" t="s">
        <v>150</v>
      </c>
      <c r="Y32" s="231" t="s">
        <v>151</v>
      </c>
      <c r="Z32" s="210"/>
      <c r="AA32" s="210"/>
      <c r="AB32" s="210"/>
      <c r="AC32" s="210"/>
      <c r="AD32" s="210"/>
      <c r="AE32" s="210"/>
      <c r="AF32" s="210"/>
      <c r="AG32" s="210" t="s">
        <v>152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51">
        <v>24</v>
      </c>
      <c r="B33" s="252" t="s">
        <v>567</v>
      </c>
      <c r="C33" s="259" t="s">
        <v>568</v>
      </c>
      <c r="D33" s="253" t="s">
        <v>176</v>
      </c>
      <c r="E33" s="254">
        <v>17</v>
      </c>
      <c r="F33" s="255"/>
      <c r="G33" s="256">
        <f>ROUND(E33*F33,2)</f>
        <v>0</v>
      </c>
      <c r="H33" s="232"/>
      <c r="I33" s="231">
        <f>ROUND(E33*H33,2)</f>
        <v>0</v>
      </c>
      <c r="J33" s="232"/>
      <c r="K33" s="231">
        <f>ROUND(E33*J33,2)</f>
        <v>0</v>
      </c>
      <c r="L33" s="231">
        <v>21</v>
      </c>
      <c r="M33" s="231">
        <f>G33*(1+L33/100)</f>
        <v>0</v>
      </c>
      <c r="N33" s="230">
        <v>0</v>
      </c>
      <c r="O33" s="230">
        <f>ROUND(E33*N33,2)</f>
        <v>0</v>
      </c>
      <c r="P33" s="230">
        <v>0</v>
      </c>
      <c r="Q33" s="230">
        <f>ROUND(E33*P33,2)</f>
        <v>0</v>
      </c>
      <c r="R33" s="231"/>
      <c r="S33" s="231" t="s">
        <v>148</v>
      </c>
      <c r="T33" s="231" t="s">
        <v>149</v>
      </c>
      <c r="U33" s="231">
        <v>0</v>
      </c>
      <c r="V33" s="231">
        <f>ROUND(E33*U33,2)</f>
        <v>0</v>
      </c>
      <c r="W33" s="231"/>
      <c r="X33" s="231" t="s">
        <v>150</v>
      </c>
      <c r="Y33" s="231" t="s">
        <v>151</v>
      </c>
      <c r="Z33" s="210"/>
      <c r="AA33" s="210"/>
      <c r="AB33" s="210"/>
      <c r="AC33" s="210"/>
      <c r="AD33" s="210"/>
      <c r="AE33" s="210"/>
      <c r="AF33" s="210"/>
      <c r="AG33" s="210" t="s">
        <v>152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51">
        <v>25</v>
      </c>
      <c r="B34" s="252" t="s">
        <v>569</v>
      </c>
      <c r="C34" s="259" t="s">
        <v>570</v>
      </c>
      <c r="D34" s="253" t="s">
        <v>176</v>
      </c>
      <c r="E34" s="254">
        <v>54</v>
      </c>
      <c r="F34" s="255"/>
      <c r="G34" s="256">
        <f>ROUND(E34*F34,2)</f>
        <v>0</v>
      </c>
      <c r="H34" s="232"/>
      <c r="I34" s="231">
        <f>ROUND(E34*H34,2)</f>
        <v>0</v>
      </c>
      <c r="J34" s="232"/>
      <c r="K34" s="231">
        <f>ROUND(E34*J34,2)</f>
        <v>0</v>
      </c>
      <c r="L34" s="231">
        <v>21</v>
      </c>
      <c r="M34" s="231">
        <f>G34*(1+L34/100)</f>
        <v>0</v>
      </c>
      <c r="N34" s="230">
        <v>0</v>
      </c>
      <c r="O34" s="230">
        <f>ROUND(E34*N34,2)</f>
        <v>0</v>
      </c>
      <c r="P34" s="230">
        <v>0</v>
      </c>
      <c r="Q34" s="230">
        <f>ROUND(E34*P34,2)</f>
        <v>0</v>
      </c>
      <c r="R34" s="231"/>
      <c r="S34" s="231" t="s">
        <v>148</v>
      </c>
      <c r="T34" s="231" t="s">
        <v>149</v>
      </c>
      <c r="U34" s="231">
        <v>0</v>
      </c>
      <c r="V34" s="231">
        <f>ROUND(E34*U34,2)</f>
        <v>0</v>
      </c>
      <c r="W34" s="231"/>
      <c r="X34" s="231" t="s">
        <v>150</v>
      </c>
      <c r="Y34" s="231" t="s">
        <v>151</v>
      </c>
      <c r="Z34" s="210"/>
      <c r="AA34" s="210"/>
      <c r="AB34" s="210"/>
      <c r="AC34" s="210"/>
      <c r="AD34" s="210"/>
      <c r="AE34" s="210"/>
      <c r="AF34" s="210"/>
      <c r="AG34" s="210" t="s">
        <v>152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x14ac:dyDescent="0.2">
      <c r="A35" s="235" t="s">
        <v>143</v>
      </c>
      <c r="B35" s="236" t="s">
        <v>108</v>
      </c>
      <c r="C35" s="258" t="s">
        <v>109</v>
      </c>
      <c r="D35" s="237"/>
      <c r="E35" s="238"/>
      <c r="F35" s="239"/>
      <c r="G35" s="240">
        <f>SUMIF(AG36:AG51,"&lt;&gt;NOR",G36:G51)</f>
        <v>0</v>
      </c>
      <c r="H35" s="234"/>
      <c r="I35" s="234">
        <f>SUM(I36:I51)</f>
        <v>0</v>
      </c>
      <c r="J35" s="234"/>
      <c r="K35" s="234">
        <f>SUM(K36:K51)</f>
        <v>0</v>
      </c>
      <c r="L35" s="234"/>
      <c r="M35" s="234">
        <f>SUM(M36:M51)</f>
        <v>0</v>
      </c>
      <c r="N35" s="233"/>
      <c r="O35" s="233">
        <f>SUM(O36:O51)</f>
        <v>0</v>
      </c>
      <c r="P35" s="233"/>
      <c r="Q35" s="233">
        <f>SUM(Q36:Q51)</f>
        <v>0</v>
      </c>
      <c r="R35" s="234"/>
      <c r="S35" s="234"/>
      <c r="T35" s="234"/>
      <c r="U35" s="234"/>
      <c r="V35" s="234">
        <f>SUM(V36:V51)</f>
        <v>0</v>
      </c>
      <c r="W35" s="234"/>
      <c r="X35" s="234"/>
      <c r="Y35" s="234"/>
      <c r="AG35" t="s">
        <v>144</v>
      </c>
    </row>
    <row r="36" spans="1:60" outlineLevel="1" x14ac:dyDescent="0.2">
      <c r="A36" s="251">
        <v>26</v>
      </c>
      <c r="B36" s="252" t="s">
        <v>571</v>
      </c>
      <c r="C36" s="259" t="s">
        <v>540</v>
      </c>
      <c r="D36" s="253" t="s">
        <v>176</v>
      </c>
      <c r="E36" s="254">
        <v>1</v>
      </c>
      <c r="F36" s="255"/>
      <c r="G36" s="256">
        <f>ROUND(E36*F36,2)</f>
        <v>0</v>
      </c>
      <c r="H36" s="232"/>
      <c r="I36" s="231">
        <f>ROUND(E36*H36,2)</f>
        <v>0</v>
      </c>
      <c r="J36" s="232"/>
      <c r="K36" s="231">
        <f>ROUND(E36*J36,2)</f>
        <v>0</v>
      </c>
      <c r="L36" s="231">
        <v>21</v>
      </c>
      <c r="M36" s="231">
        <f>G36*(1+L36/100)</f>
        <v>0</v>
      </c>
      <c r="N36" s="230">
        <v>0</v>
      </c>
      <c r="O36" s="230">
        <f>ROUND(E36*N36,2)</f>
        <v>0</v>
      </c>
      <c r="P36" s="230">
        <v>0</v>
      </c>
      <c r="Q36" s="230">
        <f>ROUND(E36*P36,2)</f>
        <v>0</v>
      </c>
      <c r="R36" s="231"/>
      <c r="S36" s="231" t="s">
        <v>148</v>
      </c>
      <c r="T36" s="231" t="s">
        <v>149</v>
      </c>
      <c r="U36" s="231">
        <v>0</v>
      </c>
      <c r="V36" s="231">
        <f>ROUND(E36*U36,2)</f>
        <v>0</v>
      </c>
      <c r="W36" s="231"/>
      <c r="X36" s="231" t="s">
        <v>150</v>
      </c>
      <c r="Y36" s="231" t="s">
        <v>151</v>
      </c>
      <c r="Z36" s="210"/>
      <c r="AA36" s="210"/>
      <c r="AB36" s="210"/>
      <c r="AC36" s="210"/>
      <c r="AD36" s="210"/>
      <c r="AE36" s="210"/>
      <c r="AF36" s="210"/>
      <c r="AG36" s="210" t="s">
        <v>152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51">
        <v>27</v>
      </c>
      <c r="B37" s="252" t="s">
        <v>572</v>
      </c>
      <c r="C37" s="259" t="s">
        <v>542</v>
      </c>
      <c r="D37" s="253" t="s">
        <v>179</v>
      </c>
      <c r="E37" s="254">
        <v>10</v>
      </c>
      <c r="F37" s="255"/>
      <c r="G37" s="256">
        <f>ROUND(E37*F37,2)</f>
        <v>0</v>
      </c>
      <c r="H37" s="232"/>
      <c r="I37" s="231">
        <f>ROUND(E37*H37,2)</f>
        <v>0</v>
      </c>
      <c r="J37" s="232"/>
      <c r="K37" s="231">
        <f>ROUND(E37*J37,2)</f>
        <v>0</v>
      </c>
      <c r="L37" s="231">
        <v>21</v>
      </c>
      <c r="M37" s="231">
        <f>G37*(1+L37/100)</f>
        <v>0</v>
      </c>
      <c r="N37" s="230">
        <v>0</v>
      </c>
      <c r="O37" s="230">
        <f>ROUND(E37*N37,2)</f>
        <v>0</v>
      </c>
      <c r="P37" s="230">
        <v>0</v>
      </c>
      <c r="Q37" s="230">
        <f>ROUND(E37*P37,2)</f>
        <v>0</v>
      </c>
      <c r="R37" s="231"/>
      <c r="S37" s="231" t="s">
        <v>148</v>
      </c>
      <c r="T37" s="231" t="s">
        <v>149</v>
      </c>
      <c r="U37" s="231">
        <v>0</v>
      </c>
      <c r="V37" s="231">
        <f>ROUND(E37*U37,2)</f>
        <v>0</v>
      </c>
      <c r="W37" s="231"/>
      <c r="X37" s="231" t="s">
        <v>150</v>
      </c>
      <c r="Y37" s="231" t="s">
        <v>151</v>
      </c>
      <c r="Z37" s="210"/>
      <c r="AA37" s="210"/>
      <c r="AB37" s="210"/>
      <c r="AC37" s="210"/>
      <c r="AD37" s="210"/>
      <c r="AE37" s="210"/>
      <c r="AF37" s="210"/>
      <c r="AG37" s="210" t="s">
        <v>152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51">
        <v>28</v>
      </c>
      <c r="B38" s="252" t="s">
        <v>573</v>
      </c>
      <c r="C38" s="259" t="s">
        <v>544</v>
      </c>
      <c r="D38" s="253" t="s">
        <v>176</v>
      </c>
      <c r="E38" s="254">
        <v>1</v>
      </c>
      <c r="F38" s="255"/>
      <c r="G38" s="256">
        <f>ROUND(E38*F38,2)</f>
        <v>0</v>
      </c>
      <c r="H38" s="232"/>
      <c r="I38" s="231">
        <f>ROUND(E38*H38,2)</f>
        <v>0</v>
      </c>
      <c r="J38" s="232"/>
      <c r="K38" s="231">
        <f>ROUND(E38*J38,2)</f>
        <v>0</v>
      </c>
      <c r="L38" s="231">
        <v>21</v>
      </c>
      <c r="M38" s="231">
        <f>G38*(1+L38/100)</f>
        <v>0</v>
      </c>
      <c r="N38" s="230">
        <v>0</v>
      </c>
      <c r="O38" s="230">
        <f>ROUND(E38*N38,2)</f>
        <v>0</v>
      </c>
      <c r="P38" s="230">
        <v>0</v>
      </c>
      <c r="Q38" s="230">
        <f>ROUND(E38*P38,2)</f>
        <v>0</v>
      </c>
      <c r="R38" s="231"/>
      <c r="S38" s="231" t="s">
        <v>148</v>
      </c>
      <c r="T38" s="231" t="s">
        <v>149</v>
      </c>
      <c r="U38" s="231">
        <v>0</v>
      </c>
      <c r="V38" s="231">
        <f>ROUND(E38*U38,2)</f>
        <v>0</v>
      </c>
      <c r="W38" s="231"/>
      <c r="X38" s="231" t="s">
        <v>150</v>
      </c>
      <c r="Y38" s="231" t="s">
        <v>151</v>
      </c>
      <c r="Z38" s="210"/>
      <c r="AA38" s="210"/>
      <c r="AB38" s="210"/>
      <c r="AC38" s="210"/>
      <c r="AD38" s="210"/>
      <c r="AE38" s="210"/>
      <c r="AF38" s="210"/>
      <c r="AG38" s="210" t="s">
        <v>152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51">
        <v>29</v>
      </c>
      <c r="B39" s="252" t="s">
        <v>574</v>
      </c>
      <c r="C39" s="259" t="s">
        <v>546</v>
      </c>
      <c r="D39" s="253" t="s">
        <v>179</v>
      </c>
      <c r="E39" s="254">
        <v>419</v>
      </c>
      <c r="F39" s="255"/>
      <c r="G39" s="256">
        <f>ROUND(E39*F39,2)</f>
        <v>0</v>
      </c>
      <c r="H39" s="232"/>
      <c r="I39" s="231">
        <f>ROUND(E39*H39,2)</f>
        <v>0</v>
      </c>
      <c r="J39" s="232"/>
      <c r="K39" s="231">
        <f>ROUND(E39*J39,2)</f>
        <v>0</v>
      </c>
      <c r="L39" s="231">
        <v>21</v>
      </c>
      <c r="M39" s="231">
        <f>G39*(1+L39/100)</f>
        <v>0</v>
      </c>
      <c r="N39" s="230">
        <v>0</v>
      </c>
      <c r="O39" s="230">
        <f>ROUND(E39*N39,2)</f>
        <v>0</v>
      </c>
      <c r="P39" s="230">
        <v>0</v>
      </c>
      <c r="Q39" s="230">
        <f>ROUND(E39*P39,2)</f>
        <v>0</v>
      </c>
      <c r="R39" s="231"/>
      <c r="S39" s="231" t="s">
        <v>148</v>
      </c>
      <c r="T39" s="231" t="s">
        <v>149</v>
      </c>
      <c r="U39" s="231">
        <v>0</v>
      </c>
      <c r="V39" s="231">
        <f>ROUND(E39*U39,2)</f>
        <v>0</v>
      </c>
      <c r="W39" s="231"/>
      <c r="X39" s="231" t="s">
        <v>150</v>
      </c>
      <c r="Y39" s="231" t="s">
        <v>151</v>
      </c>
      <c r="Z39" s="210"/>
      <c r="AA39" s="210"/>
      <c r="AB39" s="210"/>
      <c r="AC39" s="210"/>
      <c r="AD39" s="210"/>
      <c r="AE39" s="210"/>
      <c r="AF39" s="210"/>
      <c r="AG39" s="210" t="s">
        <v>152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51">
        <v>30</v>
      </c>
      <c r="B40" s="252" t="s">
        <v>575</v>
      </c>
      <c r="C40" s="259" t="s">
        <v>548</v>
      </c>
      <c r="D40" s="253" t="s">
        <v>179</v>
      </c>
      <c r="E40" s="254">
        <v>90</v>
      </c>
      <c r="F40" s="255"/>
      <c r="G40" s="256">
        <f>ROUND(E40*F40,2)</f>
        <v>0</v>
      </c>
      <c r="H40" s="232"/>
      <c r="I40" s="231">
        <f>ROUND(E40*H40,2)</f>
        <v>0</v>
      </c>
      <c r="J40" s="232"/>
      <c r="K40" s="231">
        <f>ROUND(E40*J40,2)</f>
        <v>0</v>
      </c>
      <c r="L40" s="231">
        <v>21</v>
      </c>
      <c r="M40" s="231">
        <f>G40*(1+L40/100)</f>
        <v>0</v>
      </c>
      <c r="N40" s="230">
        <v>0</v>
      </c>
      <c r="O40" s="230">
        <f>ROUND(E40*N40,2)</f>
        <v>0</v>
      </c>
      <c r="P40" s="230">
        <v>0</v>
      </c>
      <c r="Q40" s="230">
        <f>ROUND(E40*P40,2)</f>
        <v>0</v>
      </c>
      <c r="R40" s="231"/>
      <c r="S40" s="231" t="s">
        <v>148</v>
      </c>
      <c r="T40" s="231" t="s">
        <v>149</v>
      </c>
      <c r="U40" s="231">
        <v>0</v>
      </c>
      <c r="V40" s="231">
        <f>ROUND(E40*U40,2)</f>
        <v>0</v>
      </c>
      <c r="W40" s="231"/>
      <c r="X40" s="231" t="s">
        <v>150</v>
      </c>
      <c r="Y40" s="231" t="s">
        <v>151</v>
      </c>
      <c r="Z40" s="210"/>
      <c r="AA40" s="210"/>
      <c r="AB40" s="210"/>
      <c r="AC40" s="210"/>
      <c r="AD40" s="210"/>
      <c r="AE40" s="210"/>
      <c r="AF40" s="210"/>
      <c r="AG40" s="210" t="s">
        <v>152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51">
        <v>31</v>
      </c>
      <c r="B41" s="252" t="s">
        <v>576</v>
      </c>
      <c r="C41" s="259" t="s">
        <v>550</v>
      </c>
      <c r="D41" s="253" t="s">
        <v>179</v>
      </c>
      <c r="E41" s="254">
        <v>175</v>
      </c>
      <c r="F41" s="255"/>
      <c r="G41" s="256">
        <f>ROUND(E41*F41,2)</f>
        <v>0</v>
      </c>
      <c r="H41" s="232"/>
      <c r="I41" s="231">
        <f>ROUND(E41*H41,2)</f>
        <v>0</v>
      </c>
      <c r="J41" s="232"/>
      <c r="K41" s="231">
        <f>ROUND(E41*J41,2)</f>
        <v>0</v>
      </c>
      <c r="L41" s="231">
        <v>21</v>
      </c>
      <c r="M41" s="231">
        <f>G41*(1+L41/100)</f>
        <v>0</v>
      </c>
      <c r="N41" s="230">
        <v>0</v>
      </c>
      <c r="O41" s="230">
        <f>ROUND(E41*N41,2)</f>
        <v>0</v>
      </c>
      <c r="P41" s="230">
        <v>0</v>
      </c>
      <c r="Q41" s="230">
        <f>ROUND(E41*P41,2)</f>
        <v>0</v>
      </c>
      <c r="R41" s="231"/>
      <c r="S41" s="231" t="s">
        <v>148</v>
      </c>
      <c r="T41" s="231" t="s">
        <v>149</v>
      </c>
      <c r="U41" s="231">
        <v>0</v>
      </c>
      <c r="V41" s="231">
        <f>ROUND(E41*U41,2)</f>
        <v>0</v>
      </c>
      <c r="W41" s="231"/>
      <c r="X41" s="231" t="s">
        <v>150</v>
      </c>
      <c r="Y41" s="231" t="s">
        <v>151</v>
      </c>
      <c r="Z41" s="210"/>
      <c r="AA41" s="210"/>
      <c r="AB41" s="210"/>
      <c r="AC41" s="210"/>
      <c r="AD41" s="210"/>
      <c r="AE41" s="210"/>
      <c r="AF41" s="210"/>
      <c r="AG41" s="210" t="s">
        <v>152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51">
        <v>32</v>
      </c>
      <c r="B42" s="252" t="s">
        <v>577</v>
      </c>
      <c r="C42" s="259" t="s">
        <v>552</v>
      </c>
      <c r="D42" s="253" t="s">
        <v>176</v>
      </c>
      <c r="E42" s="254">
        <v>9</v>
      </c>
      <c r="F42" s="255"/>
      <c r="G42" s="256">
        <f>ROUND(E42*F42,2)</f>
        <v>0</v>
      </c>
      <c r="H42" s="232"/>
      <c r="I42" s="231">
        <f>ROUND(E42*H42,2)</f>
        <v>0</v>
      </c>
      <c r="J42" s="232"/>
      <c r="K42" s="231">
        <f>ROUND(E42*J42,2)</f>
        <v>0</v>
      </c>
      <c r="L42" s="231">
        <v>21</v>
      </c>
      <c r="M42" s="231">
        <f>G42*(1+L42/100)</f>
        <v>0</v>
      </c>
      <c r="N42" s="230">
        <v>0</v>
      </c>
      <c r="O42" s="230">
        <f>ROUND(E42*N42,2)</f>
        <v>0</v>
      </c>
      <c r="P42" s="230">
        <v>0</v>
      </c>
      <c r="Q42" s="230">
        <f>ROUND(E42*P42,2)</f>
        <v>0</v>
      </c>
      <c r="R42" s="231"/>
      <c r="S42" s="231" t="s">
        <v>148</v>
      </c>
      <c r="T42" s="231" t="s">
        <v>149</v>
      </c>
      <c r="U42" s="231">
        <v>0</v>
      </c>
      <c r="V42" s="231">
        <f>ROUND(E42*U42,2)</f>
        <v>0</v>
      </c>
      <c r="W42" s="231"/>
      <c r="X42" s="231" t="s">
        <v>150</v>
      </c>
      <c r="Y42" s="231" t="s">
        <v>151</v>
      </c>
      <c r="Z42" s="210"/>
      <c r="AA42" s="210"/>
      <c r="AB42" s="210"/>
      <c r="AC42" s="210"/>
      <c r="AD42" s="210"/>
      <c r="AE42" s="210"/>
      <c r="AF42" s="210"/>
      <c r="AG42" s="210" t="s">
        <v>152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51">
        <v>33</v>
      </c>
      <c r="B43" s="252" t="s">
        <v>578</v>
      </c>
      <c r="C43" s="259" t="s">
        <v>554</v>
      </c>
      <c r="D43" s="253" t="s">
        <v>176</v>
      </c>
      <c r="E43" s="254">
        <v>1</v>
      </c>
      <c r="F43" s="255"/>
      <c r="G43" s="256">
        <f>ROUND(E43*F43,2)</f>
        <v>0</v>
      </c>
      <c r="H43" s="232"/>
      <c r="I43" s="231">
        <f>ROUND(E43*H43,2)</f>
        <v>0</v>
      </c>
      <c r="J43" s="232"/>
      <c r="K43" s="231">
        <f>ROUND(E43*J43,2)</f>
        <v>0</v>
      </c>
      <c r="L43" s="231">
        <v>21</v>
      </c>
      <c r="M43" s="231">
        <f>G43*(1+L43/100)</f>
        <v>0</v>
      </c>
      <c r="N43" s="230">
        <v>0</v>
      </c>
      <c r="O43" s="230">
        <f>ROUND(E43*N43,2)</f>
        <v>0</v>
      </c>
      <c r="P43" s="230">
        <v>0</v>
      </c>
      <c r="Q43" s="230">
        <f>ROUND(E43*P43,2)</f>
        <v>0</v>
      </c>
      <c r="R43" s="231"/>
      <c r="S43" s="231" t="s">
        <v>148</v>
      </c>
      <c r="T43" s="231" t="s">
        <v>149</v>
      </c>
      <c r="U43" s="231">
        <v>0</v>
      </c>
      <c r="V43" s="231">
        <f>ROUND(E43*U43,2)</f>
        <v>0</v>
      </c>
      <c r="W43" s="231"/>
      <c r="X43" s="231" t="s">
        <v>150</v>
      </c>
      <c r="Y43" s="231" t="s">
        <v>151</v>
      </c>
      <c r="Z43" s="210"/>
      <c r="AA43" s="210"/>
      <c r="AB43" s="210"/>
      <c r="AC43" s="210"/>
      <c r="AD43" s="210"/>
      <c r="AE43" s="210"/>
      <c r="AF43" s="210"/>
      <c r="AG43" s="210" t="s">
        <v>152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51">
        <v>34</v>
      </c>
      <c r="B44" s="252" t="s">
        <v>579</v>
      </c>
      <c r="C44" s="259" t="s">
        <v>556</v>
      </c>
      <c r="D44" s="253" t="s">
        <v>176</v>
      </c>
      <c r="E44" s="254">
        <v>18</v>
      </c>
      <c r="F44" s="255"/>
      <c r="G44" s="256">
        <f>ROUND(E44*F44,2)</f>
        <v>0</v>
      </c>
      <c r="H44" s="232"/>
      <c r="I44" s="231">
        <f>ROUND(E44*H44,2)</f>
        <v>0</v>
      </c>
      <c r="J44" s="232"/>
      <c r="K44" s="231">
        <f>ROUND(E44*J44,2)</f>
        <v>0</v>
      </c>
      <c r="L44" s="231">
        <v>21</v>
      </c>
      <c r="M44" s="231">
        <f>G44*(1+L44/100)</f>
        <v>0</v>
      </c>
      <c r="N44" s="230">
        <v>0</v>
      </c>
      <c r="O44" s="230">
        <f>ROUND(E44*N44,2)</f>
        <v>0</v>
      </c>
      <c r="P44" s="230">
        <v>0</v>
      </c>
      <c r="Q44" s="230">
        <f>ROUND(E44*P44,2)</f>
        <v>0</v>
      </c>
      <c r="R44" s="231"/>
      <c r="S44" s="231" t="s">
        <v>148</v>
      </c>
      <c r="T44" s="231" t="s">
        <v>149</v>
      </c>
      <c r="U44" s="231">
        <v>0</v>
      </c>
      <c r="V44" s="231">
        <f>ROUND(E44*U44,2)</f>
        <v>0</v>
      </c>
      <c r="W44" s="231"/>
      <c r="X44" s="231" t="s">
        <v>150</v>
      </c>
      <c r="Y44" s="231" t="s">
        <v>151</v>
      </c>
      <c r="Z44" s="210"/>
      <c r="AA44" s="210"/>
      <c r="AB44" s="210"/>
      <c r="AC44" s="210"/>
      <c r="AD44" s="210"/>
      <c r="AE44" s="210"/>
      <c r="AF44" s="210"/>
      <c r="AG44" s="210" t="s">
        <v>152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51">
        <v>35</v>
      </c>
      <c r="B45" s="252" t="s">
        <v>580</v>
      </c>
      <c r="C45" s="259" t="s">
        <v>558</v>
      </c>
      <c r="D45" s="253" t="s">
        <v>176</v>
      </c>
      <c r="E45" s="254">
        <v>4</v>
      </c>
      <c r="F45" s="255"/>
      <c r="G45" s="256">
        <f>ROUND(E45*F45,2)</f>
        <v>0</v>
      </c>
      <c r="H45" s="232"/>
      <c r="I45" s="231">
        <f>ROUND(E45*H45,2)</f>
        <v>0</v>
      </c>
      <c r="J45" s="232"/>
      <c r="K45" s="231">
        <f>ROUND(E45*J45,2)</f>
        <v>0</v>
      </c>
      <c r="L45" s="231">
        <v>21</v>
      </c>
      <c r="M45" s="231">
        <f>G45*(1+L45/100)</f>
        <v>0</v>
      </c>
      <c r="N45" s="230">
        <v>0</v>
      </c>
      <c r="O45" s="230">
        <f>ROUND(E45*N45,2)</f>
        <v>0</v>
      </c>
      <c r="P45" s="230">
        <v>0</v>
      </c>
      <c r="Q45" s="230">
        <f>ROUND(E45*P45,2)</f>
        <v>0</v>
      </c>
      <c r="R45" s="231"/>
      <c r="S45" s="231" t="s">
        <v>148</v>
      </c>
      <c r="T45" s="231" t="s">
        <v>149</v>
      </c>
      <c r="U45" s="231">
        <v>0</v>
      </c>
      <c r="V45" s="231">
        <f>ROUND(E45*U45,2)</f>
        <v>0</v>
      </c>
      <c r="W45" s="231"/>
      <c r="X45" s="231" t="s">
        <v>150</v>
      </c>
      <c r="Y45" s="231" t="s">
        <v>151</v>
      </c>
      <c r="Z45" s="210"/>
      <c r="AA45" s="210"/>
      <c r="AB45" s="210"/>
      <c r="AC45" s="210"/>
      <c r="AD45" s="210"/>
      <c r="AE45" s="210"/>
      <c r="AF45" s="210"/>
      <c r="AG45" s="210" t="s">
        <v>152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51">
        <v>36</v>
      </c>
      <c r="B46" s="252" t="s">
        <v>581</v>
      </c>
      <c r="C46" s="259" t="s">
        <v>560</v>
      </c>
      <c r="D46" s="253" t="s">
        <v>176</v>
      </c>
      <c r="E46" s="254">
        <v>39</v>
      </c>
      <c r="F46" s="255"/>
      <c r="G46" s="256">
        <f>ROUND(E46*F46,2)</f>
        <v>0</v>
      </c>
      <c r="H46" s="232"/>
      <c r="I46" s="231">
        <f>ROUND(E46*H46,2)</f>
        <v>0</v>
      </c>
      <c r="J46" s="232"/>
      <c r="K46" s="231">
        <f>ROUND(E46*J46,2)</f>
        <v>0</v>
      </c>
      <c r="L46" s="231">
        <v>21</v>
      </c>
      <c r="M46" s="231">
        <f>G46*(1+L46/100)</f>
        <v>0</v>
      </c>
      <c r="N46" s="230">
        <v>0</v>
      </c>
      <c r="O46" s="230">
        <f>ROUND(E46*N46,2)</f>
        <v>0</v>
      </c>
      <c r="P46" s="230">
        <v>0</v>
      </c>
      <c r="Q46" s="230">
        <f>ROUND(E46*P46,2)</f>
        <v>0</v>
      </c>
      <c r="R46" s="231"/>
      <c r="S46" s="231" t="s">
        <v>148</v>
      </c>
      <c r="T46" s="231" t="s">
        <v>149</v>
      </c>
      <c r="U46" s="231">
        <v>0</v>
      </c>
      <c r="V46" s="231">
        <f>ROUND(E46*U46,2)</f>
        <v>0</v>
      </c>
      <c r="W46" s="231"/>
      <c r="X46" s="231" t="s">
        <v>150</v>
      </c>
      <c r="Y46" s="231" t="s">
        <v>151</v>
      </c>
      <c r="Z46" s="210"/>
      <c r="AA46" s="210"/>
      <c r="AB46" s="210"/>
      <c r="AC46" s="210"/>
      <c r="AD46" s="210"/>
      <c r="AE46" s="210"/>
      <c r="AF46" s="210"/>
      <c r="AG46" s="210" t="s">
        <v>152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51">
        <v>37</v>
      </c>
      <c r="B47" s="252" t="s">
        <v>582</v>
      </c>
      <c r="C47" s="259" t="s">
        <v>562</v>
      </c>
      <c r="D47" s="253" t="s">
        <v>176</v>
      </c>
      <c r="E47" s="254">
        <v>1</v>
      </c>
      <c r="F47" s="255"/>
      <c r="G47" s="256">
        <f>ROUND(E47*F47,2)</f>
        <v>0</v>
      </c>
      <c r="H47" s="232"/>
      <c r="I47" s="231">
        <f>ROUND(E47*H47,2)</f>
        <v>0</v>
      </c>
      <c r="J47" s="232"/>
      <c r="K47" s="231">
        <f>ROUND(E47*J47,2)</f>
        <v>0</v>
      </c>
      <c r="L47" s="231">
        <v>21</v>
      </c>
      <c r="M47" s="231">
        <f>G47*(1+L47/100)</f>
        <v>0</v>
      </c>
      <c r="N47" s="230">
        <v>0</v>
      </c>
      <c r="O47" s="230">
        <f>ROUND(E47*N47,2)</f>
        <v>0</v>
      </c>
      <c r="P47" s="230">
        <v>0</v>
      </c>
      <c r="Q47" s="230">
        <f>ROUND(E47*P47,2)</f>
        <v>0</v>
      </c>
      <c r="R47" s="231"/>
      <c r="S47" s="231" t="s">
        <v>148</v>
      </c>
      <c r="T47" s="231" t="s">
        <v>149</v>
      </c>
      <c r="U47" s="231">
        <v>0</v>
      </c>
      <c r="V47" s="231">
        <f>ROUND(E47*U47,2)</f>
        <v>0</v>
      </c>
      <c r="W47" s="231"/>
      <c r="X47" s="231" t="s">
        <v>150</v>
      </c>
      <c r="Y47" s="231" t="s">
        <v>151</v>
      </c>
      <c r="Z47" s="210"/>
      <c r="AA47" s="210"/>
      <c r="AB47" s="210"/>
      <c r="AC47" s="210"/>
      <c r="AD47" s="210"/>
      <c r="AE47" s="210"/>
      <c r="AF47" s="210"/>
      <c r="AG47" s="210" t="s">
        <v>152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51">
        <v>38</v>
      </c>
      <c r="B48" s="252" t="s">
        <v>583</v>
      </c>
      <c r="C48" s="259" t="s">
        <v>564</v>
      </c>
      <c r="D48" s="253" t="s">
        <v>176</v>
      </c>
      <c r="E48" s="254">
        <v>8</v>
      </c>
      <c r="F48" s="255"/>
      <c r="G48" s="256">
        <f>ROUND(E48*F48,2)</f>
        <v>0</v>
      </c>
      <c r="H48" s="232"/>
      <c r="I48" s="231">
        <f>ROUND(E48*H48,2)</f>
        <v>0</v>
      </c>
      <c r="J48" s="232"/>
      <c r="K48" s="231">
        <f>ROUND(E48*J48,2)</f>
        <v>0</v>
      </c>
      <c r="L48" s="231">
        <v>21</v>
      </c>
      <c r="M48" s="231">
        <f>G48*(1+L48/100)</f>
        <v>0</v>
      </c>
      <c r="N48" s="230">
        <v>0</v>
      </c>
      <c r="O48" s="230">
        <f>ROUND(E48*N48,2)</f>
        <v>0</v>
      </c>
      <c r="P48" s="230">
        <v>0</v>
      </c>
      <c r="Q48" s="230">
        <f>ROUND(E48*P48,2)</f>
        <v>0</v>
      </c>
      <c r="R48" s="231"/>
      <c r="S48" s="231" t="s">
        <v>148</v>
      </c>
      <c r="T48" s="231" t="s">
        <v>149</v>
      </c>
      <c r="U48" s="231">
        <v>0</v>
      </c>
      <c r="V48" s="231">
        <f>ROUND(E48*U48,2)</f>
        <v>0</v>
      </c>
      <c r="W48" s="231"/>
      <c r="X48" s="231" t="s">
        <v>150</v>
      </c>
      <c r="Y48" s="231" t="s">
        <v>151</v>
      </c>
      <c r="Z48" s="210"/>
      <c r="AA48" s="210"/>
      <c r="AB48" s="210"/>
      <c r="AC48" s="210"/>
      <c r="AD48" s="210"/>
      <c r="AE48" s="210"/>
      <c r="AF48" s="210"/>
      <c r="AG48" s="210" t="s">
        <v>152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51">
        <v>39</v>
      </c>
      <c r="B49" s="252" t="s">
        <v>584</v>
      </c>
      <c r="C49" s="259" t="s">
        <v>566</v>
      </c>
      <c r="D49" s="253" t="s">
        <v>176</v>
      </c>
      <c r="E49" s="254">
        <v>38</v>
      </c>
      <c r="F49" s="255"/>
      <c r="G49" s="256">
        <f>ROUND(E49*F49,2)</f>
        <v>0</v>
      </c>
      <c r="H49" s="232"/>
      <c r="I49" s="231">
        <f>ROUND(E49*H49,2)</f>
        <v>0</v>
      </c>
      <c r="J49" s="232"/>
      <c r="K49" s="231">
        <f>ROUND(E49*J49,2)</f>
        <v>0</v>
      </c>
      <c r="L49" s="231">
        <v>21</v>
      </c>
      <c r="M49" s="231">
        <f>G49*(1+L49/100)</f>
        <v>0</v>
      </c>
      <c r="N49" s="230">
        <v>0</v>
      </c>
      <c r="O49" s="230">
        <f>ROUND(E49*N49,2)</f>
        <v>0</v>
      </c>
      <c r="P49" s="230">
        <v>0</v>
      </c>
      <c r="Q49" s="230">
        <f>ROUND(E49*P49,2)</f>
        <v>0</v>
      </c>
      <c r="R49" s="231"/>
      <c r="S49" s="231" t="s">
        <v>148</v>
      </c>
      <c r="T49" s="231" t="s">
        <v>149</v>
      </c>
      <c r="U49" s="231">
        <v>0</v>
      </c>
      <c r="V49" s="231">
        <f>ROUND(E49*U49,2)</f>
        <v>0</v>
      </c>
      <c r="W49" s="231"/>
      <c r="X49" s="231" t="s">
        <v>150</v>
      </c>
      <c r="Y49" s="231" t="s">
        <v>151</v>
      </c>
      <c r="Z49" s="210"/>
      <c r="AA49" s="210"/>
      <c r="AB49" s="210"/>
      <c r="AC49" s="210"/>
      <c r="AD49" s="210"/>
      <c r="AE49" s="210"/>
      <c r="AF49" s="210"/>
      <c r="AG49" s="210" t="s">
        <v>152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51">
        <v>40</v>
      </c>
      <c r="B50" s="252" t="s">
        <v>585</v>
      </c>
      <c r="C50" s="259" t="s">
        <v>568</v>
      </c>
      <c r="D50" s="253" t="s">
        <v>176</v>
      </c>
      <c r="E50" s="254">
        <v>17</v>
      </c>
      <c r="F50" s="255"/>
      <c r="G50" s="256">
        <f>ROUND(E50*F50,2)</f>
        <v>0</v>
      </c>
      <c r="H50" s="232"/>
      <c r="I50" s="231">
        <f>ROUND(E50*H50,2)</f>
        <v>0</v>
      </c>
      <c r="J50" s="232"/>
      <c r="K50" s="231">
        <f>ROUND(E50*J50,2)</f>
        <v>0</v>
      </c>
      <c r="L50" s="231">
        <v>21</v>
      </c>
      <c r="M50" s="231">
        <f>G50*(1+L50/100)</f>
        <v>0</v>
      </c>
      <c r="N50" s="230">
        <v>0</v>
      </c>
      <c r="O50" s="230">
        <f>ROUND(E50*N50,2)</f>
        <v>0</v>
      </c>
      <c r="P50" s="230">
        <v>0</v>
      </c>
      <c r="Q50" s="230">
        <f>ROUND(E50*P50,2)</f>
        <v>0</v>
      </c>
      <c r="R50" s="231"/>
      <c r="S50" s="231" t="s">
        <v>148</v>
      </c>
      <c r="T50" s="231" t="s">
        <v>149</v>
      </c>
      <c r="U50" s="231">
        <v>0</v>
      </c>
      <c r="V50" s="231">
        <f>ROUND(E50*U50,2)</f>
        <v>0</v>
      </c>
      <c r="W50" s="231"/>
      <c r="X50" s="231" t="s">
        <v>150</v>
      </c>
      <c r="Y50" s="231" t="s">
        <v>151</v>
      </c>
      <c r="Z50" s="210"/>
      <c r="AA50" s="210"/>
      <c r="AB50" s="210"/>
      <c r="AC50" s="210"/>
      <c r="AD50" s="210"/>
      <c r="AE50" s="210"/>
      <c r="AF50" s="210"/>
      <c r="AG50" s="210" t="s">
        <v>152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51">
        <v>41</v>
      </c>
      <c r="B51" s="252" t="s">
        <v>586</v>
      </c>
      <c r="C51" s="259" t="s">
        <v>570</v>
      </c>
      <c r="D51" s="253" t="s">
        <v>176</v>
      </c>
      <c r="E51" s="254">
        <v>54</v>
      </c>
      <c r="F51" s="255"/>
      <c r="G51" s="256">
        <f>ROUND(E51*F51,2)</f>
        <v>0</v>
      </c>
      <c r="H51" s="232"/>
      <c r="I51" s="231">
        <f>ROUND(E51*H51,2)</f>
        <v>0</v>
      </c>
      <c r="J51" s="232"/>
      <c r="K51" s="231">
        <f>ROUND(E51*J51,2)</f>
        <v>0</v>
      </c>
      <c r="L51" s="231">
        <v>21</v>
      </c>
      <c r="M51" s="231">
        <f>G51*(1+L51/100)</f>
        <v>0</v>
      </c>
      <c r="N51" s="230">
        <v>0</v>
      </c>
      <c r="O51" s="230">
        <f>ROUND(E51*N51,2)</f>
        <v>0</v>
      </c>
      <c r="P51" s="230">
        <v>0</v>
      </c>
      <c r="Q51" s="230">
        <f>ROUND(E51*P51,2)</f>
        <v>0</v>
      </c>
      <c r="R51" s="231"/>
      <c r="S51" s="231" t="s">
        <v>148</v>
      </c>
      <c r="T51" s="231" t="s">
        <v>149</v>
      </c>
      <c r="U51" s="231">
        <v>0</v>
      </c>
      <c r="V51" s="231">
        <f>ROUND(E51*U51,2)</f>
        <v>0</v>
      </c>
      <c r="W51" s="231"/>
      <c r="X51" s="231" t="s">
        <v>150</v>
      </c>
      <c r="Y51" s="231" t="s">
        <v>151</v>
      </c>
      <c r="Z51" s="210"/>
      <c r="AA51" s="210"/>
      <c r="AB51" s="210"/>
      <c r="AC51" s="210"/>
      <c r="AD51" s="210"/>
      <c r="AE51" s="210"/>
      <c r="AF51" s="210"/>
      <c r="AG51" s="210" t="s">
        <v>152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x14ac:dyDescent="0.2">
      <c r="A52" s="235" t="s">
        <v>143</v>
      </c>
      <c r="B52" s="236" t="s">
        <v>110</v>
      </c>
      <c r="C52" s="258" t="s">
        <v>111</v>
      </c>
      <c r="D52" s="237"/>
      <c r="E52" s="238"/>
      <c r="F52" s="239"/>
      <c r="G52" s="240">
        <f>SUMIF(AG53:AG54,"&lt;&gt;NOR",G53:G54)</f>
        <v>0</v>
      </c>
      <c r="H52" s="234"/>
      <c r="I52" s="234">
        <f>SUM(I53:I54)</f>
        <v>0</v>
      </c>
      <c r="J52" s="234"/>
      <c r="K52" s="234">
        <f>SUM(K53:K54)</f>
        <v>0</v>
      </c>
      <c r="L52" s="234"/>
      <c r="M52" s="234">
        <f>SUM(M53:M54)</f>
        <v>0</v>
      </c>
      <c r="N52" s="233"/>
      <c r="O52" s="233">
        <f>SUM(O53:O54)</f>
        <v>0</v>
      </c>
      <c r="P52" s="233"/>
      <c r="Q52" s="233">
        <f>SUM(Q53:Q54)</f>
        <v>0</v>
      </c>
      <c r="R52" s="234"/>
      <c r="S52" s="234"/>
      <c r="T52" s="234"/>
      <c r="U52" s="234"/>
      <c r="V52" s="234">
        <f>SUM(V53:V54)</f>
        <v>0</v>
      </c>
      <c r="W52" s="234"/>
      <c r="X52" s="234"/>
      <c r="Y52" s="234"/>
      <c r="AG52" t="s">
        <v>144</v>
      </c>
    </row>
    <row r="53" spans="1:60" outlineLevel="1" x14ac:dyDescent="0.2">
      <c r="A53" s="251">
        <v>42</v>
      </c>
      <c r="B53" s="252" t="s">
        <v>587</v>
      </c>
      <c r="C53" s="259" t="s">
        <v>588</v>
      </c>
      <c r="D53" s="253" t="s">
        <v>589</v>
      </c>
      <c r="E53" s="254">
        <v>50</v>
      </c>
      <c r="F53" s="255"/>
      <c r="G53" s="256">
        <f>ROUND(E53*F53,2)</f>
        <v>0</v>
      </c>
      <c r="H53" s="232"/>
      <c r="I53" s="231">
        <f>ROUND(E53*H53,2)</f>
        <v>0</v>
      </c>
      <c r="J53" s="232"/>
      <c r="K53" s="231">
        <f>ROUND(E53*J53,2)</f>
        <v>0</v>
      </c>
      <c r="L53" s="231">
        <v>21</v>
      </c>
      <c r="M53" s="231">
        <f>G53*(1+L53/100)</f>
        <v>0</v>
      </c>
      <c r="N53" s="230">
        <v>0</v>
      </c>
      <c r="O53" s="230">
        <f>ROUND(E53*N53,2)</f>
        <v>0</v>
      </c>
      <c r="P53" s="230">
        <v>0</v>
      </c>
      <c r="Q53" s="230">
        <f>ROUND(E53*P53,2)</f>
        <v>0</v>
      </c>
      <c r="R53" s="231"/>
      <c r="S53" s="231" t="s">
        <v>148</v>
      </c>
      <c r="T53" s="231" t="s">
        <v>149</v>
      </c>
      <c r="U53" s="231">
        <v>0</v>
      </c>
      <c r="V53" s="231">
        <f>ROUND(E53*U53,2)</f>
        <v>0</v>
      </c>
      <c r="W53" s="231"/>
      <c r="X53" s="231" t="s">
        <v>150</v>
      </c>
      <c r="Y53" s="231" t="s">
        <v>151</v>
      </c>
      <c r="Z53" s="210"/>
      <c r="AA53" s="210"/>
      <c r="AB53" s="210"/>
      <c r="AC53" s="210"/>
      <c r="AD53" s="210"/>
      <c r="AE53" s="210"/>
      <c r="AF53" s="210"/>
      <c r="AG53" s="210" t="s">
        <v>152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51">
        <v>43</v>
      </c>
      <c r="B54" s="252" t="s">
        <v>590</v>
      </c>
      <c r="C54" s="259" t="s">
        <v>591</v>
      </c>
      <c r="D54" s="253" t="s">
        <v>176</v>
      </c>
      <c r="E54" s="254">
        <v>1</v>
      </c>
      <c r="F54" s="255"/>
      <c r="G54" s="256">
        <f>ROUND(E54*F54,2)</f>
        <v>0</v>
      </c>
      <c r="H54" s="232"/>
      <c r="I54" s="231">
        <f>ROUND(E54*H54,2)</f>
        <v>0</v>
      </c>
      <c r="J54" s="232"/>
      <c r="K54" s="231">
        <f>ROUND(E54*J54,2)</f>
        <v>0</v>
      </c>
      <c r="L54" s="231">
        <v>21</v>
      </c>
      <c r="M54" s="231">
        <f>G54*(1+L54/100)</f>
        <v>0</v>
      </c>
      <c r="N54" s="230">
        <v>0</v>
      </c>
      <c r="O54" s="230">
        <f>ROUND(E54*N54,2)</f>
        <v>0</v>
      </c>
      <c r="P54" s="230">
        <v>0</v>
      </c>
      <c r="Q54" s="230">
        <f>ROUND(E54*P54,2)</f>
        <v>0</v>
      </c>
      <c r="R54" s="231"/>
      <c r="S54" s="231" t="s">
        <v>148</v>
      </c>
      <c r="T54" s="231" t="s">
        <v>149</v>
      </c>
      <c r="U54" s="231">
        <v>0</v>
      </c>
      <c r="V54" s="231">
        <f>ROUND(E54*U54,2)</f>
        <v>0</v>
      </c>
      <c r="W54" s="231"/>
      <c r="X54" s="231" t="s">
        <v>150</v>
      </c>
      <c r="Y54" s="231" t="s">
        <v>151</v>
      </c>
      <c r="Z54" s="210"/>
      <c r="AA54" s="210"/>
      <c r="AB54" s="210"/>
      <c r="AC54" s="210"/>
      <c r="AD54" s="210"/>
      <c r="AE54" s="210"/>
      <c r="AF54" s="210"/>
      <c r="AG54" s="210" t="s">
        <v>152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x14ac:dyDescent="0.2">
      <c r="A55" s="235" t="s">
        <v>143</v>
      </c>
      <c r="B55" s="236" t="s">
        <v>115</v>
      </c>
      <c r="C55" s="258" t="s">
        <v>29</v>
      </c>
      <c r="D55" s="237"/>
      <c r="E55" s="238"/>
      <c r="F55" s="239"/>
      <c r="G55" s="240">
        <f>SUMIF(AG56:AG62,"&lt;&gt;NOR",G56:G62)</f>
        <v>0</v>
      </c>
      <c r="H55" s="234"/>
      <c r="I55" s="234">
        <f>SUM(I56:I62)</f>
        <v>0</v>
      </c>
      <c r="J55" s="234"/>
      <c r="K55" s="234">
        <f>SUM(K56:K62)</f>
        <v>0</v>
      </c>
      <c r="L55" s="234"/>
      <c r="M55" s="234">
        <f>SUM(M56:M62)</f>
        <v>0</v>
      </c>
      <c r="N55" s="233"/>
      <c r="O55" s="233">
        <f>SUM(O56:O62)</f>
        <v>0</v>
      </c>
      <c r="P55" s="233"/>
      <c r="Q55" s="233">
        <f>SUM(Q56:Q62)</f>
        <v>0</v>
      </c>
      <c r="R55" s="234"/>
      <c r="S55" s="234"/>
      <c r="T55" s="234"/>
      <c r="U55" s="234"/>
      <c r="V55" s="234">
        <f>SUM(V56:V62)</f>
        <v>0</v>
      </c>
      <c r="W55" s="234"/>
      <c r="X55" s="234"/>
      <c r="Y55" s="234"/>
      <c r="AG55" t="s">
        <v>144</v>
      </c>
    </row>
    <row r="56" spans="1:60" outlineLevel="1" x14ac:dyDescent="0.2">
      <c r="A56" s="251">
        <v>44</v>
      </c>
      <c r="B56" s="252" t="s">
        <v>505</v>
      </c>
      <c r="C56" s="259" t="s">
        <v>506</v>
      </c>
      <c r="D56" s="253" t="s">
        <v>487</v>
      </c>
      <c r="E56" s="254">
        <v>1</v>
      </c>
      <c r="F56" s="255"/>
      <c r="G56" s="256">
        <f>ROUND(E56*F56,2)</f>
        <v>0</v>
      </c>
      <c r="H56" s="232"/>
      <c r="I56" s="231">
        <f>ROUND(E56*H56,2)</f>
        <v>0</v>
      </c>
      <c r="J56" s="232"/>
      <c r="K56" s="231">
        <f>ROUND(E56*J56,2)</f>
        <v>0</v>
      </c>
      <c r="L56" s="231">
        <v>21</v>
      </c>
      <c r="M56" s="231">
        <f>G56*(1+L56/100)</f>
        <v>0</v>
      </c>
      <c r="N56" s="230">
        <v>0</v>
      </c>
      <c r="O56" s="230">
        <f>ROUND(E56*N56,2)</f>
        <v>0</v>
      </c>
      <c r="P56" s="230">
        <v>0</v>
      </c>
      <c r="Q56" s="230">
        <f>ROUND(E56*P56,2)</f>
        <v>0</v>
      </c>
      <c r="R56" s="231"/>
      <c r="S56" s="231" t="s">
        <v>157</v>
      </c>
      <c r="T56" s="231" t="s">
        <v>149</v>
      </c>
      <c r="U56" s="231">
        <v>0</v>
      </c>
      <c r="V56" s="231">
        <f>ROUND(E56*U56,2)</f>
        <v>0</v>
      </c>
      <c r="W56" s="231"/>
      <c r="X56" s="231" t="s">
        <v>488</v>
      </c>
      <c r="Y56" s="231" t="s">
        <v>151</v>
      </c>
      <c r="Z56" s="210"/>
      <c r="AA56" s="210"/>
      <c r="AB56" s="210"/>
      <c r="AC56" s="210"/>
      <c r="AD56" s="210"/>
      <c r="AE56" s="210"/>
      <c r="AF56" s="210"/>
      <c r="AG56" s="210" t="s">
        <v>489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51">
        <v>45</v>
      </c>
      <c r="B57" s="252" t="s">
        <v>507</v>
      </c>
      <c r="C57" s="259" t="s">
        <v>508</v>
      </c>
      <c r="D57" s="253" t="s">
        <v>487</v>
      </c>
      <c r="E57" s="254">
        <v>1</v>
      </c>
      <c r="F57" s="255"/>
      <c r="G57" s="256">
        <f>ROUND(E57*F57,2)</f>
        <v>0</v>
      </c>
      <c r="H57" s="232"/>
      <c r="I57" s="231">
        <f>ROUND(E57*H57,2)</f>
        <v>0</v>
      </c>
      <c r="J57" s="232"/>
      <c r="K57" s="231">
        <f>ROUND(E57*J57,2)</f>
        <v>0</v>
      </c>
      <c r="L57" s="231">
        <v>21</v>
      </c>
      <c r="M57" s="231">
        <f>G57*(1+L57/100)</f>
        <v>0</v>
      </c>
      <c r="N57" s="230">
        <v>0</v>
      </c>
      <c r="O57" s="230">
        <f>ROUND(E57*N57,2)</f>
        <v>0</v>
      </c>
      <c r="P57" s="230">
        <v>0</v>
      </c>
      <c r="Q57" s="230">
        <f>ROUND(E57*P57,2)</f>
        <v>0</v>
      </c>
      <c r="R57" s="231"/>
      <c r="S57" s="231" t="s">
        <v>157</v>
      </c>
      <c r="T57" s="231" t="s">
        <v>149</v>
      </c>
      <c r="U57" s="231">
        <v>0</v>
      </c>
      <c r="V57" s="231">
        <f>ROUND(E57*U57,2)</f>
        <v>0</v>
      </c>
      <c r="W57" s="231"/>
      <c r="X57" s="231" t="s">
        <v>488</v>
      </c>
      <c r="Y57" s="231" t="s">
        <v>151</v>
      </c>
      <c r="Z57" s="210"/>
      <c r="AA57" s="210"/>
      <c r="AB57" s="210"/>
      <c r="AC57" s="210"/>
      <c r="AD57" s="210"/>
      <c r="AE57" s="210"/>
      <c r="AF57" s="210"/>
      <c r="AG57" s="210" t="s">
        <v>489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51">
        <v>46</v>
      </c>
      <c r="B58" s="252" t="s">
        <v>509</v>
      </c>
      <c r="C58" s="259" t="s">
        <v>510</v>
      </c>
      <c r="D58" s="253" t="s">
        <v>487</v>
      </c>
      <c r="E58" s="254">
        <v>1</v>
      </c>
      <c r="F58" s="255"/>
      <c r="G58" s="256">
        <f>ROUND(E58*F58,2)</f>
        <v>0</v>
      </c>
      <c r="H58" s="232"/>
      <c r="I58" s="231">
        <f>ROUND(E58*H58,2)</f>
        <v>0</v>
      </c>
      <c r="J58" s="232"/>
      <c r="K58" s="231">
        <f>ROUND(E58*J58,2)</f>
        <v>0</v>
      </c>
      <c r="L58" s="231">
        <v>21</v>
      </c>
      <c r="M58" s="231">
        <f>G58*(1+L58/100)</f>
        <v>0</v>
      </c>
      <c r="N58" s="230">
        <v>0</v>
      </c>
      <c r="O58" s="230">
        <f>ROUND(E58*N58,2)</f>
        <v>0</v>
      </c>
      <c r="P58" s="230">
        <v>0</v>
      </c>
      <c r="Q58" s="230">
        <f>ROUND(E58*P58,2)</f>
        <v>0</v>
      </c>
      <c r="R58" s="231"/>
      <c r="S58" s="231" t="s">
        <v>157</v>
      </c>
      <c r="T58" s="231" t="s">
        <v>149</v>
      </c>
      <c r="U58" s="231">
        <v>0</v>
      </c>
      <c r="V58" s="231">
        <f>ROUND(E58*U58,2)</f>
        <v>0</v>
      </c>
      <c r="W58" s="231"/>
      <c r="X58" s="231" t="s">
        <v>488</v>
      </c>
      <c r="Y58" s="231" t="s">
        <v>151</v>
      </c>
      <c r="Z58" s="210"/>
      <c r="AA58" s="210"/>
      <c r="AB58" s="210"/>
      <c r="AC58" s="210"/>
      <c r="AD58" s="210"/>
      <c r="AE58" s="210"/>
      <c r="AF58" s="210"/>
      <c r="AG58" s="210" t="s">
        <v>489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51">
        <v>47</v>
      </c>
      <c r="B59" s="252" t="s">
        <v>485</v>
      </c>
      <c r="C59" s="259" t="s">
        <v>486</v>
      </c>
      <c r="D59" s="253" t="s">
        <v>487</v>
      </c>
      <c r="E59" s="254">
        <v>1</v>
      </c>
      <c r="F59" s="255"/>
      <c r="G59" s="256">
        <f>ROUND(E59*F59,2)</f>
        <v>0</v>
      </c>
      <c r="H59" s="232"/>
      <c r="I59" s="231">
        <f>ROUND(E59*H59,2)</f>
        <v>0</v>
      </c>
      <c r="J59" s="232"/>
      <c r="K59" s="231">
        <f>ROUND(E59*J59,2)</f>
        <v>0</v>
      </c>
      <c r="L59" s="231">
        <v>21</v>
      </c>
      <c r="M59" s="231">
        <f>G59*(1+L59/100)</f>
        <v>0</v>
      </c>
      <c r="N59" s="230">
        <v>0</v>
      </c>
      <c r="O59" s="230">
        <f>ROUND(E59*N59,2)</f>
        <v>0</v>
      </c>
      <c r="P59" s="230">
        <v>0</v>
      </c>
      <c r="Q59" s="230">
        <f>ROUND(E59*P59,2)</f>
        <v>0</v>
      </c>
      <c r="R59" s="231"/>
      <c r="S59" s="231" t="s">
        <v>157</v>
      </c>
      <c r="T59" s="231" t="s">
        <v>149</v>
      </c>
      <c r="U59" s="231">
        <v>0</v>
      </c>
      <c r="V59" s="231">
        <f>ROUND(E59*U59,2)</f>
        <v>0</v>
      </c>
      <c r="W59" s="231"/>
      <c r="X59" s="231" t="s">
        <v>488</v>
      </c>
      <c r="Y59" s="231" t="s">
        <v>151</v>
      </c>
      <c r="Z59" s="210"/>
      <c r="AA59" s="210"/>
      <c r="AB59" s="210"/>
      <c r="AC59" s="210"/>
      <c r="AD59" s="210"/>
      <c r="AE59" s="210"/>
      <c r="AF59" s="210"/>
      <c r="AG59" s="210" t="s">
        <v>489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51">
        <v>48</v>
      </c>
      <c r="B60" s="252" t="s">
        <v>511</v>
      </c>
      <c r="C60" s="259" t="s">
        <v>512</v>
      </c>
      <c r="D60" s="253" t="s">
        <v>487</v>
      </c>
      <c r="E60" s="254">
        <v>1</v>
      </c>
      <c r="F60" s="255"/>
      <c r="G60" s="256">
        <f>ROUND(E60*F60,2)</f>
        <v>0</v>
      </c>
      <c r="H60" s="232"/>
      <c r="I60" s="231">
        <f>ROUND(E60*H60,2)</f>
        <v>0</v>
      </c>
      <c r="J60" s="232"/>
      <c r="K60" s="231">
        <f>ROUND(E60*J60,2)</f>
        <v>0</v>
      </c>
      <c r="L60" s="231">
        <v>21</v>
      </c>
      <c r="M60" s="231">
        <f>G60*(1+L60/100)</f>
        <v>0</v>
      </c>
      <c r="N60" s="230">
        <v>0</v>
      </c>
      <c r="O60" s="230">
        <f>ROUND(E60*N60,2)</f>
        <v>0</v>
      </c>
      <c r="P60" s="230">
        <v>0</v>
      </c>
      <c r="Q60" s="230">
        <f>ROUND(E60*P60,2)</f>
        <v>0</v>
      </c>
      <c r="R60" s="231"/>
      <c r="S60" s="231" t="s">
        <v>157</v>
      </c>
      <c r="T60" s="231" t="s">
        <v>149</v>
      </c>
      <c r="U60" s="231">
        <v>0</v>
      </c>
      <c r="V60" s="231">
        <f>ROUND(E60*U60,2)</f>
        <v>0</v>
      </c>
      <c r="W60" s="231"/>
      <c r="X60" s="231" t="s">
        <v>488</v>
      </c>
      <c r="Y60" s="231" t="s">
        <v>151</v>
      </c>
      <c r="Z60" s="210"/>
      <c r="AA60" s="210"/>
      <c r="AB60" s="210"/>
      <c r="AC60" s="210"/>
      <c r="AD60" s="210"/>
      <c r="AE60" s="210"/>
      <c r="AF60" s="210"/>
      <c r="AG60" s="210" t="s">
        <v>489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51">
        <v>49</v>
      </c>
      <c r="B61" s="252" t="s">
        <v>490</v>
      </c>
      <c r="C61" s="259" t="s">
        <v>491</v>
      </c>
      <c r="D61" s="253" t="s">
        <v>492</v>
      </c>
      <c r="E61" s="254">
        <v>1</v>
      </c>
      <c r="F61" s="255"/>
      <c r="G61" s="256">
        <f>ROUND(E61*F61,2)</f>
        <v>0</v>
      </c>
      <c r="H61" s="232"/>
      <c r="I61" s="231">
        <f>ROUND(E61*H61,2)</f>
        <v>0</v>
      </c>
      <c r="J61" s="232"/>
      <c r="K61" s="231">
        <f>ROUND(E61*J61,2)</f>
        <v>0</v>
      </c>
      <c r="L61" s="231">
        <v>21</v>
      </c>
      <c r="M61" s="231">
        <f>G61*(1+L61/100)</f>
        <v>0</v>
      </c>
      <c r="N61" s="230">
        <v>0</v>
      </c>
      <c r="O61" s="230">
        <f>ROUND(E61*N61,2)</f>
        <v>0</v>
      </c>
      <c r="P61" s="230">
        <v>0</v>
      </c>
      <c r="Q61" s="230">
        <f>ROUND(E61*P61,2)</f>
        <v>0</v>
      </c>
      <c r="R61" s="231"/>
      <c r="S61" s="231" t="s">
        <v>148</v>
      </c>
      <c r="T61" s="231" t="s">
        <v>149</v>
      </c>
      <c r="U61" s="231">
        <v>0</v>
      </c>
      <c r="V61" s="231">
        <f>ROUND(E61*U61,2)</f>
        <v>0</v>
      </c>
      <c r="W61" s="231"/>
      <c r="X61" s="231" t="s">
        <v>488</v>
      </c>
      <c r="Y61" s="231" t="s">
        <v>151</v>
      </c>
      <c r="Z61" s="210"/>
      <c r="AA61" s="210"/>
      <c r="AB61" s="210"/>
      <c r="AC61" s="210"/>
      <c r="AD61" s="210"/>
      <c r="AE61" s="210"/>
      <c r="AF61" s="210"/>
      <c r="AG61" s="210" t="s">
        <v>489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51">
        <v>50</v>
      </c>
      <c r="B62" s="252" t="s">
        <v>493</v>
      </c>
      <c r="C62" s="259" t="s">
        <v>494</v>
      </c>
      <c r="D62" s="253" t="s">
        <v>487</v>
      </c>
      <c r="E62" s="254">
        <v>1</v>
      </c>
      <c r="F62" s="255"/>
      <c r="G62" s="256">
        <f>ROUND(E62*F62,2)</f>
        <v>0</v>
      </c>
      <c r="H62" s="232"/>
      <c r="I62" s="231">
        <f>ROUND(E62*H62,2)</f>
        <v>0</v>
      </c>
      <c r="J62" s="232"/>
      <c r="K62" s="231">
        <f>ROUND(E62*J62,2)</f>
        <v>0</v>
      </c>
      <c r="L62" s="231">
        <v>21</v>
      </c>
      <c r="M62" s="231">
        <f>G62*(1+L62/100)</f>
        <v>0</v>
      </c>
      <c r="N62" s="230">
        <v>0</v>
      </c>
      <c r="O62" s="230">
        <f>ROUND(E62*N62,2)</f>
        <v>0</v>
      </c>
      <c r="P62" s="230">
        <v>0</v>
      </c>
      <c r="Q62" s="230">
        <f>ROUND(E62*P62,2)</f>
        <v>0</v>
      </c>
      <c r="R62" s="231"/>
      <c r="S62" s="231" t="s">
        <v>148</v>
      </c>
      <c r="T62" s="231" t="s">
        <v>149</v>
      </c>
      <c r="U62" s="231">
        <v>0</v>
      </c>
      <c r="V62" s="231">
        <f>ROUND(E62*U62,2)</f>
        <v>0</v>
      </c>
      <c r="W62" s="231"/>
      <c r="X62" s="231" t="s">
        <v>488</v>
      </c>
      <c r="Y62" s="231" t="s">
        <v>151</v>
      </c>
      <c r="Z62" s="210"/>
      <c r="AA62" s="210"/>
      <c r="AB62" s="210"/>
      <c r="AC62" s="210"/>
      <c r="AD62" s="210"/>
      <c r="AE62" s="210"/>
      <c r="AF62" s="210"/>
      <c r="AG62" s="210" t="s">
        <v>489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x14ac:dyDescent="0.2">
      <c r="A63" s="235" t="s">
        <v>143</v>
      </c>
      <c r="B63" s="236" t="s">
        <v>116</v>
      </c>
      <c r="C63" s="258" t="s">
        <v>30</v>
      </c>
      <c r="D63" s="237"/>
      <c r="E63" s="238"/>
      <c r="F63" s="239"/>
      <c r="G63" s="240">
        <f>SUMIF(AG64:AG66,"&lt;&gt;NOR",G64:G66)</f>
        <v>0</v>
      </c>
      <c r="H63" s="234"/>
      <c r="I63" s="234">
        <f>SUM(I64:I66)</f>
        <v>0</v>
      </c>
      <c r="J63" s="234"/>
      <c r="K63" s="234">
        <f>SUM(K64:K66)</f>
        <v>0</v>
      </c>
      <c r="L63" s="234"/>
      <c r="M63" s="234">
        <f>SUM(M64:M66)</f>
        <v>0</v>
      </c>
      <c r="N63" s="233"/>
      <c r="O63" s="233">
        <f>SUM(O64:O66)</f>
        <v>0</v>
      </c>
      <c r="P63" s="233"/>
      <c r="Q63" s="233">
        <f>SUM(Q64:Q66)</f>
        <v>0</v>
      </c>
      <c r="R63" s="234"/>
      <c r="S63" s="234"/>
      <c r="T63" s="234"/>
      <c r="U63" s="234"/>
      <c r="V63" s="234">
        <f>SUM(V64:V66)</f>
        <v>0</v>
      </c>
      <c r="W63" s="234"/>
      <c r="X63" s="234"/>
      <c r="Y63" s="234"/>
      <c r="AG63" t="s">
        <v>144</v>
      </c>
    </row>
    <row r="64" spans="1:60" outlineLevel="1" x14ac:dyDescent="0.2">
      <c r="A64" s="251">
        <v>51</v>
      </c>
      <c r="B64" s="252" t="s">
        <v>495</v>
      </c>
      <c r="C64" s="259" t="s">
        <v>496</v>
      </c>
      <c r="D64" s="253" t="s">
        <v>487</v>
      </c>
      <c r="E64" s="254">
        <v>1</v>
      </c>
      <c r="F64" s="255"/>
      <c r="G64" s="256">
        <f>ROUND(E64*F64,2)</f>
        <v>0</v>
      </c>
      <c r="H64" s="232"/>
      <c r="I64" s="231">
        <f>ROUND(E64*H64,2)</f>
        <v>0</v>
      </c>
      <c r="J64" s="232"/>
      <c r="K64" s="231">
        <f>ROUND(E64*J64,2)</f>
        <v>0</v>
      </c>
      <c r="L64" s="231">
        <v>21</v>
      </c>
      <c r="M64" s="231">
        <f>G64*(1+L64/100)</f>
        <v>0</v>
      </c>
      <c r="N64" s="230">
        <v>0</v>
      </c>
      <c r="O64" s="230">
        <f>ROUND(E64*N64,2)</f>
        <v>0</v>
      </c>
      <c r="P64" s="230">
        <v>0</v>
      </c>
      <c r="Q64" s="230">
        <f>ROUND(E64*P64,2)</f>
        <v>0</v>
      </c>
      <c r="R64" s="231"/>
      <c r="S64" s="231" t="s">
        <v>157</v>
      </c>
      <c r="T64" s="231" t="s">
        <v>149</v>
      </c>
      <c r="U64" s="231">
        <v>0</v>
      </c>
      <c r="V64" s="231">
        <f>ROUND(E64*U64,2)</f>
        <v>0</v>
      </c>
      <c r="W64" s="231"/>
      <c r="X64" s="231" t="s">
        <v>488</v>
      </c>
      <c r="Y64" s="231" t="s">
        <v>151</v>
      </c>
      <c r="Z64" s="210"/>
      <c r="AA64" s="210"/>
      <c r="AB64" s="210"/>
      <c r="AC64" s="210"/>
      <c r="AD64" s="210"/>
      <c r="AE64" s="210"/>
      <c r="AF64" s="210"/>
      <c r="AG64" s="210" t="s">
        <v>489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">
      <c r="A65" s="251">
        <v>52</v>
      </c>
      <c r="B65" s="252" t="s">
        <v>497</v>
      </c>
      <c r="C65" s="259" t="s">
        <v>498</v>
      </c>
      <c r="D65" s="253" t="s">
        <v>487</v>
      </c>
      <c r="E65" s="254">
        <v>1</v>
      </c>
      <c r="F65" s="255"/>
      <c r="G65" s="256">
        <f>ROUND(E65*F65,2)</f>
        <v>0</v>
      </c>
      <c r="H65" s="232"/>
      <c r="I65" s="231">
        <f>ROUND(E65*H65,2)</f>
        <v>0</v>
      </c>
      <c r="J65" s="232"/>
      <c r="K65" s="231">
        <f>ROUND(E65*J65,2)</f>
        <v>0</v>
      </c>
      <c r="L65" s="231">
        <v>21</v>
      </c>
      <c r="M65" s="231">
        <f>G65*(1+L65/100)</f>
        <v>0</v>
      </c>
      <c r="N65" s="230">
        <v>0</v>
      </c>
      <c r="O65" s="230">
        <f>ROUND(E65*N65,2)</f>
        <v>0</v>
      </c>
      <c r="P65" s="230">
        <v>0</v>
      </c>
      <c r="Q65" s="230">
        <f>ROUND(E65*P65,2)</f>
        <v>0</v>
      </c>
      <c r="R65" s="231"/>
      <c r="S65" s="231" t="s">
        <v>157</v>
      </c>
      <c r="T65" s="231" t="s">
        <v>149</v>
      </c>
      <c r="U65" s="231">
        <v>0</v>
      </c>
      <c r="V65" s="231">
        <f>ROUND(E65*U65,2)</f>
        <v>0</v>
      </c>
      <c r="W65" s="231"/>
      <c r="X65" s="231" t="s">
        <v>488</v>
      </c>
      <c r="Y65" s="231" t="s">
        <v>151</v>
      </c>
      <c r="Z65" s="210"/>
      <c r="AA65" s="210"/>
      <c r="AB65" s="210"/>
      <c r="AC65" s="210"/>
      <c r="AD65" s="210"/>
      <c r="AE65" s="210"/>
      <c r="AF65" s="210"/>
      <c r="AG65" s="210" t="s">
        <v>489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45">
        <v>53</v>
      </c>
      <c r="B66" s="246" t="s">
        <v>499</v>
      </c>
      <c r="C66" s="260" t="s">
        <v>500</v>
      </c>
      <c r="D66" s="247" t="s">
        <v>487</v>
      </c>
      <c r="E66" s="248">
        <v>1</v>
      </c>
      <c r="F66" s="249"/>
      <c r="G66" s="250">
        <f>ROUND(E66*F66,2)</f>
        <v>0</v>
      </c>
      <c r="H66" s="232"/>
      <c r="I66" s="231">
        <f>ROUND(E66*H66,2)</f>
        <v>0</v>
      </c>
      <c r="J66" s="232"/>
      <c r="K66" s="231">
        <f>ROUND(E66*J66,2)</f>
        <v>0</v>
      </c>
      <c r="L66" s="231">
        <v>21</v>
      </c>
      <c r="M66" s="231">
        <f>G66*(1+L66/100)</f>
        <v>0</v>
      </c>
      <c r="N66" s="230">
        <v>0</v>
      </c>
      <c r="O66" s="230">
        <f>ROUND(E66*N66,2)</f>
        <v>0</v>
      </c>
      <c r="P66" s="230">
        <v>0</v>
      </c>
      <c r="Q66" s="230">
        <f>ROUND(E66*P66,2)</f>
        <v>0</v>
      </c>
      <c r="R66" s="231"/>
      <c r="S66" s="231" t="s">
        <v>157</v>
      </c>
      <c r="T66" s="231" t="s">
        <v>149</v>
      </c>
      <c r="U66" s="231">
        <v>0</v>
      </c>
      <c r="V66" s="231">
        <f>ROUND(E66*U66,2)</f>
        <v>0</v>
      </c>
      <c r="W66" s="231"/>
      <c r="X66" s="231" t="s">
        <v>488</v>
      </c>
      <c r="Y66" s="231" t="s">
        <v>151</v>
      </c>
      <c r="Z66" s="210"/>
      <c r="AA66" s="210"/>
      <c r="AB66" s="210"/>
      <c r="AC66" s="210"/>
      <c r="AD66" s="210"/>
      <c r="AE66" s="210"/>
      <c r="AF66" s="210"/>
      <c r="AG66" s="210" t="s">
        <v>489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x14ac:dyDescent="0.2">
      <c r="A67" s="3"/>
      <c r="B67" s="4"/>
      <c r="C67" s="263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E67">
        <v>15</v>
      </c>
      <c r="AF67">
        <v>21</v>
      </c>
      <c r="AG67" t="s">
        <v>129</v>
      </c>
    </row>
    <row r="68" spans="1:60" x14ac:dyDescent="0.2">
      <c r="A68" s="213"/>
      <c r="B68" s="214" t="s">
        <v>31</v>
      </c>
      <c r="C68" s="262"/>
      <c r="D68" s="215"/>
      <c r="E68" s="216"/>
      <c r="F68" s="216"/>
      <c r="G68" s="244">
        <f>G8+G18+G35+G52+G55+G63</f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E68">
        <f>SUMIF(L7:L66,AE67,G7:G66)</f>
        <v>0</v>
      </c>
      <c r="AF68">
        <f>SUMIF(L7:L66,AF67,G7:G66)</f>
        <v>0</v>
      </c>
      <c r="AG68" t="s">
        <v>517</v>
      </c>
    </row>
    <row r="69" spans="1:60" x14ac:dyDescent="0.2">
      <c r="A69" s="3"/>
      <c r="B69" s="4"/>
      <c r="C69" s="263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60" x14ac:dyDescent="0.2">
      <c r="A70" s="3"/>
      <c r="B70" s="4"/>
      <c r="C70" s="263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60" x14ac:dyDescent="0.2">
      <c r="A71" s="217" t="s">
        <v>518</v>
      </c>
      <c r="B71" s="217"/>
      <c r="C71" s="264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60" x14ac:dyDescent="0.2">
      <c r="A72" s="218"/>
      <c r="B72" s="219"/>
      <c r="C72" s="265"/>
      <c r="D72" s="219"/>
      <c r="E72" s="219"/>
      <c r="F72" s="219"/>
      <c r="G72" s="22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G72" t="s">
        <v>519</v>
      </c>
    </row>
    <row r="73" spans="1:60" x14ac:dyDescent="0.2">
      <c r="A73" s="221"/>
      <c r="B73" s="222"/>
      <c r="C73" s="266"/>
      <c r="D73" s="222"/>
      <c r="E73" s="222"/>
      <c r="F73" s="222"/>
      <c r="G73" s="22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60" x14ac:dyDescent="0.2">
      <c r="A74" s="221"/>
      <c r="B74" s="222"/>
      <c r="C74" s="266"/>
      <c r="D74" s="222"/>
      <c r="E74" s="222"/>
      <c r="F74" s="222"/>
      <c r="G74" s="22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60" x14ac:dyDescent="0.2">
      <c r="A75" s="221"/>
      <c r="B75" s="222"/>
      <c r="C75" s="266"/>
      <c r="D75" s="222"/>
      <c r="E75" s="222"/>
      <c r="F75" s="222"/>
      <c r="G75" s="22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60" x14ac:dyDescent="0.2">
      <c r="A76" s="224"/>
      <c r="B76" s="225"/>
      <c r="C76" s="267"/>
      <c r="D76" s="225"/>
      <c r="E76" s="225"/>
      <c r="F76" s="225"/>
      <c r="G76" s="22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60" x14ac:dyDescent="0.2">
      <c r="A77" s="3"/>
      <c r="B77" s="4"/>
      <c r="C77" s="263"/>
      <c r="D77" s="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60" x14ac:dyDescent="0.2">
      <c r="C78" s="268"/>
      <c r="D78" s="10"/>
      <c r="AG78" t="s">
        <v>520</v>
      </c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71:C71"/>
    <mergeCell ref="A72:G7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11_2018_A 2 Pol</vt:lpstr>
      <vt:lpstr>11_2018_A 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'11_2018_A 2 Pol'!Názvy_tisku</vt:lpstr>
      <vt:lpstr>'11_2018_A 4 Pol'!Názvy_tisku</vt:lpstr>
      <vt:lpstr>oadresa</vt:lpstr>
      <vt:lpstr>Stavba!Objednatel</vt:lpstr>
      <vt:lpstr>Stavba!Objekt</vt:lpstr>
      <vt:lpstr>'11_2018_A 2 Pol'!Oblast_tisku</vt:lpstr>
      <vt:lpstr>'11_2018_A 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2019-03-19T12:27:02Z</cp:lastPrinted>
  <dcterms:created xsi:type="dcterms:W3CDTF">2009-04-08T07:15:50Z</dcterms:created>
  <dcterms:modified xsi:type="dcterms:W3CDTF">2024-07-31T11:48:57Z</dcterms:modified>
</cp:coreProperties>
</file>